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s/CBMR/SUN-CBMR-Deshmukh-Group/Manuscripts/ACE_Ben/eLIFE/Resubmission_3/"/>
    </mc:Choice>
  </mc:AlternateContent>
  <xr:revisionPtr revIDLastSave="0" documentId="8_{8BE1521A-61E7-2B4C-86D8-8C7435EC3B7F}" xr6:coauthVersionLast="47" xr6:coauthVersionMax="47" xr10:uidLastSave="{00000000-0000-0000-0000-000000000000}"/>
  <bookViews>
    <workbookView xWindow="0" yWindow="740" windowWidth="34560" windowHeight="21600" xr2:uid="{AF176B45-374F-8146-B5EE-C547BD5DE250}"/>
  </bookViews>
  <sheets>
    <sheet name="210816 StainFree+Pan-acety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" i="1" l="1"/>
  <c r="Y6" i="1"/>
  <c r="Z13" i="1" s="1"/>
  <c r="AA6" i="1"/>
  <c r="Y3" i="1"/>
  <c r="N22" i="1"/>
  <c r="N21" i="1" s="1"/>
  <c r="N18" i="1"/>
  <c r="Z9" i="1" s="1"/>
  <c r="N17" i="1"/>
  <c r="Y9" i="1" s="1"/>
  <c r="N16" i="1"/>
  <c r="Z8" i="1" s="1"/>
  <c r="N15" i="1"/>
  <c r="Y8" i="1" s="1"/>
  <c r="N14" i="1"/>
  <c r="Z7" i="1" s="1"/>
  <c r="N13" i="1"/>
  <c r="Y7" i="1" s="1"/>
  <c r="N12" i="1"/>
  <c r="N9" i="1"/>
  <c r="Z5" i="1" s="1"/>
  <c r="N8" i="1"/>
  <c r="Y5" i="1" s="1"/>
  <c r="N6" i="1"/>
  <c r="N5" i="1"/>
  <c r="N4" i="1"/>
  <c r="N3" i="1"/>
  <c r="AD12" i="1"/>
  <c r="AD11" i="1"/>
  <c r="AD10" i="1"/>
  <c r="AD9" i="1"/>
  <c r="AD8" i="1"/>
  <c r="AD7" i="1"/>
  <c r="AD6" i="1"/>
  <c r="Y4" i="1"/>
  <c r="AD5" i="1"/>
  <c r="Z3" i="1"/>
  <c r="AD4" i="1"/>
  <c r="AD3" i="1"/>
  <c r="AF2" i="1"/>
  <c r="AE2" i="1"/>
  <c r="Y1" i="1"/>
  <c r="N7" i="1" l="1"/>
  <c r="Z4" i="1" s="1"/>
  <c r="N19" i="1"/>
  <c r="Y10" i="1" s="1"/>
  <c r="AA3" i="1"/>
  <c r="N10" i="1"/>
  <c r="N20" i="1"/>
  <c r="N11" i="1"/>
  <c r="Z10" i="1"/>
  <c r="Y11" i="1"/>
  <c r="Y12" i="1"/>
  <c r="AA7" i="1"/>
  <c r="AA5" i="1"/>
  <c r="AA9" i="1"/>
  <c r="AA4" i="1"/>
  <c r="AA8" i="1"/>
  <c r="AF3" i="1" l="1"/>
  <c r="AE6" i="1"/>
  <c r="AF6" i="1"/>
  <c r="AE10" i="1"/>
  <c r="AF10" i="1"/>
  <c r="AE9" i="1"/>
  <c r="Z11" i="1"/>
  <c r="AF4" i="1"/>
  <c r="AE3" i="1"/>
  <c r="AF8" i="1"/>
  <c r="Z12" i="1"/>
  <c r="AE8" i="1"/>
  <c r="AA10" i="1"/>
  <c r="AA11" i="1" s="1"/>
  <c r="AE5" i="1"/>
  <c r="AF9" i="1"/>
  <c r="AE7" i="1"/>
  <c r="AF5" i="1"/>
  <c r="AF7" i="1"/>
  <c r="AE4" i="1"/>
  <c r="AA12" i="1" l="1"/>
  <c r="AE12" i="1"/>
  <c r="AF12" i="1"/>
  <c r="AE11" i="1"/>
  <c r="AF13" i="1"/>
  <c r="AF11" i="1"/>
</calcChain>
</file>

<file path=xl/sharedStrings.xml><?xml version="1.0" encoding="utf-8"?>
<sst xmlns="http://schemas.openxmlformats.org/spreadsheetml/2006/main" count="44" uniqueCount="38">
  <si>
    <t>Pan-acetyl (relative to mean Pre)</t>
  </si>
  <si>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</si>
  <si>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</si>
  <si>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</si>
  <si>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</si>
  <si>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</si>
  <si>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</si>
  <si>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</si>
  <si>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</si>
  <si>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</si>
  <si>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</si>
  <si>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</si>
  <si>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</si>
  <si>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</si>
  <si>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</si>
  <si>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</si>
  <si>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Ctrl</t>
  </si>
  <si>
    <t>1.A</t>
  </si>
  <si>
    <t>1.B</t>
  </si>
  <si>
    <t>2.A</t>
  </si>
  <si>
    <t>2.B</t>
  </si>
  <si>
    <t>3.A</t>
  </si>
  <si>
    <t>3.B</t>
  </si>
  <si>
    <t>4.A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</si>
  <si>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</si>
  <si>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</si>
  <si>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</si>
  <si>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</si>
  <si>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</si>
  <si>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</si>
  <si>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</si>
  <si>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</si>
  <si>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</si>
  <si>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</si>
  <si>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</si>
  <si>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4.B</t>
  </si>
  <si>
    <t>SOD2 K68</t>
  </si>
  <si>
    <t>220407 ACE_O SOD2-K68 #403 100secQ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</si>
</sst>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Fill="1"/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SOD2</a:t>
            </a:r>
            <a:r>
              <a:rPr lang="da-DK" baseline="0"/>
              <a:t> K68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691601049868766E-2"/>
                  <c:y val="0.393101851851851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'210816 StainFree+Pan-acetyl'!$M$21:$M$24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12</c:v>
                </c:pt>
                <c:pt idx="3">
                  <c:v>16</c:v>
                </c:pt>
              </c:numCache>
            </c:numRef>
          </c:xVal>
          <c:yVal>
            <c:numRef>
              <c:f>'210816 StainFree+Pan-acetyl'!$C$21:$C$24</c:f>
              <c:numCache>
                <c:formatCode>#,##0</c:formatCode>
                <c:ptCount val="4"/>
                <c:pt idx="0">
                  <c:v>6034436</c:v>
                </c:pt>
                <c:pt idx="1">
                  <c:v>1931764</c:v>
                </c:pt>
                <c:pt idx="2">
                  <c:v>13471102</c:v>
                </c:pt>
                <c:pt idx="3">
                  <c:v>18877952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50-5B47-A8A9-BD0FA249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2</xdr:row>
      <xdr:rowOff>133350</xdr:rowOff>
    </xdr:from>
    <xdr:to>
      <xdr:col>21</xdr:col>
      <xdr:colOff>488950</xdr:colOff>
      <xdr:row>17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A7176A-913B-C840-BD6B-FD2275A1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CDEF-0334-EA4F-8BC2-0C17FEF13601}">
  <dimension ref="A1:AF35"/>
  <sheetViews>
    <sheetView tabSelected="1" workbookViewId="0"/>
  </sheetViews>
  <sheetFormatPr baseColWidth="10" defaultColWidth="8.6640625" defaultRowHeight="15" x14ac:dyDescent="0.2"/>
  <cols>
    <col min="2" max="2" width="12.5" bestFit="1" customWidth="1"/>
    <col min="3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3" max="23" width="2" customWidth="1"/>
    <col min="28" max="28" width="2.5" customWidth="1"/>
    <col min="29" max="29" width="2.1640625" customWidth="1"/>
  </cols>
  <sheetData>
    <row r="1" spans="1:32" x14ac:dyDescent="0.2">
      <c r="A1" t="s">
        <v>37</v>
      </c>
      <c r="F1" s="1" t="s">
        <v>36</v>
      </c>
      <c r="X1" s="2"/>
      <c r="Y1" s="15" t="str">
        <f>F1</f>
        <v>SOD2 K68</v>
      </c>
      <c r="Z1" s="15"/>
      <c r="AA1" s="15"/>
      <c r="AD1" s="16" t="s">
        <v>0</v>
      </c>
      <c r="AE1" s="16"/>
      <c r="AF1" s="16"/>
    </row>
    <row r="2" spans="1:32" x14ac:dyDescent="0.2">
      <c r="A2" t="s">
        <v>1</v>
      </c>
      <c r="B2" t="s">
        <v>2</v>
      </c>
      <c r="C2" s="3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L2" t="s">
        <v>11</v>
      </c>
      <c r="M2" t="s">
        <v>12</v>
      </c>
      <c r="X2" s="2"/>
      <c r="Y2" s="2" t="s">
        <v>13</v>
      </c>
      <c r="Z2" s="2" t="s">
        <v>14</v>
      </c>
      <c r="AA2" s="2" t="s">
        <v>15</v>
      </c>
      <c r="AD2" s="2"/>
      <c r="AE2" s="2" t="str">
        <f>Y2</f>
        <v>PRE</v>
      </c>
      <c r="AF2" s="2" t="str">
        <f>Z2</f>
        <v>POST</v>
      </c>
    </row>
    <row r="3" spans="1:32" x14ac:dyDescent="0.2">
      <c r="A3">
        <v>1</v>
      </c>
      <c r="B3" s="4">
        <v>12613380</v>
      </c>
      <c r="C3" s="5">
        <v>7570647</v>
      </c>
      <c r="D3" s="4">
        <v>5717</v>
      </c>
      <c r="E3" s="4">
        <v>882</v>
      </c>
      <c r="F3" s="4">
        <v>2208</v>
      </c>
      <c r="G3" s="4">
        <v>35124</v>
      </c>
      <c r="H3" s="4">
        <v>14301</v>
      </c>
      <c r="I3" s="4">
        <v>8251</v>
      </c>
      <c r="J3" s="4">
        <v>9</v>
      </c>
      <c r="L3" t="s">
        <v>16</v>
      </c>
      <c r="M3" s="6">
        <v>8</v>
      </c>
      <c r="N3" s="7">
        <f>C3/$N$22</f>
        <v>1.1289661239194653</v>
      </c>
      <c r="X3" s="2">
        <v>1</v>
      </c>
      <c r="Y3" s="8">
        <f>N4</f>
        <v>0.1030675876771576</v>
      </c>
      <c r="Z3" s="8">
        <f>N5</f>
        <v>0.78023651981270603</v>
      </c>
      <c r="AA3" s="8">
        <f>Z3/Y3</f>
        <v>7.5701443819241181</v>
      </c>
      <c r="AD3" s="2">
        <f t="shared" ref="AD3:AD12" si="0">X3</f>
        <v>1</v>
      </c>
      <c r="AE3" s="8">
        <f t="shared" ref="AE3:AF5" si="1">Y3/$Y$11</f>
        <v>0.16312620822162313</v>
      </c>
      <c r="AF3" s="8">
        <f t="shared" si="1"/>
        <v>1.2348889487135044</v>
      </c>
    </row>
    <row r="4" spans="1:32" x14ac:dyDescent="0.2">
      <c r="A4">
        <v>2</v>
      </c>
      <c r="B4" s="4">
        <v>3448232</v>
      </c>
      <c r="C4" s="5">
        <v>691153</v>
      </c>
      <c r="D4" s="4">
        <v>2854</v>
      </c>
      <c r="E4" s="4">
        <v>966</v>
      </c>
      <c r="F4" s="4">
        <v>1560</v>
      </c>
      <c r="G4" s="4">
        <v>6272</v>
      </c>
      <c r="H4" s="4">
        <v>3570</v>
      </c>
      <c r="I4" s="4">
        <v>861</v>
      </c>
      <c r="J4" s="4">
        <v>10</v>
      </c>
      <c r="L4" t="s">
        <v>17</v>
      </c>
      <c r="M4" s="6">
        <v>6</v>
      </c>
      <c r="N4" s="8">
        <f t="shared" ref="N4:N21" si="2">C4/$N$22</f>
        <v>0.1030675876771576</v>
      </c>
      <c r="X4" s="2">
        <v>2</v>
      </c>
      <c r="Y4" s="8">
        <f>N6</f>
        <v>0.58774247396628276</v>
      </c>
      <c r="Z4" s="8">
        <f>N7</f>
        <v>1.0212175298990147</v>
      </c>
      <c r="AA4" s="8">
        <f t="shared" ref="AA4:AA10" si="3">Z4/Y4</f>
        <v>1.7375254897055463</v>
      </c>
      <c r="AD4" s="2">
        <f t="shared" si="0"/>
        <v>2</v>
      </c>
      <c r="AE4" s="8">
        <f t="shared" si="1"/>
        <v>0.93022649845296002</v>
      </c>
      <c r="AF4" s="8">
        <f t="shared" si="1"/>
        <v>1.6162922522615548</v>
      </c>
    </row>
    <row r="5" spans="1:32" x14ac:dyDescent="0.2">
      <c r="A5">
        <v>3</v>
      </c>
      <c r="B5" s="4">
        <v>12548728</v>
      </c>
      <c r="C5" s="5">
        <v>5232128</v>
      </c>
      <c r="D5" s="4">
        <v>7558</v>
      </c>
      <c r="E5" s="4">
        <v>968</v>
      </c>
      <c r="F5" s="4">
        <v>4004</v>
      </c>
      <c r="G5" s="4">
        <v>23088</v>
      </c>
      <c r="H5" s="4">
        <v>12964</v>
      </c>
      <c r="I5" s="4">
        <v>3673</v>
      </c>
      <c r="J5" s="4">
        <v>10</v>
      </c>
      <c r="L5" t="s">
        <v>18</v>
      </c>
      <c r="M5" s="6">
        <v>6</v>
      </c>
      <c r="N5" s="8">
        <f t="shared" si="2"/>
        <v>0.78023651981270603</v>
      </c>
      <c r="O5" s="9"/>
      <c r="X5" s="2">
        <v>3</v>
      </c>
      <c r="Y5" s="8">
        <f>N8</f>
        <v>0.58929932985108613</v>
      </c>
      <c r="Z5" s="8">
        <f>N9</f>
        <v>0.58580386031662335</v>
      </c>
      <c r="AA5" s="8">
        <f t="shared" si="3"/>
        <v>0.99406843117343091</v>
      </c>
      <c r="AD5" s="2">
        <f t="shared" si="0"/>
        <v>3</v>
      </c>
      <c r="AE5" s="8">
        <f t="shared" si="1"/>
        <v>0.93269055143954005</v>
      </c>
      <c r="AF5" s="8">
        <f t="shared" si="1"/>
        <v>0.92715823323978563</v>
      </c>
    </row>
    <row r="6" spans="1:32" x14ac:dyDescent="0.2">
      <c r="A6">
        <v>4</v>
      </c>
      <c r="B6" s="4">
        <v>10098976</v>
      </c>
      <c r="C6" s="5">
        <v>3941297</v>
      </c>
      <c r="D6" s="4">
        <v>7160</v>
      </c>
      <c r="E6" s="4">
        <v>860</v>
      </c>
      <c r="F6" s="4">
        <v>3924</v>
      </c>
      <c r="G6" s="4">
        <v>20520</v>
      </c>
      <c r="H6" s="4">
        <v>11743</v>
      </c>
      <c r="I6" s="4">
        <v>3893</v>
      </c>
      <c r="J6" s="4">
        <v>9</v>
      </c>
      <c r="L6" t="s">
        <v>19</v>
      </c>
      <c r="M6" s="6">
        <v>6</v>
      </c>
      <c r="N6" s="8">
        <f t="shared" si="2"/>
        <v>0.58774247396628276</v>
      </c>
      <c r="X6" s="2">
        <v>4</v>
      </c>
      <c r="Y6" s="8">
        <f>N10</f>
        <v>0.53649149403436391</v>
      </c>
      <c r="Z6" s="8">
        <f>N11</f>
        <v>2.2388136400259895</v>
      </c>
      <c r="AA6" s="8">
        <f t="shared" si="3"/>
        <v>4.1730645591234419</v>
      </c>
      <c r="AD6" s="2">
        <f t="shared" si="0"/>
        <v>4</v>
      </c>
      <c r="AE6" s="8">
        <f t="shared" ref="AE6" si="4">Y6/$Y$11</f>
        <v>0.8491110070326704</v>
      </c>
      <c r="AF6" s="8">
        <f t="shared" ref="AF6" si="5">Z6/$Y$11</f>
        <v>3.5433950502096527</v>
      </c>
    </row>
    <row r="7" spans="1:32" x14ac:dyDescent="0.2">
      <c r="A7">
        <v>5</v>
      </c>
      <c r="B7" s="4">
        <v>15048032</v>
      </c>
      <c r="C7" s="5">
        <v>6848104</v>
      </c>
      <c r="D7" s="4">
        <v>8103</v>
      </c>
      <c r="E7" s="4">
        <v>1012</v>
      </c>
      <c r="F7" s="4">
        <v>3804</v>
      </c>
      <c r="G7" s="4">
        <v>28588</v>
      </c>
      <c r="H7" s="4">
        <v>14870</v>
      </c>
      <c r="I7" s="4">
        <v>5801</v>
      </c>
      <c r="J7" s="4">
        <v>11</v>
      </c>
      <c r="L7" t="s">
        <v>20</v>
      </c>
      <c r="M7" s="6">
        <v>6</v>
      </c>
      <c r="N7" s="8">
        <f t="shared" si="2"/>
        <v>1.0212175298990147</v>
      </c>
      <c r="O7" s="9"/>
      <c r="X7" s="2">
        <v>5</v>
      </c>
      <c r="Y7" s="8">
        <f>N13</f>
        <v>0.23975401677020106</v>
      </c>
      <c r="Z7" s="8">
        <f>N14</f>
        <v>0.53202373519253343</v>
      </c>
      <c r="AA7" s="8">
        <f t="shared" si="3"/>
        <v>2.2190399241672205</v>
      </c>
      <c r="AD7" s="2">
        <f t="shared" si="0"/>
        <v>5</v>
      </c>
      <c r="AE7" s="8">
        <f t="shared" ref="AE7:AF10" si="6">Y7/$Y$11</f>
        <v>0.37946132768851204</v>
      </c>
      <c r="AF7" s="8">
        <f t="shared" si="6"/>
        <v>0.84203983581830855</v>
      </c>
    </row>
    <row r="8" spans="1:32" x14ac:dyDescent="0.2">
      <c r="A8">
        <v>6</v>
      </c>
      <c r="B8" s="4">
        <v>10048612</v>
      </c>
      <c r="C8" s="5">
        <v>3951737</v>
      </c>
      <c r="D8" s="4">
        <v>6025</v>
      </c>
      <c r="E8" s="4">
        <v>1012</v>
      </c>
      <c r="F8" s="4">
        <v>3456</v>
      </c>
      <c r="G8" s="4">
        <v>17080</v>
      </c>
      <c r="H8" s="4">
        <v>9929</v>
      </c>
      <c r="I8" s="4">
        <v>3134</v>
      </c>
      <c r="J8" s="4">
        <v>11</v>
      </c>
      <c r="L8" t="s">
        <v>21</v>
      </c>
      <c r="M8" s="6">
        <v>6</v>
      </c>
      <c r="N8" s="8">
        <f t="shared" si="2"/>
        <v>0.58929932985108613</v>
      </c>
      <c r="X8" s="2">
        <v>6</v>
      </c>
      <c r="Y8" s="8">
        <f>N15</f>
        <v>0.79738475053695868</v>
      </c>
      <c r="Z8" s="8">
        <f>N16</f>
        <v>1.462188310070218</v>
      </c>
      <c r="AA8" s="8">
        <f t="shared" si="3"/>
        <v>1.8337299642181277</v>
      </c>
      <c r="AD8" s="2">
        <f t="shared" si="0"/>
        <v>6</v>
      </c>
      <c r="AE8" s="8">
        <f t="shared" si="6"/>
        <v>1.2620296426872397</v>
      </c>
      <c r="AF8" s="8">
        <f t="shared" si="6"/>
        <v>2.3142215715270886</v>
      </c>
    </row>
    <row r="9" spans="1:32" x14ac:dyDescent="0.2">
      <c r="A9">
        <v>7</v>
      </c>
      <c r="B9" s="4">
        <v>10403700</v>
      </c>
      <c r="C9" s="5">
        <v>3928297</v>
      </c>
      <c r="D9" s="4">
        <v>6262</v>
      </c>
      <c r="E9" s="4">
        <v>1034</v>
      </c>
      <c r="F9" s="4">
        <v>3632</v>
      </c>
      <c r="G9" s="4">
        <v>17096</v>
      </c>
      <c r="H9" s="4">
        <v>10062</v>
      </c>
      <c r="I9" s="4">
        <v>2779</v>
      </c>
      <c r="J9" s="4">
        <v>11</v>
      </c>
      <c r="L9" t="s">
        <v>22</v>
      </c>
      <c r="M9" s="6">
        <v>6</v>
      </c>
      <c r="N9" s="8">
        <f t="shared" si="2"/>
        <v>0.58580386031662335</v>
      </c>
      <c r="O9" s="9"/>
      <c r="X9" s="2">
        <v>7</v>
      </c>
      <c r="Y9" s="8">
        <f>N17</f>
        <v>1.0165554623198376</v>
      </c>
      <c r="Z9" s="8">
        <f>N18</f>
        <v>1.1537269921976765</v>
      </c>
      <c r="AA9" s="8">
        <f t="shared" si="3"/>
        <v>1.1349375759240972</v>
      </c>
      <c r="AD9" s="2">
        <f t="shared" si="0"/>
        <v>7</v>
      </c>
      <c r="AE9" s="8">
        <f t="shared" si="6"/>
        <v>1.6089135464646727</v>
      </c>
      <c r="AF9" s="8">
        <f t="shared" si="6"/>
        <v>1.8260164402960579</v>
      </c>
    </row>
    <row r="10" spans="1:32" x14ac:dyDescent="0.2">
      <c r="A10">
        <v>8</v>
      </c>
      <c r="B10" s="4">
        <v>11033272</v>
      </c>
      <c r="C10" s="5">
        <v>3597617</v>
      </c>
      <c r="D10" s="4">
        <v>6355</v>
      </c>
      <c r="E10" s="4">
        <v>1170</v>
      </c>
      <c r="F10" s="4">
        <v>3596</v>
      </c>
      <c r="G10" s="4">
        <v>15284</v>
      </c>
      <c r="H10" s="4">
        <v>9430</v>
      </c>
      <c r="I10" s="4">
        <v>2410</v>
      </c>
      <c r="J10" s="4">
        <v>12</v>
      </c>
      <c r="L10" t="s">
        <v>23</v>
      </c>
      <c r="M10" s="6">
        <v>6</v>
      </c>
      <c r="N10" s="8">
        <f t="shared" si="2"/>
        <v>0.53649149403436391</v>
      </c>
      <c r="X10" s="2">
        <v>8</v>
      </c>
      <c r="Y10" s="8">
        <f>N19</f>
        <v>1.1843230875613626</v>
      </c>
      <c r="Z10" s="8">
        <f>N20</f>
        <v>0.7833078803302741</v>
      </c>
      <c r="AA10" s="8">
        <f t="shared" si="3"/>
        <v>0.66139712090151159</v>
      </c>
      <c r="AD10" s="2">
        <f t="shared" si="0"/>
        <v>8</v>
      </c>
      <c r="AE10" s="8">
        <f t="shared" si="6"/>
        <v>1.8744412180127819</v>
      </c>
      <c r="AF10" s="8">
        <f t="shared" si="6"/>
        <v>1.2397500248927766</v>
      </c>
    </row>
    <row r="11" spans="1:32" x14ac:dyDescent="0.2">
      <c r="A11">
        <v>9</v>
      </c>
      <c r="B11" s="4">
        <v>29061476</v>
      </c>
      <c r="C11" s="5">
        <v>15013088</v>
      </c>
      <c r="D11" s="4">
        <v>9756</v>
      </c>
      <c r="E11" s="4">
        <v>1440</v>
      </c>
      <c r="F11" s="4">
        <v>4388</v>
      </c>
      <c r="G11" s="4">
        <v>39988</v>
      </c>
      <c r="H11" s="4">
        <v>20182</v>
      </c>
      <c r="I11" s="4">
        <v>9095</v>
      </c>
      <c r="J11" s="4">
        <v>15</v>
      </c>
      <c r="L11" t="s">
        <v>35</v>
      </c>
      <c r="M11" s="6">
        <v>6</v>
      </c>
      <c r="N11" s="8">
        <f t="shared" si="2"/>
        <v>2.2388136400259895</v>
      </c>
      <c r="O11" s="9"/>
      <c r="X11" s="2" t="s">
        <v>24</v>
      </c>
      <c r="Y11" s="10">
        <f>AVERAGE(Y3:Y10)</f>
        <v>0.63182727533965632</v>
      </c>
      <c r="Z11" s="10">
        <f>AVERAGE(Z3:Z10)</f>
        <v>1.0696648084806295</v>
      </c>
      <c r="AA11" s="10">
        <f>AVERAGE(AA3:AA10)</f>
        <v>2.5404884308921871</v>
      </c>
      <c r="AD11" s="2" t="str">
        <f t="shared" si="0"/>
        <v>Mean</v>
      </c>
      <c r="AE11" s="10">
        <f>AVERAGE(AE3:AE10)</f>
        <v>1</v>
      </c>
      <c r="AF11" s="10">
        <f>AVERAGE(AF3:AF10)</f>
        <v>1.6929702946198413</v>
      </c>
    </row>
    <row r="12" spans="1:32" x14ac:dyDescent="0.2">
      <c r="A12">
        <v>10</v>
      </c>
      <c r="B12" s="4">
        <v>12151756</v>
      </c>
      <c r="C12" s="5">
        <v>6512386</v>
      </c>
      <c r="D12" s="4">
        <v>6408</v>
      </c>
      <c r="E12" s="4">
        <v>880</v>
      </c>
      <c r="F12" s="4">
        <v>3548</v>
      </c>
      <c r="G12" s="4">
        <v>29140</v>
      </c>
      <c r="H12" s="4">
        <v>13809</v>
      </c>
      <c r="I12" s="4">
        <v>6184</v>
      </c>
      <c r="J12" s="4">
        <v>9</v>
      </c>
      <c r="L12" t="s">
        <v>16</v>
      </c>
      <c r="M12" s="6">
        <v>8</v>
      </c>
      <c r="N12" s="7">
        <f t="shared" si="2"/>
        <v>0.97115387626544869</v>
      </c>
      <c r="X12" s="2" t="s">
        <v>25</v>
      </c>
      <c r="Y12" s="8">
        <f>_xlfn.STDEV.S(Y3:Y10)</f>
        <v>0.3638731985600398</v>
      </c>
      <c r="Z12" s="8">
        <f t="shared" ref="Z12:AA12" si="7">_xlfn.STDEV.S(Z3:Z10)</f>
        <v>0.56307137895180015</v>
      </c>
      <c r="AA12" s="8">
        <f t="shared" si="7"/>
        <v>2.3024304590257261</v>
      </c>
      <c r="AD12" s="2" t="str">
        <f t="shared" si="0"/>
        <v>SD</v>
      </c>
      <c r="AE12" s="8">
        <f>_xlfn.STDEV.S(AE3:AE10)</f>
        <v>0.57590612618682779</v>
      </c>
      <c r="AF12" s="8">
        <f t="shared" ref="AF12" si="8">_xlfn.STDEV.S(AF3:AF10)</f>
        <v>0.89117928416291536</v>
      </c>
    </row>
    <row r="13" spans="1:32" x14ac:dyDescent="0.2">
      <c r="A13">
        <v>11</v>
      </c>
      <c r="B13" s="4">
        <v>5269664</v>
      </c>
      <c r="C13" s="5">
        <v>1607748</v>
      </c>
      <c r="D13" s="4">
        <v>3783</v>
      </c>
      <c r="E13" s="4">
        <v>968</v>
      </c>
      <c r="F13" s="4">
        <v>2328</v>
      </c>
      <c r="G13" s="4">
        <v>8872</v>
      </c>
      <c r="H13" s="4">
        <v>5444</v>
      </c>
      <c r="I13" s="4">
        <v>1391</v>
      </c>
      <c r="J13" s="4">
        <v>10</v>
      </c>
      <c r="L13" t="s">
        <v>26</v>
      </c>
      <c r="M13" s="6">
        <v>6</v>
      </c>
      <c r="N13" s="8">
        <f t="shared" si="2"/>
        <v>0.23975401677020106</v>
      </c>
      <c r="X13" s="2" t="s">
        <v>27</v>
      </c>
      <c r="Y13" s="2"/>
      <c r="Z13" s="17">
        <f>TTEST(Y3:Y10,Z3:Z10,2,1)</f>
        <v>8.7216061788939273E-2</v>
      </c>
      <c r="AA13" s="2"/>
      <c r="AD13" s="2" t="s">
        <v>27</v>
      </c>
      <c r="AF13" s="17">
        <f>TTEST(AE3:AE10,AF3:AF10,2,1)</f>
        <v>8.7216061788939273E-2</v>
      </c>
    </row>
    <row r="14" spans="1:32" x14ac:dyDescent="0.2">
      <c r="A14">
        <v>12</v>
      </c>
      <c r="B14" s="4">
        <v>8520412</v>
      </c>
      <c r="C14" s="5">
        <v>3567657</v>
      </c>
      <c r="D14" s="4">
        <v>5003</v>
      </c>
      <c r="E14" s="4">
        <v>990</v>
      </c>
      <c r="F14" s="4">
        <v>2984</v>
      </c>
      <c r="G14" s="4">
        <v>15856</v>
      </c>
      <c r="H14" s="4">
        <v>8606</v>
      </c>
      <c r="I14" s="4">
        <v>2822</v>
      </c>
      <c r="J14" s="4">
        <v>10</v>
      </c>
      <c r="L14" t="s">
        <v>28</v>
      </c>
      <c r="M14" s="6">
        <v>6</v>
      </c>
      <c r="N14" s="8">
        <f t="shared" si="2"/>
        <v>0.53202373519253343</v>
      </c>
      <c r="O14" s="11"/>
    </row>
    <row r="15" spans="1:32" x14ac:dyDescent="0.2">
      <c r="A15">
        <v>13</v>
      </c>
      <c r="B15" s="4">
        <v>11931656</v>
      </c>
      <c r="C15" s="5">
        <v>5347121</v>
      </c>
      <c r="D15" s="4">
        <v>6802</v>
      </c>
      <c r="E15" s="4">
        <v>968</v>
      </c>
      <c r="F15" s="4">
        <v>3768</v>
      </c>
      <c r="G15" s="4">
        <v>21920</v>
      </c>
      <c r="H15" s="4">
        <v>12326</v>
      </c>
      <c r="I15" s="4">
        <v>4328</v>
      </c>
      <c r="J15" s="4">
        <v>10</v>
      </c>
      <c r="L15" t="s">
        <v>29</v>
      </c>
      <c r="M15" s="6">
        <v>6</v>
      </c>
      <c r="N15" s="8">
        <f t="shared" si="2"/>
        <v>0.79738475053695868</v>
      </c>
    </row>
    <row r="16" spans="1:32" x14ac:dyDescent="0.2">
      <c r="A16">
        <v>14</v>
      </c>
      <c r="B16" s="4">
        <v>20581296</v>
      </c>
      <c r="C16" s="5">
        <v>9805176</v>
      </c>
      <c r="D16" s="4">
        <v>8367</v>
      </c>
      <c r="E16" s="4">
        <v>1288</v>
      </c>
      <c r="F16" s="4">
        <v>4080</v>
      </c>
      <c r="G16" s="4">
        <v>32136</v>
      </c>
      <c r="H16" s="4">
        <v>15979</v>
      </c>
      <c r="I16" s="4">
        <v>6475</v>
      </c>
      <c r="J16" s="4">
        <v>14</v>
      </c>
      <c r="L16" t="s">
        <v>30</v>
      </c>
      <c r="M16" s="6">
        <v>6</v>
      </c>
      <c r="N16" s="8">
        <f t="shared" si="2"/>
        <v>1.462188310070218</v>
      </c>
      <c r="O16" s="9"/>
    </row>
    <row r="17" spans="1:17" x14ac:dyDescent="0.2">
      <c r="A17">
        <v>15</v>
      </c>
      <c r="B17" s="4">
        <v>16171308</v>
      </c>
      <c r="C17" s="5">
        <v>6816841</v>
      </c>
      <c r="D17" s="4">
        <v>9064</v>
      </c>
      <c r="E17" s="4">
        <v>1032</v>
      </c>
      <c r="F17" s="4">
        <v>6316</v>
      </c>
      <c r="G17" s="4">
        <v>28924</v>
      </c>
      <c r="H17" s="4">
        <v>15670</v>
      </c>
      <c r="I17" s="4">
        <v>5257</v>
      </c>
      <c r="J17" s="4">
        <v>11</v>
      </c>
      <c r="L17" t="s">
        <v>31</v>
      </c>
      <c r="M17" s="6">
        <v>6</v>
      </c>
      <c r="N17" s="8">
        <f t="shared" si="2"/>
        <v>1.0165554623198376</v>
      </c>
    </row>
    <row r="18" spans="1:17" x14ac:dyDescent="0.2">
      <c r="A18">
        <v>16</v>
      </c>
      <c r="B18" s="4">
        <v>18277116</v>
      </c>
      <c r="C18" s="5">
        <v>7736689</v>
      </c>
      <c r="D18" s="4">
        <v>9166</v>
      </c>
      <c r="E18" s="4">
        <v>1150</v>
      </c>
      <c r="F18" s="4">
        <v>5660</v>
      </c>
      <c r="G18" s="4">
        <v>30000</v>
      </c>
      <c r="H18" s="4">
        <v>15893</v>
      </c>
      <c r="I18" s="4">
        <v>5501</v>
      </c>
      <c r="J18" s="4">
        <v>12</v>
      </c>
      <c r="L18" t="s">
        <v>32</v>
      </c>
      <c r="M18" s="6">
        <v>6</v>
      </c>
      <c r="N18" s="8">
        <f t="shared" si="2"/>
        <v>1.1537269921976765</v>
      </c>
      <c r="O18" s="9"/>
    </row>
    <row r="19" spans="1:17" x14ac:dyDescent="0.2">
      <c r="A19">
        <v>17</v>
      </c>
      <c r="B19" s="4">
        <v>17872572</v>
      </c>
      <c r="C19" s="5">
        <v>7941861</v>
      </c>
      <c r="D19" s="4">
        <v>8303</v>
      </c>
      <c r="E19" s="4">
        <v>1196</v>
      </c>
      <c r="F19" s="4">
        <v>4060</v>
      </c>
      <c r="G19" s="4">
        <v>27176</v>
      </c>
      <c r="H19" s="4">
        <v>14944</v>
      </c>
      <c r="I19" s="4">
        <v>5504</v>
      </c>
      <c r="J19" s="4">
        <v>13</v>
      </c>
      <c r="L19" t="s">
        <v>33</v>
      </c>
      <c r="M19" s="6">
        <v>6</v>
      </c>
      <c r="N19" s="8">
        <f t="shared" si="2"/>
        <v>1.1843230875613626</v>
      </c>
    </row>
    <row r="20" spans="1:17" x14ac:dyDescent="0.2">
      <c r="A20">
        <v>18</v>
      </c>
      <c r="B20" s="4">
        <v>12536892</v>
      </c>
      <c r="C20" s="5">
        <v>5252724</v>
      </c>
      <c r="D20" s="4">
        <v>6738</v>
      </c>
      <c r="E20" s="4">
        <v>1081</v>
      </c>
      <c r="F20" s="4">
        <v>3892</v>
      </c>
      <c r="G20" s="4">
        <v>20716</v>
      </c>
      <c r="H20" s="4">
        <v>11597</v>
      </c>
      <c r="I20" s="4">
        <v>3900</v>
      </c>
      <c r="J20" s="4">
        <v>11</v>
      </c>
      <c r="L20" t="s">
        <v>34</v>
      </c>
      <c r="M20" s="6">
        <v>6</v>
      </c>
      <c r="N20" s="8">
        <f t="shared" si="2"/>
        <v>0.7833078803302741</v>
      </c>
      <c r="O20" s="9"/>
    </row>
    <row r="21" spans="1:17" x14ac:dyDescent="0.2">
      <c r="A21">
        <v>19</v>
      </c>
      <c r="B21" s="4">
        <v>11669212</v>
      </c>
      <c r="C21" s="5">
        <v>6034436</v>
      </c>
      <c r="D21" s="4">
        <v>5833</v>
      </c>
      <c r="E21" s="4">
        <v>966</v>
      </c>
      <c r="F21" s="4">
        <v>3460</v>
      </c>
      <c r="G21" s="4">
        <v>26732</v>
      </c>
      <c r="H21" s="4">
        <v>12080</v>
      </c>
      <c r="I21" s="4">
        <v>5476</v>
      </c>
      <c r="J21" s="4">
        <v>10</v>
      </c>
      <c r="L21" t="s">
        <v>16</v>
      </c>
      <c r="M21" s="6">
        <v>8</v>
      </c>
      <c r="N21" s="7">
        <f t="shared" si="2"/>
        <v>0.89987999981508604</v>
      </c>
    </row>
    <row r="22" spans="1:17" x14ac:dyDescent="0.2">
      <c r="A22">
        <v>20</v>
      </c>
      <c r="B22" s="4">
        <v>5888996</v>
      </c>
      <c r="C22" s="5">
        <v>1931764</v>
      </c>
      <c r="D22" s="4">
        <v>4650</v>
      </c>
      <c r="E22" s="4">
        <v>851</v>
      </c>
      <c r="F22" s="4">
        <v>2824</v>
      </c>
      <c r="G22" s="4">
        <v>13080</v>
      </c>
      <c r="H22" s="4">
        <v>6920</v>
      </c>
      <c r="I22" s="4">
        <v>2317</v>
      </c>
      <c r="J22" s="4">
        <v>9</v>
      </c>
      <c r="L22" t="s">
        <v>16</v>
      </c>
      <c r="M22" s="6">
        <v>4</v>
      </c>
      <c r="N22" s="5">
        <f>AVERAGE(C3,C12,C21)</f>
        <v>6705823</v>
      </c>
      <c r="P22" s="12"/>
      <c r="Q22" s="10"/>
    </row>
    <row r="23" spans="1:17" x14ac:dyDescent="0.2">
      <c r="A23">
        <v>21</v>
      </c>
      <c r="B23" s="4">
        <v>27227692</v>
      </c>
      <c r="C23" s="5">
        <v>13471102</v>
      </c>
      <c r="D23" s="4">
        <v>9883</v>
      </c>
      <c r="E23" s="4">
        <v>1392</v>
      </c>
      <c r="F23" s="4">
        <v>3840</v>
      </c>
      <c r="G23" s="4">
        <v>54692</v>
      </c>
      <c r="H23" s="4">
        <v>19560</v>
      </c>
      <c r="I23" s="4">
        <v>11126</v>
      </c>
      <c r="J23" s="4">
        <v>15</v>
      </c>
      <c r="L23" t="s">
        <v>16</v>
      </c>
      <c r="M23" s="6">
        <v>12</v>
      </c>
      <c r="P23" s="12"/>
      <c r="Q23" s="10"/>
    </row>
    <row r="24" spans="1:17" x14ac:dyDescent="0.2">
      <c r="A24">
        <v>22</v>
      </c>
      <c r="B24" s="4">
        <v>34045972</v>
      </c>
      <c r="C24" s="5">
        <v>18877952</v>
      </c>
      <c r="D24" s="4">
        <v>8839</v>
      </c>
      <c r="E24" s="4">
        <v>1716</v>
      </c>
      <c r="F24" s="4">
        <v>2520</v>
      </c>
      <c r="G24" s="4">
        <v>53632</v>
      </c>
      <c r="H24" s="4">
        <v>19840</v>
      </c>
      <c r="I24" s="4">
        <v>12393</v>
      </c>
      <c r="J24" s="4">
        <v>18</v>
      </c>
      <c r="L24" t="s">
        <v>16</v>
      </c>
      <c r="M24" s="6">
        <v>16</v>
      </c>
      <c r="P24" s="12"/>
      <c r="Q24" s="13"/>
    </row>
    <row r="25" spans="1:17" x14ac:dyDescent="0.2">
      <c r="B25" s="4"/>
      <c r="C25" s="4"/>
      <c r="D25" s="4"/>
      <c r="E25" s="4"/>
      <c r="F25" s="4"/>
      <c r="G25" s="4"/>
      <c r="H25" s="4"/>
      <c r="I25" s="4"/>
      <c r="J25" s="4"/>
    </row>
    <row r="35" spans="26:26" x14ac:dyDescent="0.2">
      <c r="Z35" s="14"/>
    </row>
  </sheetData>
  <mergeCells count="2">
    <mergeCell ref="Y1:AA1"/>
    <mergeCell ref="AD1:A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210816 StainFree+Pan-acetyl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Microsoft Office User</cp:lastModifiedBy>
  <dcterms:created xsi:type="dcterms:W3CDTF">2021-11-03T15:51:00Z</dcterms:created>
  <dcterms:modified xsi:type="dcterms:W3CDTF">2022-04-28T12:48:35Z</dcterms:modified>
</cp:coreProperties>
</file>