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Groups/CBMR/SUN-CBMR-Deshmukh-Group/Manuscripts/ACE_Ben/eLIFE/Resubmission_3/"/>
    </mc:Choice>
  </mc:AlternateContent>
  <xr:revisionPtr revIDLastSave="0" documentId="13_ncr:1_{AE612905-300A-4A4F-883E-634C304D8298}" xr6:coauthVersionLast="47" xr6:coauthVersionMax="47" xr10:uidLastSave="{00000000-0000-0000-0000-000000000000}"/>
  <bookViews>
    <workbookView xWindow="0" yWindow="740" windowWidth="34560" windowHeight="21600" xr2:uid="{AF176B45-374F-8146-B5EE-C547BD5DE250}"/>
  </bookViews>
  <sheets>
    <sheet name="210816 StainFree+Pan-acetyl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F13" i="1" l="1"/>
  <c r="Z13" i="1"/>
  <c r="N22" i="1"/>
  <c r="N3" i="1" s="1"/>
  <c r="AD12" i="1"/>
  <c r="AD11" i="1"/>
  <c r="AD10" i="1"/>
  <c r="AD9" i="1"/>
  <c r="AD8" i="1"/>
  <c r="AD7" i="1"/>
  <c r="AD6" i="1"/>
  <c r="AD5" i="1"/>
  <c r="AD4" i="1"/>
  <c r="AD3" i="1"/>
  <c r="AF2" i="1"/>
  <c r="AE2" i="1"/>
  <c r="Y1" i="1"/>
  <c r="N21" i="1" l="1"/>
  <c r="N20" i="1"/>
  <c r="N9" i="1"/>
  <c r="Z5" i="1" s="1"/>
  <c r="AA5" i="1" s="1"/>
  <c r="N8" i="1"/>
  <c r="Y5" i="1" s="1"/>
  <c r="N6" i="1"/>
  <c r="Y4" i="1" s="1"/>
  <c r="N15" i="1"/>
  <c r="Y8" i="1" s="1"/>
  <c r="N5" i="1"/>
  <c r="N12" i="1"/>
  <c r="N17" i="1"/>
  <c r="Y9" i="1" s="1"/>
  <c r="N14" i="1"/>
  <c r="Z7" i="1" s="1"/>
  <c r="AA7" i="1" s="1"/>
  <c r="N4" i="1"/>
  <c r="N11" i="1"/>
  <c r="Z6" i="1" s="1"/>
  <c r="N10" i="1"/>
  <c r="Y6" i="1" s="1"/>
  <c r="N19" i="1"/>
  <c r="Y10" i="1" s="1"/>
  <c r="N18" i="1"/>
  <c r="Z9" i="1" s="1"/>
  <c r="N7" i="1"/>
  <c r="N16" i="1"/>
  <c r="Z8" i="1" s="1"/>
  <c r="AA8" i="1" s="1"/>
  <c r="N13" i="1"/>
  <c r="Y7" i="1" s="1"/>
  <c r="Z4" i="1"/>
  <c r="AA4" i="1" s="1"/>
  <c r="Z10" i="1"/>
  <c r="AA9" i="1" l="1"/>
  <c r="Y12" i="1"/>
  <c r="Y11" i="1"/>
  <c r="AE9" i="1" s="1"/>
  <c r="AA6" i="1"/>
  <c r="Z11" i="1"/>
  <c r="Z12" i="1"/>
  <c r="AA10" i="1"/>
  <c r="AA11" i="1" s="1"/>
  <c r="AF10" i="1" l="1"/>
  <c r="AE4" i="1"/>
  <c r="AE8" i="1"/>
  <c r="AE10" i="1"/>
  <c r="AF9" i="1"/>
  <c r="AF6" i="1"/>
  <c r="AE5" i="1"/>
  <c r="AE6" i="1"/>
  <c r="AE12" i="1" s="1"/>
  <c r="AF11" i="1"/>
  <c r="AF8" i="1"/>
  <c r="AF7" i="1"/>
  <c r="AF4" i="1"/>
  <c r="AF5" i="1"/>
  <c r="AE7" i="1"/>
  <c r="AA12" i="1"/>
  <c r="AE11" i="1"/>
  <c r="AF12" i="1" l="1"/>
</calcChain>
</file>

<file path=xl/sharedStrings.xml><?xml version="1.0" encoding="utf-8"?>
<sst xmlns="http://schemas.openxmlformats.org/spreadsheetml/2006/main" count="44" uniqueCount="36">
  <si>
    <t>Pan-acetyl (relative to mean Pre)</t>
  </si>
  <si>
    <t>Lane</t>
  </si>
  <si>
    <t>Volume (Int)</t>
  </si>
  <si>
    <t>Adj. Vol. (Int)</t>
  </si>
  <si>
    <t>Mean Bkgd. (Int)</t>
  </si>
  <si>
    <t># of Pixels</t>
  </si>
  <si>
    <t>Min. Value (Int)</t>
  </si>
  <si>
    <t>Max. Value (Int)</t>
  </si>
  <si>
    <t>Mean Value (Int)</t>
  </si>
  <si>
    <t>Std. Dev.</t>
  </si>
  <si>
    <t>Area (mm2)</t>
  </si>
  <si>
    <t>Sample</t>
  </si>
  <si>
    <t>Input (uL)</t>
  </si>
  <si>
    <t>PRE</t>
  </si>
  <si>
    <t>POST</t>
  </si>
  <si>
    <t>RATIO</t>
  </si>
  <si>
    <t>Ctrl</t>
  </si>
  <si>
    <t>2.A</t>
  </si>
  <si>
    <t>2.B</t>
  </si>
  <si>
    <t>3.A</t>
  </si>
  <si>
    <t>3.B</t>
  </si>
  <si>
    <t>4.A</t>
  </si>
  <si>
    <t>Mean</t>
  </si>
  <si>
    <t>SD</t>
  </si>
  <si>
    <t>5.A</t>
  </si>
  <si>
    <t>TTEST</t>
  </si>
  <si>
    <t>5.B</t>
  </si>
  <si>
    <t>6.A</t>
  </si>
  <si>
    <t>6.B</t>
  </si>
  <si>
    <t>7.A</t>
  </si>
  <si>
    <t>7.B</t>
  </si>
  <si>
    <t>8.A</t>
  </si>
  <si>
    <t>8.B</t>
  </si>
  <si>
    <t>4.B</t>
  </si>
  <si>
    <t>220407 ACE_O SOD2-K122 #404 100secQ</t>
  </si>
  <si>
    <t>SOD2 K122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</si>
</sst>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2" borderId="0" xfId="0" applyFill="1"/>
    <xf numFmtId="0" fontId="0" fillId="0" borderId="0" xfId="0" applyAlignment="1">
      <alignment horizontal="center"/>
    </xf>
    <xf numFmtId="0" fontId="0" fillId="3" borderId="0" xfId="0" applyFill="1"/>
    <xf numFmtId="3" fontId="0" fillId="0" borderId="0" xfId="0" applyNumberFormat="1"/>
    <xf numFmtId="3" fontId="0" fillId="3" borderId="0" xfId="0" applyNumberFormat="1" applyFill="1"/>
    <xf numFmtId="3" fontId="0" fillId="0" borderId="0" xfId="0" applyNumberFormat="1" applyAlignment="1">
      <alignment horizontal="center"/>
    </xf>
    <xf numFmtId="2" fontId="0" fillId="4" borderId="0" xfId="0" applyNumberFormat="1" applyFill="1" applyAlignment="1">
      <alignment horizontal="center"/>
    </xf>
    <xf numFmtId="2" fontId="0" fillId="0" borderId="0" xfId="0" applyNumberFormat="1" applyAlignment="1">
      <alignment horizontal="center"/>
    </xf>
    <xf numFmtId="2" fontId="0" fillId="0" borderId="0" xfId="0" applyNumberFormat="1"/>
    <xf numFmtId="2" fontId="1" fillId="0" borderId="0" xfId="0" applyNumberFormat="1" applyFont="1" applyAlignment="1">
      <alignment horizontal="center"/>
    </xf>
    <xf numFmtId="2" fontId="0" fillId="0" borderId="0" xfId="0" applyNumberFormat="1" applyFill="1"/>
    <xf numFmtId="0" fontId="1" fillId="0" borderId="0" xfId="0" applyFont="1" applyAlignment="1">
      <alignment horizontal="center"/>
    </xf>
    <xf numFmtId="2" fontId="1" fillId="0" borderId="0" xfId="0" applyNumberFormat="1" applyFont="1" applyFill="1" applyAlignment="1">
      <alignment horizontal="center"/>
    </xf>
    <xf numFmtId="0" fontId="0" fillId="0" borderId="0" xfId="0" applyFill="1"/>
    <xf numFmtId="0" fontId="0" fillId="2" borderId="0" xfId="0" applyFill="1" applyAlignment="1">
      <alignment horizontal="center"/>
    </xf>
    <xf numFmtId="0" fontId="0" fillId="3" borderId="0" xfId="0" applyFill="1" applyAlignment="1">
      <alignment horizontal="center"/>
    </xf>
    <xf numFmtId="2" fontId="0" fillId="5" borderId="0" xfId="0" applyNumberForma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a-DK"/>
              <a:t>SOD2</a:t>
            </a:r>
            <a:r>
              <a:rPr lang="da-DK" baseline="0"/>
              <a:t> K68</a:t>
            </a:r>
            <a:endParaRPr lang="da-DK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4.4691601049868766E-2"/>
                  <c:y val="0.39310185185185187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'210816 StainFree+Pan-acetyl'!$M$21:$M$24</c:f>
              <c:numCache>
                <c:formatCode>#,##0</c:formatCode>
                <c:ptCount val="4"/>
                <c:pt idx="0">
                  <c:v>16</c:v>
                </c:pt>
                <c:pt idx="1">
                  <c:v>8</c:v>
                </c:pt>
                <c:pt idx="2">
                  <c:v>20</c:v>
                </c:pt>
                <c:pt idx="3">
                  <c:v>24</c:v>
                </c:pt>
              </c:numCache>
            </c:numRef>
          </c:xVal>
          <c:yVal>
            <c:numRef>
              <c:f>'210816 StainFree+Pan-acetyl'!$C$21:$C$24</c:f>
              <c:numCache>
                <c:formatCode>#,##0</c:formatCode>
                <c:ptCount val="4"/>
                <c:pt idx="0">
                  <c:v>10752482</c:v>
                </c:pt>
                <c:pt idx="1">
                  <c:v>3568502</c:v>
                </c:pt>
                <c:pt idx="2">
                  <c:v>13211343</c:v>
                </c:pt>
                <c:pt idx="3">
                  <c:v>16410687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D50-5B47-A8A9-BD0FA249E9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83437256"/>
        <c:axId val="383439552"/>
      </c:scatterChart>
      <c:valAx>
        <c:axId val="38343725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Input (uL)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3439552"/>
        <c:crosses val="autoZero"/>
        <c:crossBetween val="midCat"/>
      </c:valAx>
      <c:valAx>
        <c:axId val="383439552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Intensity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343725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133350</xdr:colOff>
      <xdr:row>2</xdr:row>
      <xdr:rowOff>133350</xdr:rowOff>
    </xdr:from>
    <xdr:to>
      <xdr:col>21</xdr:col>
      <xdr:colOff>488950</xdr:colOff>
      <xdr:row>17</xdr:row>
      <xdr:rowOff>107950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9A7176A-913B-C840-BD6B-FD2275A178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04CDEF-0334-EA4F-8BC2-0C17FEF13601}">
  <dimension ref="A1:AF35"/>
  <sheetViews>
    <sheetView tabSelected="1" workbookViewId="0">
      <selection activeCell="U34" sqref="U34"/>
    </sheetView>
  </sheetViews>
  <sheetFormatPr baseColWidth="10" defaultColWidth="8.6640625" defaultRowHeight="15" x14ac:dyDescent="0.2"/>
  <cols>
    <col min="2" max="2" width="12.5" bestFit="1" customWidth="1"/>
    <col min="3" max="3" width="11.33203125" bestFit="1" customWidth="1"/>
    <col min="4" max="10" width="8.83203125" bestFit="1" customWidth="1"/>
    <col min="11" max="11" width="2.5" customWidth="1"/>
    <col min="14" max="14" width="9.83203125" bestFit="1" customWidth="1"/>
    <col min="23" max="23" width="2" customWidth="1"/>
    <col min="28" max="28" width="2.5" customWidth="1"/>
    <col min="29" max="29" width="2.1640625" customWidth="1"/>
  </cols>
  <sheetData>
    <row r="1" spans="1:32" x14ac:dyDescent="0.2">
      <c r="A1" t="s">
        <v>34</v>
      </c>
      <c r="F1" s="1" t="s">
        <v>35</v>
      </c>
      <c r="X1" s="2"/>
      <c r="Y1" s="15" t="str">
        <f>F1</f>
        <v>SOD2 K122</v>
      </c>
      <c r="Z1" s="15"/>
      <c r="AA1" s="15"/>
      <c r="AD1" s="16" t="s">
        <v>0</v>
      </c>
      <c r="AE1" s="16"/>
      <c r="AF1" s="16"/>
    </row>
    <row r="2" spans="1:32" x14ac:dyDescent="0.2">
      <c r="A2" t="s">
        <v>1</v>
      </c>
      <c r="B2" t="s">
        <v>2</v>
      </c>
      <c r="C2" s="3" t="s">
        <v>3</v>
      </c>
      <c r="D2" t="s">
        <v>4</v>
      </c>
      <c r="E2" t="s">
        <v>5</v>
      </c>
      <c r="F2" t="s">
        <v>6</v>
      </c>
      <c r="G2" t="s">
        <v>7</v>
      </c>
      <c r="H2" t="s">
        <v>8</v>
      </c>
      <c r="I2" t="s">
        <v>9</v>
      </c>
      <c r="J2" t="s">
        <v>10</v>
      </c>
      <c r="L2" t="s">
        <v>11</v>
      </c>
      <c r="M2" t="s">
        <v>12</v>
      </c>
      <c r="X2" s="2"/>
      <c r="Y2" s="2" t="s">
        <v>13</v>
      </c>
      <c r="Z2" s="2" t="s">
        <v>14</v>
      </c>
      <c r="AA2" s="2" t="s">
        <v>15</v>
      </c>
      <c r="AD2" s="2"/>
      <c r="AE2" s="2" t="str">
        <f>Y2</f>
        <v>PRE</v>
      </c>
      <c r="AF2" s="2" t="str">
        <f>Z2</f>
        <v>POST</v>
      </c>
    </row>
    <row r="3" spans="1:32" x14ac:dyDescent="0.2">
      <c r="A3">
        <v>1</v>
      </c>
      <c r="B3" s="4">
        <v>16368056</v>
      </c>
      <c r="C3" s="5">
        <v>11483978</v>
      </c>
      <c r="D3" s="4">
        <v>3683</v>
      </c>
      <c r="E3" s="4">
        <v>1326</v>
      </c>
      <c r="F3" s="4">
        <v>1380</v>
      </c>
      <c r="G3" s="4">
        <v>45340</v>
      </c>
      <c r="H3" s="4">
        <v>12344</v>
      </c>
      <c r="I3" s="4">
        <v>10729</v>
      </c>
      <c r="J3" s="4">
        <v>14</v>
      </c>
      <c r="L3" t="s">
        <v>16</v>
      </c>
      <c r="M3" s="6">
        <v>16</v>
      </c>
      <c r="N3" s="7">
        <f>C3/$N$22</f>
        <v>1.0830047800738809</v>
      </c>
      <c r="X3" s="2">
        <v>1</v>
      </c>
      <c r="Y3" s="8"/>
      <c r="Z3" s="8"/>
      <c r="AA3" s="8"/>
      <c r="AD3" s="2">
        <f t="shared" ref="AD3:AD12" si="0">X3</f>
        <v>1</v>
      </c>
      <c r="AE3" s="8"/>
      <c r="AF3" s="8"/>
    </row>
    <row r="4" spans="1:32" x14ac:dyDescent="0.2">
      <c r="A4">
        <v>2</v>
      </c>
      <c r="B4" s="4">
        <v>2574100</v>
      </c>
      <c r="C4" s="5">
        <v>451100</v>
      </c>
      <c r="D4" s="4">
        <v>2010</v>
      </c>
      <c r="E4" s="4">
        <v>1056</v>
      </c>
      <c r="F4" s="4">
        <v>476</v>
      </c>
      <c r="G4" s="4">
        <v>5172</v>
      </c>
      <c r="H4" s="4">
        <v>2438</v>
      </c>
      <c r="I4" s="4">
        <v>817</v>
      </c>
      <c r="J4" s="4">
        <v>11</v>
      </c>
      <c r="L4" t="s">
        <v>16</v>
      </c>
      <c r="M4" s="6">
        <v>12</v>
      </c>
      <c r="N4" s="8">
        <f t="shared" ref="N4:N21" si="1">C4/$N$22</f>
        <v>4.2541308969011232E-2</v>
      </c>
      <c r="X4" s="2">
        <v>2</v>
      </c>
      <c r="Y4" s="8">
        <f>N6</f>
        <v>0.26971812304085768</v>
      </c>
      <c r="Z4" s="8">
        <f>N7</f>
        <v>0.48012549450381564</v>
      </c>
      <c r="AA4" s="8">
        <f t="shared" ref="AA4:AA10" si="2">Z4/Y4</f>
        <v>1.7801009776087047</v>
      </c>
      <c r="AD4" s="2">
        <f t="shared" si="0"/>
        <v>2</v>
      </c>
      <c r="AE4" s="8">
        <f t="shared" ref="AE3:AF5" si="3">Y4/$Y$11</f>
        <v>0.8216311695091274</v>
      </c>
      <c r="AF4" s="8">
        <f t="shared" si="3"/>
        <v>1.462586448076981</v>
      </c>
    </row>
    <row r="5" spans="1:32" x14ac:dyDescent="0.2">
      <c r="A5">
        <v>3</v>
      </c>
      <c r="B5" s="4">
        <v>12205648</v>
      </c>
      <c r="C5" s="5">
        <v>8211253</v>
      </c>
      <c r="D5" s="4">
        <v>3288</v>
      </c>
      <c r="E5" s="4">
        <v>1215</v>
      </c>
      <c r="F5" s="4">
        <v>1584</v>
      </c>
      <c r="G5" s="4">
        <v>36132</v>
      </c>
      <c r="H5" s="4">
        <v>10046</v>
      </c>
      <c r="I5" s="4">
        <v>8374</v>
      </c>
      <c r="J5" s="4">
        <v>13</v>
      </c>
      <c r="L5" t="s">
        <v>16</v>
      </c>
      <c r="M5" s="6">
        <v>16</v>
      </c>
      <c r="N5" s="8">
        <f t="shared" si="1"/>
        <v>0.77436810218514829</v>
      </c>
      <c r="O5" s="9"/>
      <c r="X5" s="2">
        <v>3</v>
      </c>
      <c r="Y5" s="8">
        <f>N8</f>
        <v>0.22004145490710839</v>
      </c>
      <c r="Z5" s="8">
        <f>N9</f>
        <v>0.34365597425303035</v>
      </c>
      <c r="AA5" s="8">
        <f t="shared" si="2"/>
        <v>1.5617783221716401</v>
      </c>
      <c r="AD5" s="2">
        <f t="shared" si="0"/>
        <v>3</v>
      </c>
      <c r="AE5" s="8">
        <f t="shared" si="3"/>
        <v>0.67030318874208672</v>
      </c>
      <c r="AF5" s="8">
        <f t="shared" si="3"/>
        <v>1.0468649894599165</v>
      </c>
    </row>
    <row r="6" spans="1:32" x14ac:dyDescent="0.2">
      <c r="A6">
        <v>4</v>
      </c>
      <c r="B6" s="4">
        <v>6222756</v>
      </c>
      <c r="C6" s="5">
        <v>2860040</v>
      </c>
      <c r="D6" s="4">
        <v>3481</v>
      </c>
      <c r="E6" s="4">
        <v>966</v>
      </c>
      <c r="F6" s="4">
        <v>1972</v>
      </c>
      <c r="G6" s="4">
        <v>15232</v>
      </c>
      <c r="H6" s="4">
        <v>6442</v>
      </c>
      <c r="I6" s="4">
        <v>3139</v>
      </c>
      <c r="J6" s="4">
        <v>10</v>
      </c>
      <c r="L6" t="s">
        <v>17</v>
      </c>
      <c r="M6" s="6">
        <v>12</v>
      </c>
      <c r="N6" s="8">
        <f t="shared" si="1"/>
        <v>0.26971812304085768</v>
      </c>
      <c r="X6" s="2">
        <v>4</v>
      </c>
      <c r="Y6" s="8">
        <f>N10</f>
        <v>0.2296546024820699</v>
      </c>
      <c r="Z6" s="8">
        <f>N11</f>
        <v>1.0364624567525769</v>
      </c>
      <c r="AA6" s="8">
        <f t="shared" si="2"/>
        <v>4.513136011865897</v>
      </c>
      <c r="AD6" s="2">
        <f t="shared" si="0"/>
        <v>4</v>
      </c>
      <c r="AE6" s="8">
        <f t="shared" ref="AE6" si="4">Y6/$Y$11</f>
        <v>0.69958732284338687</v>
      </c>
      <c r="AF6" s="8">
        <f t="shared" ref="AF6" si="5">Z6/$Y$11</f>
        <v>3.157332740169343</v>
      </c>
    </row>
    <row r="7" spans="1:32" x14ac:dyDescent="0.2">
      <c r="A7">
        <v>5</v>
      </c>
      <c r="B7" s="4">
        <v>8901340</v>
      </c>
      <c r="C7" s="5">
        <v>5091160</v>
      </c>
      <c r="D7" s="4">
        <v>3849</v>
      </c>
      <c r="E7" s="4">
        <v>990</v>
      </c>
      <c r="F7" s="4">
        <v>2076</v>
      </c>
      <c r="G7" s="4">
        <v>24772</v>
      </c>
      <c r="H7" s="4">
        <v>8991</v>
      </c>
      <c r="I7" s="4">
        <v>5324</v>
      </c>
      <c r="J7" s="4">
        <v>10</v>
      </c>
      <c r="L7" t="s">
        <v>18</v>
      </c>
      <c r="M7" s="6">
        <v>12</v>
      </c>
      <c r="N7" s="8">
        <f t="shared" si="1"/>
        <v>0.48012549450381564</v>
      </c>
      <c r="O7" s="9"/>
      <c r="X7" s="2">
        <v>5</v>
      </c>
      <c r="Y7" s="8">
        <f>N13</f>
        <v>0.15536121871655389</v>
      </c>
      <c r="Z7" s="8">
        <f>N14</f>
        <v>0.24629588362146401</v>
      </c>
      <c r="AA7" s="8">
        <f t="shared" si="2"/>
        <v>1.585311222814326</v>
      </c>
      <c r="AD7" s="2">
        <f t="shared" si="0"/>
        <v>5</v>
      </c>
      <c r="AE7" s="8">
        <f t="shared" ref="AE7:AF10" si="6">Y7/$Y$11</f>
        <v>0.47327045877116969</v>
      </c>
      <c r="AF7" s="8">
        <f t="shared" si="6"/>
        <v>0.75028096971642011</v>
      </c>
    </row>
    <row r="8" spans="1:32" x14ac:dyDescent="0.2">
      <c r="A8">
        <v>6</v>
      </c>
      <c r="B8" s="4">
        <v>4621672</v>
      </c>
      <c r="C8" s="5">
        <v>2333278</v>
      </c>
      <c r="D8" s="4">
        <v>2534</v>
      </c>
      <c r="E8" s="4">
        <v>903</v>
      </c>
      <c r="F8" s="4">
        <v>1152</v>
      </c>
      <c r="G8" s="4">
        <v>13412</v>
      </c>
      <c r="H8" s="4">
        <v>5118</v>
      </c>
      <c r="I8" s="4">
        <v>2690</v>
      </c>
      <c r="J8" s="4">
        <v>10</v>
      </c>
      <c r="L8" t="s">
        <v>19</v>
      </c>
      <c r="M8" s="6">
        <v>12</v>
      </c>
      <c r="N8" s="8">
        <f t="shared" si="1"/>
        <v>0.22004145490710839</v>
      </c>
      <c r="X8" s="2">
        <v>6</v>
      </c>
      <c r="Y8" s="8">
        <f>N15</f>
        <v>0.31479729316186417</v>
      </c>
      <c r="Z8" s="8">
        <f>N16</f>
        <v>0.58352888409648196</v>
      </c>
      <c r="AA8" s="8">
        <f t="shared" si="2"/>
        <v>1.8536655072076491</v>
      </c>
      <c r="AD8" s="2">
        <f t="shared" si="0"/>
        <v>6</v>
      </c>
      <c r="AE8" s="8">
        <f t="shared" si="6"/>
        <v>0.95895398211602356</v>
      </c>
      <c r="AF8" s="8">
        <f t="shared" si="6"/>
        <v>1.7775799196478939</v>
      </c>
    </row>
    <row r="9" spans="1:32" x14ac:dyDescent="0.2">
      <c r="A9">
        <v>7</v>
      </c>
      <c r="B9" s="4">
        <v>6914172</v>
      </c>
      <c r="C9" s="5">
        <v>3644063</v>
      </c>
      <c r="D9" s="4">
        <v>3097</v>
      </c>
      <c r="E9" s="4">
        <v>1056</v>
      </c>
      <c r="F9" s="4">
        <v>1280</v>
      </c>
      <c r="G9" s="4">
        <v>16376</v>
      </c>
      <c r="H9" s="4">
        <v>6548</v>
      </c>
      <c r="I9" s="4">
        <v>3504</v>
      </c>
      <c r="J9" s="4">
        <v>11</v>
      </c>
      <c r="L9" t="s">
        <v>20</v>
      </c>
      <c r="M9" s="6">
        <v>12</v>
      </c>
      <c r="N9" s="8">
        <f t="shared" si="1"/>
        <v>0.34365597425303035</v>
      </c>
      <c r="O9" s="9"/>
      <c r="X9" s="2">
        <v>7</v>
      </c>
      <c r="Y9" s="8">
        <f>N17</f>
        <v>0.53104096253695954</v>
      </c>
      <c r="Z9" s="8">
        <f>N18</f>
        <v>0.64550490385013459</v>
      </c>
      <c r="AA9" s="8">
        <f t="shared" si="2"/>
        <v>1.2155463502595782</v>
      </c>
      <c r="AD9" s="2">
        <f t="shared" si="0"/>
        <v>7</v>
      </c>
      <c r="AE9" s="8">
        <f t="shared" si="6"/>
        <v>1.6176881337721596</v>
      </c>
      <c r="AF9" s="8">
        <f t="shared" si="6"/>
        <v>1.966374906864977</v>
      </c>
    </row>
    <row r="10" spans="1:32" x14ac:dyDescent="0.2">
      <c r="A10">
        <v>8</v>
      </c>
      <c r="B10" s="4">
        <v>5828016</v>
      </c>
      <c r="C10" s="5">
        <v>2435214</v>
      </c>
      <c r="D10" s="4">
        <v>3427</v>
      </c>
      <c r="E10" s="4">
        <v>990</v>
      </c>
      <c r="F10" s="4">
        <v>1712</v>
      </c>
      <c r="G10" s="4">
        <v>15080</v>
      </c>
      <c r="H10" s="4">
        <v>5887</v>
      </c>
      <c r="I10" s="4">
        <v>2789</v>
      </c>
      <c r="J10" s="4">
        <v>10</v>
      </c>
      <c r="L10" t="s">
        <v>21</v>
      </c>
      <c r="M10" s="6">
        <v>12</v>
      </c>
      <c r="N10" s="8">
        <f t="shared" si="1"/>
        <v>0.2296546024820699</v>
      </c>
      <c r="X10" s="2">
        <v>8</v>
      </c>
      <c r="Y10" s="8">
        <f>N19</f>
        <v>0.57728707160095549</v>
      </c>
      <c r="Z10" s="8">
        <f>N20</f>
        <v>0.48945346159036596</v>
      </c>
      <c r="AA10" s="8">
        <f t="shared" si="2"/>
        <v>0.84785107040937902</v>
      </c>
      <c r="AD10" s="2">
        <f t="shared" si="0"/>
        <v>8</v>
      </c>
      <c r="AE10" s="8">
        <f t="shared" si="6"/>
        <v>1.7585657442460458</v>
      </c>
      <c r="AF10" s="8">
        <f t="shared" si="6"/>
        <v>1.4910018486442762</v>
      </c>
    </row>
    <row r="11" spans="1:32" x14ac:dyDescent="0.2">
      <c r="A11">
        <v>9</v>
      </c>
      <c r="B11" s="4">
        <v>18800044</v>
      </c>
      <c r="C11" s="5">
        <v>10990452</v>
      </c>
      <c r="D11" s="4">
        <v>6930</v>
      </c>
      <c r="E11" s="4">
        <v>1127</v>
      </c>
      <c r="F11" s="4">
        <v>3248</v>
      </c>
      <c r="G11" s="4">
        <v>43272</v>
      </c>
      <c r="H11" s="4">
        <v>16681</v>
      </c>
      <c r="I11" s="4">
        <v>9471</v>
      </c>
      <c r="J11" s="4">
        <v>12</v>
      </c>
      <c r="L11" t="s">
        <v>33</v>
      </c>
      <c r="M11" s="6">
        <v>12</v>
      </c>
      <c r="N11" s="8">
        <f t="shared" si="1"/>
        <v>1.0364624567525769</v>
      </c>
      <c r="O11" s="9"/>
      <c r="X11" s="2" t="s">
        <v>22</v>
      </c>
      <c r="Y11" s="10">
        <f>AVERAGE(Y3:Y10)</f>
        <v>0.32827153234948131</v>
      </c>
      <c r="Z11" s="10">
        <f>AVERAGE(Z3:Z10)</f>
        <v>0.54643243695255284</v>
      </c>
      <c r="AA11" s="10">
        <f>AVERAGE(AA3:AA10)</f>
        <v>1.908198494619596</v>
      </c>
      <c r="AD11" s="2" t="str">
        <f t="shared" si="0"/>
        <v>Mean</v>
      </c>
      <c r="AE11" s="10">
        <f>AVERAGE(AE3:AE10)</f>
        <v>1</v>
      </c>
      <c r="AF11" s="10">
        <f>AVERAGE(AF3:AF10)</f>
        <v>1.6645745460828294</v>
      </c>
    </row>
    <row r="12" spans="1:32" x14ac:dyDescent="0.2">
      <c r="A12">
        <v>10</v>
      </c>
      <c r="B12" s="4">
        <v>14472460</v>
      </c>
      <c r="C12" s="5">
        <v>9574973</v>
      </c>
      <c r="D12" s="4">
        <v>4638</v>
      </c>
      <c r="E12" s="4">
        <v>1056</v>
      </c>
      <c r="F12" s="4">
        <v>1812</v>
      </c>
      <c r="G12" s="4">
        <v>41168</v>
      </c>
      <c r="H12" s="4">
        <v>13705</v>
      </c>
      <c r="I12" s="4">
        <v>10097</v>
      </c>
      <c r="J12" s="4">
        <v>11</v>
      </c>
      <c r="L12" t="s">
        <v>16</v>
      </c>
      <c r="M12" s="6">
        <v>16</v>
      </c>
      <c r="N12" s="7">
        <f t="shared" si="1"/>
        <v>0.90297469466402225</v>
      </c>
      <c r="X12" s="2" t="s">
        <v>23</v>
      </c>
      <c r="Y12" s="8">
        <f>_xlfn.STDEV.S(Y3:Y10)</f>
        <v>0.16231207726213645</v>
      </c>
      <c r="Z12" s="8">
        <f t="shared" ref="Z12:AA12" si="7">_xlfn.STDEV.S(Z3:Z10)</f>
        <v>0.25500469901347178</v>
      </c>
      <c r="AA12" s="8">
        <f t="shared" si="7"/>
        <v>1.199544987945169</v>
      </c>
      <c r="AD12" s="2" t="str">
        <f t="shared" si="0"/>
        <v>SD</v>
      </c>
      <c r="AE12" s="8">
        <f>_xlfn.STDEV.S(AE3:AE10)</f>
        <v>0.49444457184711771</v>
      </c>
      <c r="AF12" s="8">
        <f t="shared" ref="AF12" si="8">_xlfn.STDEV.S(AF3:AF10)</f>
        <v>0.77681027406906311</v>
      </c>
    </row>
    <row r="13" spans="1:32" x14ac:dyDescent="0.2">
      <c r="A13">
        <v>11</v>
      </c>
      <c r="B13" s="4">
        <v>4076708</v>
      </c>
      <c r="C13" s="5">
        <v>1647421</v>
      </c>
      <c r="D13" s="4">
        <v>2296</v>
      </c>
      <c r="E13" s="4">
        <v>1058</v>
      </c>
      <c r="F13" s="4">
        <v>864</v>
      </c>
      <c r="G13" s="4">
        <v>9404</v>
      </c>
      <c r="H13" s="4">
        <v>3853</v>
      </c>
      <c r="I13" s="4">
        <v>1784</v>
      </c>
      <c r="J13" s="4">
        <v>11</v>
      </c>
      <c r="L13" t="s">
        <v>24</v>
      </c>
      <c r="M13" s="6">
        <v>12</v>
      </c>
      <c r="N13" s="8">
        <f t="shared" si="1"/>
        <v>0.15536121871655389</v>
      </c>
      <c r="X13" s="2" t="s">
        <v>25</v>
      </c>
      <c r="Y13" s="2"/>
      <c r="Z13" s="17">
        <f>TTEST(Y3:Y10,Z3:Z10,2,1)</f>
        <v>8.7007379980717586E-2</v>
      </c>
      <c r="AA13" s="2"/>
      <c r="AD13" s="2" t="s">
        <v>25</v>
      </c>
      <c r="AF13" s="17">
        <f>TTEST(AE3:AE10,AF3:AF10,2,1)</f>
        <v>8.7007379980717683E-2</v>
      </c>
    </row>
    <row r="14" spans="1:32" x14ac:dyDescent="0.2">
      <c r="A14">
        <v>12</v>
      </c>
      <c r="B14" s="4">
        <v>5215404</v>
      </c>
      <c r="C14" s="5">
        <v>2611675</v>
      </c>
      <c r="D14" s="4">
        <v>2630</v>
      </c>
      <c r="E14" s="4">
        <v>990</v>
      </c>
      <c r="F14" s="4">
        <v>1200</v>
      </c>
      <c r="G14" s="4">
        <v>12616</v>
      </c>
      <c r="H14" s="4">
        <v>5268</v>
      </c>
      <c r="I14" s="4">
        <v>2675</v>
      </c>
      <c r="J14" s="4">
        <v>10</v>
      </c>
      <c r="L14" t="s">
        <v>26</v>
      </c>
      <c r="M14" s="6">
        <v>12</v>
      </c>
      <c r="N14" s="8">
        <f t="shared" si="1"/>
        <v>0.24629588362146401</v>
      </c>
      <c r="O14" s="11"/>
    </row>
    <row r="15" spans="1:32" x14ac:dyDescent="0.2">
      <c r="A15">
        <v>13</v>
      </c>
      <c r="B15" s="4">
        <v>6782004</v>
      </c>
      <c r="C15" s="5">
        <v>3338051</v>
      </c>
      <c r="D15" s="4">
        <v>3489</v>
      </c>
      <c r="E15" s="4">
        <v>987</v>
      </c>
      <c r="F15" s="4">
        <v>1508</v>
      </c>
      <c r="G15" s="4">
        <v>16632</v>
      </c>
      <c r="H15" s="4">
        <v>6871</v>
      </c>
      <c r="I15" s="4">
        <v>3399</v>
      </c>
      <c r="J15" s="4">
        <v>10</v>
      </c>
      <c r="L15" t="s">
        <v>27</v>
      </c>
      <c r="M15" s="6">
        <v>12</v>
      </c>
      <c r="N15" s="8">
        <f t="shared" si="1"/>
        <v>0.31479729316186417</v>
      </c>
    </row>
    <row r="16" spans="1:32" x14ac:dyDescent="0.2">
      <c r="A16">
        <v>14</v>
      </c>
      <c r="B16" s="4">
        <v>11348864</v>
      </c>
      <c r="C16" s="5">
        <v>6187630</v>
      </c>
      <c r="D16" s="4">
        <v>4775</v>
      </c>
      <c r="E16" s="4">
        <v>1081</v>
      </c>
      <c r="F16" s="4">
        <v>2340</v>
      </c>
      <c r="G16" s="4">
        <v>26292</v>
      </c>
      <c r="H16" s="4">
        <v>10498</v>
      </c>
      <c r="I16" s="4">
        <v>5872</v>
      </c>
      <c r="J16" s="4">
        <v>11</v>
      </c>
      <c r="L16" t="s">
        <v>28</v>
      </c>
      <c r="M16" s="6">
        <v>12</v>
      </c>
      <c r="N16" s="8">
        <f t="shared" si="1"/>
        <v>0.58352888409648196</v>
      </c>
      <c r="O16" s="9"/>
    </row>
    <row r="17" spans="1:17" x14ac:dyDescent="0.2">
      <c r="A17">
        <v>15</v>
      </c>
      <c r="B17" s="4">
        <v>10712268</v>
      </c>
      <c r="C17" s="5">
        <v>5631058</v>
      </c>
      <c r="D17" s="4">
        <v>4700</v>
      </c>
      <c r="E17" s="4">
        <v>1081</v>
      </c>
      <c r="F17" s="4">
        <v>3316</v>
      </c>
      <c r="G17" s="4">
        <v>24036</v>
      </c>
      <c r="H17" s="4">
        <v>9910</v>
      </c>
      <c r="I17" s="4">
        <v>5176</v>
      </c>
      <c r="J17" s="4">
        <v>11</v>
      </c>
      <c r="L17" t="s">
        <v>29</v>
      </c>
      <c r="M17" s="6">
        <v>12</v>
      </c>
      <c r="N17" s="8">
        <f t="shared" si="1"/>
        <v>0.53104096253695954</v>
      </c>
    </row>
    <row r="18" spans="1:17" x14ac:dyDescent="0.2">
      <c r="A18">
        <v>16</v>
      </c>
      <c r="B18" s="4">
        <v>12873968</v>
      </c>
      <c r="C18" s="5">
        <v>6844812</v>
      </c>
      <c r="D18" s="4">
        <v>5359</v>
      </c>
      <c r="E18" s="4">
        <v>1125</v>
      </c>
      <c r="F18" s="4">
        <v>2900</v>
      </c>
      <c r="G18" s="4">
        <v>29008</v>
      </c>
      <c r="H18" s="4">
        <v>11444</v>
      </c>
      <c r="I18" s="4">
        <v>6161</v>
      </c>
      <c r="J18" s="4">
        <v>12</v>
      </c>
      <c r="L18" t="s">
        <v>30</v>
      </c>
      <c r="M18" s="6">
        <v>12</v>
      </c>
      <c r="N18" s="8">
        <f t="shared" si="1"/>
        <v>0.64550490385013459</v>
      </c>
      <c r="O18" s="9"/>
    </row>
    <row r="19" spans="1:17" x14ac:dyDescent="0.2">
      <c r="A19">
        <v>17</v>
      </c>
      <c r="B19" s="4">
        <v>11870248</v>
      </c>
      <c r="C19" s="5">
        <v>6121443</v>
      </c>
      <c r="D19" s="4">
        <v>5681</v>
      </c>
      <c r="E19" s="4">
        <v>1012</v>
      </c>
      <c r="F19" s="4">
        <v>3540</v>
      </c>
      <c r="G19" s="4">
        <v>29116</v>
      </c>
      <c r="H19" s="4">
        <v>11729</v>
      </c>
      <c r="I19" s="4">
        <v>5567</v>
      </c>
      <c r="J19" s="4">
        <v>11</v>
      </c>
      <c r="L19" t="s">
        <v>31</v>
      </c>
      <c r="M19" s="6">
        <v>12</v>
      </c>
      <c r="N19" s="8">
        <f t="shared" si="1"/>
        <v>0.57728707160095549</v>
      </c>
    </row>
    <row r="20" spans="1:17" x14ac:dyDescent="0.2">
      <c r="A20">
        <v>18</v>
      </c>
      <c r="B20" s="4">
        <v>10895640</v>
      </c>
      <c r="C20" s="5">
        <v>5190072</v>
      </c>
      <c r="D20" s="4">
        <v>4755</v>
      </c>
      <c r="E20" s="4">
        <v>1200</v>
      </c>
      <c r="F20" s="4">
        <v>2768</v>
      </c>
      <c r="G20" s="4">
        <v>22480</v>
      </c>
      <c r="H20" s="4">
        <v>9080</v>
      </c>
      <c r="I20" s="4">
        <v>4652</v>
      </c>
      <c r="J20" s="4">
        <v>13</v>
      </c>
      <c r="L20" t="s">
        <v>32</v>
      </c>
      <c r="M20" s="6">
        <v>12</v>
      </c>
      <c r="N20" s="8">
        <f t="shared" si="1"/>
        <v>0.48945346159036596</v>
      </c>
      <c r="O20" s="9"/>
    </row>
    <row r="21" spans="1:17" x14ac:dyDescent="0.2">
      <c r="A21">
        <v>19</v>
      </c>
      <c r="B21" s="4">
        <v>16229616</v>
      </c>
      <c r="C21" s="5">
        <v>10752482</v>
      </c>
      <c r="D21" s="4">
        <v>4482</v>
      </c>
      <c r="E21" s="4">
        <v>1222</v>
      </c>
      <c r="F21" s="4">
        <v>1844</v>
      </c>
      <c r="G21" s="4">
        <v>41092</v>
      </c>
      <c r="H21" s="4">
        <v>13281</v>
      </c>
      <c r="I21" s="4">
        <v>9970</v>
      </c>
      <c r="J21" s="4">
        <v>13</v>
      </c>
      <c r="L21" t="s">
        <v>16</v>
      </c>
      <c r="M21" s="6">
        <v>16</v>
      </c>
      <c r="N21" s="7">
        <f t="shared" si="1"/>
        <v>1.0140205252620969</v>
      </c>
    </row>
    <row r="22" spans="1:17" x14ac:dyDescent="0.2">
      <c r="A22">
        <v>20</v>
      </c>
      <c r="B22" s="4">
        <v>7138964</v>
      </c>
      <c r="C22" s="5">
        <v>3568502</v>
      </c>
      <c r="D22" s="4">
        <v>4057</v>
      </c>
      <c r="E22" s="4">
        <v>880</v>
      </c>
      <c r="F22" s="4">
        <v>2756</v>
      </c>
      <c r="G22" s="4">
        <v>18944</v>
      </c>
      <c r="H22" s="4">
        <v>8112</v>
      </c>
      <c r="I22" s="4">
        <v>4259</v>
      </c>
      <c r="J22" s="4">
        <v>9</v>
      </c>
      <c r="L22" t="s">
        <v>16</v>
      </c>
      <c r="M22" s="6">
        <v>8</v>
      </c>
      <c r="N22" s="5">
        <f>AVERAGE(C3,C12,C21)</f>
        <v>10603811</v>
      </c>
      <c r="P22" s="12"/>
      <c r="Q22" s="10"/>
    </row>
    <row r="23" spans="1:17" x14ac:dyDescent="0.2">
      <c r="A23">
        <v>21</v>
      </c>
      <c r="B23" s="4">
        <v>20716976</v>
      </c>
      <c r="C23" s="5">
        <v>13211343</v>
      </c>
      <c r="D23" s="4">
        <v>5774</v>
      </c>
      <c r="E23" s="4">
        <v>1300</v>
      </c>
      <c r="F23" s="4">
        <v>2956</v>
      </c>
      <c r="G23" s="4">
        <v>51532</v>
      </c>
      <c r="H23" s="4">
        <v>15936</v>
      </c>
      <c r="I23" s="4">
        <v>11980</v>
      </c>
      <c r="J23" s="4">
        <v>14</v>
      </c>
      <c r="L23" t="s">
        <v>16</v>
      </c>
      <c r="M23" s="6">
        <v>20</v>
      </c>
      <c r="P23" s="12"/>
      <c r="Q23" s="10"/>
    </row>
    <row r="24" spans="1:17" x14ac:dyDescent="0.2">
      <c r="A24">
        <v>22</v>
      </c>
      <c r="B24" s="4">
        <v>24976764</v>
      </c>
      <c r="C24" s="5">
        <v>16410687</v>
      </c>
      <c r="D24" s="4">
        <v>5371</v>
      </c>
      <c r="E24" s="4">
        <v>1595</v>
      </c>
      <c r="F24" s="4">
        <v>1992</v>
      </c>
      <c r="G24" s="4">
        <v>62176</v>
      </c>
      <c r="H24" s="4">
        <v>15659</v>
      </c>
      <c r="I24" s="4">
        <v>12844</v>
      </c>
      <c r="J24" s="4">
        <v>17</v>
      </c>
      <c r="L24" t="s">
        <v>16</v>
      </c>
      <c r="M24" s="6">
        <v>24</v>
      </c>
      <c r="P24" s="12"/>
      <c r="Q24" s="13"/>
    </row>
    <row r="25" spans="1:17" x14ac:dyDescent="0.2">
      <c r="B25" s="4"/>
      <c r="C25" s="4"/>
      <c r="D25" s="4"/>
      <c r="E25" s="4"/>
      <c r="F25" s="4"/>
      <c r="G25" s="4"/>
      <c r="H25" s="4"/>
      <c r="I25" s="4"/>
      <c r="J25" s="4"/>
    </row>
    <row r="35" spans="26:26" x14ac:dyDescent="0.2">
      <c r="Z35" s="14"/>
    </row>
  </sheetData>
  <mergeCells count="2">
    <mergeCell ref="Y1:AA1"/>
    <mergeCell ref="AD1:AF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210816 StainFree+Pan-acetyl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 Stocks</dc:creator>
  <cp:lastModifiedBy>Microsoft Office User</cp:lastModifiedBy>
  <dcterms:created xsi:type="dcterms:W3CDTF">2021-11-03T15:51:00Z</dcterms:created>
  <dcterms:modified xsi:type="dcterms:W3CDTF">2022-04-28T13:28:48Z</dcterms:modified>
</cp:coreProperties>
</file>