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s/CBMR/SUN-CBMR-Deshmukh-Group/Manuscripts/ACE_Ben/eLIFE/Resubmission_2/"/>
    </mc:Choice>
  </mc:AlternateContent>
  <xr:revisionPtr revIDLastSave="0" documentId="13_ncr:1_{C4AF75B3-7E9C-3246-9606-4007A28DF616}" xr6:coauthVersionLast="47" xr6:coauthVersionMax="47" xr10:uidLastSave="{00000000-0000-0000-0000-000000000000}"/>
  <bookViews>
    <workbookView xWindow="-38400" yWindow="-1500" windowWidth="38400" windowHeight="24000" xr2:uid="{67C40B0F-4715-4C48-8F35-C9EBEAEB6B3D}"/>
  </bookViews>
  <sheets>
    <sheet name="EP300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9" i="1" l="1"/>
  <c r="N50" i="1" s="1"/>
  <c r="N40" i="1"/>
  <c r="N37" i="1"/>
  <c r="N36" i="1"/>
  <c r="N29" i="1"/>
  <c r="N30" i="1"/>
  <c r="N31" i="1"/>
  <c r="N46" i="1"/>
  <c r="N39" i="1" s="1"/>
  <c r="AP12" i="1"/>
  <c r="AP11" i="1"/>
  <c r="AP10" i="1"/>
  <c r="AP9" i="1"/>
  <c r="AP8" i="1"/>
  <c r="AP7" i="1"/>
  <c r="AP6" i="1"/>
  <c r="AP5" i="1"/>
  <c r="AP4" i="1"/>
  <c r="AP3" i="1"/>
  <c r="AR2" i="1"/>
  <c r="AQ2" i="1"/>
  <c r="AE12" i="1"/>
  <c r="AE11" i="1"/>
  <c r="AE10" i="1"/>
  <c r="AE9" i="1"/>
  <c r="AE8" i="1"/>
  <c r="AE7" i="1"/>
  <c r="AE6" i="1"/>
  <c r="AE5" i="1"/>
  <c r="AE4" i="1"/>
  <c r="AE3" i="1"/>
  <c r="AG2" i="1"/>
  <c r="AF2" i="1"/>
  <c r="N22" i="1"/>
  <c r="N13" i="1" s="1"/>
  <c r="Z7" i="1" s="1"/>
  <c r="AE36" i="1"/>
  <c r="AE35" i="1"/>
  <c r="AE34" i="1"/>
  <c r="AE33" i="1"/>
  <c r="AE32" i="1"/>
  <c r="AE31" i="1"/>
  <c r="AE30" i="1"/>
  <c r="AE29" i="1"/>
  <c r="AE28" i="1"/>
  <c r="AE27" i="1"/>
  <c r="AG26" i="1"/>
  <c r="AF26" i="1"/>
  <c r="AE59" i="1"/>
  <c r="AE58" i="1"/>
  <c r="AE57" i="1"/>
  <c r="AE56" i="1"/>
  <c r="AE55" i="1"/>
  <c r="AE54" i="1"/>
  <c r="AE53" i="1"/>
  <c r="AE52" i="1"/>
  <c r="AE51" i="1"/>
  <c r="AE50" i="1"/>
  <c r="AG49" i="1"/>
  <c r="AF49" i="1"/>
  <c r="N34" i="1" l="1"/>
  <c r="N44" i="1"/>
  <c r="AA34" i="1" s="1"/>
  <c r="N28" i="1"/>
  <c r="Z27" i="1" s="1"/>
  <c r="N35" i="1"/>
  <c r="AA30" i="1" s="1"/>
  <c r="N33" i="1"/>
  <c r="N45" i="1"/>
  <c r="N41" i="1"/>
  <c r="Z33" i="1" s="1"/>
  <c r="N42" i="1"/>
  <c r="AA33" i="1" s="1"/>
  <c r="N43" i="1"/>
  <c r="Z34" i="1" s="1"/>
  <c r="N32" i="1"/>
  <c r="Z29" i="1" s="1"/>
  <c r="N38" i="1"/>
  <c r="N27" i="1"/>
  <c r="N61" i="1"/>
  <c r="N60" i="1"/>
  <c r="N59" i="1"/>
  <c r="N58" i="1"/>
  <c r="AA53" i="1" s="1"/>
  <c r="N57" i="1"/>
  <c r="N68" i="1"/>
  <c r="N56" i="1"/>
  <c r="AA52" i="1" s="1"/>
  <c r="N67" i="1"/>
  <c r="AA57" i="1" s="1"/>
  <c r="AL10" i="1" s="1"/>
  <c r="N55" i="1"/>
  <c r="Z52" i="1" s="1"/>
  <c r="N66" i="1"/>
  <c r="Z57" i="1" s="1"/>
  <c r="N54" i="1"/>
  <c r="AA51" i="1" s="1"/>
  <c r="N65" i="1"/>
  <c r="AA56" i="1" s="1"/>
  <c r="N53" i="1"/>
  <c r="N64" i="1"/>
  <c r="N52" i="1"/>
  <c r="AA50" i="1" s="1"/>
  <c r="N63" i="1"/>
  <c r="AA55" i="1" s="1"/>
  <c r="N51" i="1"/>
  <c r="N62" i="1"/>
  <c r="Z54" i="1"/>
  <c r="Z55" i="1"/>
  <c r="Z53" i="1"/>
  <c r="N15" i="1"/>
  <c r="Z8" i="1" s="1"/>
  <c r="N14" i="1"/>
  <c r="AA7" i="1" s="1"/>
  <c r="AB7" i="1" s="1"/>
  <c r="N3" i="1"/>
  <c r="N16" i="1"/>
  <c r="AA8" i="1" s="1"/>
  <c r="N17" i="1"/>
  <c r="Z9" i="1" s="1"/>
  <c r="N10" i="1"/>
  <c r="Z6" i="1" s="1"/>
  <c r="N9" i="1"/>
  <c r="AA5" i="1" s="1"/>
  <c r="N8" i="1"/>
  <c r="Z5" i="1" s="1"/>
  <c r="N7" i="1"/>
  <c r="AA4" i="1" s="1"/>
  <c r="N12" i="1"/>
  <c r="N4" i="1"/>
  <c r="Z3" i="1" s="1"/>
  <c r="N11" i="1"/>
  <c r="AA6" i="1" s="1"/>
  <c r="N18" i="1"/>
  <c r="AA9" i="1" s="1"/>
  <c r="N19" i="1"/>
  <c r="Z10" i="1" s="1"/>
  <c r="N20" i="1"/>
  <c r="AA10" i="1" s="1"/>
  <c r="N21" i="1"/>
  <c r="N6" i="1"/>
  <c r="Z4" i="1" s="1"/>
  <c r="N5" i="1"/>
  <c r="AA3" i="1" s="1"/>
  <c r="AA28" i="1"/>
  <c r="Z28" i="1"/>
  <c r="AA27" i="1"/>
  <c r="Z31" i="1"/>
  <c r="AK7" i="1" s="1"/>
  <c r="AA31" i="1"/>
  <c r="AL7" i="1" s="1"/>
  <c r="Z32" i="1"/>
  <c r="AA32" i="1"/>
  <c r="Z30" i="1"/>
  <c r="AA29" i="1"/>
  <c r="AA54" i="1"/>
  <c r="Z56" i="1"/>
  <c r="Z51" i="1"/>
  <c r="AK8" i="1" l="1"/>
  <c r="AK6" i="1"/>
  <c r="AK5" i="1"/>
  <c r="AL5" i="1"/>
  <c r="AK4" i="1"/>
  <c r="AK10" i="1"/>
  <c r="AM10" i="1" s="1"/>
  <c r="AL4" i="1"/>
  <c r="AL9" i="1"/>
  <c r="AL6" i="1"/>
  <c r="AM6" i="1" s="1"/>
  <c r="AK9" i="1"/>
  <c r="AM4" i="1"/>
  <c r="AM5" i="1"/>
  <c r="AB10" i="1"/>
  <c r="AB30" i="1"/>
  <c r="AB28" i="1"/>
  <c r="AB55" i="1"/>
  <c r="AB34" i="1"/>
  <c r="AB9" i="1"/>
  <c r="AB32" i="1"/>
  <c r="AL8" i="1"/>
  <c r="AM7" i="1"/>
  <c r="AL3" i="1"/>
  <c r="AB31" i="1"/>
  <c r="AB27" i="1"/>
  <c r="Z12" i="1"/>
  <c r="AA11" i="1"/>
  <c r="AB6" i="1"/>
  <c r="AB5" i="1"/>
  <c r="AB4" i="1"/>
  <c r="AB3" i="1"/>
  <c r="Z11" i="1"/>
  <c r="AF7" i="1" s="1"/>
  <c r="AB8" i="1"/>
  <c r="AA12" i="1"/>
  <c r="AB54" i="1"/>
  <c r="AB33" i="1"/>
  <c r="Z36" i="1"/>
  <c r="AA35" i="1"/>
  <c r="AB52" i="1"/>
  <c r="AA36" i="1"/>
  <c r="AB29" i="1"/>
  <c r="AB56" i="1"/>
  <c r="Z35" i="1"/>
  <c r="AG34" i="1" s="1"/>
  <c r="AB51" i="1"/>
  <c r="Z50" i="1"/>
  <c r="AK3" i="1" s="1"/>
  <c r="AB57" i="1"/>
  <c r="AB53" i="1"/>
  <c r="AA59" i="1"/>
  <c r="AA58" i="1"/>
  <c r="AG5" i="1" l="1"/>
  <c r="AG3" i="1"/>
  <c r="AG7" i="1"/>
  <c r="AG8" i="1"/>
  <c r="AF6" i="1"/>
  <c r="AG6" i="1"/>
  <c r="AG10" i="1"/>
  <c r="AM9" i="1"/>
  <c r="AG4" i="1"/>
  <c r="AF3" i="1"/>
  <c r="AG9" i="1"/>
  <c r="AF5" i="1"/>
  <c r="AF9" i="1"/>
  <c r="AF8" i="1"/>
  <c r="AF4" i="1"/>
  <c r="AF10" i="1"/>
  <c r="AG27" i="1"/>
  <c r="AF27" i="1"/>
  <c r="AL11" i="1"/>
  <c r="AL12" i="1"/>
  <c r="AM3" i="1"/>
  <c r="AK11" i="1"/>
  <c r="AK12" i="1"/>
  <c r="AB35" i="1"/>
  <c r="AM8" i="1"/>
  <c r="AF32" i="1"/>
  <c r="AB11" i="1"/>
  <c r="AB12" i="1"/>
  <c r="Z58" i="1"/>
  <c r="AF50" i="1" s="1"/>
  <c r="Z59" i="1"/>
  <c r="AG32" i="1"/>
  <c r="AF29" i="1"/>
  <c r="AF33" i="1"/>
  <c r="AG28" i="1"/>
  <c r="AF28" i="1"/>
  <c r="AG30" i="1"/>
  <c r="AB50" i="1"/>
  <c r="AB58" i="1" s="1"/>
  <c r="AG33" i="1"/>
  <c r="AF30" i="1"/>
  <c r="AB36" i="1"/>
  <c r="AF31" i="1"/>
  <c r="AG31" i="1"/>
  <c r="AF34" i="1"/>
  <c r="AG29" i="1"/>
  <c r="AG12" i="1" l="1"/>
  <c r="AG11" i="1"/>
  <c r="AQ3" i="1"/>
  <c r="AR6" i="1"/>
  <c r="AG54" i="1"/>
  <c r="AR7" i="1" s="1"/>
  <c r="AG50" i="1"/>
  <c r="AR3" i="1" s="1"/>
  <c r="AF11" i="1"/>
  <c r="AF12" i="1"/>
  <c r="AM11" i="1"/>
  <c r="AM12" i="1"/>
  <c r="AB59" i="1"/>
  <c r="AF55" i="1"/>
  <c r="AQ8" i="1" s="1"/>
  <c r="AG55" i="1"/>
  <c r="AR8" i="1" s="1"/>
  <c r="AG57" i="1"/>
  <c r="AR10" i="1" s="1"/>
  <c r="AF56" i="1"/>
  <c r="AQ9" i="1" s="1"/>
  <c r="AF57" i="1"/>
  <c r="AQ10" i="1" s="1"/>
  <c r="AF51" i="1"/>
  <c r="AQ4" i="1" s="1"/>
  <c r="AG56" i="1"/>
  <c r="AR9" i="1" s="1"/>
  <c r="AG51" i="1"/>
  <c r="AR4" i="1" s="1"/>
  <c r="AF53" i="1"/>
  <c r="AQ6" i="1" s="1"/>
  <c r="AF52" i="1"/>
  <c r="AQ5" i="1" s="1"/>
  <c r="AG53" i="1"/>
  <c r="AG52" i="1"/>
  <c r="AR5" i="1" s="1"/>
  <c r="AF54" i="1"/>
  <c r="AQ7" i="1" s="1"/>
  <c r="AG36" i="1"/>
  <c r="AG35" i="1"/>
  <c r="AF36" i="1"/>
  <c r="AF35" i="1"/>
  <c r="AR13" i="1" l="1"/>
  <c r="AG59" i="1"/>
  <c r="AG58" i="1"/>
  <c r="AF59" i="1"/>
  <c r="AR12" i="1"/>
  <c r="AR11" i="1"/>
  <c r="AQ11" i="1"/>
  <c r="AQ12" i="1"/>
  <c r="AF58" i="1"/>
</calcChain>
</file>

<file path=xl/sharedStrings.xml><?xml version="1.0" encoding="utf-8"?>
<sst xmlns="http://schemas.openxmlformats.org/spreadsheetml/2006/main" count="133" uniqueCount="44">
  <si>
    <t>Lane</t>
  </si>
  <si>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</si>
  <si>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</si>
  <si>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</si>
  <si>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</si>
  <si>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</si>
  <si>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</si>
  <si>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</si>
  <si>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</si>
  <si>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</si>
  <si>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</si>
  <si>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Input (uL)</t>
  </si>
  <si>
    <t>PRE</t>
  </si>
  <si>
    <t>POST</t>
  </si>
  <si>
    <t>RATIO</t>
  </si>
  <si>
    <t>1.A</t>
  </si>
  <si>
    <t>1.B</t>
  </si>
  <si>
    <t>2.A</t>
  </si>
  <si>
    <t>2.B</t>
  </si>
  <si>
    <t>3.A</t>
  </si>
  <si>
    <t>3.B</t>
  </si>
  <si>
    <t>4.A</t>
  </si>
  <si>
    <t>4.B</t>
  </si>
  <si>
    <t>Mean</t>
  </si>
  <si>
    <t>SD</t>
  </si>
  <si>
    <t>5.A</t>
  </si>
  <si>
    <t>5.B</t>
  </si>
  <si>
    <t>6.A</t>
  </si>
  <si>
    <t>6.B</t>
  </si>
  <si>
    <t>7.A</t>
  </si>
  <si>
    <t>7.B</t>
  </si>
  <si>
    <t>8.A</t>
  </si>
  <si>
    <t>8.B</t>
  </si>
  <si>
    <t>HS T2DM</t>
  </si>
  <si>
    <t>EP300</t>
  </si>
  <si>
    <t>EP300 (relative to mean Pre)</t>
  </si>
  <si>
    <t>220208 ACE_N P300 #86377 #419 360secQ</t>
  </si>
  <si>
    <t>220131 ACE_L P300 SC-32244 #418 600secQ</t>
  </si>
  <si>
    <t>No.</t>
  </si>
  <si>
    <t>Amount</t>
  </si>
  <si>
    <t>HS CS KOM</t>
  </si>
  <si>
    <t>EP300 (triplicate mean)</t>
  </si>
  <si>
    <t>EP300 (triplicate mean; relative to mean Pre)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</si>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</sst>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EP300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222659667541556E-2"/>
                  <c:y val="0.343214494021580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'EP300'!$M$68:$M$71</c:f>
              <c:numCache>
                <c:formatCode>#,##0</c:formatCode>
                <c:ptCount val="4"/>
                <c:pt idx="0">
                  <c:v>12</c:v>
                </c:pt>
                <c:pt idx="1">
                  <c:v>6</c:v>
                </c:pt>
                <c:pt idx="2">
                  <c:v>15</c:v>
                </c:pt>
                <c:pt idx="3">
                  <c:v>18</c:v>
                </c:pt>
              </c:numCache>
            </c:numRef>
          </c:xVal>
          <c:yVal>
            <c:numRef>
              <c:f>'EP300'!$C$68:$C$71</c:f>
              <c:numCache>
                <c:formatCode>#,##0</c:formatCode>
                <c:ptCount val="4"/>
                <c:pt idx="0">
                  <c:v>1123472</c:v>
                </c:pt>
                <c:pt idx="1">
                  <c:v>338981.6</c:v>
                </c:pt>
                <c:pt idx="2">
                  <c:v>1694140.6956519999</c:v>
                </c:pt>
                <c:pt idx="3">
                  <c:v>1979858.4473679999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3-3442-8644-CB9F75519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EP300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222659667541556E-2"/>
                  <c:y val="0.343214494021580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'EP300'!$M$45:$M$47</c:f>
              <c:numCache>
                <c:formatCode>#,##0</c:formatCode>
                <c:ptCount val="3"/>
                <c:pt idx="0">
                  <c:v>12</c:v>
                </c:pt>
                <c:pt idx="1">
                  <c:v>6</c:v>
                </c:pt>
                <c:pt idx="2">
                  <c:v>15</c:v>
                </c:pt>
              </c:numCache>
            </c:numRef>
          </c:xVal>
          <c:yVal>
            <c:numRef>
              <c:f>'EP300'!$B$45:$B$47</c:f>
              <c:numCache>
                <c:formatCode>#,##0</c:formatCode>
                <c:ptCount val="3"/>
                <c:pt idx="0">
                  <c:v>9556708</c:v>
                </c:pt>
                <c:pt idx="1">
                  <c:v>6290716</c:v>
                </c:pt>
                <c:pt idx="2">
                  <c:v>14976772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5A-D64A-9D54-2AF77310E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EP300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222659667541556E-2"/>
                  <c:y val="0.343214494021580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'EP300'!$M$22:$M$24</c:f>
              <c:numCache>
                <c:formatCode>#,##0</c:formatCode>
                <c:ptCount val="3"/>
                <c:pt idx="0">
                  <c:v>6</c:v>
                </c:pt>
                <c:pt idx="1">
                  <c:v>15</c:v>
                </c:pt>
                <c:pt idx="2">
                  <c:v>18</c:v>
                </c:pt>
              </c:numCache>
            </c:numRef>
          </c:xVal>
          <c:yVal>
            <c:numRef>
              <c:f>'EP300'!$C$22:$C$24</c:f>
              <c:numCache>
                <c:formatCode>#,##0</c:formatCode>
                <c:ptCount val="3"/>
                <c:pt idx="0">
                  <c:v>232890.03125</c:v>
                </c:pt>
                <c:pt idx="1">
                  <c:v>1193463.428571</c:v>
                </c:pt>
                <c:pt idx="2">
                  <c:v>1207531.8441560001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14-B944-929A-FD22CD51B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725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146050</xdr:colOff>
      <xdr:row>50</xdr:row>
      <xdr:rowOff>69850</xdr:rowOff>
    </xdr:from>
    <xdr:to>
      <xdr:col>22</xdr:col>
      <xdr:colOff>501650</xdr:colOff>
      <xdr:row>65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D51108-19ED-EE4B-8E47-15A96ED73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27</xdr:row>
      <xdr:rowOff>0</xdr:rowOff>
    </xdr:from>
    <xdr:to>
      <xdr:col>22</xdr:col>
      <xdr:colOff>355600</xdr:colOff>
      <xdr:row>41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8021C8-6389-CB43-A4BF-CA75DE115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146050</xdr:colOff>
      <xdr:row>3</xdr:row>
      <xdr:rowOff>69850</xdr:rowOff>
    </xdr:from>
    <xdr:to>
      <xdr:col>22</xdr:col>
      <xdr:colOff>501650</xdr:colOff>
      <xdr:row>18</xdr:row>
      <xdr:rowOff>44450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00B710-932B-4F4D-963F-2C6100AF7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Groups/CBMR/SUN-CBMR-Deshmukh-Group/Manuscripts/ACE_Ben/eLIFE/Resubmission/To_Submit/Source_Data/Figure%205-source%20data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RT1"/>
    </sheetNames>
    <sheetDataSet>
      <sheetData sheetId="0">
        <row r="21">
          <cell r="C21">
            <v>3767332</v>
          </cell>
          <cell r="M21">
            <v>20</v>
          </cell>
        </row>
        <row r="22">
          <cell r="C22">
            <v>967975.93650800001</v>
          </cell>
          <cell r="M22">
            <v>5</v>
          </cell>
        </row>
        <row r="23">
          <cell r="C23">
            <v>4819628.4000000004</v>
          </cell>
          <cell r="M23">
            <v>30</v>
          </cell>
        </row>
        <row r="24">
          <cell r="C24">
            <v>1768735.0447760001</v>
          </cell>
          <cell r="M24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0843-4D58-114C-8EE3-789F9803F29D}">
  <dimension ref="A1:AR71"/>
  <sheetViews>
    <sheetView tabSelected="1" workbookViewId="0">
      <selection activeCell="G6" sqref="G6"/>
    </sheetView>
  </sheetViews>
  <sheetFormatPr baseColWidth="10" defaultColWidth="8.6640625" defaultRowHeight="15" x14ac:dyDescent="0.2"/>
  <cols>
    <col min="2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24" max="24" width="2" customWidth="1"/>
    <col min="29" max="29" width="2.5" customWidth="1"/>
    <col min="30" max="30" width="2.1640625" customWidth="1"/>
    <col min="40" max="40" width="1.83203125" customWidth="1"/>
    <col min="41" max="41" width="2.1640625" customWidth="1"/>
  </cols>
  <sheetData>
    <row r="1" spans="1:44" x14ac:dyDescent="0.2">
      <c r="A1" t="s">
        <v>37</v>
      </c>
      <c r="F1" s="1" t="s">
        <v>34</v>
      </c>
      <c r="G1" s="19"/>
      <c r="Y1" s="2"/>
      <c r="Z1" s="3" t="s">
        <v>34</v>
      </c>
      <c r="AA1" s="3"/>
      <c r="AB1" s="3"/>
      <c r="AE1" s="4" t="s">
        <v>35</v>
      </c>
      <c r="AF1" s="4"/>
      <c r="AG1" s="4"/>
      <c r="AJ1" s="2"/>
      <c r="AK1" s="17" t="s">
        <v>41</v>
      </c>
      <c r="AL1" s="14"/>
      <c r="AM1" s="14"/>
      <c r="AP1" s="16" t="s">
        <v>42</v>
      </c>
      <c r="AQ1" s="15"/>
      <c r="AR1" s="15"/>
    </row>
    <row r="2" spans="1:44" x14ac:dyDescent="0.2">
      <c r="A2" t="s">
        <v>38</v>
      </c>
      <c r="B2" t="s">
        <v>1</v>
      </c>
      <c r="C2" s="5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L2" t="s">
        <v>10</v>
      </c>
      <c r="M2" t="s">
        <v>39</v>
      </c>
      <c r="Y2" s="2"/>
      <c r="Z2" s="2" t="s">
        <v>12</v>
      </c>
      <c r="AA2" s="2" t="s">
        <v>13</v>
      </c>
      <c r="AB2" s="2" t="s">
        <v>14</v>
      </c>
      <c r="AE2" s="2"/>
      <c r="AF2" s="2" t="str">
        <f>Z2</f>
        <v>PRE</v>
      </c>
      <c r="AG2" s="2" t="str">
        <f>AA2</f>
        <v>POST</v>
      </c>
      <c r="AJ2" s="2"/>
      <c r="AK2" s="2" t="s">
        <v>12</v>
      </c>
      <c r="AL2" s="2" t="s">
        <v>13</v>
      </c>
      <c r="AM2" s="2" t="s">
        <v>14</v>
      </c>
      <c r="AP2" s="2"/>
      <c r="AQ2" s="2" t="str">
        <f>AK2</f>
        <v>PRE</v>
      </c>
      <c r="AR2" s="2" t="str">
        <f>AL2</f>
        <v>POST</v>
      </c>
    </row>
    <row r="3" spans="1:44" x14ac:dyDescent="0.2">
      <c r="A3">
        <v>1</v>
      </c>
      <c r="B3" s="6">
        <v>9629264</v>
      </c>
      <c r="C3" s="7">
        <v>1538246.1538460001</v>
      </c>
      <c r="D3" s="6">
        <v>8794.5846149999998</v>
      </c>
      <c r="E3" s="6">
        <v>920</v>
      </c>
      <c r="F3" s="6">
        <v>4764</v>
      </c>
      <c r="G3" s="6">
        <v>14848</v>
      </c>
      <c r="H3" s="6">
        <v>10466.591304</v>
      </c>
      <c r="I3" s="6">
        <v>1882.8419220000001</v>
      </c>
      <c r="J3" s="6">
        <v>9.3060779999999994</v>
      </c>
      <c r="L3" t="s">
        <v>40</v>
      </c>
      <c r="M3" s="8">
        <v>12</v>
      </c>
      <c r="N3" s="9">
        <f>C3/$N$22</f>
        <v>0.89197237860842127</v>
      </c>
      <c r="Y3" s="2">
        <v>1</v>
      </c>
      <c r="Z3" s="10">
        <f>N4</f>
        <v>6.7245962324497031</v>
      </c>
      <c r="AA3" s="10">
        <f>N5</f>
        <v>3.1667704336461924</v>
      </c>
      <c r="AB3" s="10">
        <f>AA3/Z3</f>
        <v>0.47092350591472903</v>
      </c>
      <c r="AE3" s="2">
        <f t="shared" ref="AE3:AE12" si="0">Y3</f>
        <v>1</v>
      </c>
      <c r="AF3" s="10">
        <f>Z3/$Z$11</f>
        <v>3.7337793806044006</v>
      </c>
      <c r="AG3" s="10">
        <f>AA3/$Z$11</f>
        <v>1.7583244762263497</v>
      </c>
      <c r="AJ3" s="2">
        <v>1</v>
      </c>
      <c r="AK3" s="10">
        <f>AVERAGE(Z27,Z50,Z3)</f>
        <v>4.9479838034271566</v>
      </c>
      <c r="AL3" s="10">
        <f>AVERAGE(AA27,AA50,AA3)</f>
        <v>2.9301261788863937</v>
      </c>
      <c r="AM3" s="10">
        <f>AL3/AK3</f>
        <v>0.59218588728137711</v>
      </c>
      <c r="AP3" s="2">
        <f t="shared" ref="AP3:AP12" si="1">AJ3</f>
        <v>1</v>
      </c>
      <c r="AQ3" s="10">
        <f>AVERAGE(AF27,AF50,AF3)</f>
        <v>3.1271822345912348</v>
      </c>
      <c r="AR3" s="10">
        <f>AVERAGE(AG27,AG50,AG3)</f>
        <v>1.8901452504183807</v>
      </c>
    </row>
    <row r="4" spans="1:44" x14ac:dyDescent="0.2">
      <c r="A4">
        <v>2</v>
      </c>
      <c r="B4" s="6">
        <v>28666504</v>
      </c>
      <c r="C4" s="7">
        <v>11596866.157303</v>
      </c>
      <c r="D4" s="6">
        <v>9578.9213479999999</v>
      </c>
      <c r="E4" s="6">
        <v>1782</v>
      </c>
      <c r="F4" s="6">
        <v>4604</v>
      </c>
      <c r="G4" s="6">
        <v>39824</v>
      </c>
      <c r="H4" s="6">
        <v>16086.702581</v>
      </c>
      <c r="I4" s="6">
        <v>7385.7521809999998</v>
      </c>
      <c r="J4" s="6">
        <v>18.025468</v>
      </c>
      <c r="L4" t="s">
        <v>15</v>
      </c>
      <c r="M4" s="8">
        <v>12</v>
      </c>
      <c r="N4" s="10">
        <f>C4/$N$22</f>
        <v>6.7245962324497031</v>
      </c>
      <c r="Y4" s="2">
        <v>2</v>
      </c>
      <c r="Z4" s="10">
        <f>N6</f>
        <v>1.3918011038755362</v>
      </c>
      <c r="AA4" s="10">
        <f>N7</f>
        <v>2.0027037797957066</v>
      </c>
      <c r="AB4" s="10">
        <f t="shared" ref="AB4:AB10" si="2">AA4/Z4</f>
        <v>1.4389295814028906</v>
      </c>
      <c r="AE4" s="2">
        <f t="shared" si="0"/>
        <v>2</v>
      </c>
      <c r="AF4" s="10">
        <f>Z4/$Z$11</f>
        <v>0.77278666018284092</v>
      </c>
      <c r="AG4" s="10">
        <f>AA4/$Z$11</f>
        <v>1.1119855854506331</v>
      </c>
      <c r="AJ4" s="2">
        <v>2</v>
      </c>
      <c r="AK4" s="10">
        <f>AVERAGE(Z28,Z51,Z4)</f>
        <v>1.121854648949943</v>
      </c>
      <c r="AL4" s="10">
        <f>AVERAGE(AA28,AA51,AA4)</f>
        <v>1.4412085979130806</v>
      </c>
      <c r="AM4" s="10">
        <f t="shared" ref="AM4:AM10" si="3">AL4/AK4</f>
        <v>1.2846660654854469</v>
      </c>
      <c r="AP4" s="2">
        <f t="shared" si="1"/>
        <v>2</v>
      </c>
      <c r="AQ4" s="10">
        <f>AVERAGE(AF28,AF51,AF4)</f>
        <v>0.71634954994364819</v>
      </c>
      <c r="AR4" s="10">
        <f>AVERAGE(AG28,AG51,AG4)</f>
        <v>0.90870337733915907</v>
      </c>
    </row>
    <row r="5" spans="1:44" x14ac:dyDescent="0.2">
      <c r="A5">
        <v>3</v>
      </c>
      <c r="B5" s="6">
        <v>15853512</v>
      </c>
      <c r="C5" s="7">
        <v>5461236.8684210004</v>
      </c>
      <c r="D5" s="6">
        <v>8189.3421049999997</v>
      </c>
      <c r="E5" s="6">
        <v>1269</v>
      </c>
      <c r="F5" s="6">
        <v>4136</v>
      </c>
      <c r="G5" s="6">
        <v>29524</v>
      </c>
      <c r="H5" s="6">
        <v>12492.917257999999</v>
      </c>
      <c r="I5" s="6">
        <v>4376.2394199999999</v>
      </c>
      <c r="J5" s="6">
        <v>12.836318</v>
      </c>
      <c r="L5" t="s">
        <v>16</v>
      </c>
      <c r="M5" s="8">
        <v>12</v>
      </c>
      <c r="N5" s="10">
        <f>C5/$N$22</f>
        <v>3.1667704336461924</v>
      </c>
      <c r="Y5" s="2">
        <v>3</v>
      </c>
      <c r="Z5" s="10">
        <f>N8</f>
        <v>1.2107463826183154</v>
      </c>
      <c r="AA5" s="10">
        <f>N9</f>
        <v>1.0258167060184378</v>
      </c>
      <c r="AB5" s="10">
        <f t="shared" si="2"/>
        <v>0.84725977359523019</v>
      </c>
      <c r="AE5" s="2">
        <f t="shared" si="0"/>
        <v>3</v>
      </c>
      <c r="AF5" s="10">
        <f>Z5/$Z$11</f>
        <v>0.67225744450604752</v>
      </c>
      <c r="AG5" s="10">
        <f>AA5/$Z$11</f>
        <v>0.56957669022990176</v>
      </c>
      <c r="AJ5" s="2">
        <v>3</v>
      </c>
      <c r="AK5" s="10">
        <f>AVERAGE(Z29,Z52,Z5)</f>
        <v>0.92766708230601347</v>
      </c>
      <c r="AL5" s="10">
        <f>AVERAGE(AA29,AA52,AA5)</f>
        <v>1.0705597238682094</v>
      </c>
      <c r="AM5" s="10">
        <f t="shared" si="3"/>
        <v>1.1540343990723381</v>
      </c>
      <c r="AP5" s="2">
        <f t="shared" si="1"/>
        <v>3</v>
      </c>
      <c r="AQ5" s="10">
        <f>AVERAGE(AF29,AF52,AF5)</f>
        <v>0.58860286066672429</v>
      </c>
      <c r="AR5" s="10">
        <f>AVERAGE(AG29,AG52,AG5)</f>
        <v>0.6972830202832333</v>
      </c>
    </row>
    <row r="6" spans="1:44" x14ac:dyDescent="0.2">
      <c r="A6">
        <v>4</v>
      </c>
      <c r="B6" s="6">
        <v>9284800</v>
      </c>
      <c r="C6" s="7">
        <v>2400223.0857139998</v>
      </c>
      <c r="D6" s="6">
        <v>6519.4857140000004</v>
      </c>
      <c r="E6" s="6">
        <v>1056</v>
      </c>
      <c r="F6" s="6">
        <v>3256</v>
      </c>
      <c r="G6" s="6">
        <v>16800</v>
      </c>
      <c r="H6" s="6">
        <v>8792.4242419999991</v>
      </c>
      <c r="I6" s="6">
        <v>2194.4738860000002</v>
      </c>
      <c r="J6" s="6">
        <v>10.681759</v>
      </c>
      <c r="L6" t="s">
        <v>17</v>
      </c>
      <c r="M6" s="8">
        <v>12</v>
      </c>
      <c r="N6" s="10">
        <f>C6/$N$22</f>
        <v>1.3918011038755362</v>
      </c>
      <c r="Y6" s="2">
        <v>4</v>
      </c>
      <c r="Z6" s="10">
        <f>N10</f>
        <v>1.0017131536094372</v>
      </c>
      <c r="AA6" s="10">
        <f>N11</f>
        <v>1.0244072171828635</v>
      </c>
      <c r="AB6" s="10">
        <f t="shared" si="2"/>
        <v>1.022655251647294</v>
      </c>
      <c r="AE6" s="2">
        <f t="shared" si="0"/>
        <v>4</v>
      </c>
      <c r="AF6" s="10">
        <f>Z6/$Z$11</f>
        <v>0.55619338157119613</v>
      </c>
      <c r="AG6" s="10">
        <f>AA6/$Z$11</f>
        <v>0.56879408259525099</v>
      </c>
      <c r="AJ6" s="2">
        <v>4</v>
      </c>
      <c r="AK6" s="10">
        <f>AVERAGE(Z30,Z53,Z6)</f>
        <v>0.82510358724832156</v>
      </c>
      <c r="AL6" s="10">
        <f>AVERAGE(AA30,AA53,AA6)</f>
        <v>0.96428691195073435</v>
      </c>
      <c r="AM6" s="10">
        <f t="shared" si="3"/>
        <v>1.1686858799954829</v>
      </c>
      <c r="AP6" s="2">
        <f t="shared" si="1"/>
        <v>4</v>
      </c>
      <c r="AQ6" s="10">
        <f>AVERAGE(AF30,AF53,AF6)</f>
        <v>0.52748276041993325</v>
      </c>
      <c r="AR6" s="10">
        <f>AVERAGE(AG30,AG53,AG6)</f>
        <v>0.62267810180896621</v>
      </c>
    </row>
    <row r="7" spans="1:44" x14ac:dyDescent="0.2">
      <c r="A7">
        <v>5</v>
      </c>
      <c r="B7" s="6">
        <v>9778664</v>
      </c>
      <c r="C7" s="7">
        <v>3453752</v>
      </c>
      <c r="D7" s="6">
        <v>6534</v>
      </c>
      <c r="E7" s="6">
        <v>968</v>
      </c>
      <c r="F7" s="6">
        <v>3644</v>
      </c>
      <c r="G7" s="6">
        <v>17648</v>
      </c>
      <c r="H7" s="6">
        <v>10101.92562</v>
      </c>
      <c r="I7" s="6">
        <v>3242.207899</v>
      </c>
      <c r="J7" s="6">
        <v>9.7916120000000006</v>
      </c>
      <c r="L7" t="s">
        <v>18</v>
      </c>
      <c r="M7" s="8">
        <v>12</v>
      </c>
      <c r="N7" s="10">
        <f>C7/$N$22</f>
        <v>2.0027037797957066</v>
      </c>
      <c r="Y7" s="2">
        <v>5</v>
      </c>
      <c r="Z7" s="10">
        <f>N13</f>
        <v>1.3068930289181717</v>
      </c>
      <c r="AA7" s="10">
        <f>N14</f>
        <v>1.5934127274265641</v>
      </c>
      <c r="AB7" s="10">
        <f t="shared" si="2"/>
        <v>1.2192372995864624</v>
      </c>
      <c r="AE7" s="2">
        <f t="shared" si="0"/>
        <v>5</v>
      </c>
      <c r="AF7" s="10">
        <f>Z7/$Z$11</f>
        <v>0.72564211669444612</v>
      </c>
      <c r="AG7" s="10">
        <f>AA7/$Z$11</f>
        <v>0.88472993482474105</v>
      </c>
      <c r="AJ7" s="2">
        <v>5</v>
      </c>
      <c r="AK7" s="10">
        <f>AVERAGE(Z31,Z54,Z7)</f>
        <v>1.3236929987039385</v>
      </c>
      <c r="AL7" s="10">
        <f>AVERAGE(AA31,AA54,AA7)</f>
        <v>1.2631562138258701</v>
      </c>
      <c r="AM7" s="10">
        <f t="shared" si="3"/>
        <v>0.95426674845501069</v>
      </c>
      <c r="AP7" s="2">
        <f t="shared" si="1"/>
        <v>5</v>
      </c>
      <c r="AQ7" s="10">
        <f>AVERAGE(AF31,AF54,AF7)</f>
        <v>0.86011673367563679</v>
      </c>
      <c r="AR7" s="10">
        <f>AVERAGE(AG31,AG54,AG7)</f>
        <v>0.80406600674492823</v>
      </c>
    </row>
    <row r="8" spans="1:44" x14ac:dyDescent="0.2">
      <c r="A8">
        <v>6</v>
      </c>
      <c r="B8" s="6">
        <v>8413640</v>
      </c>
      <c r="C8" s="7">
        <v>2087986.142857</v>
      </c>
      <c r="D8" s="6">
        <v>6111.7428570000002</v>
      </c>
      <c r="E8" s="6">
        <v>1035</v>
      </c>
      <c r="F8" s="6">
        <v>3448</v>
      </c>
      <c r="G8" s="6">
        <v>13104</v>
      </c>
      <c r="H8" s="6">
        <v>8129.1207729999996</v>
      </c>
      <c r="I8" s="6">
        <v>2098.2681200000002</v>
      </c>
      <c r="J8" s="6">
        <v>10.469336999999999</v>
      </c>
      <c r="L8" t="s">
        <v>19</v>
      </c>
      <c r="M8" s="8">
        <v>12</v>
      </c>
      <c r="N8" s="10">
        <f>C8/$N$22</f>
        <v>1.2107463826183154</v>
      </c>
      <c r="Y8" s="2">
        <v>6</v>
      </c>
      <c r="Z8" s="10">
        <f>N15</f>
        <v>0.859392094129522</v>
      </c>
      <c r="AA8" s="10">
        <f>N16</f>
        <v>0.96526256703661406</v>
      </c>
      <c r="AB8" s="10">
        <f t="shared" si="2"/>
        <v>1.1231922816491908</v>
      </c>
      <c r="AE8" s="2">
        <f t="shared" si="0"/>
        <v>6</v>
      </c>
      <c r="AF8" s="10">
        <f>Z8/$Z$11</f>
        <v>0.47717072817416112</v>
      </c>
      <c r="AG8" s="10">
        <f>AA8/$Z$11</f>
        <v>0.53595447891414194</v>
      </c>
      <c r="AJ8" s="2">
        <v>6</v>
      </c>
      <c r="AK8" s="10">
        <f>AVERAGE(Z32,Z55,Z8)</f>
        <v>0.85908267677971362</v>
      </c>
      <c r="AL8" s="10">
        <f>AVERAGE(AA32,AA55,AA8)</f>
        <v>1.2575120910812381</v>
      </c>
      <c r="AM8" s="10">
        <f t="shared" si="3"/>
        <v>1.4637847148717327</v>
      </c>
      <c r="AP8" s="2">
        <f t="shared" si="1"/>
        <v>6</v>
      </c>
      <c r="AQ8" s="10">
        <f>AVERAGE(AF32,AF55,AF8)</f>
        <v>0.55710512782508392</v>
      </c>
      <c r="AR8" s="10">
        <f>AVERAGE(AG32,AG55,AG8)</f>
        <v>0.82852121954697522</v>
      </c>
    </row>
    <row r="9" spans="1:44" x14ac:dyDescent="0.2">
      <c r="A9">
        <v>7</v>
      </c>
      <c r="B9" s="6">
        <v>7764008</v>
      </c>
      <c r="C9" s="7">
        <v>1769066.6666669999</v>
      </c>
      <c r="D9" s="6">
        <v>5923.8550720000003</v>
      </c>
      <c r="E9" s="6">
        <v>1012</v>
      </c>
      <c r="F9" s="6">
        <v>3424</v>
      </c>
      <c r="G9" s="6">
        <v>11940</v>
      </c>
      <c r="H9" s="6">
        <v>7671.9446639999996</v>
      </c>
      <c r="I9" s="6">
        <v>1702.2209339999999</v>
      </c>
      <c r="J9" s="6">
        <v>10.236685</v>
      </c>
      <c r="L9" t="s">
        <v>20</v>
      </c>
      <c r="M9" s="8">
        <v>12</v>
      </c>
      <c r="N9" s="10">
        <f>C9/$N$22</f>
        <v>1.0258167060184378</v>
      </c>
      <c r="Y9" s="2">
        <v>7</v>
      </c>
      <c r="Z9" s="10">
        <f>N17</f>
        <v>0.92374524581872497</v>
      </c>
      <c r="AA9" s="10">
        <f>N18</f>
        <v>1.4292500198632321</v>
      </c>
      <c r="AB9" s="10">
        <f t="shared" si="2"/>
        <v>1.5472339655685838</v>
      </c>
      <c r="AE9" s="2">
        <f t="shared" si="0"/>
        <v>7</v>
      </c>
      <c r="AF9" s="10">
        <f>Z9/$Z$11</f>
        <v>0.51290231153593591</v>
      </c>
      <c r="AG9" s="10">
        <f>AA9/$Z$11</f>
        <v>0.79357987742703939</v>
      </c>
      <c r="AJ9" s="2">
        <v>7</v>
      </c>
      <c r="AK9" s="10">
        <f>AVERAGE(Z33,Z56,Z9)</f>
        <v>1.3851712054581784</v>
      </c>
      <c r="AL9" s="10">
        <f>AVERAGE(AA33,AA56,AA9)</f>
        <v>1.6987299670583351</v>
      </c>
      <c r="AM9" s="10">
        <f t="shared" si="3"/>
        <v>1.2263682354676437</v>
      </c>
      <c r="AP9" s="2">
        <f t="shared" si="1"/>
        <v>7</v>
      </c>
      <c r="AQ9" s="10">
        <f>AVERAGE(AF33,AF56,AF9)</f>
        <v>0.92153615493545793</v>
      </c>
      <c r="AR9" s="10">
        <f>AVERAGE(AG33,AG56,AG9)</f>
        <v>1.1150832651997418</v>
      </c>
    </row>
    <row r="10" spans="1:44" x14ac:dyDescent="0.2">
      <c r="A10">
        <v>8</v>
      </c>
      <c r="B10" s="6">
        <v>6614424</v>
      </c>
      <c r="C10" s="7">
        <v>1727499.015385</v>
      </c>
      <c r="D10" s="6">
        <v>5417.8769229999998</v>
      </c>
      <c r="E10" s="6">
        <v>902</v>
      </c>
      <c r="F10" s="6">
        <v>2864</v>
      </c>
      <c r="G10" s="6">
        <v>11588</v>
      </c>
      <c r="H10" s="6">
        <v>7333.0643019999998</v>
      </c>
      <c r="I10" s="6">
        <v>1772.687179</v>
      </c>
      <c r="J10" s="6">
        <v>9.1240020000000008</v>
      </c>
      <c r="L10" t="s">
        <v>21</v>
      </c>
      <c r="M10" s="8">
        <v>12</v>
      </c>
      <c r="N10" s="10">
        <f>C10/$N$22</f>
        <v>1.0017131536094372</v>
      </c>
      <c r="Y10" s="2">
        <v>8</v>
      </c>
      <c r="Z10" s="10">
        <f>N19</f>
        <v>0.98924038900564848</v>
      </c>
      <c r="AA10" s="10">
        <f>N20</f>
        <v>2.0232352791675714</v>
      </c>
      <c r="AB10" s="10">
        <f t="shared" si="2"/>
        <v>2.0452412797270241</v>
      </c>
      <c r="AE10" s="2">
        <f t="shared" si="0"/>
        <v>8</v>
      </c>
      <c r="AF10" s="10">
        <f>Z10/$Z$11</f>
        <v>0.54926797673097216</v>
      </c>
      <c r="AG10" s="10">
        <f>AA10/$Z$11</f>
        <v>1.1233855396423267</v>
      </c>
      <c r="AJ10" s="2">
        <v>8</v>
      </c>
      <c r="AK10" s="10">
        <f>AVERAGE(Z34,Z57,Z10)</f>
        <v>1.075372772289602</v>
      </c>
      <c r="AL10" s="10">
        <f>AVERAGE(AA34,AA57,AA10)</f>
        <v>1.5816975698773881</v>
      </c>
      <c r="AM10" s="10">
        <f t="shared" si="3"/>
        <v>1.4708365421134457</v>
      </c>
      <c r="AP10" s="2">
        <f t="shared" si="1"/>
        <v>8</v>
      </c>
      <c r="AQ10" s="10">
        <f>AVERAGE(AF34,AF57,AF10)</f>
        <v>0.70162457794228095</v>
      </c>
      <c r="AR10" s="10">
        <f>AVERAGE(AG34,AG57,AG10)</f>
        <v>1.0051448178686015</v>
      </c>
    </row>
    <row r="11" spans="1:44" x14ac:dyDescent="0.2">
      <c r="A11">
        <v>9</v>
      </c>
      <c r="B11" s="6">
        <v>6634528</v>
      </c>
      <c r="C11" s="7">
        <v>1766635.9402989999</v>
      </c>
      <c r="D11" s="6">
        <v>4947.0447759999997</v>
      </c>
      <c r="E11" s="6">
        <v>984</v>
      </c>
      <c r="F11" s="6">
        <v>2960</v>
      </c>
      <c r="G11" s="6">
        <v>13652</v>
      </c>
      <c r="H11" s="6">
        <v>6742.4065039999996</v>
      </c>
      <c r="I11" s="6">
        <v>1967.2001969999999</v>
      </c>
      <c r="J11" s="6">
        <v>9.9534570000000002</v>
      </c>
      <c r="L11" t="s">
        <v>22</v>
      </c>
      <c r="M11" s="8">
        <v>12</v>
      </c>
      <c r="N11" s="10">
        <f>C11/$N$22</f>
        <v>1.0244072171828635</v>
      </c>
      <c r="Y11" s="2" t="s">
        <v>23</v>
      </c>
      <c r="Z11" s="11">
        <f>AVERAGE(Z3:Z10)</f>
        <v>1.8010159538031323</v>
      </c>
      <c r="AA11" s="11">
        <f>AVERAGE(AA3:AA10)</f>
        <v>1.6538573412671478</v>
      </c>
      <c r="AB11" s="11">
        <f>AVERAGE(AB3:AB10)</f>
        <v>1.2143341173864255</v>
      </c>
      <c r="AE11" s="2" t="str">
        <f t="shared" si="0"/>
        <v>Mean</v>
      </c>
      <c r="AF11" s="11">
        <f>AVERAGE(AF3:AF10)</f>
        <v>1</v>
      </c>
      <c r="AG11" s="11">
        <f>AVERAGE(AG3:AG10)</f>
        <v>0.91829133316379807</v>
      </c>
      <c r="AJ11" s="2" t="s">
        <v>23</v>
      </c>
      <c r="AK11" s="11">
        <f>AVERAGE(AK3:AK10)</f>
        <v>1.5582410968953584</v>
      </c>
      <c r="AL11" s="11">
        <f>AVERAGE(AL3:AL10)</f>
        <v>1.5259096568076562</v>
      </c>
      <c r="AM11" s="11">
        <f>AVERAGE(AM3:AM10)</f>
        <v>1.1643535590928096</v>
      </c>
      <c r="AP11" s="2" t="str">
        <f t="shared" si="1"/>
        <v>Mean</v>
      </c>
      <c r="AQ11" s="11">
        <f>AVERAGE(AQ3:AQ10)</f>
        <v>1</v>
      </c>
      <c r="AR11" s="11">
        <f>AVERAGE(AR3:AR10)</f>
        <v>0.98395313240124826</v>
      </c>
    </row>
    <row r="12" spans="1:44" x14ac:dyDescent="0.2">
      <c r="A12">
        <v>10</v>
      </c>
      <c r="B12" s="6">
        <v>8726532</v>
      </c>
      <c r="C12" s="7">
        <v>1300789.0746269999</v>
      </c>
      <c r="D12" s="6">
        <v>7687.1044780000002</v>
      </c>
      <c r="E12" s="6">
        <v>966</v>
      </c>
      <c r="F12" s="6">
        <v>3436</v>
      </c>
      <c r="G12" s="6">
        <v>13608</v>
      </c>
      <c r="H12" s="6">
        <v>9033.6770190000007</v>
      </c>
      <c r="I12" s="6">
        <v>2172.0119460000001</v>
      </c>
      <c r="J12" s="6">
        <v>9.7713809999999999</v>
      </c>
      <c r="L12" t="s">
        <v>40</v>
      </c>
      <c r="M12" s="8">
        <v>12</v>
      </c>
      <c r="N12" s="9">
        <f>C12/$N$22</f>
        <v>0.75427975039101014</v>
      </c>
      <c r="Y12" s="2" t="s">
        <v>24</v>
      </c>
      <c r="Z12" s="10">
        <f>_xlfn.STDEV.S(Z3:Z10)</f>
        <v>1.99842077320483</v>
      </c>
      <c r="AA12" s="10">
        <f t="shared" ref="AA12:AB12" si="4">_xlfn.STDEV.S(AA3:AA10)</f>
        <v>0.74315420292494361</v>
      </c>
      <c r="AB12" s="10">
        <f t="shared" si="4"/>
        <v>0.47571701040371223</v>
      </c>
      <c r="AE12" s="2" t="str">
        <f t="shared" si="0"/>
        <v>SD</v>
      </c>
      <c r="AF12" s="10">
        <f>_xlfn.STDEV.S(AF3:AF10)</f>
        <v>1.1096074795921969</v>
      </c>
      <c r="AG12" s="10">
        <f t="shared" ref="AG12" si="5">_xlfn.STDEV.S(AG3:AG10)</f>
        <v>0.41263054963819423</v>
      </c>
      <c r="AJ12" s="2" t="s">
        <v>24</v>
      </c>
      <c r="AK12" s="10">
        <f>_xlfn.STDEV.S(AK3:AK10)</f>
        <v>1.3847564642706873</v>
      </c>
      <c r="AL12" s="10">
        <f t="shared" ref="AL12:AM12" si="6">_xlfn.STDEV.S(AL3:AL10)</f>
        <v>0.61827152555581633</v>
      </c>
      <c r="AM12" s="10">
        <f t="shared" si="6"/>
        <v>0.28624398233242854</v>
      </c>
      <c r="AP12" s="2" t="str">
        <f t="shared" si="1"/>
        <v>SD</v>
      </c>
      <c r="AQ12" s="10">
        <f>_xlfn.STDEV.S(AQ3:AQ10)</f>
        <v>0.8708607932382223</v>
      </c>
      <c r="AR12" s="10">
        <f t="shared" ref="AR12" si="7">_xlfn.STDEV.S(AR3:AR10)</f>
        <v>0.39887497827830359</v>
      </c>
    </row>
    <row r="13" spans="1:44" x14ac:dyDescent="0.2">
      <c r="A13">
        <v>11</v>
      </c>
      <c r="B13" s="6">
        <v>7261140</v>
      </c>
      <c r="C13" s="7">
        <v>2253795.3230770002</v>
      </c>
      <c r="D13" s="6">
        <v>5677.2615379999997</v>
      </c>
      <c r="E13" s="6">
        <v>882</v>
      </c>
      <c r="F13" s="6">
        <v>2696</v>
      </c>
      <c r="G13" s="6">
        <v>16852</v>
      </c>
      <c r="H13" s="6">
        <v>8232.5850339999997</v>
      </c>
      <c r="I13" s="6">
        <v>2963.2639669999999</v>
      </c>
      <c r="J13" s="6">
        <v>8.9216960000000007</v>
      </c>
      <c r="L13" t="s">
        <v>25</v>
      </c>
      <c r="M13" s="8">
        <v>12</v>
      </c>
      <c r="N13" s="10">
        <f>C13/$N$22</f>
        <v>1.3068930289181717</v>
      </c>
      <c r="Y13" s="2"/>
      <c r="Z13" s="2"/>
      <c r="AA13" s="12"/>
      <c r="AB13" s="2"/>
      <c r="AE13" s="2"/>
      <c r="AG13" s="12"/>
      <c r="AP13" s="18" t="s">
        <v>43</v>
      </c>
      <c r="AR13">
        <f>_xlfn.T.TEST(AQ4:AQ10,AR4:AR10,2,1)</f>
        <v>1.3685834425953197E-2</v>
      </c>
    </row>
    <row r="14" spans="1:44" x14ac:dyDescent="0.2">
      <c r="A14">
        <v>12</v>
      </c>
      <c r="B14" s="6">
        <v>7863780</v>
      </c>
      <c r="C14" s="7">
        <v>2747911.3235289999</v>
      </c>
      <c r="D14" s="6">
        <v>5413.617647</v>
      </c>
      <c r="E14" s="6">
        <v>945</v>
      </c>
      <c r="F14" s="6">
        <v>2720</v>
      </c>
      <c r="G14" s="6">
        <v>15732</v>
      </c>
      <c r="H14" s="6">
        <v>8321.4603169999991</v>
      </c>
      <c r="I14" s="6">
        <v>3002.8796710000001</v>
      </c>
      <c r="J14" s="6">
        <v>9.5589600000000008</v>
      </c>
      <c r="L14" t="s">
        <v>26</v>
      </c>
      <c r="M14" s="8">
        <v>12</v>
      </c>
      <c r="N14" s="10">
        <f>C14/$N$22</f>
        <v>1.5934127274265641</v>
      </c>
    </row>
    <row r="15" spans="1:44" x14ac:dyDescent="0.2">
      <c r="A15">
        <v>13</v>
      </c>
      <c r="B15" s="6">
        <v>5735204</v>
      </c>
      <c r="C15" s="7">
        <v>1482060</v>
      </c>
      <c r="D15" s="6">
        <v>4602.9696970000005</v>
      </c>
      <c r="E15" s="6">
        <v>924</v>
      </c>
      <c r="F15" s="6">
        <v>2544</v>
      </c>
      <c r="G15" s="6">
        <v>48544</v>
      </c>
      <c r="H15" s="6">
        <v>6206.9307360000003</v>
      </c>
      <c r="I15" s="6">
        <v>1985.766185</v>
      </c>
      <c r="J15" s="6">
        <v>9.3465389999999999</v>
      </c>
      <c r="L15" t="s">
        <v>27</v>
      </c>
      <c r="M15" s="8">
        <v>12</v>
      </c>
      <c r="N15" s="10">
        <f>C15/$N$22</f>
        <v>0.859392094129522</v>
      </c>
    </row>
    <row r="16" spans="1:44" x14ac:dyDescent="0.2">
      <c r="A16">
        <v>14</v>
      </c>
      <c r="B16" s="6">
        <v>6198608</v>
      </c>
      <c r="C16" s="7">
        <v>1664638.3529409999</v>
      </c>
      <c r="D16" s="6">
        <v>4683.8529410000001</v>
      </c>
      <c r="E16" s="6">
        <v>968</v>
      </c>
      <c r="F16" s="6">
        <v>2804</v>
      </c>
      <c r="G16" s="6">
        <v>11168</v>
      </c>
      <c r="H16" s="6">
        <v>6403.5206609999996</v>
      </c>
      <c r="I16" s="6">
        <v>1667.5428059999999</v>
      </c>
      <c r="J16" s="6">
        <v>9.7916120000000006</v>
      </c>
      <c r="L16" t="s">
        <v>28</v>
      </c>
      <c r="M16" s="8">
        <v>12</v>
      </c>
      <c r="N16" s="10">
        <f>C16/$N$22</f>
        <v>0.96526256703661406</v>
      </c>
    </row>
    <row r="17" spans="1:33" x14ac:dyDescent="0.2">
      <c r="A17">
        <v>15</v>
      </c>
      <c r="B17" s="6">
        <v>5851000</v>
      </c>
      <c r="C17" s="7">
        <v>1593039.880597</v>
      </c>
      <c r="D17" s="6">
        <v>4501.0149250000004</v>
      </c>
      <c r="E17" s="6">
        <v>946</v>
      </c>
      <c r="F17" s="6">
        <v>1976</v>
      </c>
      <c r="G17" s="6">
        <v>12380</v>
      </c>
      <c r="H17" s="6">
        <v>6184.9894290000002</v>
      </c>
      <c r="I17" s="6">
        <v>1661.397624</v>
      </c>
      <c r="J17" s="6">
        <v>9.5690749999999998</v>
      </c>
      <c r="L17" t="s">
        <v>29</v>
      </c>
      <c r="M17" s="8">
        <v>12</v>
      </c>
      <c r="N17" s="10">
        <f>C17/$N$22</f>
        <v>0.92374524581872497</v>
      </c>
    </row>
    <row r="18" spans="1:33" x14ac:dyDescent="0.2">
      <c r="A18">
        <v>16</v>
      </c>
      <c r="B18" s="6">
        <v>7426688</v>
      </c>
      <c r="C18" s="7">
        <v>2464805.4117649999</v>
      </c>
      <c r="D18" s="6">
        <v>5125.9117649999998</v>
      </c>
      <c r="E18" s="6">
        <v>968</v>
      </c>
      <c r="F18" s="6">
        <v>2644</v>
      </c>
      <c r="G18" s="6">
        <v>15260</v>
      </c>
      <c r="H18" s="6">
        <v>7672.1983469999996</v>
      </c>
      <c r="I18" s="6">
        <v>2411.825006</v>
      </c>
      <c r="J18" s="6">
        <v>9.7916120000000006</v>
      </c>
      <c r="L18" t="s">
        <v>30</v>
      </c>
      <c r="M18" s="8">
        <v>12</v>
      </c>
      <c r="N18" s="10">
        <f>C18/$N$22</f>
        <v>1.4292500198632321</v>
      </c>
    </row>
    <row r="19" spans="1:33" x14ac:dyDescent="0.2">
      <c r="A19">
        <v>17</v>
      </c>
      <c r="B19" s="6">
        <v>6583912</v>
      </c>
      <c r="C19" s="7">
        <v>1705989.1764710001</v>
      </c>
      <c r="D19" s="6">
        <v>5039.1764709999998</v>
      </c>
      <c r="E19" s="6">
        <v>968</v>
      </c>
      <c r="F19" s="6">
        <v>2764</v>
      </c>
      <c r="G19" s="6">
        <v>13536</v>
      </c>
      <c r="H19" s="6">
        <v>6801.5619829999996</v>
      </c>
      <c r="I19" s="6">
        <v>1652.6358130000001</v>
      </c>
      <c r="J19" s="6">
        <v>9.7916120000000006</v>
      </c>
      <c r="L19" t="s">
        <v>31</v>
      </c>
      <c r="M19" s="8">
        <v>12</v>
      </c>
      <c r="N19" s="10">
        <f>C19/$N$22</f>
        <v>0.98924038900564848</v>
      </c>
    </row>
    <row r="20" spans="1:33" x14ac:dyDescent="0.2">
      <c r="A20">
        <v>18</v>
      </c>
      <c r="B20" s="6">
        <v>9724948</v>
      </c>
      <c r="C20" s="7">
        <v>3489159.486486</v>
      </c>
      <c r="D20" s="6">
        <v>5307.0540540000002</v>
      </c>
      <c r="E20" s="6">
        <v>1175</v>
      </c>
      <c r="F20" s="6">
        <v>2620</v>
      </c>
      <c r="G20" s="6">
        <v>20996</v>
      </c>
      <c r="H20" s="6">
        <v>8276.5514889999995</v>
      </c>
      <c r="I20" s="6">
        <v>3453.6992059999998</v>
      </c>
      <c r="J20" s="6">
        <v>11.885479</v>
      </c>
      <c r="L20" t="s">
        <v>32</v>
      </c>
      <c r="M20" s="8">
        <v>12</v>
      </c>
      <c r="N20" s="10">
        <f>C20/$N$22</f>
        <v>2.0232352791675714</v>
      </c>
    </row>
    <row r="21" spans="1:33" x14ac:dyDescent="0.2">
      <c r="A21">
        <v>19</v>
      </c>
      <c r="B21" s="6">
        <v>9633408</v>
      </c>
      <c r="C21" s="7">
        <v>2334598.5882350001</v>
      </c>
      <c r="D21" s="6">
        <v>7240.882353</v>
      </c>
      <c r="E21" s="6">
        <v>1008</v>
      </c>
      <c r="F21" s="6">
        <v>2940</v>
      </c>
      <c r="G21" s="6">
        <v>14712</v>
      </c>
      <c r="H21" s="6">
        <v>9556.9523809999991</v>
      </c>
      <c r="I21" s="6">
        <v>3002.8389499999998</v>
      </c>
      <c r="J21" s="6">
        <v>10.196224000000001</v>
      </c>
      <c r="L21" t="s">
        <v>40</v>
      </c>
      <c r="M21" s="8">
        <v>12</v>
      </c>
      <c r="N21" s="9">
        <f>C21/$N$22</f>
        <v>1.3537478710005684</v>
      </c>
    </row>
    <row r="22" spans="1:33" x14ac:dyDescent="0.2">
      <c r="A22">
        <v>20</v>
      </c>
      <c r="B22" s="6">
        <v>4070228</v>
      </c>
      <c r="C22" s="7">
        <v>232890.03125</v>
      </c>
      <c r="D22" s="6">
        <v>4277.96875</v>
      </c>
      <c r="E22" s="6">
        <v>897</v>
      </c>
      <c r="F22" s="6">
        <v>2192</v>
      </c>
      <c r="G22" s="6">
        <v>6592</v>
      </c>
      <c r="H22" s="6">
        <v>4537.6008920000004</v>
      </c>
      <c r="I22" s="6">
        <v>778.85426299999995</v>
      </c>
      <c r="J22" s="6">
        <v>9.0734259999999995</v>
      </c>
      <c r="L22" t="s">
        <v>40</v>
      </c>
      <c r="M22" s="8">
        <v>6</v>
      </c>
      <c r="N22" s="7">
        <f>AVERAGE(C3,C12,C21)</f>
        <v>1724544.6055693335</v>
      </c>
    </row>
    <row r="23" spans="1:33" x14ac:dyDescent="0.2">
      <c r="A23">
        <v>21</v>
      </c>
      <c r="B23" s="6">
        <v>7067532</v>
      </c>
      <c r="C23" s="7">
        <v>1193463.428571</v>
      </c>
      <c r="D23" s="6">
        <v>5675.4285710000004</v>
      </c>
      <c r="E23" s="6">
        <v>1035</v>
      </c>
      <c r="F23" s="6">
        <v>2596</v>
      </c>
      <c r="G23" s="6">
        <v>15172</v>
      </c>
      <c r="H23" s="6">
        <v>6828.5333330000003</v>
      </c>
      <c r="I23" s="6">
        <v>1478.2150859999999</v>
      </c>
      <c r="J23" s="6">
        <v>10.469336999999999</v>
      </c>
      <c r="L23" t="s">
        <v>40</v>
      </c>
      <c r="M23" s="8">
        <v>15</v>
      </c>
    </row>
    <row r="24" spans="1:33" x14ac:dyDescent="0.2">
      <c r="A24">
        <v>22</v>
      </c>
      <c r="B24" s="6">
        <v>7997648</v>
      </c>
      <c r="C24" s="7">
        <v>1207531.8441560001</v>
      </c>
      <c r="D24" s="6">
        <v>5547.4805189999997</v>
      </c>
      <c r="E24" s="6">
        <v>1224</v>
      </c>
      <c r="F24" s="6">
        <v>2464</v>
      </c>
      <c r="G24" s="6">
        <v>9800</v>
      </c>
      <c r="H24" s="6">
        <v>6534.0261440000004</v>
      </c>
      <c r="I24" s="6">
        <v>1502.893505</v>
      </c>
      <c r="J24" s="6">
        <v>12.381129</v>
      </c>
      <c r="L24" t="s">
        <v>40</v>
      </c>
      <c r="M24" s="8">
        <v>18</v>
      </c>
    </row>
    <row r="25" spans="1:33" x14ac:dyDescent="0.2">
      <c r="A25" t="s">
        <v>36</v>
      </c>
      <c r="B25" s="6"/>
      <c r="C25" s="6"/>
      <c r="D25" s="6"/>
      <c r="E25" s="6"/>
      <c r="F25" s="19"/>
      <c r="Y25" s="2"/>
      <c r="Z25" s="14" t="s">
        <v>34</v>
      </c>
      <c r="AA25" s="14"/>
      <c r="AB25" s="14"/>
      <c r="AE25" s="16" t="s">
        <v>35</v>
      </c>
      <c r="AF25" s="15"/>
      <c r="AG25" s="15"/>
    </row>
    <row r="26" spans="1:33" x14ac:dyDescent="0.2">
      <c r="A26" t="s">
        <v>0</v>
      </c>
      <c r="B26" t="s">
        <v>1</v>
      </c>
      <c r="C26" s="5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L26" t="s">
        <v>10</v>
      </c>
      <c r="M26" t="s">
        <v>11</v>
      </c>
      <c r="Y26" s="2"/>
      <c r="Z26" s="2" t="s">
        <v>12</v>
      </c>
      <c r="AA26" s="2" t="s">
        <v>13</v>
      </c>
      <c r="AB26" s="2" t="s">
        <v>14</v>
      </c>
      <c r="AE26" s="2"/>
      <c r="AF26" s="2" t="str">
        <f>Z26</f>
        <v>PRE</v>
      </c>
      <c r="AG26" s="2" t="str">
        <f>AA26</f>
        <v>POST</v>
      </c>
    </row>
    <row r="27" spans="1:33" x14ac:dyDescent="0.2">
      <c r="A27">
        <v>1</v>
      </c>
      <c r="B27" s="6">
        <v>7236108</v>
      </c>
      <c r="C27" s="7">
        <v>1495632</v>
      </c>
      <c r="D27" s="6">
        <v>6212.636364</v>
      </c>
      <c r="E27" s="6">
        <v>924</v>
      </c>
      <c r="F27" s="6">
        <v>2848</v>
      </c>
      <c r="G27" s="6">
        <v>11564</v>
      </c>
      <c r="H27" s="6">
        <v>7831.2857139999996</v>
      </c>
      <c r="I27" s="6">
        <v>1549.9219900000001</v>
      </c>
      <c r="J27" s="6">
        <v>9.0813369999999995</v>
      </c>
      <c r="L27" t="s">
        <v>40</v>
      </c>
      <c r="M27" s="8">
        <v>12</v>
      </c>
      <c r="N27" s="9">
        <f>C27/$N$46</f>
        <v>0.8190252319747422</v>
      </c>
      <c r="Y27" s="2">
        <v>1</v>
      </c>
      <c r="Z27" s="10">
        <f>N28</f>
        <v>3.7498728620045547</v>
      </c>
      <c r="AA27" s="10">
        <f>N29</f>
        <v>2.6311474872500664</v>
      </c>
      <c r="AB27" s="10">
        <f>AA27/Z27</f>
        <v>0.70166311874465637</v>
      </c>
      <c r="AE27" s="2">
        <f t="shared" ref="AE27:AE36" si="8">Y27</f>
        <v>1</v>
      </c>
      <c r="AF27" s="10">
        <f t="shared" ref="AF27" si="9">Z27/$Z$35</f>
        <v>2.6303009441726455</v>
      </c>
      <c r="AG27" s="10">
        <f t="shared" ref="AG27" si="10">AA27/$Z$35</f>
        <v>1.8455851637251928</v>
      </c>
    </row>
    <row r="28" spans="1:33" x14ac:dyDescent="0.2">
      <c r="A28">
        <v>2</v>
      </c>
      <c r="B28" s="6">
        <v>14297412</v>
      </c>
      <c r="C28" s="7">
        <v>6847688.7272730004</v>
      </c>
      <c r="D28" s="6">
        <v>5847.5064940000002</v>
      </c>
      <c r="E28" s="6">
        <v>1274</v>
      </c>
      <c r="F28" s="6">
        <v>2584</v>
      </c>
      <c r="G28" s="6">
        <v>37208</v>
      </c>
      <c r="H28" s="6">
        <v>11222.458398999999</v>
      </c>
      <c r="I28" s="6">
        <v>6045.1508199999998</v>
      </c>
      <c r="J28" s="6">
        <v>12.521236999999999</v>
      </c>
      <c r="L28" t="s">
        <v>15</v>
      </c>
      <c r="M28" s="8">
        <v>12</v>
      </c>
      <c r="N28" s="10">
        <f>C28/$N$46</f>
        <v>3.7498728620045547</v>
      </c>
      <c r="Y28" s="2">
        <v>2</v>
      </c>
      <c r="Z28" s="10">
        <f>N30</f>
        <v>1.2178551884412754</v>
      </c>
      <c r="AA28" s="10">
        <f>N31</f>
        <v>1.0449451517189681</v>
      </c>
      <c r="AB28" s="10">
        <f t="shared" ref="AB28:AB34" si="11">AA28/Z28</f>
        <v>0.85802085636830627</v>
      </c>
      <c r="AE28" s="2">
        <f t="shared" si="8"/>
        <v>2</v>
      </c>
      <c r="AF28" s="10">
        <f t="shared" ref="AF28:AG34" si="12">Z28/$Z$35</f>
        <v>0.85424913587877016</v>
      </c>
      <c r="AG28" s="10">
        <f t="shared" si="12"/>
        <v>0.73296357511858801</v>
      </c>
    </row>
    <row r="29" spans="1:33" x14ac:dyDescent="0.2">
      <c r="A29">
        <v>3</v>
      </c>
      <c r="B29" s="6">
        <v>9765044</v>
      </c>
      <c r="C29" s="7">
        <v>4804770.628571</v>
      </c>
      <c r="D29" s="6">
        <v>4697.2285709999996</v>
      </c>
      <c r="E29" s="6">
        <v>1056</v>
      </c>
      <c r="F29" s="6">
        <v>1576</v>
      </c>
      <c r="G29" s="6">
        <v>24092</v>
      </c>
      <c r="H29" s="6">
        <v>9247.2007580000009</v>
      </c>
      <c r="I29" s="6">
        <v>4667.6547039999996</v>
      </c>
      <c r="J29" s="6">
        <v>10.37867</v>
      </c>
      <c r="L29" t="s">
        <v>16</v>
      </c>
      <c r="M29" s="8">
        <v>12</v>
      </c>
      <c r="N29" s="10">
        <f t="shared" ref="N29:N35" si="13">C29/$N$46</f>
        <v>2.6311474872500664</v>
      </c>
      <c r="Y29" s="2">
        <v>3</v>
      </c>
      <c r="Z29" s="10">
        <f>N32</f>
        <v>0.71706811296504935</v>
      </c>
      <c r="AA29" s="10">
        <f>N33</f>
        <v>1.1754183761215298</v>
      </c>
      <c r="AB29" s="10">
        <f t="shared" si="11"/>
        <v>1.6392004537215015</v>
      </c>
      <c r="AE29" s="2">
        <f t="shared" si="8"/>
        <v>3</v>
      </c>
      <c r="AF29" s="10">
        <f t="shared" si="12"/>
        <v>0.50297836859456058</v>
      </c>
      <c r="AG29" s="10">
        <f t="shared" si="12"/>
        <v>0.82448237001230418</v>
      </c>
    </row>
    <row r="30" spans="1:33" x14ac:dyDescent="0.2">
      <c r="A30">
        <v>4</v>
      </c>
      <c r="B30" s="6">
        <v>5034676</v>
      </c>
      <c r="C30" s="7">
        <v>2223940.2647060002</v>
      </c>
      <c r="D30" s="6">
        <v>2974.3235289999998</v>
      </c>
      <c r="E30" s="6">
        <v>945</v>
      </c>
      <c r="F30" s="6">
        <v>1104</v>
      </c>
      <c r="G30" s="6">
        <v>12100</v>
      </c>
      <c r="H30" s="6">
        <v>5327.6994709999999</v>
      </c>
      <c r="I30" s="6">
        <v>2303.4028239999998</v>
      </c>
      <c r="J30" s="6">
        <v>9.2877310000000008</v>
      </c>
      <c r="L30" t="s">
        <v>17</v>
      </c>
      <c r="M30" s="8">
        <v>12</v>
      </c>
      <c r="N30" s="10">
        <f t="shared" si="13"/>
        <v>1.2178551884412754</v>
      </c>
      <c r="Y30" s="2">
        <v>4</v>
      </c>
      <c r="Z30" s="10">
        <f>N34</f>
        <v>0.79388782019987014</v>
      </c>
      <c r="AA30" s="10">
        <f>N35</f>
        <v>0.82212927136703395</v>
      </c>
      <c r="AB30" s="10">
        <f t="shared" si="11"/>
        <v>1.0355736042909107</v>
      </c>
      <c r="AE30" s="2">
        <f t="shared" si="8"/>
        <v>4</v>
      </c>
      <c r="AF30" s="10">
        <f t="shared" si="12"/>
        <v>0.55686258171500258</v>
      </c>
      <c r="AG30" s="10">
        <f t="shared" si="12"/>
        <v>0.57667219084134691</v>
      </c>
    </row>
    <row r="31" spans="1:33" x14ac:dyDescent="0.2">
      <c r="A31">
        <v>5</v>
      </c>
      <c r="B31" s="6">
        <v>4670488</v>
      </c>
      <c r="C31" s="7">
        <v>1908187.1304349999</v>
      </c>
      <c r="D31" s="6">
        <v>2790.2028989999999</v>
      </c>
      <c r="E31" s="6">
        <v>990</v>
      </c>
      <c r="F31" s="6">
        <v>1468</v>
      </c>
      <c r="G31" s="6">
        <v>13072</v>
      </c>
      <c r="H31" s="6">
        <v>4717.6646460000002</v>
      </c>
      <c r="I31" s="6">
        <v>2193.5197950000002</v>
      </c>
      <c r="J31" s="6">
        <v>9.730003</v>
      </c>
      <c r="L31" t="s">
        <v>18</v>
      </c>
      <c r="M31" s="8">
        <v>12</v>
      </c>
      <c r="N31" s="10">
        <f t="shared" si="13"/>
        <v>1.0449451517189681</v>
      </c>
      <c r="Y31" s="2">
        <v>5</v>
      </c>
      <c r="Z31" s="10">
        <f>N37</f>
        <v>1.3702874866202766</v>
      </c>
      <c r="AA31" s="10">
        <f>N38</f>
        <v>1.0056501887571523</v>
      </c>
      <c r="AB31" s="10">
        <f t="shared" si="11"/>
        <v>0.73389722855714168</v>
      </c>
      <c r="AE31" s="2">
        <f t="shared" si="8"/>
        <v>5</v>
      </c>
      <c r="AF31" s="10">
        <f t="shared" si="12"/>
        <v>0.96117084564796562</v>
      </c>
      <c r="AG31" s="10">
        <f t="shared" si="12"/>
        <v>0.70540061979096613</v>
      </c>
    </row>
    <row r="32" spans="1:33" x14ac:dyDescent="0.2">
      <c r="A32">
        <v>6</v>
      </c>
      <c r="B32" s="6">
        <v>4115000</v>
      </c>
      <c r="C32" s="7">
        <v>1309446.857143</v>
      </c>
      <c r="D32" s="6">
        <v>2772.2857140000001</v>
      </c>
      <c r="E32" s="6">
        <v>1012</v>
      </c>
      <c r="F32" s="6">
        <v>752</v>
      </c>
      <c r="G32" s="6">
        <v>9700</v>
      </c>
      <c r="H32" s="6">
        <v>4066.2055340000002</v>
      </c>
      <c r="I32" s="6">
        <v>1557.30693</v>
      </c>
      <c r="J32" s="6">
        <v>9.9462259999999993</v>
      </c>
      <c r="L32" t="s">
        <v>19</v>
      </c>
      <c r="M32" s="8">
        <v>12</v>
      </c>
      <c r="N32" s="10">
        <f t="shared" si="13"/>
        <v>0.71706811296504935</v>
      </c>
      <c r="Y32" s="2">
        <v>6</v>
      </c>
      <c r="Z32" s="10">
        <f>N39</f>
        <v>0.72118298231443456</v>
      </c>
      <c r="AA32" s="10">
        <f>N40</f>
        <v>1.0100527272436457</v>
      </c>
      <c r="AB32" s="10">
        <f t="shared" si="11"/>
        <v>1.4005498632291138</v>
      </c>
      <c r="AE32" s="2">
        <f t="shared" si="8"/>
        <v>6</v>
      </c>
      <c r="AF32" s="10">
        <f t="shared" si="12"/>
        <v>0.50586469171353932</v>
      </c>
      <c r="AG32" s="10">
        <f t="shared" si="12"/>
        <v>0.70848872479183533</v>
      </c>
    </row>
    <row r="33" spans="1:33" x14ac:dyDescent="0.2">
      <c r="A33">
        <v>7</v>
      </c>
      <c r="B33" s="6">
        <v>5040168</v>
      </c>
      <c r="C33" s="7">
        <v>2146445.8823529999</v>
      </c>
      <c r="D33" s="6">
        <v>2989.382353</v>
      </c>
      <c r="E33" s="6">
        <v>968</v>
      </c>
      <c r="F33" s="6">
        <v>1356</v>
      </c>
      <c r="G33" s="6">
        <v>10484</v>
      </c>
      <c r="H33" s="6">
        <v>5206.785124</v>
      </c>
      <c r="I33" s="6">
        <v>2136.0814700000001</v>
      </c>
      <c r="J33" s="6">
        <v>9.5137809999999998</v>
      </c>
      <c r="L33" t="s">
        <v>20</v>
      </c>
      <c r="M33" s="8">
        <v>12</v>
      </c>
      <c r="N33" s="10">
        <f t="shared" si="13"/>
        <v>1.1754183761215298</v>
      </c>
      <c r="Y33" s="2">
        <v>7</v>
      </c>
      <c r="Z33" s="10">
        <f>N41</f>
        <v>1.8342367463782394</v>
      </c>
      <c r="AA33" s="10">
        <f>N42</f>
        <v>1.7830471758948172</v>
      </c>
      <c r="AB33" s="10">
        <f t="shared" si="11"/>
        <v>0.97209216826317668</v>
      </c>
      <c r="AE33" s="2">
        <f t="shared" si="8"/>
        <v>7</v>
      </c>
      <c r="AF33" s="10">
        <f t="shared" si="12"/>
        <v>1.286602192495609</v>
      </c>
      <c r="AG33" s="10">
        <f t="shared" si="12"/>
        <v>1.2506959149952135</v>
      </c>
    </row>
    <row r="34" spans="1:33" x14ac:dyDescent="0.2">
      <c r="A34">
        <v>8</v>
      </c>
      <c r="B34" s="6">
        <v>3995864</v>
      </c>
      <c r="C34" s="7">
        <v>1449728.264706</v>
      </c>
      <c r="D34" s="6">
        <v>2694.3235289999998</v>
      </c>
      <c r="E34" s="6">
        <v>945</v>
      </c>
      <c r="F34" s="6">
        <v>808</v>
      </c>
      <c r="G34" s="6">
        <v>7940</v>
      </c>
      <c r="H34" s="6">
        <v>4228.4275129999996</v>
      </c>
      <c r="I34" s="6">
        <v>1599.7896800000001</v>
      </c>
      <c r="J34" s="6">
        <v>9.2877310000000008</v>
      </c>
      <c r="L34" t="s">
        <v>21</v>
      </c>
      <c r="M34" s="8">
        <v>12</v>
      </c>
      <c r="N34" s="10">
        <f t="shared" si="13"/>
        <v>0.79388782019987014</v>
      </c>
      <c r="Y34" s="2">
        <v>8</v>
      </c>
      <c r="Z34" s="10">
        <f>N43</f>
        <v>1.0007611135895507</v>
      </c>
      <c r="AA34" s="10">
        <f>N44</f>
        <v>1.1413897560753545</v>
      </c>
      <c r="AB34" s="10">
        <f t="shared" si="11"/>
        <v>1.1405216895182848</v>
      </c>
      <c r="AE34" s="2">
        <f t="shared" si="8"/>
        <v>8</v>
      </c>
      <c r="AF34" s="10">
        <f t="shared" si="12"/>
        <v>0.70197123978190645</v>
      </c>
      <c r="AG34" s="10">
        <f t="shared" si="12"/>
        <v>0.80061342438930505</v>
      </c>
    </row>
    <row r="35" spans="1:33" x14ac:dyDescent="0.2">
      <c r="A35">
        <v>9</v>
      </c>
      <c r="B35" s="6">
        <v>5006744</v>
      </c>
      <c r="C35" s="7">
        <v>1501300.3243239999</v>
      </c>
      <c r="D35" s="6">
        <v>2930.9729729999999</v>
      </c>
      <c r="E35" s="6">
        <v>1196</v>
      </c>
      <c r="F35" s="6">
        <v>1256</v>
      </c>
      <c r="G35" s="6">
        <v>11936</v>
      </c>
      <c r="H35" s="6">
        <v>4186.2408029999997</v>
      </c>
      <c r="I35" s="6">
        <v>1766.4627109999999</v>
      </c>
      <c r="J35" s="6">
        <v>11.754630000000001</v>
      </c>
      <c r="L35" t="s">
        <v>22</v>
      </c>
      <c r="M35" s="8">
        <v>12</v>
      </c>
      <c r="N35" s="10">
        <f t="shared" si="13"/>
        <v>0.82212927136703395</v>
      </c>
      <c r="Y35" s="2" t="s">
        <v>23</v>
      </c>
      <c r="Z35" s="11">
        <f>AVERAGE(Z27:Z34)</f>
        <v>1.4256440390641565</v>
      </c>
      <c r="AA35" s="11">
        <f>AVERAGE(AA27:AA34)</f>
        <v>1.3267225168035712</v>
      </c>
      <c r="AB35" s="11">
        <f>AVERAGE(AB27:AB34)</f>
        <v>1.0601898728366366</v>
      </c>
      <c r="AE35" s="2" t="str">
        <f t="shared" si="8"/>
        <v>Mean</v>
      </c>
      <c r="AF35" s="11">
        <f>AVERAGE(AF27:AF34)</f>
        <v>1</v>
      </c>
      <c r="AG35" s="11">
        <f>AVERAGE(AG27:AG34)</f>
        <v>0.93061274795809401</v>
      </c>
    </row>
    <row r="36" spans="1:33" x14ac:dyDescent="0.2">
      <c r="A36">
        <v>10</v>
      </c>
      <c r="B36" s="6">
        <v>8264708</v>
      </c>
      <c r="C36" s="7">
        <v>1794068</v>
      </c>
      <c r="D36" s="6">
        <v>6393.9130429999996</v>
      </c>
      <c r="E36" s="6">
        <v>1012</v>
      </c>
      <c r="F36" s="6">
        <v>2556</v>
      </c>
      <c r="G36" s="6">
        <v>13032</v>
      </c>
      <c r="H36" s="6">
        <v>8166.7075100000002</v>
      </c>
      <c r="I36" s="6">
        <v>2322.1572339999998</v>
      </c>
      <c r="J36" s="6">
        <v>9.9462259999999993</v>
      </c>
      <c r="L36" t="s">
        <v>40</v>
      </c>
      <c r="M36" s="8">
        <v>12</v>
      </c>
      <c r="N36" s="9">
        <f>C36/$N$46</f>
        <v>0.98245220741362971</v>
      </c>
      <c r="Y36" s="2" t="s">
        <v>24</v>
      </c>
      <c r="Z36" s="10">
        <f>_xlfn.STDEV.S(Z27:Z34)</f>
        <v>1.0137071160671685</v>
      </c>
      <c r="AA36" s="10">
        <f t="shared" ref="AA36:AB36" si="14">_xlfn.STDEV.S(AA27:AA34)</f>
        <v>0.59813733438269179</v>
      </c>
      <c r="AB36" s="10">
        <f t="shared" si="14"/>
        <v>0.32553235019549209</v>
      </c>
      <c r="AE36" s="2" t="str">
        <f t="shared" si="8"/>
        <v>SD</v>
      </c>
      <c r="AF36" s="10">
        <f>_xlfn.STDEV.S(AF27:AF34)</f>
        <v>0.71105204966353464</v>
      </c>
      <c r="AG36" s="10">
        <f t="shared" ref="AG36" si="15">_xlfn.STDEV.S(AG27:AG34)</f>
        <v>0.41955587649728543</v>
      </c>
    </row>
    <row r="37" spans="1:33" x14ac:dyDescent="0.2">
      <c r="A37">
        <v>11</v>
      </c>
      <c r="B37" s="6">
        <v>5614420</v>
      </c>
      <c r="C37" s="7">
        <v>2502298.75</v>
      </c>
      <c r="D37" s="6">
        <v>3704.90625</v>
      </c>
      <c r="E37" s="6">
        <v>840</v>
      </c>
      <c r="F37" s="6">
        <v>1392</v>
      </c>
      <c r="G37" s="6">
        <v>13864</v>
      </c>
      <c r="H37" s="6">
        <v>6683.8333329999996</v>
      </c>
      <c r="I37" s="6">
        <v>3007.190904</v>
      </c>
      <c r="J37" s="6">
        <v>8.2557609999999997</v>
      </c>
      <c r="L37" t="s">
        <v>25</v>
      </c>
      <c r="M37" s="8">
        <v>12</v>
      </c>
      <c r="N37" s="10">
        <f>C37/$N$46</f>
        <v>1.3702874866202766</v>
      </c>
      <c r="Y37" s="2"/>
      <c r="Z37" s="2"/>
      <c r="AA37" s="12"/>
      <c r="AB37" s="2"/>
      <c r="AE37" s="2"/>
      <c r="AG37" s="12"/>
    </row>
    <row r="38" spans="1:33" x14ac:dyDescent="0.2">
      <c r="A38">
        <v>12</v>
      </c>
      <c r="B38" s="6">
        <v>4492736</v>
      </c>
      <c r="C38" s="7">
        <v>1836430.1176469999</v>
      </c>
      <c r="D38" s="6">
        <v>2744.117647</v>
      </c>
      <c r="E38" s="6">
        <v>968</v>
      </c>
      <c r="F38" s="6">
        <v>1456</v>
      </c>
      <c r="G38" s="6">
        <v>14124</v>
      </c>
      <c r="H38" s="6">
        <v>4641.256198</v>
      </c>
      <c r="I38" s="6">
        <v>1817.201174</v>
      </c>
      <c r="J38" s="6">
        <v>9.5137809999999998</v>
      </c>
      <c r="L38" t="s">
        <v>26</v>
      </c>
      <c r="M38" s="8">
        <v>12</v>
      </c>
      <c r="N38" s="10">
        <f t="shared" ref="N38:N44" si="16">C38/$N$46</f>
        <v>1.0056501887571523</v>
      </c>
      <c r="Y38" s="2"/>
      <c r="Z38" s="2"/>
      <c r="AA38" s="12"/>
      <c r="AB38" s="2"/>
      <c r="AE38" s="2"/>
      <c r="AG38" s="12"/>
    </row>
    <row r="39" spans="1:33" x14ac:dyDescent="0.2">
      <c r="A39">
        <v>13</v>
      </c>
      <c r="B39" s="6">
        <v>3827908</v>
      </c>
      <c r="C39" s="7">
        <v>1316961.070423</v>
      </c>
      <c r="D39" s="6">
        <v>2373.295775</v>
      </c>
      <c r="E39" s="6">
        <v>1058</v>
      </c>
      <c r="F39" s="6">
        <v>824</v>
      </c>
      <c r="G39" s="6">
        <v>8392</v>
      </c>
      <c r="H39" s="6">
        <v>3618.0604910000002</v>
      </c>
      <c r="I39" s="6">
        <v>1350.446486</v>
      </c>
      <c r="J39" s="6">
        <v>10.398327</v>
      </c>
      <c r="L39" t="s">
        <v>27</v>
      </c>
      <c r="M39" s="8">
        <v>12</v>
      </c>
      <c r="N39" s="10">
        <f t="shared" si="16"/>
        <v>0.72118298231443456</v>
      </c>
    </row>
    <row r="40" spans="1:33" x14ac:dyDescent="0.2">
      <c r="A40">
        <v>14</v>
      </c>
      <c r="B40" s="6">
        <v>4530812</v>
      </c>
      <c r="C40" s="7">
        <v>1844469.6470590001</v>
      </c>
      <c r="D40" s="6">
        <v>2775.1470589999999</v>
      </c>
      <c r="E40" s="6">
        <v>968</v>
      </c>
      <c r="F40" s="6">
        <v>1256</v>
      </c>
      <c r="G40" s="6">
        <v>9084</v>
      </c>
      <c r="H40" s="6">
        <v>4680.5909089999996</v>
      </c>
      <c r="I40" s="6">
        <v>1779.996359</v>
      </c>
      <c r="J40" s="6">
        <v>9.5137809999999998</v>
      </c>
      <c r="L40" t="s">
        <v>28</v>
      </c>
      <c r="M40" s="8">
        <v>12</v>
      </c>
      <c r="N40" s="10">
        <f t="shared" si="16"/>
        <v>1.0100527272436457</v>
      </c>
    </row>
    <row r="41" spans="1:33" x14ac:dyDescent="0.2">
      <c r="A41">
        <v>15</v>
      </c>
      <c r="B41" s="6">
        <v>6714964</v>
      </c>
      <c r="C41" s="7">
        <v>3349522.1714289999</v>
      </c>
      <c r="D41" s="6">
        <v>3186.9714290000002</v>
      </c>
      <c r="E41" s="6">
        <v>1056</v>
      </c>
      <c r="F41" s="6">
        <v>1556</v>
      </c>
      <c r="G41" s="6">
        <v>15712</v>
      </c>
      <c r="H41" s="6">
        <v>6358.867424</v>
      </c>
      <c r="I41" s="6">
        <v>3235.0594310000001</v>
      </c>
      <c r="J41" s="6">
        <v>10.37867</v>
      </c>
      <c r="L41" t="s">
        <v>29</v>
      </c>
      <c r="M41" s="8">
        <v>12</v>
      </c>
      <c r="N41" s="10">
        <f t="shared" si="16"/>
        <v>1.8342367463782394</v>
      </c>
    </row>
    <row r="42" spans="1:33" x14ac:dyDescent="0.2">
      <c r="A42">
        <v>16</v>
      </c>
      <c r="B42" s="6">
        <v>7163944</v>
      </c>
      <c r="C42" s="7">
        <v>3256044.2702700002</v>
      </c>
      <c r="D42" s="6">
        <v>3216.3783779999999</v>
      </c>
      <c r="E42" s="6">
        <v>1215</v>
      </c>
      <c r="F42" s="6">
        <v>1544</v>
      </c>
      <c r="G42" s="6">
        <v>16808</v>
      </c>
      <c r="H42" s="6">
        <v>5896.2502059999997</v>
      </c>
      <c r="I42" s="6">
        <v>2756.6877749999999</v>
      </c>
      <c r="J42" s="6">
        <v>11.941368000000001</v>
      </c>
      <c r="L42" t="s">
        <v>30</v>
      </c>
      <c r="M42" s="8">
        <v>12</v>
      </c>
      <c r="N42" s="10">
        <f t="shared" si="16"/>
        <v>1.7830471758948172</v>
      </c>
    </row>
    <row r="43" spans="1:33" x14ac:dyDescent="0.2">
      <c r="A43">
        <v>17</v>
      </c>
      <c r="B43" s="6">
        <v>5064608</v>
      </c>
      <c r="C43" s="7">
        <v>1827502.1176469999</v>
      </c>
      <c r="D43" s="6">
        <v>3344.117647</v>
      </c>
      <c r="E43" s="6">
        <v>968</v>
      </c>
      <c r="F43" s="6">
        <v>1784</v>
      </c>
      <c r="G43" s="6">
        <v>11692</v>
      </c>
      <c r="H43" s="6">
        <v>5232.033058</v>
      </c>
      <c r="I43" s="6">
        <v>1924.794126</v>
      </c>
      <c r="J43" s="6">
        <v>9.5137809999999998</v>
      </c>
      <c r="L43" t="s">
        <v>31</v>
      </c>
      <c r="M43" s="8">
        <v>12</v>
      </c>
      <c r="N43" s="10">
        <f t="shared" si="16"/>
        <v>1.0007611135895507</v>
      </c>
    </row>
    <row r="44" spans="1:33" x14ac:dyDescent="0.2">
      <c r="A44">
        <v>18</v>
      </c>
      <c r="B44" s="6">
        <v>5541820</v>
      </c>
      <c r="C44" s="7">
        <v>2084305.8028170001</v>
      </c>
      <c r="D44" s="6">
        <v>3267.9718309999998</v>
      </c>
      <c r="E44" s="6">
        <v>1058</v>
      </c>
      <c r="F44" s="6">
        <v>1304</v>
      </c>
      <c r="G44" s="6">
        <v>10296</v>
      </c>
      <c r="H44" s="6">
        <v>5238.0151230000001</v>
      </c>
      <c r="I44" s="6">
        <v>1838.5688299999999</v>
      </c>
      <c r="J44" s="6">
        <v>10.398327</v>
      </c>
      <c r="L44" t="s">
        <v>32</v>
      </c>
      <c r="M44" s="8">
        <v>12</v>
      </c>
      <c r="N44" s="10">
        <f t="shared" si="16"/>
        <v>1.1413897560753545</v>
      </c>
    </row>
    <row r="45" spans="1:33" x14ac:dyDescent="0.2">
      <c r="A45">
        <v>19</v>
      </c>
      <c r="B45" s="6">
        <v>9556708</v>
      </c>
      <c r="C45" s="7">
        <v>2188636.7164179999</v>
      </c>
      <c r="D45" s="6">
        <v>7627.4029849999997</v>
      </c>
      <c r="E45" s="6">
        <v>966</v>
      </c>
      <c r="F45" s="6">
        <v>2272</v>
      </c>
      <c r="G45" s="6">
        <v>14600</v>
      </c>
      <c r="H45" s="6">
        <v>9893.0724640000008</v>
      </c>
      <c r="I45" s="6">
        <v>2543.5441519999999</v>
      </c>
      <c r="J45" s="6">
        <v>9.4941250000000004</v>
      </c>
      <c r="L45" t="s">
        <v>40</v>
      </c>
      <c r="M45" s="8">
        <v>12</v>
      </c>
      <c r="N45" s="9">
        <f>C45/$N$46</f>
        <v>1.1985225606116281</v>
      </c>
    </row>
    <row r="46" spans="1:33" x14ac:dyDescent="0.2">
      <c r="A46">
        <v>20</v>
      </c>
      <c r="B46" s="6">
        <v>6290716</v>
      </c>
      <c r="C46" s="7">
        <v>721179.52941199997</v>
      </c>
      <c r="D46" s="6">
        <v>5355.3235290000002</v>
      </c>
      <c r="E46" s="6">
        <v>1040</v>
      </c>
      <c r="F46" s="6">
        <v>3072</v>
      </c>
      <c r="G46" s="6">
        <v>9068</v>
      </c>
      <c r="H46" s="6">
        <v>6048.7653849999997</v>
      </c>
      <c r="I46" s="6">
        <v>932.51564599999995</v>
      </c>
      <c r="J46" s="6">
        <v>10.221418</v>
      </c>
      <c r="L46" t="s">
        <v>40</v>
      </c>
      <c r="M46" s="8">
        <v>6</v>
      </c>
      <c r="N46" s="7">
        <f>AVERAGE(C27,C36,C45)</f>
        <v>1826112.238806</v>
      </c>
    </row>
    <row r="47" spans="1:33" x14ac:dyDescent="0.2">
      <c r="A47">
        <v>21</v>
      </c>
      <c r="B47" s="6">
        <v>14976772</v>
      </c>
      <c r="C47" s="7">
        <v>3879817.8795179999</v>
      </c>
      <c r="D47" s="6">
        <v>7358.7228919999998</v>
      </c>
      <c r="E47" s="6">
        <v>1508</v>
      </c>
      <c r="F47" s="6">
        <v>2532</v>
      </c>
      <c r="G47" s="6">
        <v>17164</v>
      </c>
      <c r="H47" s="6">
        <v>9931.5464190000002</v>
      </c>
      <c r="I47" s="6">
        <v>3521.7390140000002</v>
      </c>
      <c r="J47" s="6">
        <v>14.821056</v>
      </c>
      <c r="L47" t="s">
        <v>40</v>
      </c>
      <c r="M47" s="8">
        <v>15</v>
      </c>
    </row>
    <row r="48" spans="1:33" x14ac:dyDescent="0.2">
      <c r="Y48" s="2"/>
      <c r="Z48" s="3" t="s">
        <v>34</v>
      </c>
      <c r="AA48" s="3"/>
      <c r="AB48" s="3"/>
      <c r="AE48" s="4" t="s">
        <v>35</v>
      </c>
      <c r="AF48" s="4"/>
      <c r="AG48" s="4"/>
    </row>
    <row r="49" spans="1:33" x14ac:dyDescent="0.2">
      <c r="A49" t="s">
        <v>0</v>
      </c>
      <c r="B49" t="s">
        <v>1</v>
      </c>
      <c r="C49" s="5" t="s">
        <v>2</v>
      </c>
      <c r="D49" t="s">
        <v>3</v>
      </c>
      <c r="E49" t="s">
        <v>4</v>
      </c>
      <c r="F49" t="s">
        <v>5</v>
      </c>
      <c r="G49" t="s">
        <v>6</v>
      </c>
      <c r="H49" t="s">
        <v>7</v>
      </c>
      <c r="I49" t="s">
        <v>8</v>
      </c>
      <c r="J49" t="s">
        <v>9</v>
      </c>
      <c r="L49" t="s">
        <v>10</v>
      </c>
      <c r="M49" t="s">
        <v>11</v>
      </c>
      <c r="Y49" s="2"/>
      <c r="Z49" s="2" t="s">
        <v>12</v>
      </c>
      <c r="AA49" s="2" t="s">
        <v>13</v>
      </c>
      <c r="AB49" s="2" t="s">
        <v>14</v>
      </c>
      <c r="AE49" s="2"/>
      <c r="AF49" s="2" t="str">
        <f>Z49</f>
        <v>PRE</v>
      </c>
      <c r="AG49" s="2" t="str">
        <f>AA49</f>
        <v>POST</v>
      </c>
    </row>
    <row r="50" spans="1:33" x14ac:dyDescent="0.2">
      <c r="A50">
        <v>22</v>
      </c>
      <c r="B50" s="6">
        <v>5165860</v>
      </c>
      <c r="C50" s="7">
        <v>866592.16</v>
      </c>
      <c r="D50" s="6">
        <v>3655.84</v>
      </c>
      <c r="E50" s="6">
        <v>1176</v>
      </c>
      <c r="F50" s="6">
        <v>740</v>
      </c>
      <c r="G50" s="6">
        <v>8400</v>
      </c>
      <c r="H50" s="6">
        <v>4392.7380949999997</v>
      </c>
      <c r="I50" s="6">
        <v>1129.6669730000001</v>
      </c>
      <c r="J50" s="6">
        <v>11.558064999999999</v>
      </c>
      <c r="L50" t="s">
        <v>33</v>
      </c>
      <c r="M50" s="8">
        <v>12</v>
      </c>
      <c r="N50" s="9">
        <f>C50/$N$69</f>
        <v>0.82202311869400313</v>
      </c>
      <c r="Y50" s="2">
        <v>1</v>
      </c>
      <c r="Z50" s="10">
        <f>N51</f>
        <v>4.3694823158272129</v>
      </c>
      <c r="AA50" s="10">
        <f>N52</f>
        <v>2.9924606157629228</v>
      </c>
      <c r="AB50" s="10">
        <f>AA50/Z50</f>
        <v>0.68485472636508471</v>
      </c>
      <c r="AE50" s="2">
        <f t="shared" ref="AE50:AE59" si="17">Y50</f>
        <v>1</v>
      </c>
      <c r="AF50" s="10">
        <f>Z50/$Z$58</f>
        <v>3.0174663789966578</v>
      </c>
      <c r="AG50" s="10">
        <f>AA50/$Z$58</f>
        <v>2.0665261113035993</v>
      </c>
    </row>
    <row r="51" spans="1:33" x14ac:dyDescent="0.2">
      <c r="A51">
        <v>23</v>
      </c>
      <c r="B51" s="6">
        <v>9988752</v>
      </c>
      <c r="C51" s="7">
        <v>4606390.0540540004</v>
      </c>
      <c r="D51" s="6">
        <v>4672.1891889999997</v>
      </c>
      <c r="E51" s="6">
        <v>1152</v>
      </c>
      <c r="F51" s="6">
        <v>2496</v>
      </c>
      <c r="G51" s="6">
        <v>22996</v>
      </c>
      <c r="H51" s="6">
        <v>8670.7916669999995</v>
      </c>
      <c r="I51" s="6">
        <v>4021.1805319999999</v>
      </c>
      <c r="J51" s="6">
        <v>11.322186</v>
      </c>
      <c r="L51" t="s">
        <v>15</v>
      </c>
      <c r="M51" s="8">
        <v>12</v>
      </c>
      <c r="N51" s="10">
        <f>C51/$N$69</f>
        <v>4.3694823158272129</v>
      </c>
      <c r="Y51" s="2">
        <v>2</v>
      </c>
      <c r="Z51" s="10">
        <f>N53</f>
        <v>0.75590765453301756</v>
      </c>
      <c r="AA51" s="10">
        <f>N54</f>
        <v>1.2759768622245677</v>
      </c>
      <c r="AB51" s="10">
        <f t="shared" ref="AB51:AB57" si="18">AA51/Z51</f>
        <v>1.6880062724233651</v>
      </c>
      <c r="AE51" s="2">
        <f t="shared" si="17"/>
        <v>2</v>
      </c>
      <c r="AF51" s="10">
        <f>Z51/$Z$58</f>
        <v>0.52201285376933382</v>
      </c>
      <c r="AG51" s="10">
        <f>AA51/$Z$58</f>
        <v>0.88116097144825634</v>
      </c>
    </row>
    <row r="52" spans="1:33" x14ac:dyDescent="0.2">
      <c r="A52">
        <v>24</v>
      </c>
      <c r="B52" s="6">
        <v>6827608</v>
      </c>
      <c r="C52" s="7">
        <v>3154708</v>
      </c>
      <c r="D52" s="6">
        <v>3710</v>
      </c>
      <c r="E52" s="6">
        <v>990</v>
      </c>
      <c r="F52" s="6">
        <v>1236</v>
      </c>
      <c r="G52" s="6">
        <v>17008</v>
      </c>
      <c r="H52" s="6">
        <v>6896.5737369999997</v>
      </c>
      <c r="I52" s="6">
        <v>3243.5833619999999</v>
      </c>
      <c r="J52" s="6">
        <v>9.730003</v>
      </c>
      <c r="L52" t="s">
        <v>16</v>
      </c>
      <c r="M52" s="8">
        <v>12</v>
      </c>
      <c r="N52" s="10">
        <f t="shared" ref="N52:N57" si="19">C52/$N$69</f>
        <v>2.9924606157629228</v>
      </c>
      <c r="Y52" s="2">
        <v>3</v>
      </c>
      <c r="Z52" s="10">
        <f>N55</f>
        <v>0.85518675133467559</v>
      </c>
      <c r="AA52" s="10">
        <f>N56</f>
        <v>1.0104440894646605</v>
      </c>
      <c r="AB52" s="10">
        <f t="shared" si="18"/>
        <v>1.1815478758150513</v>
      </c>
      <c r="AE52" s="2">
        <f t="shared" si="17"/>
        <v>3</v>
      </c>
      <c r="AF52" s="10">
        <f>Z52/$Z$58</f>
        <v>0.59057276889956456</v>
      </c>
      <c r="AG52" s="10">
        <f>AA52/$Z$58</f>
        <v>0.69779000060749374</v>
      </c>
    </row>
    <row r="53" spans="1:33" x14ac:dyDescent="0.2">
      <c r="A53">
        <v>25</v>
      </c>
      <c r="B53" s="6">
        <v>3210908</v>
      </c>
      <c r="C53" s="7">
        <v>796892</v>
      </c>
      <c r="D53" s="6">
        <v>2385.3913040000002</v>
      </c>
      <c r="E53" s="6">
        <v>1012</v>
      </c>
      <c r="F53" s="6">
        <v>884</v>
      </c>
      <c r="G53" s="6">
        <v>5668</v>
      </c>
      <c r="H53" s="6">
        <v>3172.8339919999999</v>
      </c>
      <c r="I53" s="6">
        <v>858.45660799999996</v>
      </c>
      <c r="J53" s="6">
        <v>9.9462259999999993</v>
      </c>
      <c r="L53" t="s">
        <v>17</v>
      </c>
      <c r="M53" s="8">
        <v>12</v>
      </c>
      <c r="N53" s="10">
        <f t="shared" si="19"/>
        <v>0.75590765453301756</v>
      </c>
      <c r="Y53" s="2">
        <v>4</v>
      </c>
      <c r="Z53" s="10">
        <f>N57</f>
        <v>0.67970978793565728</v>
      </c>
      <c r="AA53" s="10">
        <f>N58</f>
        <v>1.0463242473023056</v>
      </c>
      <c r="AB53" s="10">
        <f t="shared" si="18"/>
        <v>1.5393691040996937</v>
      </c>
      <c r="AE53" s="2">
        <f t="shared" si="17"/>
        <v>4</v>
      </c>
      <c r="AF53" s="10">
        <f>Z53/$Z$58</f>
        <v>0.46939231797360109</v>
      </c>
      <c r="AG53" s="10">
        <f>AA53/$Z$58</f>
        <v>0.72256803199030084</v>
      </c>
    </row>
    <row r="54" spans="1:33" x14ac:dyDescent="0.2">
      <c r="A54">
        <v>26</v>
      </c>
      <c r="B54" s="6">
        <v>4046908</v>
      </c>
      <c r="C54" s="7">
        <v>1345158.694444</v>
      </c>
      <c r="D54" s="6">
        <v>2499.3055559999998</v>
      </c>
      <c r="E54" s="6">
        <v>1081</v>
      </c>
      <c r="F54" s="6">
        <v>644</v>
      </c>
      <c r="G54" s="6">
        <v>8104</v>
      </c>
      <c r="H54" s="6">
        <v>3743.6706749999998</v>
      </c>
      <c r="I54" s="6">
        <v>1292.5114229999999</v>
      </c>
      <c r="J54" s="6">
        <v>10.624378</v>
      </c>
      <c r="L54" t="s">
        <v>18</v>
      </c>
      <c r="M54" s="8">
        <v>12</v>
      </c>
      <c r="N54" s="10">
        <f t="shared" si="19"/>
        <v>1.2759768622245677</v>
      </c>
      <c r="Y54" s="2">
        <v>5</v>
      </c>
      <c r="Z54" s="10">
        <f>N60</f>
        <v>1.2938984805733671</v>
      </c>
      <c r="AA54" s="10">
        <f>N61</f>
        <v>1.1904057252938935</v>
      </c>
      <c r="AB54" s="10">
        <f t="shared" si="18"/>
        <v>0.92001477949520993</v>
      </c>
      <c r="AE54" s="2">
        <f t="shared" si="17"/>
        <v>5</v>
      </c>
      <c r="AF54" s="10">
        <f>Z54/$Z$58</f>
        <v>0.89353723868449841</v>
      </c>
      <c r="AG54" s="10">
        <f>AA54/$Z$58</f>
        <v>0.82206746561907762</v>
      </c>
    </row>
    <row r="55" spans="1:33" x14ac:dyDescent="0.2">
      <c r="A55">
        <v>27</v>
      </c>
      <c r="B55" s="6">
        <v>3360160</v>
      </c>
      <c r="C55" s="7">
        <v>901553.88235299999</v>
      </c>
      <c r="D55" s="6">
        <v>2539.882353</v>
      </c>
      <c r="E55" s="6">
        <v>968</v>
      </c>
      <c r="F55" s="6">
        <v>636</v>
      </c>
      <c r="G55" s="6">
        <v>6492</v>
      </c>
      <c r="H55" s="6">
        <v>3471.239669</v>
      </c>
      <c r="I55" s="6">
        <v>1103.4394689999999</v>
      </c>
      <c r="J55" s="6">
        <v>9.5137809999999998</v>
      </c>
      <c r="L55" t="s">
        <v>19</v>
      </c>
      <c r="M55" s="8">
        <v>12</v>
      </c>
      <c r="N55" s="10">
        <f t="shared" si="19"/>
        <v>0.85518675133467559</v>
      </c>
      <c r="Y55" s="2">
        <v>6</v>
      </c>
      <c r="Z55" s="10">
        <f>N62</f>
        <v>0.99667295389518418</v>
      </c>
      <c r="AA55" s="10">
        <f>N63</f>
        <v>1.7972209789634546</v>
      </c>
      <c r="AB55" s="10">
        <f t="shared" si="18"/>
        <v>1.8032203762925232</v>
      </c>
      <c r="AE55" s="2">
        <f t="shared" si="17"/>
        <v>6</v>
      </c>
      <c r="AF55" s="10">
        <f>Z55/$Z$58</f>
        <v>0.6882799635875515</v>
      </c>
      <c r="AG55" s="10">
        <f>AA55/$Z$58</f>
        <v>1.2411204549349486</v>
      </c>
    </row>
    <row r="56" spans="1:33" x14ac:dyDescent="0.2">
      <c r="A56">
        <v>28</v>
      </c>
      <c r="B56" s="6">
        <v>3476456</v>
      </c>
      <c r="C56" s="7">
        <v>1065229.0746269999</v>
      </c>
      <c r="D56" s="6">
        <v>2548.8656719999999</v>
      </c>
      <c r="E56" s="6">
        <v>946</v>
      </c>
      <c r="F56" s="6">
        <v>772</v>
      </c>
      <c r="G56" s="6">
        <v>6648</v>
      </c>
      <c r="H56" s="6">
        <v>3674.9006340000001</v>
      </c>
      <c r="I56" s="6">
        <v>1083.3386379999999</v>
      </c>
      <c r="J56" s="6">
        <v>9.2975589999999997</v>
      </c>
      <c r="L56" t="s">
        <v>20</v>
      </c>
      <c r="M56" s="8">
        <v>12</v>
      </c>
      <c r="N56" s="10">
        <f t="shared" si="19"/>
        <v>1.0104440894646605</v>
      </c>
      <c r="Y56" s="2">
        <v>7</v>
      </c>
      <c r="Z56" s="10">
        <f>N64</f>
        <v>1.397531624177571</v>
      </c>
      <c r="AA56" s="10">
        <f>N65</f>
        <v>1.8838927054169556</v>
      </c>
      <c r="AB56" s="10">
        <f t="shared" si="18"/>
        <v>1.348014365346188</v>
      </c>
      <c r="AE56" s="2">
        <f t="shared" si="17"/>
        <v>7</v>
      </c>
      <c r="AF56" s="10">
        <f>Z56/$Z$58</f>
        <v>0.96510396077482852</v>
      </c>
      <c r="AG56" s="10">
        <f>AA56/$Z$58</f>
        <v>1.3009740031769728</v>
      </c>
    </row>
    <row r="57" spans="1:33" x14ac:dyDescent="0.2">
      <c r="A57">
        <v>29</v>
      </c>
      <c r="B57" s="6">
        <v>2947908</v>
      </c>
      <c r="C57" s="7">
        <v>716562.78260899999</v>
      </c>
      <c r="D57" s="6">
        <v>2253.8840580000001</v>
      </c>
      <c r="E57" s="6">
        <v>990</v>
      </c>
      <c r="F57" s="6">
        <v>584</v>
      </c>
      <c r="G57" s="6">
        <v>12864</v>
      </c>
      <c r="H57" s="6">
        <v>2977.6848479999999</v>
      </c>
      <c r="I57" s="6">
        <v>921.51328599999999</v>
      </c>
      <c r="J57" s="6">
        <v>9.730003</v>
      </c>
      <c r="L57" t="s">
        <v>21</v>
      </c>
      <c r="M57" s="8">
        <v>12</v>
      </c>
      <c r="N57" s="10">
        <f t="shared" si="19"/>
        <v>0.67970978793565728</v>
      </c>
      <c r="Y57" s="2">
        <v>8</v>
      </c>
      <c r="Z57" s="10">
        <f>N66</f>
        <v>1.2361168142736072</v>
      </c>
      <c r="AA57" s="10">
        <f>N67</f>
        <v>1.5804676743892387</v>
      </c>
      <c r="AB57" s="10">
        <f t="shared" si="18"/>
        <v>1.2785746914364127</v>
      </c>
      <c r="AE57" s="2">
        <f t="shared" si="17"/>
        <v>8</v>
      </c>
      <c r="AF57" s="10">
        <f>Z57/$Z$58</f>
        <v>0.85363451731396423</v>
      </c>
      <c r="AG57" s="10">
        <f>AA57/$Z$58</f>
        <v>1.0914354895741729</v>
      </c>
    </row>
    <row r="58" spans="1:33" x14ac:dyDescent="0.2">
      <c r="A58">
        <v>30</v>
      </c>
      <c r="B58" s="6">
        <v>3275172</v>
      </c>
      <c r="C58" s="7">
        <v>1103054.608696</v>
      </c>
      <c r="D58" s="6">
        <v>2194.0579710000002</v>
      </c>
      <c r="E58" s="6">
        <v>990</v>
      </c>
      <c r="F58" s="6">
        <v>612</v>
      </c>
      <c r="G58" s="6">
        <v>8052</v>
      </c>
      <c r="H58" s="6">
        <v>3308.2545449999998</v>
      </c>
      <c r="I58" s="6">
        <v>1282.4395750000001</v>
      </c>
      <c r="J58" s="6">
        <v>9.730003</v>
      </c>
      <c r="L58" t="s">
        <v>22</v>
      </c>
      <c r="M58" s="8">
        <v>12</v>
      </c>
      <c r="N58" s="10">
        <f>C58/$N$69</f>
        <v>1.0463242473023056</v>
      </c>
      <c r="Y58" s="2" t="s">
        <v>23</v>
      </c>
      <c r="Z58" s="11">
        <f>AVERAGE(Z50:Z57)</f>
        <v>1.4480632978187866</v>
      </c>
      <c r="AA58" s="11">
        <f>AVERAGE(AA50:AA57)</f>
        <v>1.5971491123522499</v>
      </c>
      <c r="AB58" s="11">
        <f>AVERAGE(AB50:AB57)</f>
        <v>1.3054502739091911</v>
      </c>
      <c r="AE58" s="2" t="str">
        <f t="shared" si="17"/>
        <v>Mean</v>
      </c>
      <c r="AF58" s="11">
        <f>AVERAGE(AF50:AF57)</f>
        <v>1</v>
      </c>
      <c r="AG58" s="11">
        <f>AVERAGE(AG50:AG57)</f>
        <v>1.1029553160818528</v>
      </c>
    </row>
    <row r="59" spans="1:33" x14ac:dyDescent="0.2">
      <c r="A59">
        <v>31</v>
      </c>
      <c r="B59" s="6">
        <v>3809184</v>
      </c>
      <c r="C59" s="7">
        <v>1172592</v>
      </c>
      <c r="D59" s="6">
        <v>2853.4545450000001</v>
      </c>
      <c r="E59" s="6">
        <v>924</v>
      </c>
      <c r="F59" s="6">
        <v>1188</v>
      </c>
      <c r="G59" s="6">
        <v>7972</v>
      </c>
      <c r="H59" s="6">
        <v>4122.4935059999998</v>
      </c>
      <c r="I59" s="6">
        <v>1294.401083</v>
      </c>
      <c r="J59" s="6">
        <v>9.0813369999999995</v>
      </c>
      <c r="L59" t="s">
        <v>33</v>
      </c>
      <c r="M59" s="8">
        <v>12</v>
      </c>
      <c r="N59" s="9">
        <f>C59/$N$69</f>
        <v>1.1122853140001157</v>
      </c>
      <c r="Y59" s="2" t="s">
        <v>24</v>
      </c>
      <c r="Z59" s="10">
        <f>_xlfn.STDEV.S(Z50:Z57)</f>
        <v>1.2089330020563136</v>
      </c>
      <c r="AA59" s="10">
        <f t="shared" ref="AA59:AB59" si="20">_xlfn.STDEV.S(AA50:AA57)</f>
        <v>0.65308561185697711</v>
      </c>
      <c r="AB59" s="10">
        <f t="shared" si="20"/>
        <v>0.37804522461810758</v>
      </c>
      <c r="AE59" s="2" t="str">
        <f t="shared" si="17"/>
        <v>SD</v>
      </c>
      <c r="AF59" s="10">
        <f>_xlfn.STDEV.S(AF50:AF57)</f>
        <v>0.83486198695687253</v>
      </c>
      <c r="AG59" s="10">
        <f t="shared" ref="AG59" si="21">_xlfn.STDEV.S(AG50:AG57)</f>
        <v>0.45100625976828329</v>
      </c>
    </row>
    <row r="60" spans="1:33" x14ac:dyDescent="0.2">
      <c r="A60">
        <v>32</v>
      </c>
      <c r="B60" s="6">
        <v>3676320</v>
      </c>
      <c r="C60" s="7">
        <v>1364052</v>
      </c>
      <c r="D60" s="6">
        <v>2502.4545450000001</v>
      </c>
      <c r="E60" s="6">
        <v>924</v>
      </c>
      <c r="F60" s="6">
        <v>1236</v>
      </c>
      <c r="G60" s="6">
        <v>7516</v>
      </c>
      <c r="H60" s="6">
        <v>3978.7012989999998</v>
      </c>
      <c r="I60" s="6">
        <v>1386.5468310000001</v>
      </c>
      <c r="J60" s="6">
        <v>9.0813369999999995</v>
      </c>
      <c r="L60" t="s">
        <v>25</v>
      </c>
      <c r="M60" s="8">
        <v>12</v>
      </c>
      <c r="N60" s="10">
        <f>C60/$N$69</f>
        <v>1.2938984805733671</v>
      </c>
      <c r="Y60" s="2"/>
      <c r="Z60" s="2"/>
      <c r="AA60" s="12"/>
      <c r="AB60" s="2"/>
      <c r="AE60" s="2"/>
      <c r="AG60" s="12"/>
    </row>
    <row r="61" spans="1:33" x14ac:dyDescent="0.2">
      <c r="A61">
        <v>33</v>
      </c>
      <c r="B61" s="6">
        <v>3804924</v>
      </c>
      <c r="C61" s="7">
        <v>1254948</v>
      </c>
      <c r="D61" s="6">
        <v>2519.7391299999999</v>
      </c>
      <c r="E61" s="6">
        <v>1012</v>
      </c>
      <c r="F61" s="6">
        <v>864</v>
      </c>
      <c r="G61" s="6">
        <v>6864</v>
      </c>
      <c r="H61" s="6">
        <v>3759.8063240000001</v>
      </c>
      <c r="I61" s="6">
        <v>1147.088665</v>
      </c>
      <c r="J61" s="6">
        <v>9.9462259999999993</v>
      </c>
      <c r="L61" t="s">
        <v>26</v>
      </c>
      <c r="M61" s="8">
        <v>12</v>
      </c>
      <c r="N61" s="10">
        <f t="shared" ref="N61:N66" si="22">C61/$N$69</f>
        <v>1.1904057252938935</v>
      </c>
    </row>
    <row r="62" spans="1:33" x14ac:dyDescent="0.2">
      <c r="A62">
        <v>34</v>
      </c>
      <c r="B62" s="6">
        <v>3458624</v>
      </c>
      <c r="C62" s="7">
        <v>1050711.285714</v>
      </c>
      <c r="D62" s="6">
        <v>2326.4857139999999</v>
      </c>
      <c r="E62" s="6">
        <v>1035</v>
      </c>
      <c r="F62" s="6">
        <v>980</v>
      </c>
      <c r="G62" s="6">
        <v>7088</v>
      </c>
      <c r="H62" s="6">
        <v>3341.6657</v>
      </c>
      <c r="I62" s="6">
        <v>1063.556564</v>
      </c>
      <c r="J62" s="6">
        <v>10.172276</v>
      </c>
      <c r="L62" t="s">
        <v>27</v>
      </c>
      <c r="M62" s="8">
        <v>12</v>
      </c>
      <c r="N62" s="10">
        <f t="shared" si="22"/>
        <v>0.99667295389518418</v>
      </c>
    </row>
    <row r="63" spans="1:33" x14ac:dyDescent="0.2">
      <c r="A63">
        <v>35</v>
      </c>
      <c r="B63" s="6">
        <v>4561440</v>
      </c>
      <c r="C63" s="7">
        <v>1894664</v>
      </c>
      <c r="D63" s="6">
        <v>2886.121212</v>
      </c>
      <c r="E63" s="6">
        <v>924</v>
      </c>
      <c r="F63" s="6">
        <v>1608</v>
      </c>
      <c r="G63" s="6">
        <v>8984</v>
      </c>
      <c r="H63" s="6">
        <v>4936.6233769999999</v>
      </c>
      <c r="I63" s="6">
        <v>1681.1963459999999</v>
      </c>
      <c r="J63" s="6">
        <v>9.0813369999999995</v>
      </c>
      <c r="L63" t="s">
        <v>28</v>
      </c>
      <c r="M63" s="8">
        <v>12</v>
      </c>
      <c r="N63" s="10">
        <f t="shared" si="22"/>
        <v>1.7972209789634546</v>
      </c>
    </row>
    <row r="64" spans="1:33" x14ac:dyDescent="0.2">
      <c r="A64">
        <v>36</v>
      </c>
      <c r="B64" s="6">
        <v>4282544</v>
      </c>
      <c r="C64" s="7">
        <v>1473304</v>
      </c>
      <c r="D64" s="6">
        <v>3040.30303</v>
      </c>
      <c r="E64" s="6">
        <v>924</v>
      </c>
      <c r="F64" s="6">
        <v>924</v>
      </c>
      <c r="G64" s="6">
        <v>9436</v>
      </c>
      <c r="H64" s="6">
        <v>4634.7878790000004</v>
      </c>
      <c r="I64" s="6">
        <v>1667.7171229999999</v>
      </c>
      <c r="J64" s="6">
        <v>9.0813369999999995</v>
      </c>
      <c r="L64" t="s">
        <v>29</v>
      </c>
      <c r="M64" s="8">
        <v>12</v>
      </c>
      <c r="N64" s="10">
        <f t="shared" si="22"/>
        <v>1.397531624177571</v>
      </c>
    </row>
    <row r="65" spans="1:16" x14ac:dyDescent="0.2">
      <c r="A65">
        <v>37</v>
      </c>
      <c r="B65" s="6">
        <v>4871928</v>
      </c>
      <c r="C65" s="7">
        <v>1986034.956522</v>
      </c>
      <c r="D65" s="6">
        <v>2915.0434780000001</v>
      </c>
      <c r="E65" s="6">
        <v>990</v>
      </c>
      <c r="F65" s="6">
        <v>1104</v>
      </c>
      <c r="G65" s="6">
        <v>9992</v>
      </c>
      <c r="H65" s="6">
        <v>4921.1393939999998</v>
      </c>
      <c r="I65" s="6">
        <v>1817.7857799999999</v>
      </c>
      <c r="J65" s="6">
        <v>9.730003</v>
      </c>
      <c r="L65" t="s">
        <v>30</v>
      </c>
      <c r="M65" s="8">
        <v>12</v>
      </c>
      <c r="N65" s="10">
        <f t="shared" si="22"/>
        <v>1.8838927054169556</v>
      </c>
    </row>
    <row r="66" spans="1:16" x14ac:dyDescent="0.2">
      <c r="A66">
        <v>38</v>
      </c>
      <c r="B66" s="6">
        <v>4303544</v>
      </c>
      <c r="C66" s="7">
        <v>1303137.485714</v>
      </c>
      <c r="D66" s="6">
        <v>2964.828571</v>
      </c>
      <c r="E66" s="6">
        <v>1012</v>
      </c>
      <c r="F66" s="6">
        <v>1212</v>
      </c>
      <c r="G66" s="6">
        <v>8860</v>
      </c>
      <c r="H66" s="6">
        <v>4252.5138340000003</v>
      </c>
      <c r="I66" s="6">
        <v>1399.4712910000001</v>
      </c>
      <c r="J66" s="6">
        <v>9.9462259999999993</v>
      </c>
      <c r="L66" t="s">
        <v>31</v>
      </c>
      <c r="M66" s="8">
        <v>12</v>
      </c>
      <c r="N66" s="10">
        <f t="shared" si="22"/>
        <v>1.2361168142736072</v>
      </c>
    </row>
    <row r="67" spans="1:16" x14ac:dyDescent="0.2">
      <c r="A67">
        <v>39</v>
      </c>
      <c r="B67" s="6">
        <v>4464616</v>
      </c>
      <c r="C67" s="7">
        <v>1666158.608696</v>
      </c>
      <c r="D67" s="6">
        <v>2826.7246380000001</v>
      </c>
      <c r="E67" s="6">
        <v>990</v>
      </c>
      <c r="F67" s="6">
        <v>1212</v>
      </c>
      <c r="G67" s="6">
        <v>9208</v>
      </c>
      <c r="H67" s="6">
        <v>4509.7131310000004</v>
      </c>
      <c r="I67" s="6">
        <v>1643.6708189999999</v>
      </c>
      <c r="J67" s="6">
        <v>9.730003</v>
      </c>
      <c r="L67" t="s">
        <v>32</v>
      </c>
      <c r="M67" s="8">
        <v>12</v>
      </c>
      <c r="N67" s="10">
        <f>C67/$N$69</f>
        <v>1.5804676743892387</v>
      </c>
    </row>
    <row r="68" spans="1:16" x14ac:dyDescent="0.2">
      <c r="A68">
        <v>40</v>
      </c>
      <c r="B68" s="6">
        <v>3770072</v>
      </c>
      <c r="C68" s="7">
        <v>1123472</v>
      </c>
      <c r="D68" s="6">
        <v>2673.333333</v>
      </c>
      <c r="E68" s="6">
        <v>990</v>
      </c>
      <c r="F68" s="6">
        <v>1060</v>
      </c>
      <c r="G68" s="6">
        <v>7748</v>
      </c>
      <c r="H68" s="6">
        <v>3808.1535349999999</v>
      </c>
      <c r="I68" s="6">
        <v>1134.1167379999999</v>
      </c>
      <c r="J68" s="6">
        <v>9.730003</v>
      </c>
      <c r="L68" t="s">
        <v>33</v>
      </c>
      <c r="M68" s="8">
        <v>12</v>
      </c>
      <c r="N68" s="9">
        <f>C68/$N$69</f>
        <v>1.0656915673058813</v>
      </c>
    </row>
    <row r="69" spans="1:16" x14ac:dyDescent="0.2">
      <c r="A69">
        <v>41</v>
      </c>
      <c r="B69" s="6">
        <v>2446256</v>
      </c>
      <c r="C69" s="7">
        <v>338981.6</v>
      </c>
      <c r="D69" s="6">
        <v>2389.1999999999998</v>
      </c>
      <c r="E69" s="6">
        <v>882</v>
      </c>
      <c r="F69" s="6">
        <v>1308</v>
      </c>
      <c r="G69" s="6">
        <v>4916</v>
      </c>
      <c r="H69" s="6">
        <v>2773.5328800000002</v>
      </c>
      <c r="I69" s="6">
        <v>629.17215799999997</v>
      </c>
      <c r="J69" s="6">
        <v>8.6685490000000005</v>
      </c>
      <c r="L69" t="s">
        <v>33</v>
      </c>
      <c r="M69" s="8">
        <v>6</v>
      </c>
      <c r="N69" s="7">
        <f>AVERAGE(C50,C59,C68)</f>
        <v>1054218.72</v>
      </c>
      <c r="O69" s="13"/>
      <c r="P69" s="11"/>
    </row>
    <row r="70" spans="1:16" x14ac:dyDescent="0.2">
      <c r="A70">
        <v>42</v>
      </c>
      <c r="B70" s="6">
        <v>5658732</v>
      </c>
      <c r="C70" s="7">
        <v>1694140.6956519999</v>
      </c>
      <c r="D70" s="6">
        <v>4004.6376810000002</v>
      </c>
      <c r="E70" s="6">
        <v>990</v>
      </c>
      <c r="F70" s="6">
        <v>1544</v>
      </c>
      <c r="G70" s="6">
        <v>9420</v>
      </c>
      <c r="H70" s="6">
        <v>5715.8909089999997</v>
      </c>
      <c r="I70" s="6">
        <v>1429.6501699999999</v>
      </c>
      <c r="J70" s="6">
        <v>9.730003</v>
      </c>
      <c r="L70" t="s">
        <v>33</v>
      </c>
      <c r="M70" s="8">
        <v>15</v>
      </c>
      <c r="O70" s="13"/>
      <c r="P70" s="11"/>
    </row>
    <row r="71" spans="1:16" x14ac:dyDescent="0.2">
      <c r="A71">
        <v>43</v>
      </c>
      <c r="B71" s="6">
        <v>6774992</v>
      </c>
      <c r="C71" s="7">
        <v>1979858.4473679999</v>
      </c>
      <c r="D71" s="6">
        <v>3914.3947370000001</v>
      </c>
      <c r="E71" s="6">
        <v>1225</v>
      </c>
      <c r="F71" s="6">
        <v>2120</v>
      </c>
      <c r="G71" s="6">
        <v>10408</v>
      </c>
      <c r="H71" s="6">
        <v>5530.6057140000003</v>
      </c>
      <c r="I71" s="6">
        <v>1490.9077589999999</v>
      </c>
      <c r="J71" s="6">
        <v>12.039650999999999</v>
      </c>
      <c r="L71" t="s">
        <v>33</v>
      </c>
      <c r="M71" s="8">
        <v>18</v>
      </c>
      <c r="O71" s="13"/>
      <c r="P71" s="11"/>
    </row>
  </sheetData>
  <mergeCells count="4">
    <mergeCell ref="Z1:AB1"/>
    <mergeCell ref="AE1:AG1"/>
    <mergeCell ref="Z48:AB48"/>
    <mergeCell ref="AE48:AG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EP300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2022-02-11T13:39:20Z</dcterms:created>
  <dcterms:modified xsi:type="dcterms:W3CDTF">2022-02-11T14:46:20Z</dcterms:modified>
</cp:coreProperties>
</file>