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roups/CBMR/SUN-CBMR-Deshmukh-Group/Manuscripts/ACE_Ben/eLIFE/Resubmission_4/"/>
    </mc:Choice>
  </mc:AlternateContent>
  <xr:revisionPtr revIDLastSave="0" documentId="13_ncr:1_{AC5791AE-0767-464A-9934-1BD5B0803274}" xr6:coauthVersionLast="47" xr6:coauthVersionMax="47" xr10:uidLastSave="{00000000-0000-0000-0000-000000000000}"/>
  <bookViews>
    <workbookView xWindow="0" yWindow="760" windowWidth="34560" windowHeight="20420" xr2:uid="{67C40B0F-4715-4C48-8F35-C9EBEAEB6B3D}"/>
  </bookViews>
  <sheets>
    <sheet name="EP3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Q4" i="1" l="1"/>
  <c r="AR4" i="1"/>
  <c r="AQ5" i="1"/>
  <c r="AR5" i="1"/>
  <c r="AQ6" i="1"/>
  <c r="AR6" i="1"/>
  <c r="AQ7" i="1"/>
  <c r="AR7" i="1"/>
  <c r="AQ8" i="1"/>
  <c r="AR8" i="1"/>
  <c r="AQ9" i="1"/>
  <c r="AR9" i="1"/>
  <c r="AQ10" i="1"/>
  <c r="AR10" i="1"/>
  <c r="AR3" i="1"/>
  <c r="AQ3" i="1"/>
  <c r="AL3" i="1"/>
  <c r="AL4" i="1"/>
  <c r="AL5" i="1"/>
  <c r="AL6" i="1"/>
  <c r="AM6" i="1" s="1"/>
  <c r="AL7" i="1"/>
  <c r="AL8" i="1"/>
  <c r="AL9" i="1"/>
  <c r="AL10" i="1"/>
  <c r="AK4" i="1"/>
  <c r="AK5" i="1"/>
  <c r="AK6" i="1"/>
  <c r="AK7" i="1"/>
  <c r="AK8" i="1"/>
  <c r="AK9" i="1"/>
  <c r="AK10" i="1"/>
  <c r="AK3" i="1"/>
  <c r="N38" i="1"/>
  <c r="N39" i="1"/>
  <c r="N40" i="1"/>
  <c r="N41" i="1"/>
  <c r="N42" i="1"/>
  <c r="N43" i="1"/>
  <c r="N44" i="1"/>
  <c r="N37" i="1"/>
  <c r="N45" i="1"/>
  <c r="N36" i="1"/>
  <c r="N27" i="1"/>
  <c r="N29" i="1"/>
  <c r="N30" i="1"/>
  <c r="N31" i="1"/>
  <c r="N32" i="1"/>
  <c r="N33" i="1"/>
  <c r="N34" i="1"/>
  <c r="N35" i="1"/>
  <c r="N28" i="1"/>
  <c r="AP12" i="1"/>
  <c r="AP11" i="1"/>
  <c r="AP10" i="1"/>
  <c r="AP9" i="1"/>
  <c r="AP8" i="1"/>
  <c r="AP7" i="1"/>
  <c r="AP6" i="1"/>
  <c r="AP5" i="1"/>
  <c r="AP4" i="1"/>
  <c r="AM4" i="1"/>
  <c r="AP3" i="1"/>
  <c r="AL11" i="1"/>
  <c r="AR2" i="1"/>
  <c r="AQ2" i="1"/>
  <c r="N46" i="1"/>
  <c r="AM9" i="1" l="1"/>
  <c r="AK11" i="1"/>
  <c r="AM5" i="1"/>
  <c r="AM10" i="1"/>
  <c r="AL12" i="1"/>
  <c r="AM3" i="1"/>
  <c r="AM8" i="1"/>
  <c r="AK12" i="1"/>
  <c r="AM7" i="1"/>
  <c r="AR12" i="1" l="1"/>
  <c r="AR11" i="1"/>
  <c r="AQ12" i="1"/>
  <c r="AQ11" i="1"/>
  <c r="AM12" i="1"/>
  <c r="AM11" i="1"/>
  <c r="AE12" i="1" l="1"/>
  <c r="AE11" i="1"/>
  <c r="AE10" i="1"/>
  <c r="AE9" i="1"/>
  <c r="AE8" i="1"/>
  <c r="AE7" i="1"/>
  <c r="AE6" i="1"/>
  <c r="AE5" i="1"/>
  <c r="AE4" i="1"/>
  <c r="AE3" i="1"/>
  <c r="AG2" i="1"/>
  <c r="AF2" i="1"/>
  <c r="N22" i="1"/>
  <c r="AE36" i="1"/>
  <c r="AE35" i="1"/>
  <c r="AE34" i="1"/>
  <c r="AE33" i="1"/>
  <c r="AE32" i="1"/>
  <c r="AE31" i="1"/>
  <c r="AE30" i="1"/>
  <c r="AE29" i="1"/>
  <c r="AE28" i="1"/>
  <c r="AE27" i="1"/>
  <c r="AG26" i="1"/>
  <c r="AF26" i="1"/>
  <c r="N13" i="1" l="1"/>
  <c r="Z7" i="1" s="1"/>
  <c r="AA30" i="1"/>
  <c r="AA34" i="1"/>
  <c r="Z30" i="1"/>
  <c r="Z34" i="1"/>
  <c r="AA29" i="1"/>
  <c r="Z33" i="1"/>
  <c r="AA32" i="1"/>
  <c r="Z28" i="1"/>
  <c r="Z32" i="1"/>
  <c r="AA31" i="1"/>
  <c r="Z31" i="1"/>
  <c r="Z27" i="1"/>
  <c r="AA33" i="1"/>
  <c r="Z29" i="1"/>
  <c r="N15" i="1"/>
  <c r="Z8" i="1" s="1"/>
  <c r="N14" i="1"/>
  <c r="AA7" i="1" s="1"/>
  <c r="N3" i="1"/>
  <c r="N16" i="1"/>
  <c r="AA8" i="1" s="1"/>
  <c r="N17" i="1"/>
  <c r="Z9" i="1" s="1"/>
  <c r="N10" i="1"/>
  <c r="Z6" i="1" s="1"/>
  <c r="N9" i="1"/>
  <c r="AA5" i="1" s="1"/>
  <c r="N8" i="1"/>
  <c r="Z5" i="1" s="1"/>
  <c r="N7" i="1"/>
  <c r="AA4" i="1" s="1"/>
  <c r="N12" i="1"/>
  <c r="N4" i="1"/>
  <c r="Z3" i="1" s="1"/>
  <c r="N11" i="1"/>
  <c r="AA6" i="1" s="1"/>
  <c r="N18" i="1"/>
  <c r="AA9" i="1" s="1"/>
  <c r="N19" i="1"/>
  <c r="Z10" i="1" s="1"/>
  <c r="N20" i="1"/>
  <c r="AA10" i="1" s="1"/>
  <c r="N21" i="1"/>
  <c r="N6" i="1"/>
  <c r="Z4" i="1" s="1"/>
  <c r="N5" i="1"/>
  <c r="AA3" i="1" s="1"/>
  <c r="AA28" i="1"/>
  <c r="AA27" i="1"/>
  <c r="AB7" i="1" l="1"/>
  <c r="AB10" i="1"/>
  <c r="AB30" i="1"/>
  <c r="AB28" i="1"/>
  <c r="AB34" i="1"/>
  <c r="AB9" i="1"/>
  <c r="AB32" i="1"/>
  <c r="AB31" i="1"/>
  <c r="AB27" i="1"/>
  <c r="Z12" i="1"/>
  <c r="AA11" i="1"/>
  <c r="AB6" i="1"/>
  <c r="AB5" i="1"/>
  <c r="AB4" i="1"/>
  <c r="AB3" i="1"/>
  <c r="Z11" i="1"/>
  <c r="AF7" i="1" s="1"/>
  <c r="AB8" i="1"/>
  <c r="AA12" i="1"/>
  <c r="AB33" i="1"/>
  <c r="Z36" i="1"/>
  <c r="AA35" i="1"/>
  <c r="AA36" i="1"/>
  <c r="AB29" i="1"/>
  <c r="Z35" i="1"/>
  <c r="AG34" i="1" s="1"/>
  <c r="AG5" i="1" l="1"/>
  <c r="AG3" i="1"/>
  <c r="AG7" i="1"/>
  <c r="AG8" i="1"/>
  <c r="AF6" i="1"/>
  <c r="AG6" i="1"/>
  <c r="AG10" i="1"/>
  <c r="AG4" i="1"/>
  <c r="AF3" i="1"/>
  <c r="AG9" i="1"/>
  <c r="AF5" i="1"/>
  <c r="AF9" i="1"/>
  <c r="AF8" i="1"/>
  <c r="AF4" i="1"/>
  <c r="AF10" i="1"/>
  <c r="AG27" i="1"/>
  <c r="AF27" i="1"/>
  <c r="AB35" i="1"/>
  <c r="AF32" i="1"/>
  <c r="AB11" i="1"/>
  <c r="AB12" i="1"/>
  <c r="AG32" i="1"/>
  <c r="AF29" i="1"/>
  <c r="AF33" i="1"/>
  <c r="AG28" i="1"/>
  <c r="AF28" i="1"/>
  <c r="AG30" i="1"/>
  <c r="AG33" i="1"/>
  <c r="AF30" i="1"/>
  <c r="AB36" i="1"/>
  <c r="AF31" i="1"/>
  <c r="AG31" i="1"/>
  <c r="AF34" i="1"/>
  <c r="AG29" i="1"/>
  <c r="AG12" i="1" l="1"/>
  <c r="AG11" i="1"/>
  <c r="AF11" i="1"/>
  <c r="AF12" i="1"/>
  <c r="AG36" i="1"/>
  <c r="AG35" i="1"/>
  <c r="AF36" i="1"/>
  <c r="AF35" i="1"/>
</calcChain>
</file>

<file path=xl/sharedStrings.xml><?xml version="1.0" encoding="utf-8"?>
<sst xmlns="http://schemas.openxmlformats.org/spreadsheetml/2006/main" count="93" uniqueCount="46">
  <si>
    <t>Lane</t>
  </si>
  <si>
    <t>Volume (Int)</t>
  </si>
  <si>
    <t>Adj. Vol. (Int)</t>
  </si>
  <si>
    <t>Mean Bkgd. (Int)</t>
  </si>
  <si>
    <t># of Pixels</t>
  </si>
  <si>
    <t>Min. Value (Int)</t>
  </si>
  <si>
    <t>Max. Value (Int)</t>
  </si>
  <si>
    <t>Mean Value (Int)</t>
  </si>
  <si>
    <t>Std. Dev.</t>
  </si>
  <si>
    <t>Area (mm2)</t>
  </si>
  <si>
    <t>Sample</t>
  </si>
  <si>
    <t>Input (uL)</t>
  </si>
  <si>
    <t>PRE</t>
  </si>
  <si>
    <t>POST</t>
  </si>
  <si>
    <t>RATIO</t>
  </si>
  <si>
    <t>1.A</t>
  </si>
  <si>
    <t>1.B</t>
  </si>
  <si>
    <t>2.A</t>
  </si>
  <si>
    <t>2.B</t>
  </si>
  <si>
    <t>3.A</t>
  </si>
  <si>
    <t>3.B</t>
  </si>
  <si>
    <t>4.A</t>
  </si>
  <si>
    <t>4.B</t>
  </si>
  <si>
    <t>Mean</t>
  </si>
  <si>
    <t>SD</t>
  </si>
  <si>
    <t>5.A</t>
  </si>
  <si>
    <t>5.B</t>
  </si>
  <si>
    <t>6.A</t>
  </si>
  <si>
    <t>6.B</t>
  </si>
  <si>
    <t>7.A</t>
  </si>
  <si>
    <t>7.B</t>
  </si>
  <si>
    <t>8.A</t>
  </si>
  <si>
    <t>8.B</t>
  </si>
  <si>
    <t>EP300</t>
  </si>
  <si>
    <t>220208 ACE_N P300 #86377 #419 360secQ</t>
  </si>
  <si>
    <t>220131 ACE_L P300 SC-32244 #418 600secQ</t>
  </si>
  <si>
    <t>No.</t>
  </si>
  <si>
    <t>Amount</t>
  </si>
  <si>
    <t>HS CS KOM</t>
  </si>
  <si>
    <t>Stain Free GEL</t>
  </si>
  <si>
    <t>Stain-free gel</t>
  </si>
  <si>
    <t>Stain-free gel (relative to mean Pre)</t>
  </si>
  <si>
    <t>Non-normalized EP300</t>
  </si>
  <si>
    <t>Non-normalized EP300 (relative to mean Pre)</t>
  </si>
  <si>
    <t>Normalized EP300</t>
  </si>
  <si>
    <t>Normalized EP300 (relative to mean Pre)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</si>
</sst>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/>
    <xf numFmtId="3" fontId="0" fillId="0" borderId="0" xfId="0" applyNumberFormat="1"/>
    <xf numFmtId="3" fontId="0" fillId="3" borderId="0" xfId="0" applyNumberFormat="1" applyFill="1"/>
    <xf numFmtId="3" fontId="0" fillId="0" borderId="0" xfId="0" applyNumberFormat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/>
    <xf numFmtId="0" fontId="0" fillId="3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EP300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9222659667541556E-2"/>
                  <c:y val="0.343214494021580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'EP300'!$M$45:$M$48</c:f>
              <c:numCache>
                <c:formatCode>#,##0</c:formatCode>
                <c:ptCount val="4"/>
                <c:pt idx="0">
                  <c:v>12</c:v>
                </c:pt>
                <c:pt idx="1">
                  <c:v>6</c:v>
                </c:pt>
                <c:pt idx="2">
                  <c:v>15</c:v>
                </c:pt>
                <c:pt idx="3">
                  <c:v>18</c:v>
                </c:pt>
              </c:numCache>
            </c:numRef>
          </c:xVal>
          <c:yVal>
            <c:numRef>
              <c:f>'EP300'!$B$45:$B$48</c:f>
              <c:numCache>
                <c:formatCode>#,##0</c:formatCode>
                <c:ptCount val="4"/>
                <c:pt idx="0">
                  <c:v>147737056</c:v>
                </c:pt>
                <c:pt idx="1">
                  <c:v>83836132</c:v>
                </c:pt>
                <c:pt idx="2">
                  <c:v>178356744</c:v>
                </c:pt>
                <c:pt idx="3">
                  <c:v>211860876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5A-D64A-9D54-2AF77310E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437256"/>
        <c:axId val="383439552"/>
      </c:scatterChart>
      <c:valAx>
        <c:axId val="383437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Input (uL)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439552"/>
        <c:crosses val="autoZero"/>
        <c:crossBetween val="midCat"/>
      </c:valAx>
      <c:valAx>
        <c:axId val="3834395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437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EP300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9222659667541556E-2"/>
                  <c:y val="0.343214494021580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'EP300'!$M$22:$M$24</c:f>
              <c:numCache>
                <c:formatCode>#,##0</c:formatCode>
                <c:ptCount val="3"/>
                <c:pt idx="0">
                  <c:v>6</c:v>
                </c:pt>
                <c:pt idx="1">
                  <c:v>15</c:v>
                </c:pt>
                <c:pt idx="2">
                  <c:v>18</c:v>
                </c:pt>
              </c:numCache>
            </c:numRef>
          </c:xVal>
          <c:yVal>
            <c:numRef>
              <c:f>'EP300'!$C$22:$C$24</c:f>
              <c:numCache>
                <c:formatCode>#,##0</c:formatCode>
                <c:ptCount val="3"/>
                <c:pt idx="0">
                  <c:v>232890.03125</c:v>
                </c:pt>
                <c:pt idx="1">
                  <c:v>1193463.428571</c:v>
                </c:pt>
                <c:pt idx="2">
                  <c:v>1207531.8441560001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14-B944-929A-FD22CD51B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437256"/>
        <c:axId val="383439552"/>
      </c:scatterChart>
      <c:valAx>
        <c:axId val="383437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Input (uL)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439552"/>
        <c:crosses val="autoZero"/>
        <c:crossBetween val="midCat"/>
      </c:valAx>
      <c:valAx>
        <c:axId val="3834395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437256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27</xdr:row>
      <xdr:rowOff>0</xdr:rowOff>
    </xdr:from>
    <xdr:to>
      <xdr:col>22</xdr:col>
      <xdr:colOff>355600</xdr:colOff>
      <xdr:row>41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8021C8-6389-CB43-A4BF-CA75DE115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146050</xdr:colOff>
      <xdr:row>3</xdr:row>
      <xdr:rowOff>69850</xdr:rowOff>
    </xdr:from>
    <xdr:to>
      <xdr:col>22</xdr:col>
      <xdr:colOff>501650</xdr:colOff>
      <xdr:row>18</xdr:row>
      <xdr:rowOff>44450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E00B710-932B-4F4D-963F-2C6100AF7F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F0843-4D58-114C-8EE3-789F9803F29D}">
  <dimension ref="A1:AR48"/>
  <sheetViews>
    <sheetView tabSelected="1" workbookViewId="0">
      <selection activeCell="O16" sqref="O16"/>
    </sheetView>
  </sheetViews>
  <sheetFormatPr baseColWidth="10" defaultColWidth="8.6640625" defaultRowHeight="15" x14ac:dyDescent="0.2"/>
  <cols>
    <col min="2" max="3" width="11.33203125" bestFit="1" customWidth="1"/>
    <col min="4" max="10" width="8.83203125" bestFit="1" customWidth="1"/>
    <col min="11" max="11" width="2.5" customWidth="1"/>
    <col min="14" max="14" width="9.83203125" bestFit="1" customWidth="1"/>
    <col min="24" max="24" width="2" customWidth="1"/>
    <col min="29" max="29" width="2.5" customWidth="1"/>
    <col min="30" max="30" width="2.1640625" customWidth="1"/>
  </cols>
  <sheetData>
    <row r="1" spans="1:44" x14ac:dyDescent="0.2">
      <c r="A1" t="s">
        <v>35</v>
      </c>
      <c r="F1" s="1" t="s">
        <v>33</v>
      </c>
      <c r="G1" s="14"/>
      <c r="Y1" s="2"/>
      <c r="Z1" s="15" t="s">
        <v>42</v>
      </c>
      <c r="AA1" s="15"/>
      <c r="AB1" s="15"/>
      <c r="AE1" s="17" t="s">
        <v>43</v>
      </c>
      <c r="AF1" s="17"/>
      <c r="AG1" s="17"/>
      <c r="AJ1" s="2"/>
      <c r="AK1" s="15" t="s">
        <v>44</v>
      </c>
      <c r="AL1" s="15"/>
      <c r="AM1" s="15"/>
      <c r="AP1" s="17" t="s">
        <v>45</v>
      </c>
      <c r="AQ1" s="17"/>
      <c r="AR1" s="17"/>
    </row>
    <row r="2" spans="1:44" x14ac:dyDescent="0.2">
      <c r="A2" t="s">
        <v>36</v>
      </c>
      <c r="B2" t="s">
        <v>1</v>
      </c>
      <c r="C2" s="3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L2" t="s">
        <v>10</v>
      </c>
      <c r="M2" t="s">
        <v>37</v>
      </c>
      <c r="Y2" s="2"/>
      <c r="Z2" s="2" t="s">
        <v>12</v>
      </c>
      <c r="AA2" s="2" t="s">
        <v>13</v>
      </c>
      <c r="AB2" s="2" t="s">
        <v>14</v>
      </c>
      <c r="AE2" s="2"/>
      <c r="AF2" s="2" t="str">
        <f>Z2</f>
        <v>PRE</v>
      </c>
      <c r="AG2" s="2" t="str">
        <f>AA2</f>
        <v>POST</v>
      </c>
      <c r="AJ2" s="2"/>
      <c r="AK2" s="2" t="s">
        <v>12</v>
      </c>
      <c r="AL2" s="2" t="s">
        <v>13</v>
      </c>
      <c r="AM2" s="2" t="s">
        <v>14</v>
      </c>
      <c r="AP2" s="2"/>
      <c r="AQ2" s="2" t="str">
        <f>AK2</f>
        <v>PRE</v>
      </c>
      <c r="AR2" s="2" t="str">
        <f>AL2</f>
        <v>POST</v>
      </c>
    </row>
    <row r="3" spans="1:44" x14ac:dyDescent="0.2">
      <c r="A3">
        <v>1</v>
      </c>
      <c r="B3" s="4">
        <v>9629264</v>
      </c>
      <c r="C3" s="5">
        <v>1538246.1538460001</v>
      </c>
      <c r="D3" s="4">
        <v>8794.5846149999998</v>
      </c>
      <c r="E3" s="4">
        <v>920</v>
      </c>
      <c r="F3" s="4">
        <v>4764</v>
      </c>
      <c r="G3" s="4">
        <v>14848</v>
      </c>
      <c r="H3" s="4">
        <v>10466.591304</v>
      </c>
      <c r="I3" s="4">
        <v>1882.8419220000001</v>
      </c>
      <c r="J3" s="4">
        <v>9.3060779999999994</v>
      </c>
      <c r="L3" t="s">
        <v>38</v>
      </c>
      <c r="M3" s="6">
        <v>12</v>
      </c>
      <c r="N3" s="7">
        <f t="shared" ref="N3:N21" si="0">C3/$N$22</f>
        <v>0.89197237860842127</v>
      </c>
      <c r="Y3" s="2">
        <v>1</v>
      </c>
      <c r="Z3" s="8">
        <f>N4</f>
        <v>6.7245962324497031</v>
      </c>
      <c r="AA3" s="8">
        <f>N5</f>
        <v>3.1667704336461924</v>
      </c>
      <c r="AB3" s="8">
        <f>AA3/Z3</f>
        <v>0.47092350591472903</v>
      </c>
      <c r="AE3" s="2">
        <f t="shared" ref="AE3:AE12" si="1">Y3</f>
        <v>1</v>
      </c>
      <c r="AF3" s="8">
        <f t="shared" ref="AF3:AG10" si="2">Z3/$Z$11</f>
        <v>3.7337793806044006</v>
      </c>
      <c r="AG3" s="8">
        <f t="shared" si="2"/>
        <v>1.7583244762263497</v>
      </c>
      <c r="AJ3" s="2">
        <v>1</v>
      </c>
      <c r="AK3" s="8">
        <f>Z3/Z27</f>
        <v>7.5519719613666449</v>
      </c>
      <c r="AL3" s="8">
        <f>AA3/AA27</f>
        <v>3.2755056554373296</v>
      </c>
      <c r="AM3" s="8">
        <f>AL3/AK3</f>
        <v>0.43372852444284987</v>
      </c>
      <c r="AP3" s="2">
        <f t="shared" ref="AP3:AP12" si="3">AJ3</f>
        <v>1</v>
      </c>
      <c r="AQ3" s="8">
        <f>AK3/$AK$11</f>
        <v>3.6997777487086432</v>
      </c>
      <c r="AR3" s="8">
        <f>AL3/$AK$11</f>
        <v>1.6046991437138889</v>
      </c>
    </row>
    <row r="4" spans="1:44" x14ac:dyDescent="0.2">
      <c r="A4">
        <v>2</v>
      </c>
      <c r="B4" s="4">
        <v>28666504</v>
      </c>
      <c r="C4" s="5">
        <v>11596866.157303</v>
      </c>
      <c r="D4" s="4">
        <v>9578.9213479999999</v>
      </c>
      <c r="E4" s="4">
        <v>1782</v>
      </c>
      <c r="F4" s="4">
        <v>4604</v>
      </c>
      <c r="G4" s="4">
        <v>39824</v>
      </c>
      <c r="H4" s="4">
        <v>16086.702581</v>
      </c>
      <c r="I4" s="4">
        <v>7385.7521809999998</v>
      </c>
      <c r="J4" s="4">
        <v>18.025468</v>
      </c>
      <c r="L4" t="s">
        <v>15</v>
      </c>
      <c r="M4" s="6">
        <v>12</v>
      </c>
      <c r="N4" s="8">
        <f t="shared" si="0"/>
        <v>6.7245962324497031</v>
      </c>
      <c r="Y4" s="2">
        <v>2</v>
      </c>
      <c r="Z4" s="8">
        <f>N6</f>
        <v>1.3918011038755362</v>
      </c>
      <c r="AA4" s="8">
        <f>N7</f>
        <v>2.0027037797957066</v>
      </c>
      <c r="AB4" s="8">
        <f t="shared" ref="AB4:AB10" si="4">AA4/Z4</f>
        <v>1.4389295814028906</v>
      </c>
      <c r="AE4" s="2">
        <f t="shared" si="1"/>
        <v>2</v>
      </c>
      <c r="AF4" s="8">
        <f t="shared" si="2"/>
        <v>0.77278666018284092</v>
      </c>
      <c r="AG4" s="8">
        <f t="shared" si="2"/>
        <v>1.1119855854506331</v>
      </c>
      <c r="AJ4" s="2">
        <v>2</v>
      </c>
      <c r="AK4" s="8">
        <f t="shared" ref="AK4:AL10" si="5">Z4/Z28</f>
        <v>1.4031636358514681</v>
      </c>
      <c r="AL4" s="8">
        <f t="shared" si="5"/>
        <v>2.0969455823517493</v>
      </c>
      <c r="AM4" s="8">
        <f t="shared" ref="AM4:AM10" si="6">AL4/AK4</f>
        <v>1.4944412246539445</v>
      </c>
      <c r="AP4" s="2">
        <f t="shared" si="3"/>
        <v>2</v>
      </c>
      <c r="AQ4" s="8">
        <f t="shared" ref="AQ4:AQ10" si="7">AK4/$AK$11</f>
        <v>0.68742225530997825</v>
      </c>
      <c r="AR4" s="8">
        <f t="shared" ref="AR4:AR10" si="8">AL4/$AK$11</f>
        <v>1.0273121570798205</v>
      </c>
    </row>
    <row r="5" spans="1:44" x14ac:dyDescent="0.2">
      <c r="A5">
        <v>3</v>
      </c>
      <c r="B5" s="4">
        <v>15853512</v>
      </c>
      <c r="C5" s="5">
        <v>5461236.8684210004</v>
      </c>
      <c r="D5" s="4">
        <v>8189.3421049999997</v>
      </c>
      <c r="E5" s="4">
        <v>1269</v>
      </c>
      <c r="F5" s="4">
        <v>4136</v>
      </c>
      <c r="G5" s="4">
        <v>29524</v>
      </c>
      <c r="H5" s="4">
        <v>12492.917257999999</v>
      </c>
      <c r="I5" s="4">
        <v>4376.2394199999999</v>
      </c>
      <c r="J5" s="4">
        <v>12.836318</v>
      </c>
      <c r="L5" t="s">
        <v>16</v>
      </c>
      <c r="M5" s="6">
        <v>12</v>
      </c>
      <c r="N5" s="8">
        <f t="shared" si="0"/>
        <v>3.1667704336461924</v>
      </c>
      <c r="Y5" s="2">
        <v>3</v>
      </c>
      <c r="Z5" s="8">
        <f>N8</f>
        <v>1.2107463826183154</v>
      </c>
      <c r="AA5" s="8">
        <f>N9</f>
        <v>1.0258167060184378</v>
      </c>
      <c r="AB5" s="8">
        <f t="shared" si="4"/>
        <v>0.84725977359523019</v>
      </c>
      <c r="AE5" s="2">
        <f t="shared" si="1"/>
        <v>3</v>
      </c>
      <c r="AF5" s="8">
        <f t="shared" si="2"/>
        <v>0.67225744450604752</v>
      </c>
      <c r="AG5" s="8">
        <f t="shared" si="2"/>
        <v>0.56957669022990176</v>
      </c>
      <c r="AJ5" s="2">
        <v>3</v>
      </c>
      <c r="AK5" s="8">
        <f t="shared" si="5"/>
        <v>1.1911220591877554</v>
      </c>
      <c r="AL5" s="8">
        <f t="shared" si="5"/>
        <v>1.0390760660446539</v>
      </c>
      <c r="AM5" s="8">
        <f t="shared" si="6"/>
        <v>0.87235061934224944</v>
      </c>
      <c r="AP5" s="2">
        <f t="shared" si="3"/>
        <v>3</v>
      </c>
      <c r="AQ5" s="8">
        <f t="shared" si="7"/>
        <v>0.58354121454939611</v>
      </c>
      <c r="AR5" s="8">
        <f t="shared" si="8"/>
        <v>0.5090525399238941</v>
      </c>
    </row>
    <row r="6" spans="1:44" x14ac:dyDescent="0.2">
      <c r="A6">
        <v>4</v>
      </c>
      <c r="B6" s="4">
        <v>9284800</v>
      </c>
      <c r="C6" s="5">
        <v>2400223.0857139998</v>
      </c>
      <c r="D6" s="4">
        <v>6519.4857140000004</v>
      </c>
      <c r="E6" s="4">
        <v>1056</v>
      </c>
      <c r="F6" s="4">
        <v>3256</v>
      </c>
      <c r="G6" s="4">
        <v>16800</v>
      </c>
      <c r="H6" s="4">
        <v>8792.4242419999991</v>
      </c>
      <c r="I6" s="4">
        <v>2194.4738860000002</v>
      </c>
      <c r="J6" s="4">
        <v>10.681759</v>
      </c>
      <c r="L6" t="s">
        <v>17</v>
      </c>
      <c r="M6" s="6">
        <v>12</v>
      </c>
      <c r="N6" s="8">
        <f t="shared" si="0"/>
        <v>1.3918011038755362</v>
      </c>
      <c r="Y6" s="2">
        <v>4</v>
      </c>
      <c r="Z6" s="8">
        <f>N10</f>
        <v>1.0017131536094372</v>
      </c>
      <c r="AA6" s="8">
        <f>N11</f>
        <v>1.0244072171828635</v>
      </c>
      <c r="AB6" s="8">
        <f t="shared" si="4"/>
        <v>1.022655251647294</v>
      </c>
      <c r="AE6" s="2">
        <f t="shared" si="1"/>
        <v>4</v>
      </c>
      <c r="AF6" s="8">
        <f t="shared" si="2"/>
        <v>0.55619338157119613</v>
      </c>
      <c r="AG6" s="8">
        <f t="shared" si="2"/>
        <v>0.56879408259525099</v>
      </c>
      <c r="AJ6" s="2">
        <v>4</v>
      </c>
      <c r="AK6" s="8">
        <f t="shared" si="5"/>
        <v>1.1068385661893172</v>
      </c>
      <c r="AL6" s="8">
        <f t="shared" si="5"/>
        <v>1.2512803052100434</v>
      </c>
      <c r="AM6" s="8">
        <f t="shared" si="6"/>
        <v>1.1304993731091408</v>
      </c>
      <c r="AP6" s="2">
        <f t="shared" si="3"/>
        <v>4</v>
      </c>
      <c r="AQ6" s="8">
        <f t="shared" si="7"/>
        <v>0.54224998709592021</v>
      </c>
      <c r="AR6" s="8">
        <f t="shared" si="8"/>
        <v>0.61301327048037757</v>
      </c>
    </row>
    <row r="7" spans="1:44" x14ac:dyDescent="0.2">
      <c r="A7">
        <v>5</v>
      </c>
      <c r="B7" s="4">
        <v>9778664</v>
      </c>
      <c r="C7" s="5">
        <v>3453752</v>
      </c>
      <c r="D7" s="4">
        <v>6534</v>
      </c>
      <c r="E7" s="4">
        <v>968</v>
      </c>
      <c r="F7" s="4">
        <v>3644</v>
      </c>
      <c r="G7" s="4">
        <v>17648</v>
      </c>
      <c r="H7" s="4">
        <v>10101.92562</v>
      </c>
      <c r="I7" s="4">
        <v>3242.207899</v>
      </c>
      <c r="J7" s="4">
        <v>9.7916120000000006</v>
      </c>
      <c r="L7" t="s">
        <v>18</v>
      </c>
      <c r="M7" s="6">
        <v>12</v>
      </c>
      <c r="N7" s="8">
        <f t="shared" si="0"/>
        <v>2.0027037797957066</v>
      </c>
      <c r="Y7" s="2">
        <v>5</v>
      </c>
      <c r="Z7" s="8">
        <f>N13</f>
        <v>1.3068930289181717</v>
      </c>
      <c r="AA7" s="8">
        <f>N14</f>
        <v>1.5934127274265641</v>
      </c>
      <c r="AB7" s="8">
        <f t="shared" si="4"/>
        <v>1.2192372995864624</v>
      </c>
      <c r="AE7" s="2">
        <f t="shared" si="1"/>
        <v>5</v>
      </c>
      <c r="AF7" s="8">
        <f t="shared" si="2"/>
        <v>0.72564211669444612</v>
      </c>
      <c r="AG7" s="8">
        <f t="shared" si="2"/>
        <v>0.88472993482474105</v>
      </c>
      <c r="AJ7" s="2">
        <v>5</v>
      </c>
      <c r="AK7" s="8">
        <f t="shared" si="5"/>
        <v>1.6524575045601257</v>
      </c>
      <c r="AL7" s="8">
        <f t="shared" si="5"/>
        <v>1.9114755838978095</v>
      </c>
      <c r="AM7" s="8">
        <f t="shared" si="6"/>
        <v>1.1567471953880186</v>
      </c>
      <c r="AP7" s="2">
        <f t="shared" si="3"/>
        <v>5</v>
      </c>
      <c r="AQ7" s="8">
        <f t="shared" si="7"/>
        <v>0.80955352288566929</v>
      </c>
      <c r="AR7" s="8">
        <f t="shared" si="8"/>
        <v>0.9364487671144881</v>
      </c>
    </row>
    <row r="8" spans="1:44" x14ac:dyDescent="0.2">
      <c r="A8">
        <v>6</v>
      </c>
      <c r="B8" s="4">
        <v>8413640</v>
      </c>
      <c r="C8" s="5">
        <v>2087986.142857</v>
      </c>
      <c r="D8" s="4">
        <v>6111.7428570000002</v>
      </c>
      <c r="E8" s="4">
        <v>1035</v>
      </c>
      <c r="F8" s="4">
        <v>3448</v>
      </c>
      <c r="G8" s="4">
        <v>13104</v>
      </c>
      <c r="H8" s="4">
        <v>8129.1207729999996</v>
      </c>
      <c r="I8" s="4">
        <v>2098.2681200000002</v>
      </c>
      <c r="J8" s="4">
        <v>10.469336999999999</v>
      </c>
      <c r="L8" t="s">
        <v>19</v>
      </c>
      <c r="M8" s="6">
        <v>12</v>
      </c>
      <c r="N8" s="8">
        <f t="shared" si="0"/>
        <v>1.2107463826183154</v>
      </c>
      <c r="Y8" s="2">
        <v>6</v>
      </c>
      <c r="Z8" s="8">
        <f>N15</f>
        <v>0.859392094129522</v>
      </c>
      <c r="AA8" s="8">
        <f>N16</f>
        <v>0.96526256703661406</v>
      </c>
      <c r="AB8" s="8">
        <f t="shared" si="4"/>
        <v>1.1231922816491908</v>
      </c>
      <c r="AE8" s="2">
        <f t="shared" si="1"/>
        <v>6</v>
      </c>
      <c r="AF8" s="8">
        <f t="shared" si="2"/>
        <v>0.47717072817416112</v>
      </c>
      <c r="AG8" s="8">
        <f t="shared" si="2"/>
        <v>0.53595447891414194</v>
      </c>
      <c r="AJ8" s="2">
        <v>6</v>
      </c>
      <c r="AK8" s="8">
        <f t="shared" si="5"/>
        <v>1.0773831853091915</v>
      </c>
      <c r="AL8" s="8">
        <f t="shared" si="5"/>
        <v>1.1206296091269095</v>
      </c>
      <c r="AM8" s="8">
        <f t="shared" si="6"/>
        <v>1.0401402438866789</v>
      </c>
      <c r="AP8" s="2">
        <f t="shared" si="3"/>
        <v>6</v>
      </c>
      <c r="AQ8" s="8">
        <f t="shared" si="7"/>
        <v>0.52781953590813457</v>
      </c>
      <c r="AR8" s="8">
        <f t="shared" si="8"/>
        <v>0.54900634080764077</v>
      </c>
    </row>
    <row r="9" spans="1:44" x14ac:dyDescent="0.2">
      <c r="A9">
        <v>7</v>
      </c>
      <c r="B9" s="4">
        <v>7764008</v>
      </c>
      <c r="C9" s="5">
        <v>1769066.6666669999</v>
      </c>
      <c r="D9" s="4">
        <v>5923.8550720000003</v>
      </c>
      <c r="E9" s="4">
        <v>1012</v>
      </c>
      <c r="F9" s="4">
        <v>3424</v>
      </c>
      <c r="G9" s="4">
        <v>11940</v>
      </c>
      <c r="H9" s="4">
        <v>7671.9446639999996</v>
      </c>
      <c r="I9" s="4">
        <v>1702.2209339999999</v>
      </c>
      <c r="J9" s="4">
        <v>10.236685</v>
      </c>
      <c r="L9" t="s">
        <v>20</v>
      </c>
      <c r="M9" s="6">
        <v>12</v>
      </c>
      <c r="N9" s="8">
        <f t="shared" si="0"/>
        <v>1.0258167060184378</v>
      </c>
      <c r="Y9" s="2">
        <v>7</v>
      </c>
      <c r="Z9" s="8">
        <f>N17</f>
        <v>0.92374524581872497</v>
      </c>
      <c r="AA9" s="8">
        <f>N18</f>
        <v>1.4292500198632321</v>
      </c>
      <c r="AB9" s="8">
        <f t="shared" si="4"/>
        <v>1.5472339655685838</v>
      </c>
      <c r="AE9" s="2">
        <f t="shared" si="1"/>
        <v>7</v>
      </c>
      <c r="AF9" s="8">
        <f t="shared" si="2"/>
        <v>0.51290231153593591</v>
      </c>
      <c r="AG9" s="8">
        <f t="shared" si="2"/>
        <v>0.79357987742703939</v>
      </c>
      <c r="AJ9" s="2">
        <v>7</v>
      </c>
      <c r="AK9" s="8">
        <f t="shared" si="5"/>
        <v>1.2113185561856745</v>
      </c>
      <c r="AL9" s="8">
        <f t="shared" si="5"/>
        <v>1.6441510601105189</v>
      </c>
      <c r="AM9" s="8">
        <f t="shared" si="6"/>
        <v>1.3573234321513181</v>
      </c>
      <c r="AP9" s="2">
        <f t="shared" si="3"/>
        <v>7</v>
      </c>
      <c r="AQ9" s="8">
        <f t="shared" si="7"/>
        <v>0.59343565676621279</v>
      </c>
      <c r="AR9" s="8">
        <f t="shared" si="8"/>
        <v>0.80548412240288747</v>
      </c>
    </row>
    <row r="10" spans="1:44" x14ac:dyDescent="0.2">
      <c r="A10">
        <v>8</v>
      </c>
      <c r="B10" s="4">
        <v>6614424</v>
      </c>
      <c r="C10" s="5">
        <v>1727499.015385</v>
      </c>
      <c r="D10" s="4">
        <v>5417.8769229999998</v>
      </c>
      <c r="E10" s="4">
        <v>902</v>
      </c>
      <c r="F10" s="4">
        <v>2864</v>
      </c>
      <c r="G10" s="4">
        <v>11588</v>
      </c>
      <c r="H10" s="4">
        <v>7333.0643019999998</v>
      </c>
      <c r="I10" s="4">
        <v>1772.687179</v>
      </c>
      <c r="J10" s="4">
        <v>9.1240020000000008</v>
      </c>
      <c r="L10" t="s">
        <v>21</v>
      </c>
      <c r="M10" s="6">
        <v>12</v>
      </c>
      <c r="N10" s="8">
        <f t="shared" si="0"/>
        <v>1.0017131536094372</v>
      </c>
      <c r="Y10" s="2">
        <v>8</v>
      </c>
      <c r="Z10" s="8">
        <f>N19</f>
        <v>0.98924038900564848</v>
      </c>
      <c r="AA10" s="8">
        <f>N20</f>
        <v>2.0232352791675714</v>
      </c>
      <c r="AB10" s="8">
        <f t="shared" si="4"/>
        <v>2.0452412797270241</v>
      </c>
      <c r="AE10" s="2">
        <f t="shared" si="1"/>
        <v>8</v>
      </c>
      <c r="AF10" s="8">
        <f t="shared" si="2"/>
        <v>0.54926797673097216</v>
      </c>
      <c r="AG10" s="8">
        <f t="shared" si="2"/>
        <v>1.1233855396423267</v>
      </c>
      <c r="AJ10" s="2">
        <v>8</v>
      </c>
      <c r="AK10" s="8">
        <f t="shared" si="5"/>
        <v>1.1353134391093376</v>
      </c>
      <c r="AL10" s="8">
        <f t="shared" si="5"/>
        <v>2.4085700859384862</v>
      </c>
      <c r="AM10" s="8">
        <f t="shared" si="6"/>
        <v>2.1215023120205716</v>
      </c>
      <c r="AP10" s="2">
        <f t="shared" si="3"/>
        <v>8</v>
      </c>
      <c r="AQ10" s="8">
        <f t="shared" si="7"/>
        <v>0.55620007877604516</v>
      </c>
      <c r="AR10" s="8">
        <f t="shared" si="8"/>
        <v>1.1799797530694041</v>
      </c>
    </row>
    <row r="11" spans="1:44" x14ac:dyDescent="0.2">
      <c r="A11">
        <v>9</v>
      </c>
      <c r="B11" s="4">
        <v>6634528</v>
      </c>
      <c r="C11" s="5">
        <v>1766635.9402989999</v>
      </c>
      <c r="D11" s="4">
        <v>4947.0447759999997</v>
      </c>
      <c r="E11" s="4">
        <v>984</v>
      </c>
      <c r="F11" s="4">
        <v>2960</v>
      </c>
      <c r="G11" s="4">
        <v>13652</v>
      </c>
      <c r="H11" s="4">
        <v>6742.4065039999996</v>
      </c>
      <c r="I11" s="4">
        <v>1967.2001969999999</v>
      </c>
      <c r="J11" s="4">
        <v>9.9534570000000002</v>
      </c>
      <c r="L11" t="s">
        <v>22</v>
      </c>
      <c r="M11" s="6">
        <v>12</v>
      </c>
      <c r="N11" s="8">
        <f t="shared" si="0"/>
        <v>1.0244072171828635</v>
      </c>
      <c r="Y11" s="2" t="s">
        <v>23</v>
      </c>
      <c r="Z11" s="9">
        <f>AVERAGE(Z3:Z10)</f>
        <v>1.8010159538031323</v>
      </c>
      <c r="AA11" s="9">
        <f>AVERAGE(AA3:AA10)</f>
        <v>1.6538573412671478</v>
      </c>
      <c r="AB11" s="9">
        <f>AVERAGE(AB3:AB10)</f>
        <v>1.2143341173864255</v>
      </c>
      <c r="AE11" s="2" t="str">
        <f t="shared" si="1"/>
        <v>Mean</v>
      </c>
      <c r="AF11" s="9">
        <f>AVERAGE(AF3:AF10)</f>
        <v>1</v>
      </c>
      <c r="AG11" s="9">
        <f>AVERAGE(AG3:AG10)</f>
        <v>0.91829133316379807</v>
      </c>
      <c r="AJ11" s="2" t="s">
        <v>23</v>
      </c>
      <c r="AK11" s="9">
        <f>AVERAGE(AK3:AK10)</f>
        <v>2.0411961134699395</v>
      </c>
      <c r="AL11" s="9">
        <f>AVERAGE(AL3:AL10)</f>
        <v>1.8434542435146875</v>
      </c>
      <c r="AM11" s="9">
        <f>AVERAGE(AM3:AM10)</f>
        <v>1.2008416156243467</v>
      </c>
      <c r="AP11" s="2" t="str">
        <f t="shared" si="3"/>
        <v>Mean</v>
      </c>
      <c r="AQ11" s="9">
        <f>AVERAGE(AQ3:AQ10)</f>
        <v>1</v>
      </c>
      <c r="AR11" s="9">
        <f>AVERAGE(AR3:AR10)</f>
        <v>0.90312451182405029</v>
      </c>
    </row>
    <row r="12" spans="1:44" x14ac:dyDescent="0.2">
      <c r="A12">
        <v>10</v>
      </c>
      <c r="B12" s="4">
        <v>8726532</v>
      </c>
      <c r="C12" s="5">
        <v>1300789.0746269999</v>
      </c>
      <c r="D12" s="4">
        <v>7687.1044780000002</v>
      </c>
      <c r="E12" s="4">
        <v>966</v>
      </c>
      <c r="F12" s="4">
        <v>3436</v>
      </c>
      <c r="G12" s="4">
        <v>13608</v>
      </c>
      <c r="H12" s="4">
        <v>9033.6770190000007</v>
      </c>
      <c r="I12" s="4">
        <v>2172.0119460000001</v>
      </c>
      <c r="J12" s="4">
        <v>9.7713809999999999</v>
      </c>
      <c r="L12" t="s">
        <v>38</v>
      </c>
      <c r="M12" s="6">
        <v>12</v>
      </c>
      <c r="N12" s="7">
        <f t="shared" si="0"/>
        <v>0.75427975039101014</v>
      </c>
      <c r="Y12" s="2" t="s">
        <v>24</v>
      </c>
      <c r="Z12" s="8">
        <f>_xlfn.STDEV.S(Z3:Z10)</f>
        <v>1.99842077320483</v>
      </c>
      <c r="AA12" s="8">
        <f t="shared" ref="AA12:AB12" si="9">_xlfn.STDEV.S(AA3:AA10)</f>
        <v>0.74315420292494361</v>
      </c>
      <c r="AB12" s="8">
        <f t="shared" si="9"/>
        <v>0.47571701040371223</v>
      </c>
      <c r="AE12" s="2" t="str">
        <f t="shared" si="1"/>
        <v>SD</v>
      </c>
      <c r="AF12" s="8">
        <f>_xlfn.STDEV.S(AF3:AF10)</f>
        <v>1.1096074795921969</v>
      </c>
      <c r="AG12" s="8">
        <f t="shared" ref="AG12" si="10">_xlfn.STDEV.S(AG3:AG10)</f>
        <v>0.41263054963819423</v>
      </c>
      <c r="AJ12" s="2" t="s">
        <v>24</v>
      </c>
      <c r="AK12" s="8">
        <f>_xlfn.STDEV.S(AK3:AK10)</f>
        <v>2.2348141200594407</v>
      </c>
      <c r="AL12" s="8">
        <f t="shared" ref="AL12:AM12" si="11">_xlfn.STDEV.S(AL3:AL10)</f>
        <v>0.75582531617062965</v>
      </c>
      <c r="AM12" s="8">
        <f t="shared" si="11"/>
        <v>0.4909741797650205</v>
      </c>
      <c r="AP12" s="2" t="str">
        <f t="shared" si="3"/>
        <v>SD</v>
      </c>
      <c r="AQ12" s="8">
        <f>_xlfn.STDEV.S(AQ3:AQ10)</f>
        <v>1.0948551710988512</v>
      </c>
      <c r="AR12" s="8">
        <f t="shared" ref="AR12" si="12">_xlfn.STDEV.S(AR3:AR10)</f>
        <v>0.37028549642187997</v>
      </c>
    </row>
    <row r="13" spans="1:44" x14ac:dyDescent="0.2">
      <c r="A13">
        <v>11</v>
      </c>
      <c r="B13" s="4">
        <v>7261140</v>
      </c>
      <c r="C13" s="5">
        <v>2253795.3230770002</v>
      </c>
      <c r="D13" s="4">
        <v>5677.2615379999997</v>
      </c>
      <c r="E13" s="4">
        <v>882</v>
      </c>
      <c r="F13" s="4">
        <v>2696</v>
      </c>
      <c r="G13" s="4">
        <v>16852</v>
      </c>
      <c r="H13" s="4">
        <v>8232.5850339999997</v>
      </c>
      <c r="I13" s="4">
        <v>2963.2639669999999</v>
      </c>
      <c r="J13" s="4">
        <v>8.9216960000000007</v>
      </c>
      <c r="L13" t="s">
        <v>25</v>
      </c>
      <c r="M13" s="6">
        <v>12</v>
      </c>
      <c r="N13" s="8">
        <f t="shared" si="0"/>
        <v>1.3068930289181717</v>
      </c>
      <c r="Y13" s="2"/>
      <c r="Z13" s="2"/>
      <c r="AA13" s="10"/>
      <c r="AB13" s="2"/>
      <c r="AE13" s="2"/>
      <c r="AG13" s="10"/>
    </row>
    <row r="14" spans="1:44" x14ac:dyDescent="0.2">
      <c r="A14">
        <v>12</v>
      </c>
      <c r="B14" s="4">
        <v>7863780</v>
      </c>
      <c r="C14" s="5">
        <v>2747911.3235289999</v>
      </c>
      <c r="D14" s="4">
        <v>5413.617647</v>
      </c>
      <c r="E14" s="4">
        <v>945</v>
      </c>
      <c r="F14" s="4">
        <v>2720</v>
      </c>
      <c r="G14" s="4">
        <v>15732</v>
      </c>
      <c r="H14" s="4">
        <v>8321.4603169999991</v>
      </c>
      <c r="I14" s="4">
        <v>3002.8796710000001</v>
      </c>
      <c r="J14" s="4">
        <v>9.5589600000000008</v>
      </c>
      <c r="L14" t="s">
        <v>26</v>
      </c>
      <c r="M14" s="6">
        <v>12</v>
      </c>
      <c r="N14" s="8">
        <f t="shared" si="0"/>
        <v>1.5934127274265641</v>
      </c>
    </row>
    <row r="15" spans="1:44" x14ac:dyDescent="0.2">
      <c r="A15">
        <v>13</v>
      </c>
      <c r="B15" s="4">
        <v>5735204</v>
      </c>
      <c r="C15" s="5">
        <v>1482060</v>
      </c>
      <c r="D15" s="4">
        <v>4602.9696970000005</v>
      </c>
      <c r="E15" s="4">
        <v>924</v>
      </c>
      <c r="F15" s="4">
        <v>2544</v>
      </c>
      <c r="G15" s="4">
        <v>48544</v>
      </c>
      <c r="H15" s="4">
        <v>6206.9307360000003</v>
      </c>
      <c r="I15" s="4">
        <v>1985.766185</v>
      </c>
      <c r="J15" s="4">
        <v>9.3465389999999999</v>
      </c>
      <c r="L15" t="s">
        <v>27</v>
      </c>
      <c r="M15" s="6">
        <v>12</v>
      </c>
      <c r="N15" s="8">
        <f t="shared" si="0"/>
        <v>0.859392094129522</v>
      </c>
    </row>
    <row r="16" spans="1:44" x14ac:dyDescent="0.2">
      <c r="A16">
        <v>14</v>
      </c>
      <c r="B16" s="4">
        <v>6198608</v>
      </c>
      <c r="C16" s="5">
        <v>1664638.3529409999</v>
      </c>
      <c r="D16" s="4">
        <v>4683.8529410000001</v>
      </c>
      <c r="E16" s="4">
        <v>968</v>
      </c>
      <c r="F16" s="4">
        <v>2804</v>
      </c>
      <c r="G16" s="4">
        <v>11168</v>
      </c>
      <c r="H16" s="4">
        <v>6403.5206609999996</v>
      </c>
      <c r="I16" s="4">
        <v>1667.5428059999999</v>
      </c>
      <c r="J16" s="4">
        <v>9.7916120000000006</v>
      </c>
      <c r="L16" t="s">
        <v>28</v>
      </c>
      <c r="M16" s="6">
        <v>12</v>
      </c>
      <c r="N16" s="8">
        <f t="shared" si="0"/>
        <v>0.96526256703661406</v>
      </c>
    </row>
    <row r="17" spans="1:33" x14ac:dyDescent="0.2">
      <c r="A17">
        <v>15</v>
      </c>
      <c r="B17" s="4">
        <v>5851000</v>
      </c>
      <c r="C17" s="5">
        <v>1593039.880597</v>
      </c>
      <c r="D17" s="4">
        <v>4501.0149250000004</v>
      </c>
      <c r="E17" s="4">
        <v>946</v>
      </c>
      <c r="F17" s="4">
        <v>1976</v>
      </c>
      <c r="G17" s="4">
        <v>12380</v>
      </c>
      <c r="H17" s="4">
        <v>6184.9894290000002</v>
      </c>
      <c r="I17" s="4">
        <v>1661.397624</v>
      </c>
      <c r="J17" s="4">
        <v>9.5690749999999998</v>
      </c>
      <c r="L17" t="s">
        <v>29</v>
      </c>
      <c r="M17" s="6">
        <v>12</v>
      </c>
      <c r="N17" s="8">
        <f t="shared" si="0"/>
        <v>0.92374524581872497</v>
      </c>
    </row>
    <row r="18" spans="1:33" x14ac:dyDescent="0.2">
      <c r="A18">
        <v>16</v>
      </c>
      <c r="B18" s="4">
        <v>7426688</v>
      </c>
      <c r="C18" s="5">
        <v>2464805.4117649999</v>
      </c>
      <c r="D18" s="4">
        <v>5125.9117649999998</v>
      </c>
      <c r="E18" s="4">
        <v>968</v>
      </c>
      <c r="F18" s="4">
        <v>2644</v>
      </c>
      <c r="G18" s="4">
        <v>15260</v>
      </c>
      <c r="H18" s="4">
        <v>7672.1983469999996</v>
      </c>
      <c r="I18" s="4">
        <v>2411.825006</v>
      </c>
      <c r="J18" s="4">
        <v>9.7916120000000006</v>
      </c>
      <c r="L18" t="s">
        <v>30</v>
      </c>
      <c r="M18" s="6">
        <v>12</v>
      </c>
      <c r="N18" s="8">
        <f t="shared" si="0"/>
        <v>1.4292500198632321</v>
      </c>
    </row>
    <row r="19" spans="1:33" x14ac:dyDescent="0.2">
      <c r="A19">
        <v>17</v>
      </c>
      <c r="B19" s="4">
        <v>6583912</v>
      </c>
      <c r="C19" s="5">
        <v>1705989.1764710001</v>
      </c>
      <c r="D19" s="4">
        <v>5039.1764709999998</v>
      </c>
      <c r="E19" s="4">
        <v>968</v>
      </c>
      <c r="F19" s="4">
        <v>2764</v>
      </c>
      <c r="G19" s="4">
        <v>13536</v>
      </c>
      <c r="H19" s="4">
        <v>6801.5619829999996</v>
      </c>
      <c r="I19" s="4">
        <v>1652.6358130000001</v>
      </c>
      <c r="J19" s="4">
        <v>9.7916120000000006</v>
      </c>
      <c r="L19" t="s">
        <v>31</v>
      </c>
      <c r="M19" s="6">
        <v>12</v>
      </c>
      <c r="N19" s="8">
        <f t="shared" si="0"/>
        <v>0.98924038900564848</v>
      </c>
    </row>
    <row r="20" spans="1:33" x14ac:dyDescent="0.2">
      <c r="A20">
        <v>18</v>
      </c>
      <c r="B20" s="4">
        <v>9724948</v>
      </c>
      <c r="C20" s="5">
        <v>3489159.486486</v>
      </c>
      <c r="D20" s="4">
        <v>5307.0540540000002</v>
      </c>
      <c r="E20" s="4">
        <v>1175</v>
      </c>
      <c r="F20" s="4">
        <v>2620</v>
      </c>
      <c r="G20" s="4">
        <v>20996</v>
      </c>
      <c r="H20" s="4">
        <v>8276.5514889999995</v>
      </c>
      <c r="I20" s="4">
        <v>3453.6992059999998</v>
      </c>
      <c r="J20" s="4">
        <v>11.885479</v>
      </c>
      <c r="L20" t="s">
        <v>32</v>
      </c>
      <c r="M20" s="6">
        <v>12</v>
      </c>
      <c r="N20" s="8">
        <f t="shared" si="0"/>
        <v>2.0232352791675714</v>
      </c>
    </row>
    <row r="21" spans="1:33" x14ac:dyDescent="0.2">
      <c r="A21">
        <v>19</v>
      </c>
      <c r="B21" s="4">
        <v>9633408</v>
      </c>
      <c r="C21" s="5">
        <v>2334598.5882350001</v>
      </c>
      <c r="D21" s="4">
        <v>7240.882353</v>
      </c>
      <c r="E21" s="4">
        <v>1008</v>
      </c>
      <c r="F21" s="4">
        <v>2940</v>
      </c>
      <c r="G21" s="4">
        <v>14712</v>
      </c>
      <c r="H21" s="4">
        <v>9556.9523809999991</v>
      </c>
      <c r="I21" s="4">
        <v>3002.8389499999998</v>
      </c>
      <c r="J21" s="4">
        <v>10.196224000000001</v>
      </c>
      <c r="L21" t="s">
        <v>38</v>
      </c>
      <c r="M21" s="6">
        <v>12</v>
      </c>
      <c r="N21" s="7">
        <f t="shared" si="0"/>
        <v>1.3537478710005684</v>
      </c>
    </row>
    <row r="22" spans="1:33" x14ac:dyDescent="0.2">
      <c r="A22">
        <v>20</v>
      </c>
      <c r="B22" s="4">
        <v>4070228</v>
      </c>
      <c r="C22" s="5">
        <v>232890.03125</v>
      </c>
      <c r="D22" s="4">
        <v>4277.96875</v>
      </c>
      <c r="E22" s="4">
        <v>897</v>
      </c>
      <c r="F22" s="4">
        <v>2192</v>
      </c>
      <c r="G22" s="4">
        <v>6592</v>
      </c>
      <c r="H22" s="4">
        <v>4537.6008920000004</v>
      </c>
      <c r="I22" s="4">
        <v>778.85426299999995</v>
      </c>
      <c r="J22" s="4">
        <v>9.0734259999999995</v>
      </c>
      <c r="L22" t="s">
        <v>38</v>
      </c>
      <c r="M22" s="6">
        <v>6</v>
      </c>
      <c r="N22" s="5">
        <f>AVERAGE(C3,C12,C21)</f>
        <v>1724544.6055693335</v>
      </c>
    </row>
    <row r="23" spans="1:33" x14ac:dyDescent="0.2">
      <c r="A23">
        <v>21</v>
      </c>
      <c r="B23" s="4">
        <v>7067532</v>
      </c>
      <c r="C23" s="5">
        <v>1193463.428571</v>
      </c>
      <c r="D23" s="4">
        <v>5675.4285710000004</v>
      </c>
      <c r="E23" s="4">
        <v>1035</v>
      </c>
      <c r="F23" s="4">
        <v>2596</v>
      </c>
      <c r="G23" s="4">
        <v>15172</v>
      </c>
      <c r="H23" s="4">
        <v>6828.5333330000003</v>
      </c>
      <c r="I23" s="4">
        <v>1478.2150859999999</v>
      </c>
      <c r="J23" s="4">
        <v>10.469336999999999</v>
      </c>
      <c r="L23" t="s">
        <v>38</v>
      </c>
      <c r="M23" s="6">
        <v>15</v>
      </c>
    </row>
    <row r="24" spans="1:33" x14ac:dyDescent="0.2">
      <c r="A24">
        <v>22</v>
      </c>
      <c r="B24" s="4">
        <v>7997648</v>
      </c>
      <c r="C24" s="5">
        <v>1207531.8441560001</v>
      </c>
      <c r="D24" s="4">
        <v>5547.4805189999997</v>
      </c>
      <c r="E24" s="4">
        <v>1224</v>
      </c>
      <c r="F24" s="4">
        <v>2464</v>
      </c>
      <c r="G24" s="4">
        <v>9800</v>
      </c>
      <c r="H24" s="4">
        <v>6534.0261440000004</v>
      </c>
      <c r="I24" s="4">
        <v>1502.893505</v>
      </c>
      <c r="J24" s="4">
        <v>12.381129</v>
      </c>
      <c r="L24" t="s">
        <v>38</v>
      </c>
      <c r="M24" s="6">
        <v>18</v>
      </c>
    </row>
    <row r="25" spans="1:33" x14ac:dyDescent="0.2">
      <c r="A25" t="s">
        <v>34</v>
      </c>
      <c r="B25" s="4"/>
      <c r="C25" s="4"/>
      <c r="D25" s="4"/>
      <c r="E25" s="4"/>
      <c r="F25" s="1" t="s">
        <v>39</v>
      </c>
      <c r="Y25" s="2"/>
      <c r="Z25" s="11"/>
      <c r="AA25" s="11" t="s">
        <v>40</v>
      </c>
      <c r="AB25" s="11"/>
      <c r="AE25" s="13" t="s">
        <v>41</v>
      </c>
      <c r="AF25" s="12"/>
      <c r="AG25" s="12"/>
    </row>
    <row r="26" spans="1:33" x14ac:dyDescent="0.2">
      <c r="A26" t="s">
        <v>0</v>
      </c>
      <c r="B26" t="s">
        <v>1</v>
      </c>
      <c r="C26" s="3" t="s">
        <v>2</v>
      </c>
      <c r="D26" t="s">
        <v>3</v>
      </c>
      <c r="E26" t="s">
        <v>4</v>
      </c>
      <c r="F26" t="s">
        <v>5</v>
      </c>
      <c r="G26" t="s">
        <v>6</v>
      </c>
      <c r="H26" t="s">
        <v>7</v>
      </c>
      <c r="I26" t="s">
        <v>8</v>
      </c>
      <c r="J26" t="s">
        <v>9</v>
      </c>
      <c r="L26" t="s">
        <v>10</v>
      </c>
      <c r="M26" t="s">
        <v>11</v>
      </c>
      <c r="Y26" s="2"/>
      <c r="Z26" s="2" t="s">
        <v>12</v>
      </c>
      <c r="AA26" s="2" t="s">
        <v>13</v>
      </c>
      <c r="AB26" s="2" t="s">
        <v>14</v>
      </c>
      <c r="AE26" s="2"/>
      <c r="AF26" s="2" t="str">
        <f>Z26</f>
        <v>PRE</v>
      </c>
      <c r="AG26" s="2" t="str">
        <f>AA26</f>
        <v>POST</v>
      </c>
    </row>
    <row r="27" spans="1:33" x14ac:dyDescent="0.2">
      <c r="A27">
        <v>1</v>
      </c>
      <c r="B27" s="4">
        <v>149423360</v>
      </c>
      <c r="C27" s="5">
        <v>104465616.858696</v>
      </c>
      <c r="D27" s="4">
        <v>2110.3949280000002</v>
      </c>
      <c r="E27" s="4">
        <v>21303</v>
      </c>
      <c r="F27" s="4">
        <v>680</v>
      </c>
      <c r="G27" s="4">
        <v>34532</v>
      </c>
      <c r="H27" s="4">
        <v>7014.1933060000001</v>
      </c>
      <c r="I27" s="4">
        <v>5026.3359</v>
      </c>
      <c r="J27" s="4">
        <v>240.816835</v>
      </c>
      <c r="L27" t="s">
        <v>38</v>
      </c>
      <c r="M27" s="6">
        <v>12</v>
      </c>
      <c r="N27" s="7">
        <f>C27/$N$46</f>
        <v>1.103409474465987</v>
      </c>
      <c r="Y27" s="2">
        <v>1</v>
      </c>
      <c r="Z27" s="8">
        <f>N28</f>
        <v>0.89044242574661048</v>
      </c>
      <c r="AA27" s="8">
        <f>N29</f>
        <v>0.96680353104851546</v>
      </c>
      <c r="AB27" s="8">
        <f>AA27/Z27</f>
        <v>1.0857563645823349</v>
      </c>
      <c r="AE27" s="2">
        <f t="shared" ref="AE27:AE36" si="13">Y27</f>
        <v>1</v>
      </c>
      <c r="AF27" s="8">
        <f t="shared" ref="AF27" si="14">Z27/$Z$35</f>
        <v>1.0138367139297422</v>
      </c>
      <c r="AG27" s="8">
        <f t="shared" ref="AG27" si="15">AA27/$Z$35</f>
        <v>1.1007796647964574</v>
      </c>
    </row>
    <row r="28" spans="1:33" x14ac:dyDescent="0.2">
      <c r="A28">
        <v>2</v>
      </c>
      <c r="B28" s="4">
        <v>132900896</v>
      </c>
      <c r="C28" s="5">
        <v>84302898.819852993</v>
      </c>
      <c r="D28" s="4">
        <v>2266.5919119999999</v>
      </c>
      <c r="E28" s="4">
        <v>21441</v>
      </c>
      <c r="F28" s="4">
        <v>684</v>
      </c>
      <c r="G28" s="4">
        <v>49544</v>
      </c>
      <c r="H28" s="4">
        <v>6198.4467139999997</v>
      </c>
      <c r="I28" s="4">
        <v>5516.2429330000004</v>
      </c>
      <c r="J28" s="4">
        <v>242.37683699999999</v>
      </c>
      <c r="L28" t="s">
        <v>15</v>
      </c>
      <c r="M28" s="6">
        <v>12</v>
      </c>
      <c r="N28" s="8">
        <f>C28/$N$46</f>
        <v>0.89044242574661048</v>
      </c>
      <c r="Y28" s="2">
        <v>2</v>
      </c>
      <c r="Z28" s="8">
        <f>N30</f>
        <v>0.99190220464269885</v>
      </c>
      <c r="AA28" s="8">
        <f>N31</f>
        <v>0.95505758311078848</v>
      </c>
      <c r="AB28" s="8">
        <f t="shared" ref="AB28:AB34" si="16">AA28/Z28</f>
        <v>0.96285458247853928</v>
      </c>
      <c r="AE28" s="2">
        <f t="shared" si="13"/>
        <v>2</v>
      </c>
      <c r="AF28" s="8">
        <f t="shared" ref="AF28:AG34" si="17">Z28/$Z$35</f>
        <v>1.1293564217264593</v>
      </c>
      <c r="AG28" s="8">
        <f t="shared" si="17"/>
        <v>1.087406005910887</v>
      </c>
    </row>
    <row r="29" spans="1:33" x14ac:dyDescent="0.2">
      <c r="A29">
        <v>3</v>
      </c>
      <c r="B29" s="4">
        <v>137664232</v>
      </c>
      <c r="C29" s="5">
        <v>91532408.946395993</v>
      </c>
      <c r="D29" s="4">
        <v>2202.9426990000002</v>
      </c>
      <c r="E29" s="4">
        <v>20941</v>
      </c>
      <c r="F29" s="4">
        <v>712</v>
      </c>
      <c r="G29" s="4">
        <v>35072</v>
      </c>
      <c r="H29" s="4">
        <v>6573.909173</v>
      </c>
      <c r="I29" s="4">
        <v>5663.3248359999998</v>
      </c>
      <c r="J29" s="4">
        <v>236.72465600000001</v>
      </c>
      <c r="L29" t="s">
        <v>16</v>
      </c>
      <c r="M29" s="6">
        <v>12</v>
      </c>
      <c r="N29" s="8">
        <f t="shared" ref="N29:N35" si="18">C29/$N$46</f>
        <v>0.96680353104851546</v>
      </c>
      <c r="Y29" s="2">
        <v>3</v>
      </c>
      <c r="Z29" s="8">
        <f>N32</f>
        <v>1.0164754932369753</v>
      </c>
      <c r="AA29" s="8">
        <f>N33</f>
        <v>0.98723927875974549</v>
      </c>
      <c r="AB29" s="8">
        <f t="shared" si="16"/>
        <v>0.97123765927289918</v>
      </c>
      <c r="AE29" s="2">
        <f t="shared" si="13"/>
        <v>3</v>
      </c>
      <c r="AF29" s="8">
        <f t="shared" si="17"/>
        <v>1.1573349877050281</v>
      </c>
      <c r="AG29" s="8">
        <f t="shared" si="17"/>
        <v>1.1240473244532609</v>
      </c>
    </row>
    <row r="30" spans="1:33" x14ac:dyDescent="0.2">
      <c r="A30">
        <v>4</v>
      </c>
      <c r="B30" s="4">
        <v>140533384</v>
      </c>
      <c r="C30" s="5">
        <v>93908633.258426994</v>
      </c>
      <c r="D30" s="4">
        <v>2292.4943819999999</v>
      </c>
      <c r="E30" s="4">
        <v>20338</v>
      </c>
      <c r="F30" s="4">
        <v>788</v>
      </c>
      <c r="G30" s="4">
        <v>41932</v>
      </c>
      <c r="H30" s="4">
        <v>6909.8920250000001</v>
      </c>
      <c r="I30" s="4">
        <v>6339.5421610000003</v>
      </c>
      <c r="J30" s="4">
        <v>229.90812500000001</v>
      </c>
      <c r="L30" t="s">
        <v>17</v>
      </c>
      <c r="M30" s="6">
        <v>12</v>
      </c>
      <c r="N30" s="8">
        <f t="shared" si="18"/>
        <v>0.99190220464269885</v>
      </c>
      <c r="Y30" s="2">
        <v>4</v>
      </c>
      <c r="Z30" s="8">
        <f>N34</f>
        <v>0.90502191033891122</v>
      </c>
      <c r="AA30" s="8">
        <f>N35</f>
        <v>0.81868723811720479</v>
      </c>
      <c r="AB30" s="8">
        <f t="shared" si="16"/>
        <v>0.90460488167697961</v>
      </c>
      <c r="AE30" s="2">
        <f t="shared" si="13"/>
        <v>4</v>
      </c>
      <c r="AF30" s="8">
        <f t="shared" si="17"/>
        <v>1.0304365707227896</v>
      </c>
      <c r="AG30" s="8">
        <f t="shared" si="17"/>
        <v>0.9321379521343216</v>
      </c>
    </row>
    <row r="31" spans="1:33" x14ac:dyDescent="0.2">
      <c r="A31">
        <v>5</v>
      </c>
      <c r="B31" s="4">
        <v>136521692</v>
      </c>
      <c r="C31" s="5">
        <v>90420357.867173001</v>
      </c>
      <c r="D31" s="4">
        <v>2339.931689</v>
      </c>
      <c r="E31" s="4">
        <v>19702</v>
      </c>
      <c r="F31" s="4">
        <v>816</v>
      </c>
      <c r="G31" s="4">
        <v>38740</v>
      </c>
      <c r="H31" s="4">
        <v>6929.3316409999998</v>
      </c>
      <c r="I31" s="4">
        <v>6050.2994760000001</v>
      </c>
      <c r="J31" s="4">
        <v>222.71855099999999</v>
      </c>
      <c r="L31" t="s">
        <v>18</v>
      </c>
      <c r="M31" s="6">
        <v>12</v>
      </c>
      <c r="N31" s="8">
        <f t="shared" si="18"/>
        <v>0.95505758311078848</v>
      </c>
      <c r="Y31" s="2">
        <v>5</v>
      </c>
      <c r="Z31" s="8">
        <f>N37</f>
        <v>0.79087844940742291</v>
      </c>
      <c r="AA31" s="8">
        <f>N38</f>
        <v>0.83360349504299525</v>
      </c>
      <c r="AB31" s="8">
        <f t="shared" si="16"/>
        <v>1.0540222655802352</v>
      </c>
      <c r="AE31" s="2">
        <f t="shared" si="13"/>
        <v>5</v>
      </c>
      <c r="AF31" s="8">
        <f t="shared" si="17"/>
        <v>0.90047552214593429</v>
      </c>
      <c r="AG31" s="8">
        <f t="shared" si="17"/>
        <v>0.94912124995180291</v>
      </c>
    </row>
    <row r="32" spans="1:33" x14ac:dyDescent="0.2">
      <c r="A32">
        <v>6</v>
      </c>
      <c r="B32" s="4">
        <v>142714228</v>
      </c>
      <c r="C32" s="5">
        <v>96235116.590909004</v>
      </c>
      <c r="D32" s="4">
        <v>2324.4204549999999</v>
      </c>
      <c r="E32" s="4">
        <v>19996</v>
      </c>
      <c r="F32" s="4">
        <v>804</v>
      </c>
      <c r="G32" s="4">
        <v>43148</v>
      </c>
      <c r="H32" s="4">
        <v>7137.1388280000001</v>
      </c>
      <c r="I32" s="4">
        <v>6397.3783229999999</v>
      </c>
      <c r="J32" s="4">
        <v>226.042033</v>
      </c>
      <c r="L32" t="s">
        <v>19</v>
      </c>
      <c r="M32" s="6">
        <v>12</v>
      </c>
      <c r="N32" s="8">
        <f t="shared" si="18"/>
        <v>1.0164754932369753</v>
      </c>
      <c r="Y32" s="2">
        <v>6</v>
      </c>
      <c r="Z32" s="8">
        <f>N39</f>
        <v>0.79766614687131066</v>
      </c>
      <c r="AA32" s="8">
        <f>N40</f>
        <v>0.8613573648019679</v>
      </c>
      <c r="AB32" s="8">
        <f t="shared" si="16"/>
        <v>1.0798469612637738</v>
      </c>
      <c r="AE32" s="2">
        <f t="shared" si="13"/>
        <v>6</v>
      </c>
      <c r="AF32" s="8">
        <f t="shared" si="17"/>
        <v>0.90820383415461603</v>
      </c>
      <c r="AG32" s="8">
        <f t="shared" si="17"/>
        <v>0.98072115051997055</v>
      </c>
    </row>
    <row r="33" spans="1:33" x14ac:dyDescent="0.2">
      <c r="A33">
        <v>7</v>
      </c>
      <c r="B33" s="4">
        <v>141593420</v>
      </c>
      <c r="C33" s="5">
        <v>93467169.377609</v>
      </c>
      <c r="D33" s="4">
        <v>2310.3187859999998</v>
      </c>
      <c r="E33" s="4">
        <v>20831</v>
      </c>
      <c r="F33" s="4">
        <v>796</v>
      </c>
      <c r="G33" s="4">
        <v>45888</v>
      </c>
      <c r="H33" s="4">
        <v>6797.2454509999998</v>
      </c>
      <c r="I33" s="4">
        <v>5857.2114659999997</v>
      </c>
      <c r="J33" s="4">
        <v>235.481176</v>
      </c>
      <c r="L33" t="s">
        <v>20</v>
      </c>
      <c r="M33" s="6">
        <v>12</v>
      </c>
      <c r="N33" s="8">
        <f t="shared" si="18"/>
        <v>0.98723927875974549</v>
      </c>
      <c r="Y33" s="2">
        <v>7</v>
      </c>
      <c r="Z33" s="8">
        <f>N41</f>
        <v>0.76259481133312257</v>
      </c>
      <c r="AA33" s="8">
        <f>N42</f>
        <v>0.86929361573817843</v>
      </c>
      <c r="AB33" s="8">
        <f t="shared" si="16"/>
        <v>1.1399154607655033</v>
      </c>
      <c r="AE33" s="2">
        <f t="shared" si="13"/>
        <v>7</v>
      </c>
      <c r="AF33" s="8">
        <f t="shared" si="17"/>
        <v>0.86827243988692848</v>
      </c>
      <c r="AG33" s="8">
        <f t="shared" si="17"/>
        <v>0.98975717838369581</v>
      </c>
    </row>
    <row r="34" spans="1:33" x14ac:dyDescent="0.2">
      <c r="A34">
        <v>8</v>
      </c>
      <c r="B34" s="4">
        <v>131167684</v>
      </c>
      <c r="C34" s="5">
        <v>85683215.816091999</v>
      </c>
      <c r="D34" s="4">
        <v>2225.0498080000002</v>
      </c>
      <c r="E34" s="4">
        <v>20442</v>
      </c>
      <c r="F34" s="4">
        <v>816</v>
      </c>
      <c r="G34" s="4">
        <v>37316</v>
      </c>
      <c r="H34" s="4">
        <v>6416.5778300000002</v>
      </c>
      <c r="I34" s="4">
        <v>5595.9382919999998</v>
      </c>
      <c r="J34" s="4">
        <v>231.08377899999999</v>
      </c>
      <c r="L34" t="s">
        <v>21</v>
      </c>
      <c r="M34" s="6">
        <v>12</v>
      </c>
      <c r="N34" s="8">
        <f t="shared" si="18"/>
        <v>0.90502191033891122</v>
      </c>
      <c r="Y34" s="2">
        <v>8</v>
      </c>
      <c r="Z34" s="8">
        <f>N43</f>
        <v>0.87133680878622866</v>
      </c>
      <c r="AA34" s="8">
        <f>N44</f>
        <v>0.840015115598859</v>
      </c>
      <c r="AB34" s="8">
        <f t="shared" si="16"/>
        <v>0.96405328815271707</v>
      </c>
      <c r="AE34" s="2">
        <f t="shared" si="13"/>
        <v>8</v>
      </c>
      <c r="AF34" s="8">
        <f t="shared" si="17"/>
        <v>0.99208350972850168</v>
      </c>
      <c r="AG34" s="8">
        <f t="shared" si="17"/>
        <v>0.95642136967585012</v>
      </c>
    </row>
    <row r="35" spans="1:33" x14ac:dyDescent="0.2">
      <c r="A35">
        <v>9</v>
      </c>
      <c r="B35" s="4">
        <v>125594880</v>
      </c>
      <c r="C35" s="5">
        <v>77509455.305019006</v>
      </c>
      <c r="D35" s="4">
        <v>2355.1660230000002</v>
      </c>
      <c r="E35" s="4">
        <v>20417</v>
      </c>
      <c r="F35" s="4">
        <v>840</v>
      </c>
      <c r="G35" s="4">
        <v>38616</v>
      </c>
      <c r="H35" s="4">
        <v>6151.4855269999998</v>
      </c>
      <c r="I35" s="4">
        <v>5450.9811410000002</v>
      </c>
      <c r="J35" s="4">
        <v>230.80117000000001</v>
      </c>
      <c r="L35" t="s">
        <v>22</v>
      </c>
      <c r="M35" s="6">
        <v>12</v>
      </c>
      <c r="N35" s="8">
        <f t="shared" si="18"/>
        <v>0.81868723811720479</v>
      </c>
      <c r="Y35" s="2" t="s">
        <v>23</v>
      </c>
      <c r="Z35" s="9">
        <f>AVERAGE(Z27:Z34)</f>
        <v>0.87828978129541013</v>
      </c>
      <c r="AA35" s="9">
        <f>AVERAGE(AA27:AA34)</f>
        <v>0.89150715277728187</v>
      </c>
      <c r="AB35" s="9">
        <f>AVERAGE(AB27:AB34)</f>
        <v>1.0202864329716228</v>
      </c>
      <c r="AE35" s="2" t="str">
        <f t="shared" si="13"/>
        <v>Mean</v>
      </c>
      <c r="AF35" s="9">
        <f>AVERAGE(AF27:AF34)</f>
        <v>1</v>
      </c>
      <c r="AG35" s="9">
        <f>AVERAGE(AG27:AG34)</f>
        <v>1.0150489869782808</v>
      </c>
    </row>
    <row r="36" spans="1:33" x14ac:dyDescent="0.2">
      <c r="A36">
        <v>10</v>
      </c>
      <c r="B36" s="4">
        <v>135510756</v>
      </c>
      <c r="C36" s="5">
        <v>85229546.316405997</v>
      </c>
      <c r="D36" s="4">
        <v>2704.3085940000001</v>
      </c>
      <c r="E36" s="4">
        <v>18593</v>
      </c>
      <c r="F36" s="4">
        <v>860</v>
      </c>
      <c r="G36" s="4">
        <v>29900</v>
      </c>
      <c r="H36" s="4">
        <v>7288.2674120000001</v>
      </c>
      <c r="I36" s="4">
        <v>4904.1718229999997</v>
      </c>
      <c r="J36" s="4">
        <v>210.18201300000001</v>
      </c>
      <c r="L36" t="s">
        <v>38</v>
      </c>
      <c r="M36" s="6">
        <v>12</v>
      </c>
      <c r="N36" s="7">
        <f>C36/$N$46</f>
        <v>0.90023006361189783</v>
      </c>
      <c r="Y36" s="2" t="s">
        <v>24</v>
      </c>
      <c r="Z36" s="8">
        <f>_xlfn.STDEV.S(Z27:Z34)</f>
        <v>9.2920817662495547E-2</v>
      </c>
      <c r="AA36" s="8">
        <f t="shared" ref="AA36:AB36" si="19">_xlfn.STDEV.S(AA27:AA34)</f>
        <v>6.7169610589376413E-2</v>
      </c>
      <c r="AB36" s="8">
        <f t="shared" si="19"/>
        <v>8.0650539549009553E-2</v>
      </c>
      <c r="AE36" s="2" t="str">
        <f t="shared" si="13"/>
        <v>SD</v>
      </c>
      <c r="AF36" s="8">
        <f>_xlfn.STDEV.S(AF27:AF34)</f>
        <v>0.10579744822425748</v>
      </c>
      <c r="AG36" s="8">
        <f t="shared" ref="AG36" si="20">_xlfn.STDEV.S(AG27:AG34)</f>
        <v>7.6477732087815428E-2</v>
      </c>
    </row>
    <row r="37" spans="1:33" x14ac:dyDescent="0.2">
      <c r="A37">
        <v>11</v>
      </c>
      <c r="B37" s="4">
        <v>125925388</v>
      </c>
      <c r="C37" s="5">
        <v>74876650.046511993</v>
      </c>
      <c r="D37" s="4">
        <v>2464.6937979999998</v>
      </c>
      <c r="E37" s="4">
        <v>20712</v>
      </c>
      <c r="F37" s="4">
        <v>780</v>
      </c>
      <c r="G37" s="4">
        <v>38004</v>
      </c>
      <c r="H37" s="4">
        <v>6079.8275400000002</v>
      </c>
      <c r="I37" s="4">
        <v>5201.2719340000003</v>
      </c>
      <c r="J37" s="4">
        <v>234.13595699999999</v>
      </c>
      <c r="L37" t="s">
        <v>25</v>
      </c>
      <c r="M37" s="6">
        <v>12</v>
      </c>
      <c r="N37" s="8">
        <f>C37/$N$46</f>
        <v>0.79087844940742291</v>
      </c>
      <c r="Y37" s="2"/>
      <c r="Z37" s="2"/>
      <c r="AA37" s="10"/>
      <c r="AB37" s="2"/>
      <c r="AE37" s="2"/>
      <c r="AG37" s="10"/>
    </row>
    <row r="38" spans="1:33" x14ac:dyDescent="0.2">
      <c r="A38">
        <v>12</v>
      </c>
      <c r="B38" s="4">
        <v>128355724</v>
      </c>
      <c r="C38" s="5">
        <v>78921656.321082994</v>
      </c>
      <c r="D38" s="4">
        <v>2347.408124</v>
      </c>
      <c r="E38" s="4">
        <v>21059</v>
      </c>
      <c r="F38" s="4">
        <v>892</v>
      </c>
      <c r="G38" s="4">
        <v>36028</v>
      </c>
      <c r="H38" s="4">
        <v>6095.0531360000004</v>
      </c>
      <c r="I38" s="4">
        <v>5036.403311</v>
      </c>
      <c r="J38" s="4">
        <v>238.058571</v>
      </c>
      <c r="L38" t="s">
        <v>26</v>
      </c>
      <c r="M38" s="6">
        <v>12</v>
      </c>
      <c r="N38" s="8">
        <f t="shared" ref="N38:N44" si="21">C38/$N$46</f>
        <v>0.83360349504299525</v>
      </c>
      <c r="Y38" s="2"/>
      <c r="Z38" s="2"/>
      <c r="AA38" s="10"/>
      <c r="AB38" s="2"/>
      <c r="AE38" s="2"/>
      <c r="AG38" s="10"/>
    </row>
    <row r="39" spans="1:33" x14ac:dyDescent="0.2">
      <c r="A39">
        <v>13</v>
      </c>
      <c r="B39" s="4">
        <v>124308916</v>
      </c>
      <c r="C39" s="5">
        <v>75519277.302325994</v>
      </c>
      <c r="D39" s="4">
        <v>2390.9457360000001</v>
      </c>
      <c r="E39" s="4">
        <v>20406</v>
      </c>
      <c r="F39" s="4">
        <v>848</v>
      </c>
      <c r="G39" s="4">
        <v>36980</v>
      </c>
      <c r="H39" s="4">
        <v>6091.7826130000003</v>
      </c>
      <c r="I39" s="4">
        <v>5255.9917089999999</v>
      </c>
      <c r="J39" s="4">
        <v>230.67682199999999</v>
      </c>
      <c r="L39" t="s">
        <v>27</v>
      </c>
      <c r="M39" s="6">
        <v>12</v>
      </c>
      <c r="N39" s="8">
        <f t="shared" si="21"/>
        <v>0.79766614687131066</v>
      </c>
    </row>
    <row r="40" spans="1:33" x14ac:dyDescent="0.2">
      <c r="A40">
        <v>14</v>
      </c>
      <c r="B40" s="4">
        <v>131926304</v>
      </c>
      <c r="C40" s="5">
        <v>81549262.111753002</v>
      </c>
      <c r="D40" s="4">
        <v>2473.9499040000001</v>
      </c>
      <c r="E40" s="4">
        <v>20363</v>
      </c>
      <c r="F40" s="4">
        <v>888</v>
      </c>
      <c r="G40" s="4">
        <v>38984</v>
      </c>
      <c r="H40" s="4">
        <v>6478.7263169999997</v>
      </c>
      <c r="I40" s="4">
        <v>5571.2843919999996</v>
      </c>
      <c r="J40" s="4">
        <v>230.19073399999999</v>
      </c>
      <c r="L40" t="s">
        <v>28</v>
      </c>
      <c r="M40" s="6">
        <v>12</v>
      </c>
      <c r="N40" s="8">
        <f t="shared" si="21"/>
        <v>0.8613573648019679</v>
      </c>
    </row>
    <row r="41" spans="1:33" x14ac:dyDescent="0.2">
      <c r="A41">
        <v>15</v>
      </c>
      <c r="B41" s="4">
        <v>119504320</v>
      </c>
      <c r="C41" s="5">
        <v>72198888.284614995</v>
      </c>
      <c r="D41" s="4">
        <v>2386.5115380000002</v>
      </c>
      <c r="E41" s="4">
        <v>19822</v>
      </c>
      <c r="F41" s="4">
        <v>872</v>
      </c>
      <c r="G41" s="4">
        <v>39552</v>
      </c>
      <c r="H41" s="4">
        <v>6028.872969</v>
      </c>
      <c r="I41" s="4">
        <v>5427.6007200000004</v>
      </c>
      <c r="J41" s="4">
        <v>224.075074</v>
      </c>
      <c r="L41" t="s">
        <v>29</v>
      </c>
      <c r="M41" s="6">
        <v>12</v>
      </c>
      <c r="N41" s="8">
        <f t="shared" si="21"/>
        <v>0.76259481133312257</v>
      </c>
    </row>
    <row r="42" spans="1:33" x14ac:dyDescent="0.2">
      <c r="A42">
        <v>16</v>
      </c>
      <c r="B42" s="4">
        <v>130283220</v>
      </c>
      <c r="C42" s="5">
        <v>82300629.005713999</v>
      </c>
      <c r="D42" s="4">
        <v>2307.2990479999999</v>
      </c>
      <c r="E42" s="4">
        <v>20796</v>
      </c>
      <c r="F42" s="4">
        <v>816</v>
      </c>
      <c r="G42" s="4">
        <v>38100</v>
      </c>
      <c r="H42" s="4">
        <v>6264.8211190000002</v>
      </c>
      <c r="I42" s="4">
        <v>5479.1666329999998</v>
      </c>
      <c r="J42" s="4">
        <v>235.08552299999999</v>
      </c>
      <c r="L42" t="s">
        <v>30</v>
      </c>
      <c r="M42" s="6">
        <v>12</v>
      </c>
      <c r="N42" s="8">
        <f t="shared" si="21"/>
        <v>0.86929361573817843</v>
      </c>
    </row>
    <row r="43" spans="1:33" x14ac:dyDescent="0.2">
      <c r="A43">
        <v>17</v>
      </c>
      <c r="B43" s="4">
        <v>131658164</v>
      </c>
      <c r="C43" s="5">
        <v>82494068.909090996</v>
      </c>
      <c r="D43" s="4">
        <v>2364.909091</v>
      </c>
      <c r="E43" s="4">
        <v>20789</v>
      </c>
      <c r="F43" s="4">
        <v>848</v>
      </c>
      <c r="G43" s="4">
        <v>37796</v>
      </c>
      <c r="H43" s="4">
        <v>6333.0686420000002</v>
      </c>
      <c r="I43" s="4">
        <v>5468.4521599999998</v>
      </c>
      <c r="J43" s="4">
        <v>235.006393</v>
      </c>
      <c r="L43" t="s">
        <v>31</v>
      </c>
      <c r="M43" s="6">
        <v>12</v>
      </c>
      <c r="N43" s="8">
        <f t="shared" si="21"/>
        <v>0.87133680878622866</v>
      </c>
    </row>
    <row r="44" spans="1:33" x14ac:dyDescent="0.2">
      <c r="A44">
        <v>18</v>
      </c>
      <c r="B44" s="4">
        <v>131266324</v>
      </c>
      <c r="C44" s="5">
        <v>79528678.384905994</v>
      </c>
      <c r="D44" s="4">
        <v>2474.6566039999998</v>
      </c>
      <c r="E44" s="4">
        <v>20907</v>
      </c>
      <c r="F44" s="4">
        <v>900</v>
      </c>
      <c r="G44" s="4">
        <v>35548</v>
      </c>
      <c r="H44" s="4">
        <v>6278.5824839999996</v>
      </c>
      <c r="I44" s="4">
        <v>5225.0152840000001</v>
      </c>
      <c r="J44" s="4">
        <v>236.340307</v>
      </c>
      <c r="L44" t="s">
        <v>32</v>
      </c>
      <c r="M44" s="6">
        <v>12</v>
      </c>
      <c r="N44" s="8">
        <f t="shared" si="21"/>
        <v>0.840015115598859</v>
      </c>
    </row>
    <row r="45" spans="1:33" x14ac:dyDescent="0.2">
      <c r="A45">
        <v>19</v>
      </c>
      <c r="B45" s="4">
        <v>147737056</v>
      </c>
      <c r="C45" s="5">
        <v>94330720.078946993</v>
      </c>
      <c r="D45" s="4">
        <v>2666.1842109999998</v>
      </c>
      <c r="E45" s="4">
        <v>20031</v>
      </c>
      <c r="F45" s="4">
        <v>828</v>
      </c>
      <c r="G45" s="4">
        <v>30176</v>
      </c>
      <c r="H45" s="4">
        <v>7375.4208980000003</v>
      </c>
      <c r="I45" s="4">
        <v>5002.9115300000003</v>
      </c>
      <c r="J45" s="4">
        <v>226.43768600000001</v>
      </c>
      <c r="L45" t="s">
        <v>38</v>
      </c>
      <c r="M45" s="6">
        <v>12</v>
      </c>
      <c r="N45" s="7">
        <f>C45/$N$46</f>
        <v>0.99636046192211503</v>
      </c>
    </row>
    <row r="46" spans="1:33" x14ac:dyDescent="0.2">
      <c r="A46">
        <v>20</v>
      </c>
      <c r="B46" s="4">
        <v>83836132</v>
      </c>
      <c r="C46" s="5">
        <v>33005163.097143002</v>
      </c>
      <c r="D46" s="4">
        <v>2774.4647620000001</v>
      </c>
      <c r="E46" s="4">
        <v>18321</v>
      </c>
      <c r="F46" s="4">
        <v>904</v>
      </c>
      <c r="G46" s="4">
        <v>19680</v>
      </c>
      <c r="H46" s="4">
        <v>4575.9582989999999</v>
      </c>
      <c r="I46" s="4">
        <v>3043.6035579999998</v>
      </c>
      <c r="J46" s="4">
        <v>207.107226</v>
      </c>
      <c r="L46" t="s">
        <v>38</v>
      </c>
      <c r="M46" s="6">
        <v>6</v>
      </c>
      <c r="N46" s="5">
        <f>AVERAGE(C27,C36,C45)</f>
        <v>94675294.418016329</v>
      </c>
    </row>
    <row r="47" spans="1:33" x14ac:dyDescent="0.2">
      <c r="A47">
        <v>21</v>
      </c>
      <c r="B47" s="4">
        <v>178356744</v>
      </c>
      <c r="C47" s="5">
        <v>110446046.067669</v>
      </c>
      <c r="D47" s="4">
        <v>3189.7932329999999</v>
      </c>
      <c r="E47" s="4">
        <v>21290</v>
      </c>
      <c r="F47" s="4">
        <v>1136</v>
      </c>
      <c r="G47" s="4">
        <v>35328</v>
      </c>
      <c r="H47" s="4">
        <v>8377.4891499999994</v>
      </c>
      <c r="I47" s="4">
        <v>5571.4488270000002</v>
      </c>
      <c r="J47" s="4">
        <v>240.66987800000001</v>
      </c>
      <c r="L47" t="s">
        <v>38</v>
      </c>
      <c r="M47" s="6">
        <v>15</v>
      </c>
    </row>
    <row r="48" spans="1:33" x14ac:dyDescent="0.2">
      <c r="A48">
        <v>22</v>
      </c>
      <c r="B48" s="4">
        <v>211860876</v>
      </c>
      <c r="C48" s="5">
        <v>137242575.73674601</v>
      </c>
      <c r="D48" s="4">
        <v>3146.990859</v>
      </c>
      <c r="E48" s="4">
        <v>23711</v>
      </c>
      <c r="F48" s="4">
        <v>1156</v>
      </c>
      <c r="G48" s="4">
        <v>37524</v>
      </c>
      <c r="H48" s="4">
        <v>8935.1303609999995</v>
      </c>
      <c r="I48" s="4">
        <v>5939.3206719999998</v>
      </c>
      <c r="J48" s="4">
        <v>268.03773999999999</v>
      </c>
      <c r="L48" t="s">
        <v>38</v>
      </c>
      <c r="M48" s="6">
        <v>18</v>
      </c>
      <c r="Y48" s="2"/>
      <c r="Z48" s="16"/>
      <c r="AA48" s="16"/>
      <c r="AB48" s="16"/>
      <c r="AC48" s="14"/>
      <c r="AD48" s="14"/>
      <c r="AE48" s="16"/>
      <c r="AF48" s="16"/>
      <c r="AG48" s="16"/>
    </row>
  </sheetData>
  <mergeCells count="4">
    <mergeCell ref="AP1:AR1"/>
    <mergeCell ref="Z1:AB1"/>
    <mergeCell ref="AE1:AG1"/>
    <mergeCell ref="AK1:AM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EP300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2022-02-11T13:39:20Z</dcterms:created>
  <dcterms:modified xsi:type="dcterms:W3CDTF">2022-05-07T06:55:57Z</dcterms:modified>
</cp:coreProperties>
</file>