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7729"/>
  <workbookPr filterPrivacy="1" autoCompressPictures="0"/>
  <bookViews>
    <workbookView xWindow="14400" yWindow="0" windowWidth="22540" windowHeight="14840"/>
  </bookViews>
  <sheets>
    <sheet name="2-s2" sheetId="9" r:id="rId1"/>
  </sheets>
  <calcPr calcId="140001" concurrentCalc="0"/>
  <extLst>
    <ext xmlns:mx="http://schemas.microsoft.com/office/mac/excel/2008/main" uri="{7523E5D3-25F3-A5E0-1632-64F254C22452}">
      <mx:ArchID Flags="2"/>
    </ex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44" i="9" l="1"/>
  <c r="I145" i="9"/>
  <c r="I146" i="9"/>
  <c r="I147" i="9"/>
  <c r="I148" i="9"/>
  <c r="I149" i="9"/>
  <c r="J151" i="9"/>
  <c r="I151" i="9"/>
  <c r="H151" i="9"/>
  <c r="J150" i="9"/>
  <c r="G150" i="9"/>
  <c r="H150" i="9"/>
  <c r="I150" i="9"/>
  <c r="J149" i="9"/>
  <c r="J148" i="9"/>
  <c r="J147" i="9"/>
  <c r="J146" i="9"/>
  <c r="J145" i="9"/>
  <c r="J144" i="9"/>
  <c r="J143" i="9"/>
  <c r="N310" i="9"/>
  <c r="N311" i="9"/>
  <c r="N312" i="9"/>
  <c r="N313" i="9"/>
  <c r="N314" i="9"/>
  <c r="N315" i="9"/>
  <c r="O317" i="9"/>
  <c r="N317" i="9"/>
  <c r="M317" i="9"/>
  <c r="O316" i="9"/>
  <c r="L316" i="9"/>
  <c r="M316" i="9"/>
  <c r="N316" i="9"/>
  <c r="O315" i="9"/>
  <c r="O314" i="9"/>
  <c r="O313" i="9"/>
  <c r="O312" i="9"/>
  <c r="O311" i="9"/>
  <c r="O310" i="9"/>
  <c r="O309" i="9"/>
  <c r="N271" i="9"/>
  <c r="N272" i="9"/>
  <c r="N273" i="9"/>
  <c r="N274" i="9"/>
  <c r="N275" i="9"/>
  <c r="N276" i="9"/>
  <c r="O278" i="9"/>
  <c r="N278" i="9"/>
  <c r="M278" i="9"/>
  <c r="O277" i="9"/>
  <c r="L277" i="9"/>
  <c r="M277" i="9"/>
  <c r="N277" i="9"/>
  <c r="O276" i="9"/>
  <c r="O275" i="9"/>
  <c r="O274" i="9"/>
  <c r="O273" i="9"/>
  <c r="O272" i="9"/>
  <c r="O271" i="9"/>
  <c r="O270" i="9"/>
  <c r="N229" i="9"/>
  <c r="N230" i="9"/>
  <c r="N232" i="9"/>
  <c r="N233" i="9"/>
  <c r="O235" i="9"/>
  <c r="N235" i="9"/>
  <c r="M235" i="9"/>
  <c r="O234" i="9"/>
  <c r="L234" i="9"/>
  <c r="M234" i="9"/>
  <c r="N234" i="9"/>
  <c r="O233" i="9"/>
  <c r="O232" i="9"/>
  <c r="O231" i="9"/>
  <c r="O230" i="9"/>
  <c r="O229" i="9"/>
  <c r="O228" i="9"/>
  <c r="O227" i="9"/>
  <c r="N157" i="9"/>
  <c r="N158" i="9"/>
  <c r="N159" i="9"/>
  <c r="N160" i="9"/>
  <c r="N161" i="9"/>
  <c r="N162" i="9"/>
  <c r="O164" i="9"/>
  <c r="N164" i="9"/>
  <c r="M164" i="9"/>
  <c r="O163" i="9"/>
  <c r="L163" i="9"/>
  <c r="M163" i="9"/>
  <c r="N163" i="9"/>
  <c r="O162" i="9"/>
  <c r="O161" i="9"/>
  <c r="O160" i="9"/>
  <c r="O159" i="9"/>
  <c r="O158" i="9"/>
  <c r="O157" i="9"/>
  <c r="O156" i="9"/>
  <c r="N144" i="9"/>
  <c r="N145" i="9"/>
  <c r="N146" i="9"/>
  <c r="N147" i="9"/>
  <c r="N148" i="9"/>
  <c r="N149" i="9"/>
  <c r="O151" i="9"/>
  <c r="N151" i="9"/>
  <c r="M151" i="9"/>
  <c r="O150" i="9"/>
  <c r="L150" i="9"/>
  <c r="M150" i="9"/>
  <c r="N150" i="9"/>
  <c r="O149" i="9"/>
  <c r="O148" i="9"/>
  <c r="O147" i="9"/>
  <c r="O146" i="9"/>
  <c r="O145" i="9"/>
  <c r="O144" i="9"/>
  <c r="O143" i="9"/>
  <c r="N131" i="9"/>
  <c r="N132" i="9"/>
  <c r="N133" i="9"/>
  <c r="N134" i="9"/>
  <c r="N135" i="9"/>
  <c r="N136" i="9"/>
  <c r="O138" i="9"/>
  <c r="N138" i="9"/>
  <c r="M138" i="9"/>
  <c r="O137" i="9"/>
  <c r="L137" i="9"/>
  <c r="M137" i="9"/>
  <c r="N137" i="9"/>
  <c r="O136" i="9"/>
  <c r="O135" i="9"/>
  <c r="O134" i="9"/>
  <c r="O133" i="9"/>
  <c r="O132" i="9"/>
  <c r="O131" i="9"/>
  <c r="O130" i="9"/>
  <c r="N118" i="9"/>
  <c r="N119" i="9"/>
  <c r="N120" i="9"/>
  <c r="N121" i="9"/>
  <c r="N122" i="9"/>
  <c r="N123" i="9"/>
  <c r="O125" i="9"/>
  <c r="N125" i="9"/>
  <c r="M125" i="9"/>
  <c r="O124" i="9"/>
  <c r="L124" i="9"/>
  <c r="M124" i="9"/>
  <c r="N124" i="9"/>
  <c r="O123" i="9"/>
  <c r="O122" i="9"/>
  <c r="O121" i="9"/>
  <c r="O120" i="9"/>
  <c r="O119" i="9"/>
  <c r="O118" i="9"/>
  <c r="O117" i="9"/>
  <c r="N105" i="9"/>
  <c r="N106" i="9"/>
  <c r="N107" i="9"/>
  <c r="N108" i="9"/>
  <c r="N109" i="9"/>
  <c r="N110" i="9"/>
  <c r="O112" i="9"/>
  <c r="N112" i="9"/>
  <c r="M112" i="9"/>
  <c r="O111" i="9"/>
  <c r="L111" i="9"/>
  <c r="M111" i="9"/>
  <c r="N111" i="9"/>
  <c r="O110" i="9"/>
  <c r="O109" i="9"/>
  <c r="O108" i="9"/>
  <c r="O107" i="9"/>
  <c r="O106" i="9"/>
  <c r="O105" i="9"/>
  <c r="O104" i="9"/>
  <c r="N92" i="9"/>
  <c r="N93" i="9"/>
  <c r="N94" i="9"/>
  <c r="N95" i="9"/>
  <c r="N96" i="9"/>
  <c r="N97" i="9"/>
  <c r="O99" i="9"/>
  <c r="N99" i="9"/>
  <c r="M99" i="9"/>
  <c r="O98" i="9"/>
  <c r="L98" i="9"/>
  <c r="M98" i="9"/>
  <c r="N98" i="9"/>
  <c r="O97" i="9"/>
  <c r="O96" i="9"/>
  <c r="O95" i="9"/>
  <c r="O94" i="9"/>
  <c r="O93" i="9"/>
  <c r="O92" i="9"/>
  <c r="O91" i="9"/>
  <c r="I157" i="9"/>
  <c r="I159" i="9"/>
  <c r="I160" i="9"/>
  <c r="I161" i="9"/>
  <c r="I162" i="9"/>
  <c r="J164" i="9"/>
  <c r="I164" i="9"/>
  <c r="H164" i="9"/>
  <c r="J163" i="9"/>
  <c r="G163" i="9"/>
  <c r="H163" i="9"/>
  <c r="I163" i="9"/>
  <c r="J162" i="9"/>
  <c r="J161" i="9"/>
  <c r="J160" i="9"/>
  <c r="J159" i="9"/>
  <c r="J158" i="9"/>
  <c r="J157" i="9"/>
  <c r="J156" i="9"/>
  <c r="I131" i="9"/>
  <c r="I132" i="9"/>
  <c r="I133" i="9"/>
  <c r="I134" i="9"/>
  <c r="I135" i="9"/>
  <c r="I136" i="9"/>
  <c r="J138" i="9"/>
  <c r="I138" i="9"/>
  <c r="H138" i="9"/>
  <c r="J137" i="9"/>
  <c r="G137" i="9"/>
  <c r="H137" i="9"/>
  <c r="I137" i="9"/>
  <c r="J136" i="9"/>
  <c r="J135" i="9"/>
  <c r="J134" i="9"/>
  <c r="J133" i="9"/>
  <c r="J132" i="9"/>
  <c r="J131" i="9"/>
  <c r="J130" i="9"/>
  <c r="I118" i="9"/>
  <c r="I119" i="9"/>
  <c r="I120" i="9"/>
  <c r="I121" i="9"/>
  <c r="I122" i="9"/>
  <c r="I123" i="9"/>
  <c r="J125" i="9"/>
  <c r="I125" i="9"/>
  <c r="H125" i="9"/>
  <c r="J124" i="9"/>
  <c r="G124" i="9"/>
  <c r="H124" i="9"/>
  <c r="I124" i="9"/>
  <c r="J123" i="9"/>
  <c r="J122" i="9"/>
  <c r="J121" i="9"/>
  <c r="J120" i="9"/>
  <c r="J119" i="9"/>
  <c r="J118" i="9"/>
  <c r="J117" i="9"/>
  <c r="I105" i="9"/>
  <c r="I106" i="9"/>
  <c r="I107" i="9"/>
  <c r="I108" i="9"/>
  <c r="I109" i="9"/>
  <c r="I110" i="9"/>
  <c r="J112" i="9"/>
  <c r="I112" i="9"/>
  <c r="H112" i="9"/>
  <c r="J111" i="9"/>
  <c r="G111" i="9"/>
  <c r="H111" i="9"/>
  <c r="I111" i="9"/>
  <c r="J110" i="9"/>
  <c r="J109" i="9"/>
  <c r="J108" i="9"/>
  <c r="J107" i="9"/>
  <c r="J106" i="9"/>
  <c r="J105" i="9"/>
  <c r="J104" i="9"/>
  <c r="I92" i="9"/>
  <c r="I93" i="9"/>
  <c r="I94" i="9"/>
  <c r="J99" i="9"/>
  <c r="I99" i="9"/>
  <c r="H99" i="9"/>
  <c r="J98" i="9"/>
  <c r="G98" i="9"/>
  <c r="H98" i="9"/>
  <c r="I98" i="9"/>
  <c r="J97" i="9"/>
  <c r="J96" i="9"/>
  <c r="J95" i="9"/>
  <c r="J94" i="9"/>
  <c r="J93" i="9"/>
  <c r="J92" i="9"/>
  <c r="J91" i="9"/>
  <c r="D157" i="9"/>
  <c r="D158" i="9"/>
  <c r="D159" i="9"/>
  <c r="D160" i="9"/>
  <c r="D161" i="9"/>
  <c r="D162" i="9"/>
  <c r="E164" i="9"/>
  <c r="D164" i="9"/>
  <c r="C164" i="9"/>
  <c r="E163" i="9"/>
  <c r="B163" i="9"/>
  <c r="C163" i="9"/>
  <c r="D163" i="9"/>
  <c r="E162" i="9"/>
  <c r="E161" i="9"/>
  <c r="E160" i="9"/>
  <c r="E159" i="9"/>
  <c r="E158" i="9"/>
  <c r="E157" i="9"/>
  <c r="E156" i="9"/>
  <c r="D144" i="9"/>
  <c r="D145" i="9"/>
  <c r="D146" i="9"/>
  <c r="D147" i="9"/>
  <c r="D148" i="9"/>
  <c r="D149" i="9"/>
  <c r="E151" i="9"/>
  <c r="D151" i="9"/>
  <c r="C151" i="9"/>
  <c r="E150" i="9"/>
  <c r="B150" i="9"/>
  <c r="C150" i="9"/>
  <c r="D150" i="9"/>
  <c r="E149" i="9"/>
  <c r="E148" i="9"/>
  <c r="E147" i="9"/>
  <c r="E146" i="9"/>
  <c r="E145" i="9"/>
  <c r="E144" i="9"/>
  <c r="E143" i="9"/>
  <c r="D131" i="9"/>
  <c r="D132" i="9"/>
  <c r="D133" i="9"/>
  <c r="D134" i="9"/>
  <c r="D135" i="9"/>
  <c r="D136" i="9"/>
  <c r="E138" i="9"/>
  <c r="D138" i="9"/>
  <c r="C138" i="9"/>
  <c r="E137" i="9"/>
  <c r="B137" i="9"/>
  <c r="C137" i="9"/>
  <c r="D137" i="9"/>
  <c r="E136" i="9"/>
  <c r="E135" i="9"/>
  <c r="E134" i="9"/>
  <c r="E133" i="9"/>
  <c r="E132" i="9"/>
  <c r="E131" i="9"/>
  <c r="E130" i="9"/>
  <c r="D118" i="9"/>
  <c r="D119" i="9"/>
  <c r="D120" i="9"/>
  <c r="D121" i="9"/>
  <c r="D122" i="9"/>
  <c r="D123" i="9"/>
  <c r="E125" i="9"/>
  <c r="D125" i="9"/>
  <c r="C125" i="9"/>
  <c r="E124" i="9"/>
  <c r="B124" i="9"/>
  <c r="C124" i="9"/>
  <c r="D124" i="9"/>
  <c r="E123" i="9"/>
  <c r="E122" i="9"/>
  <c r="E121" i="9"/>
  <c r="E120" i="9"/>
  <c r="E119" i="9"/>
  <c r="E118" i="9"/>
  <c r="E117" i="9"/>
  <c r="D105" i="9"/>
  <c r="D106" i="9"/>
  <c r="D107" i="9"/>
  <c r="D108" i="9"/>
  <c r="D109" i="9"/>
  <c r="D110" i="9"/>
  <c r="E112" i="9"/>
  <c r="D112" i="9"/>
  <c r="C112" i="9"/>
  <c r="E111" i="9"/>
  <c r="B111" i="9"/>
  <c r="C111" i="9"/>
  <c r="D111" i="9"/>
  <c r="E110" i="9"/>
  <c r="E109" i="9"/>
  <c r="E108" i="9"/>
  <c r="E107" i="9"/>
  <c r="E106" i="9"/>
  <c r="E105" i="9"/>
  <c r="E104" i="9"/>
  <c r="D92" i="9"/>
  <c r="D93" i="9"/>
  <c r="D94" i="9"/>
  <c r="D95" i="9"/>
  <c r="D96" i="9"/>
  <c r="D97" i="9"/>
  <c r="E99" i="9"/>
  <c r="D99" i="9"/>
  <c r="C99" i="9"/>
  <c r="E98" i="9"/>
  <c r="B98" i="9"/>
  <c r="C98" i="9"/>
  <c r="D98" i="9"/>
  <c r="E97" i="9"/>
  <c r="E96" i="9"/>
  <c r="E95" i="9"/>
  <c r="E94" i="9"/>
  <c r="E93" i="9"/>
  <c r="E92" i="9"/>
  <c r="E91" i="9"/>
  <c r="N76" i="9"/>
  <c r="N77" i="9"/>
  <c r="N78" i="9"/>
  <c r="N79" i="9"/>
  <c r="N80" i="9"/>
  <c r="N81" i="9"/>
  <c r="O83" i="9"/>
  <c r="N83" i="9"/>
  <c r="M83" i="9"/>
  <c r="O82" i="9"/>
  <c r="L82" i="9"/>
  <c r="M82" i="9"/>
  <c r="N82" i="9"/>
  <c r="O81" i="9"/>
  <c r="O80" i="9"/>
  <c r="O79" i="9"/>
  <c r="O78" i="9"/>
  <c r="O77" i="9"/>
  <c r="O76" i="9"/>
  <c r="O75" i="9"/>
  <c r="N64" i="9"/>
  <c r="N65" i="9"/>
  <c r="N66" i="9"/>
  <c r="N67" i="9"/>
  <c r="N68" i="9"/>
  <c r="O70" i="9"/>
  <c r="N70" i="9"/>
  <c r="M70" i="9"/>
  <c r="O69" i="9"/>
  <c r="L69" i="9"/>
  <c r="M69" i="9"/>
  <c r="N69" i="9"/>
  <c r="O68" i="9"/>
  <c r="O67" i="9"/>
  <c r="O66" i="9"/>
  <c r="O65" i="9"/>
  <c r="O64" i="9"/>
  <c r="O63" i="9"/>
  <c r="O62" i="9"/>
  <c r="N50" i="9"/>
  <c r="N51" i="9"/>
  <c r="N52" i="9"/>
  <c r="N53" i="9"/>
  <c r="N54" i="9"/>
  <c r="N55" i="9"/>
  <c r="O57" i="9"/>
  <c r="N57" i="9"/>
  <c r="M57" i="9"/>
  <c r="O56" i="9"/>
  <c r="L56" i="9"/>
  <c r="M56" i="9"/>
  <c r="N56" i="9"/>
  <c r="O55" i="9"/>
  <c r="O54" i="9"/>
  <c r="O53" i="9"/>
  <c r="O52" i="9"/>
  <c r="O51" i="9"/>
  <c r="O50" i="9"/>
  <c r="O49" i="9"/>
  <c r="N38" i="9"/>
  <c r="N39" i="9"/>
  <c r="N40" i="9"/>
  <c r="N41" i="9"/>
  <c r="N42" i="9"/>
  <c r="O44" i="9"/>
  <c r="N44" i="9"/>
  <c r="M44" i="9"/>
  <c r="O43" i="9"/>
  <c r="L43" i="9"/>
  <c r="M43" i="9"/>
  <c r="N43" i="9"/>
  <c r="O42" i="9"/>
  <c r="O41" i="9"/>
  <c r="O40" i="9"/>
  <c r="O39" i="9"/>
  <c r="O38" i="9"/>
  <c r="O37" i="9"/>
  <c r="O36" i="9"/>
  <c r="N24" i="9"/>
  <c r="N25" i="9"/>
  <c r="N26" i="9"/>
  <c r="N27" i="9"/>
  <c r="N28" i="9"/>
  <c r="N29" i="9"/>
  <c r="O31" i="9"/>
  <c r="N31" i="9"/>
  <c r="M31" i="9"/>
  <c r="O30" i="9"/>
  <c r="L30" i="9"/>
  <c r="M30" i="9"/>
  <c r="N30" i="9"/>
  <c r="O29" i="9"/>
  <c r="O28" i="9"/>
  <c r="O27" i="9"/>
  <c r="O26" i="9"/>
  <c r="O25" i="9"/>
  <c r="O24" i="9"/>
  <c r="O23" i="9"/>
  <c r="N11" i="9"/>
  <c r="N12" i="9"/>
  <c r="N13" i="9"/>
  <c r="N14" i="9"/>
  <c r="N15" i="9"/>
  <c r="N16" i="9"/>
  <c r="O18" i="9"/>
  <c r="N18" i="9"/>
  <c r="M18" i="9"/>
  <c r="O17" i="9"/>
  <c r="L17" i="9"/>
  <c r="M17" i="9"/>
  <c r="N17" i="9"/>
  <c r="O16" i="9"/>
  <c r="O15" i="9"/>
  <c r="O14" i="9"/>
  <c r="O13" i="9"/>
  <c r="O12" i="9"/>
  <c r="O11" i="9"/>
  <c r="O10" i="9"/>
  <c r="I76" i="9"/>
  <c r="I77" i="9"/>
  <c r="I78" i="9"/>
  <c r="I79" i="9"/>
  <c r="I80" i="9"/>
  <c r="I81" i="9"/>
  <c r="J83" i="9"/>
  <c r="I83" i="9"/>
  <c r="H83" i="9"/>
  <c r="J82" i="9"/>
  <c r="G82" i="9"/>
  <c r="H82" i="9"/>
  <c r="I82" i="9"/>
  <c r="J81" i="9"/>
  <c r="J80" i="9"/>
  <c r="J79" i="9"/>
  <c r="J78" i="9"/>
  <c r="J77" i="9"/>
  <c r="J76" i="9"/>
  <c r="J75" i="9"/>
  <c r="I64" i="9"/>
  <c r="I65" i="9"/>
  <c r="I67" i="9"/>
  <c r="I68" i="9"/>
  <c r="J70" i="9"/>
  <c r="I70" i="9"/>
  <c r="H70" i="9"/>
  <c r="J69" i="9"/>
  <c r="G69" i="9"/>
  <c r="H69" i="9"/>
  <c r="I69" i="9"/>
  <c r="J68" i="9"/>
  <c r="J67" i="9"/>
  <c r="J66" i="9"/>
  <c r="J65" i="9"/>
  <c r="J64" i="9"/>
  <c r="J63" i="9"/>
  <c r="J62" i="9"/>
  <c r="I50" i="9"/>
  <c r="I51" i="9"/>
  <c r="I53" i="9"/>
  <c r="I54" i="9"/>
  <c r="I55" i="9"/>
  <c r="J57" i="9"/>
  <c r="I57" i="9"/>
  <c r="H57" i="9"/>
  <c r="J56" i="9"/>
  <c r="G56" i="9"/>
  <c r="H56" i="9"/>
  <c r="I56" i="9"/>
  <c r="J55" i="9"/>
  <c r="J54" i="9"/>
  <c r="J53" i="9"/>
  <c r="J52" i="9"/>
  <c r="J51" i="9"/>
  <c r="J50" i="9"/>
  <c r="J49" i="9"/>
  <c r="I37" i="9"/>
  <c r="I38" i="9"/>
  <c r="I39" i="9"/>
  <c r="I40" i="9"/>
  <c r="I41" i="9"/>
  <c r="I42" i="9"/>
  <c r="J44" i="9"/>
  <c r="I44" i="9"/>
  <c r="H44" i="9"/>
  <c r="J43" i="9"/>
  <c r="G43" i="9"/>
  <c r="H43" i="9"/>
  <c r="I43" i="9"/>
  <c r="J42" i="9"/>
  <c r="J41" i="9"/>
  <c r="J40" i="9"/>
  <c r="J39" i="9"/>
  <c r="J38" i="9"/>
  <c r="J37" i="9"/>
  <c r="J36" i="9"/>
  <c r="I24" i="9"/>
  <c r="I25" i="9"/>
  <c r="I26" i="9"/>
  <c r="I27" i="9"/>
  <c r="I29" i="9"/>
  <c r="J31" i="9"/>
  <c r="I31" i="9"/>
  <c r="H31" i="9"/>
  <c r="J30" i="9"/>
  <c r="G30" i="9"/>
  <c r="H30" i="9"/>
  <c r="I30" i="9"/>
  <c r="J29" i="9"/>
  <c r="J28" i="9"/>
  <c r="J27" i="9"/>
  <c r="J26" i="9"/>
  <c r="J25" i="9"/>
  <c r="J24" i="9"/>
  <c r="J23" i="9"/>
  <c r="I11" i="9"/>
  <c r="I12" i="9"/>
  <c r="I13" i="9"/>
  <c r="I14" i="9"/>
  <c r="I15" i="9"/>
  <c r="I16" i="9"/>
  <c r="J18" i="9"/>
  <c r="I18" i="9"/>
  <c r="H18" i="9"/>
  <c r="J17" i="9"/>
  <c r="G17" i="9"/>
  <c r="H17" i="9"/>
  <c r="I17" i="9"/>
  <c r="J16" i="9"/>
  <c r="J15" i="9"/>
  <c r="J14" i="9"/>
  <c r="J13" i="9"/>
  <c r="J12" i="9"/>
  <c r="J11" i="9"/>
  <c r="J10" i="9"/>
  <c r="D76" i="9"/>
  <c r="D77" i="9"/>
  <c r="D78" i="9"/>
  <c r="D79" i="9"/>
  <c r="D80" i="9"/>
  <c r="D81" i="9"/>
  <c r="E83" i="9"/>
  <c r="D83" i="9"/>
  <c r="C83" i="9"/>
  <c r="E82" i="9"/>
  <c r="B82" i="9"/>
  <c r="C82" i="9"/>
  <c r="D82" i="9"/>
  <c r="E81" i="9"/>
  <c r="E80" i="9"/>
  <c r="E79" i="9"/>
  <c r="E78" i="9"/>
  <c r="E77" i="9"/>
  <c r="E76" i="9"/>
  <c r="E75" i="9"/>
  <c r="D63" i="9"/>
  <c r="D64" i="9"/>
  <c r="D65" i="9"/>
  <c r="D66" i="9"/>
  <c r="D67" i="9"/>
  <c r="D68" i="9"/>
  <c r="E70" i="9"/>
  <c r="D70" i="9"/>
  <c r="C70" i="9"/>
  <c r="E69" i="9"/>
  <c r="B69" i="9"/>
  <c r="C69" i="9"/>
  <c r="D69" i="9"/>
  <c r="E68" i="9"/>
  <c r="E67" i="9"/>
  <c r="E66" i="9"/>
  <c r="E65" i="9"/>
  <c r="E64" i="9"/>
  <c r="E63" i="9"/>
  <c r="E62" i="9"/>
  <c r="D50" i="9"/>
  <c r="D51" i="9"/>
  <c r="D52" i="9"/>
  <c r="D53" i="9"/>
  <c r="D54" i="9"/>
  <c r="D55" i="9"/>
  <c r="E57" i="9"/>
  <c r="D57" i="9"/>
  <c r="C57" i="9"/>
  <c r="E56" i="9"/>
  <c r="B56" i="9"/>
  <c r="C56" i="9"/>
  <c r="D56" i="9"/>
  <c r="E55" i="9"/>
  <c r="E54" i="9"/>
  <c r="E53" i="9"/>
  <c r="E52" i="9"/>
  <c r="E51" i="9"/>
  <c r="E50" i="9"/>
  <c r="E49" i="9"/>
  <c r="D37" i="9"/>
  <c r="D38" i="9"/>
  <c r="D39" i="9"/>
  <c r="D40" i="9"/>
  <c r="D41" i="9"/>
  <c r="D42" i="9"/>
  <c r="E44" i="9"/>
  <c r="D44" i="9"/>
  <c r="C44" i="9"/>
  <c r="E43" i="9"/>
  <c r="B43" i="9"/>
  <c r="C43" i="9"/>
  <c r="D43" i="9"/>
  <c r="E42" i="9"/>
  <c r="E41" i="9"/>
  <c r="E40" i="9"/>
  <c r="E39" i="9"/>
  <c r="E38" i="9"/>
  <c r="E37" i="9"/>
  <c r="E36" i="9"/>
  <c r="D24" i="9"/>
  <c r="D25" i="9"/>
  <c r="D26" i="9"/>
  <c r="D27" i="9"/>
  <c r="D28" i="9"/>
  <c r="D29" i="9"/>
  <c r="E31" i="9"/>
  <c r="D31" i="9"/>
  <c r="C31" i="9"/>
  <c r="E30" i="9"/>
  <c r="B30" i="9"/>
  <c r="C30" i="9"/>
  <c r="D30" i="9"/>
  <c r="E29" i="9"/>
  <c r="E28" i="9"/>
  <c r="E27" i="9"/>
  <c r="E26" i="9"/>
  <c r="E25" i="9"/>
  <c r="E24" i="9"/>
  <c r="E23" i="9"/>
  <c r="D11" i="9"/>
  <c r="D12" i="9"/>
  <c r="D13" i="9"/>
  <c r="D14" i="9"/>
  <c r="D15" i="9"/>
  <c r="D16" i="9"/>
  <c r="E18" i="9"/>
  <c r="D18" i="9"/>
  <c r="C18" i="9"/>
  <c r="E17" i="9"/>
  <c r="B17" i="9"/>
  <c r="C17" i="9"/>
  <c r="D17" i="9"/>
  <c r="E16" i="9"/>
  <c r="E15" i="9"/>
  <c r="E14" i="9"/>
  <c r="E13" i="9"/>
  <c r="E12" i="9"/>
  <c r="E11" i="9"/>
  <c r="E10" i="9"/>
</calcChain>
</file>

<file path=xl/sharedStrings.xml><?xml version="1.0" encoding="utf-8"?>
<sst xmlns="http://schemas.openxmlformats.org/spreadsheetml/2006/main" count="1040" uniqueCount="20">
  <si>
    <t>WT</t>
  </si>
  <si>
    <t>Low transcription</t>
  </si>
  <si>
    <t>High transcription</t>
  </si>
  <si>
    <t>Experiment</t>
  </si>
  <si>
    <r>
      <t>hpr1</t>
    </r>
    <r>
      <rPr>
        <i/>
        <sz val="11"/>
        <rFont val="Symbol"/>
        <family val="1"/>
        <charset val="2"/>
      </rPr>
      <t></t>
    </r>
    <r>
      <rPr>
        <sz val="11"/>
        <rFont val="Arial"/>
        <family val="2"/>
      </rPr>
      <t xml:space="preserve"> </t>
    </r>
  </si>
  <si>
    <r>
      <t>rnh1</t>
    </r>
    <r>
      <rPr>
        <i/>
        <sz val="11"/>
        <rFont val="Symbol"/>
        <family val="1"/>
        <charset val="2"/>
      </rPr>
      <t></t>
    </r>
    <r>
      <rPr>
        <i/>
        <sz val="11"/>
        <rFont val="Arial"/>
        <family val="2"/>
      </rPr>
      <t>rnh201</t>
    </r>
    <r>
      <rPr>
        <i/>
        <sz val="11"/>
        <rFont val="Symbol"/>
        <family val="1"/>
        <charset val="2"/>
      </rPr>
      <t></t>
    </r>
    <r>
      <rPr>
        <sz val="11"/>
        <rFont val="Arial"/>
        <family val="2"/>
      </rPr>
      <t xml:space="preserve"> </t>
    </r>
  </si>
  <si>
    <t>Figure 2-figure supplement 2b</t>
  </si>
  <si>
    <t>Figure 2-figure supplement 2c</t>
  </si>
  <si>
    <t>Rec.</t>
  </si>
  <si>
    <t>Totales</t>
  </si>
  <si>
    <t>F.R.</t>
  </si>
  <si>
    <t>Exp.</t>
  </si>
  <si>
    <t>F.D.:</t>
  </si>
  <si>
    <t>Y/X</t>
  </si>
  <si>
    <t>Freq. Rec.</t>
  </si>
  <si>
    <t>Strain</t>
  </si>
  <si>
    <t>x10</t>
  </si>
  <si>
    <t xml:space="preserve">x 10 </t>
  </si>
  <si>
    <t>FRTt</t>
  </si>
  <si>
    <t>FRTnt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</si>
</sst>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i/>
      <sz val="11"/>
      <name val="Symbol"/>
      <family val="1"/>
      <charset val="2"/>
    </font>
    <font>
      <b/>
      <sz val="10"/>
      <name val="Geneva"/>
      <family val="2"/>
    </font>
    <font>
      <b/>
      <sz val="10"/>
      <name val="Geneva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indexed="8"/>
      </bottom>
      <diagonal/>
    </border>
    <border>
      <left/>
      <right style="thin">
        <color auto="1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/>
      <top/>
      <bottom style="thin">
        <color auto="1"/>
      </bottom>
      <diagonal/>
    </border>
    <border>
      <left/>
      <right style="thin">
        <color indexed="8"/>
      </right>
      <top style="thin">
        <color auto="1"/>
      </top>
      <bottom/>
      <diagonal/>
    </border>
    <border>
      <left style="thin">
        <color auto="1"/>
      </left>
      <right/>
      <top style="thin">
        <color indexed="8"/>
      </top>
      <bottom/>
      <diagonal/>
    </border>
  </borders>
  <cellStyleXfs count="35">
    <xf numFmtId="0" fontId="0" fillId="0" borderId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86">
    <xf numFmtId="0" fontId="0" fillId="0" borderId="0" xfId="0"/>
    <xf numFmtId="0" fontId="1" fillId="0" borderId="0" xfId="0" applyFont="1"/>
    <xf numFmtId="0" fontId="0" fillId="0" borderId="0" xfId="0" applyBorder="1"/>
    <xf numFmtId="0" fontId="3" fillId="0" borderId="1" xfId="0" applyFont="1" applyBorder="1" applyAlignment="1">
      <alignment horizontal="center"/>
    </xf>
    <xf numFmtId="0" fontId="0" fillId="0" borderId="8" xfId="0" applyFont="1" applyBorder="1"/>
    <xf numFmtId="0" fontId="0" fillId="0" borderId="8" xfId="0" applyFont="1" applyFill="1" applyBorder="1"/>
    <xf numFmtId="0" fontId="0" fillId="0" borderId="9" xfId="0" applyFill="1" applyBorder="1"/>
    <xf numFmtId="0" fontId="5" fillId="0" borderId="9" xfId="0" applyFont="1" applyFill="1" applyBorder="1"/>
    <xf numFmtId="0" fontId="0" fillId="0" borderId="10" xfId="0" applyFont="1" applyBorder="1"/>
    <xf numFmtId="0" fontId="0" fillId="0" borderId="11" xfId="0" applyBorder="1" applyAlignment="1">
      <alignment horizontal="center"/>
    </xf>
    <xf numFmtId="0" fontId="0" fillId="0" borderId="10" xfId="0" applyFont="1" applyFill="1" applyBorder="1"/>
    <xf numFmtId="0" fontId="0" fillId="0" borderId="0" xfId="0" applyFill="1" applyBorder="1"/>
    <xf numFmtId="0" fontId="0" fillId="0" borderId="11" xfId="0" applyFill="1" applyBorder="1" applyAlignment="1">
      <alignment horizontal="center"/>
    </xf>
    <xf numFmtId="0" fontId="6" fillId="0" borderId="0" xfId="0" applyFont="1" applyBorder="1"/>
    <xf numFmtId="0" fontId="6" fillId="0" borderId="0" xfId="0" applyFont="1" applyFill="1" applyBorder="1"/>
    <xf numFmtId="0" fontId="0" fillId="0" borderId="12" xfId="0" applyBorder="1"/>
    <xf numFmtId="0" fontId="0" fillId="0" borderId="13" xfId="0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0" fillId="0" borderId="12" xfId="0" applyFill="1" applyBorder="1"/>
    <xf numFmtId="0" fontId="0" fillId="0" borderId="13" xfId="0" applyFont="1" applyFill="1" applyBorder="1" applyAlignment="1">
      <alignment horizontal="center"/>
    </xf>
    <xf numFmtId="0" fontId="0" fillId="0" borderId="14" xfId="0" applyFont="1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0" fillId="0" borderId="0" xfId="0" applyFont="1" applyFill="1" applyBorder="1"/>
    <xf numFmtId="0" fontId="0" fillId="0" borderId="13" xfId="0" applyFill="1" applyBorder="1"/>
    <xf numFmtId="0" fontId="0" fillId="0" borderId="13" xfId="0" applyBorder="1"/>
    <xf numFmtId="0" fontId="0" fillId="0" borderId="10" xfId="0" applyFont="1" applyBorder="1" applyAlignment="1">
      <alignment horizontal="center"/>
    </xf>
    <xf numFmtId="0" fontId="0" fillId="0" borderId="10" xfId="0" applyFont="1" applyFill="1" applyBorder="1" applyAlignment="1">
      <alignment horizontal="center"/>
    </xf>
    <xf numFmtId="0" fontId="5" fillId="0" borderId="12" xfId="0" applyFont="1" applyBorder="1"/>
    <xf numFmtId="0" fontId="5" fillId="0" borderId="13" xfId="0" applyFont="1" applyBorder="1"/>
    <xf numFmtId="0" fontId="5" fillId="0" borderId="14" xfId="0" applyFont="1" applyBorder="1" applyAlignment="1">
      <alignment horizontal="center"/>
    </xf>
    <xf numFmtId="0" fontId="5" fillId="0" borderId="12" xfId="0" applyFont="1" applyFill="1" applyBorder="1"/>
    <xf numFmtId="0" fontId="5" fillId="0" borderId="13" xfId="0" applyFont="1" applyFill="1" applyBorder="1"/>
    <xf numFmtId="0" fontId="5" fillId="0" borderId="14" xfId="0" applyFont="1" applyFill="1" applyBorder="1" applyAlignment="1">
      <alignment horizontal="center"/>
    </xf>
    <xf numFmtId="0" fontId="0" fillId="0" borderId="0" xfId="0" applyFill="1"/>
    <xf numFmtId="0" fontId="0" fillId="0" borderId="15" xfId="0" applyFont="1" applyFill="1" applyBorder="1"/>
    <xf numFmtId="0" fontId="0" fillId="0" borderId="16" xfId="0" applyFill="1" applyBorder="1"/>
    <xf numFmtId="0" fontId="5" fillId="0" borderId="16" xfId="0" applyFont="1" applyFill="1" applyBorder="1"/>
    <xf numFmtId="0" fontId="0" fillId="0" borderId="17" xfId="0" applyFill="1" applyBorder="1"/>
    <xf numFmtId="0" fontId="0" fillId="0" borderId="3" xfId="0" applyFont="1" applyFill="1" applyBorder="1"/>
    <xf numFmtId="0" fontId="0" fillId="0" borderId="18" xfId="0" applyFill="1" applyBorder="1" applyAlignment="1">
      <alignment horizontal="center"/>
    </xf>
    <xf numFmtId="0" fontId="0" fillId="0" borderId="19" xfId="0" applyFill="1" applyBorder="1"/>
    <xf numFmtId="0" fontId="0" fillId="0" borderId="20" xfId="0" applyFont="1" applyFill="1" applyBorder="1" applyAlignment="1">
      <alignment horizontal="center"/>
    </xf>
    <xf numFmtId="0" fontId="0" fillId="0" borderId="5" xfId="0" applyFill="1" applyBorder="1"/>
    <xf numFmtId="0" fontId="5" fillId="0" borderId="0" xfId="0" applyFont="1" applyFill="1" applyBorder="1"/>
    <xf numFmtId="0" fontId="0" fillId="0" borderId="3" xfId="0" applyFont="1" applyFill="1" applyBorder="1" applyAlignment="1">
      <alignment horizontal="center"/>
    </xf>
    <xf numFmtId="0" fontId="5" fillId="0" borderId="4" xfId="0" applyFont="1" applyFill="1" applyBorder="1"/>
    <xf numFmtId="0" fontId="5" fillId="0" borderId="5" xfId="0" applyFont="1" applyFill="1" applyBorder="1"/>
    <xf numFmtId="0" fontId="0" fillId="0" borderId="5" xfId="0" applyFont="1" applyFill="1" applyBorder="1" applyAlignment="1">
      <alignment horizontal="center"/>
    </xf>
    <xf numFmtId="0" fontId="5" fillId="0" borderId="21" xfId="0" applyFont="1" applyFill="1" applyBorder="1" applyAlignment="1">
      <alignment horizontal="center"/>
    </xf>
    <xf numFmtId="0" fontId="5" fillId="0" borderId="22" xfId="0" applyFont="1" applyFill="1" applyBorder="1"/>
    <xf numFmtId="0" fontId="5" fillId="0" borderId="7" xfId="0" applyFont="1" applyFill="1" applyBorder="1" applyAlignment="1">
      <alignment horizontal="center"/>
    </xf>
    <xf numFmtId="0" fontId="5" fillId="0" borderId="19" xfId="0" applyFont="1" applyFill="1" applyBorder="1"/>
    <xf numFmtId="0" fontId="5" fillId="0" borderId="20" xfId="0" applyFont="1" applyFill="1" applyBorder="1" applyAlignment="1">
      <alignment horizontal="center"/>
    </xf>
    <xf numFmtId="0" fontId="0" fillId="0" borderId="18" xfId="0" applyFill="1" applyBorder="1"/>
    <xf numFmtId="0" fontId="0" fillId="0" borderId="3" xfId="0" applyFill="1" applyBorder="1"/>
    <xf numFmtId="0" fontId="0" fillId="0" borderId="0" xfId="0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11" xfId="0" applyFont="1" applyFill="1" applyBorder="1" applyAlignment="1">
      <alignment horizontal="center"/>
    </xf>
    <xf numFmtId="0" fontId="0" fillId="0" borderId="10" xfId="0" applyFill="1" applyBorder="1"/>
    <xf numFmtId="0" fontId="0" fillId="0" borderId="18" xfId="0" applyFont="1" applyFill="1" applyBorder="1" applyAlignment="1">
      <alignment horizontal="center"/>
    </xf>
    <xf numFmtId="0" fontId="0" fillId="0" borderId="2" xfId="0" applyFont="1" applyFill="1" applyBorder="1"/>
    <xf numFmtId="0" fontId="0" fillId="0" borderId="23" xfId="0" applyFill="1" applyBorder="1" applyAlignment="1">
      <alignment horizontal="center"/>
    </xf>
    <xf numFmtId="0" fontId="0" fillId="0" borderId="17" xfId="0" applyFill="1" applyBorder="1" applyAlignment="1">
      <alignment horizontal="center"/>
    </xf>
    <xf numFmtId="0" fontId="0" fillId="0" borderId="4" xfId="0" applyFill="1" applyBorder="1"/>
    <xf numFmtId="0" fontId="0" fillId="0" borderId="21" xfId="0" applyFont="1" applyFill="1" applyBorder="1" applyAlignment="1">
      <alignment horizontal="center"/>
    </xf>
    <xf numFmtId="0" fontId="0" fillId="0" borderId="22" xfId="0" applyFill="1" applyBorder="1"/>
    <xf numFmtId="0" fontId="0" fillId="0" borderId="5" xfId="0" applyFont="1" applyFill="1" applyBorder="1"/>
    <xf numFmtId="0" fontId="0" fillId="0" borderId="7" xfId="0" applyFont="1" applyFill="1" applyBorder="1" applyAlignment="1">
      <alignment horizontal="center"/>
    </xf>
    <xf numFmtId="0" fontId="0" fillId="0" borderId="16" xfId="0" applyFont="1" applyFill="1" applyBorder="1"/>
    <xf numFmtId="0" fontId="3" fillId="0" borderId="0" xfId="0" applyFont="1" applyBorder="1" applyAlignment="1">
      <alignment horizontal="center"/>
    </xf>
    <xf numFmtId="0" fontId="5" fillId="0" borderId="10" xfId="0" applyFont="1" applyFill="1" applyBorder="1"/>
    <xf numFmtId="0" fontId="5" fillId="0" borderId="11" xfId="0" applyFont="1" applyFill="1" applyBorder="1" applyAlignment="1">
      <alignment horizontal="center"/>
    </xf>
    <xf numFmtId="0" fontId="5" fillId="0" borderId="3" xfId="0" applyFont="1" applyFill="1" applyBorder="1"/>
    <xf numFmtId="0" fontId="0" fillId="0" borderId="24" xfId="0" applyFont="1" applyFill="1" applyBorder="1"/>
    <xf numFmtId="0" fontId="0" fillId="0" borderId="2" xfId="0" applyFont="1" applyFill="1" applyBorder="1" applyAlignment="1">
      <alignment horizontal="center"/>
    </xf>
    <xf numFmtId="0" fontId="0" fillId="0" borderId="15" xfId="0" applyFont="1" applyFill="1" applyBorder="1" applyAlignment="1">
      <alignment horizontal="center"/>
    </xf>
    <xf numFmtId="0" fontId="0" fillId="0" borderId="7" xfId="0" applyFill="1" applyBorder="1"/>
    <xf numFmtId="0" fontId="0" fillId="0" borderId="18" xfId="0" applyFont="1" applyFill="1" applyBorder="1"/>
    <xf numFmtId="0" fontId="5" fillId="0" borderId="13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" fillId="0" borderId="17" xfId="0" applyFont="1" applyFill="1" applyBorder="1"/>
    <xf numFmtId="0" fontId="6" fillId="0" borderId="18" xfId="0" applyFont="1" applyFill="1" applyBorder="1"/>
    <xf numFmtId="0" fontId="3" fillId="0" borderId="6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0" xfId="0" applyFill="1" applyBorder="1" applyAlignment="1">
      <alignment horizontal="center"/>
    </xf>
  </cellXfs>
  <cellStyles count="35">
    <cellStyle name="Hipervínculo" xfId="1" builtinId="8" hidden="1"/>
    <cellStyle name="Hipervínculo" xfId="3" builtinId="8" hidden="1"/>
    <cellStyle name="Hipervínculo" xfId="5" builtinId="8" hidden="1"/>
    <cellStyle name="Hipervínculo" xfId="7" builtinId="8" hidden="1"/>
    <cellStyle name="Hipervínculo" xfId="9" builtinId="8" hidden="1"/>
    <cellStyle name="Hipervínculo" xfId="11" builtinId="8" hidden="1"/>
    <cellStyle name="Hipervínculo" xfId="13" builtinId="8" hidden="1"/>
    <cellStyle name="Hipervínculo" xfId="15" builtinId="8" hidden="1"/>
    <cellStyle name="Hipervínculo" xfId="17" builtinId="8" hidden="1"/>
    <cellStyle name="Hipervínculo" xfId="19" builtinId="8" hidden="1"/>
    <cellStyle name="Hipervínculo" xfId="21" builtinId="8" hidden="1"/>
    <cellStyle name="Hipervínculo" xfId="23" builtinId="8" hidden="1"/>
    <cellStyle name="Hipervínculo" xfId="25" builtinId="8" hidden="1"/>
    <cellStyle name="Hipervínculo" xfId="27" builtinId="8" hidden="1"/>
    <cellStyle name="Hipervínculo" xfId="29" builtinId="8" hidden="1"/>
    <cellStyle name="Hipervínculo" xfId="31" builtinId="8" hidden="1"/>
    <cellStyle name="Hipervínculo" xfId="33" builtinId="8" hidden="1"/>
    <cellStyle name="Hipervínculo visitado" xfId="2" builtinId="9" hidden="1"/>
    <cellStyle name="Hipervínculo visitado" xfId="4" builtinId="9" hidden="1"/>
    <cellStyle name="Hipervínculo visitado" xfId="6" builtinId="9" hidden="1"/>
    <cellStyle name="Hipervínculo visitado" xfId="8" builtinId="9" hidden="1"/>
    <cellStyle name="Hipervínculo visitado" xfId="10" builtinId="9" hidden="1"/>
    <cellStyle name="Hipervínculo visitado" xfId="12" builtinId="9" hidden="1"/>
    <cellStyle name="Hipervínculo visitado" xfId="14" builtinId="9" hidden="1"/>
    <cellStyle name="Hipervínculo visitado" xfId="16" builtinId="9" hidden="1"/>
    <cellStyle name="Hipervínculo visitado" xfId="18" builtinId="9" hidden="1"/>
    <cellStyle name="Hipervínculo visitado" xfId="20" builtinId="9" hidden="1"/>
    <cellStyle name="Hipervínculo visitado" xfId="22" builtinId="9" hidden="1"/>
    <cellStyle name="Hipervínculo visitado" xfId="24" builtinId="9" hidden="1"/>
    <cellStyle name="Hipervínculo visitado" xfId="26" builtinId="9" hidden="1"/>
    <cellStyle name="Hipervínculo visitado" xfId="28" builtinId="9" hidden="1"/>
    <cellStyle name="Hipervínculo visitado" xfId="30" builtinId="9" hidden="1"/>
    <cellStyle name="Hipervínculo visitado" xfId="32" builtinId="9" hidden="1"/>
    <cellStyle name="Hipervínculo visitado" xfId="34" builtinId="9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331"/>
  <sheetViews>
    <sheetView tabSelected="1" zoomScale="70" zoomScaleNormal="70" zoomScalePageLayoutView="70" workbookViewId="0">
      <selection activeCell="F31" sqref="F31"/>
    </sheetView>
  </sheetViews>
  <sheetFormatPr baseColWidth="10" defaultRowHeight="14" x14ac:dyDescent="0"/>
  <cols>
    <col min="7" max="7" width="16" customWidth="1"/>
    <col min="10" max="10" width="18" customWidth="1"/>
    <col min="13" max="13" width="14.5" customWidth="1"/>
  </cols>
  <sheetData>
    <row r="2" spans="1:18">
      <c r="A2" s="1" t="s">
        <v>6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</row>
    <row r="3" spans="1:18"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</row>
    <row r="4" spans="1:18">
      <c r="A4" s="83" t="s">
        <v>1</v>
      </c>
      <c r="B4" s="83"/>
      <c r="C4" s="83"/>
      <c r="D4" s="83" t="s">
        <v>1</v>
      </c>
      <c r="E4" s="83"/>
      <c r="F4" s="83"/>
      <c r="G4" s="83" t="s">
        <v>1</v>
      </c>
      <c r="H4" s="83"/>
      <c r="I4" s="83"/>
      <c r="J4" s="83" t="s">
        <v>1</v>
      </c>
      <c r="K4" s="83"/>
      <c r="L4" s="83"/>
      <c r="M4" s="83" t="s">
        <v>1</v>
      </c>
      <c r="N4" s="83"/>
      <c r="O4" s="83"/>
      <c r="P4" s="33"/>
      <c r="Q4" s="33"/>
      <c r="R4" s="33"/>
    </row>
    <row r="5" spans="1:18">
      <c r="P5" s="33"/>
      <c r="Q5" s="33"/>
      <c r="R5" s="33"/>
    </row>
    <row r="6" spans="1:18">
      <c r="A6" s="60"/>
      <c r="B6" s="35" t="s">
        <v>15</v>
      </c>
      <c r="C6" s="35" t="s">
        <v>0</v>
      </c>
      <c r="D6" s="36" t="s">
        <v>3</v>
      </c>
      <c r="E6" s="35">
        <v>1</v>
      </c>
      <c r="F6" s="34"/>
      <c r="G6" s="35" t="s">
        <v>15</v>
      </c>
      <c r="H6" s="35" t="s">
        <v>0</v>
      </c>
      <c r="I6" s="36" t="s">
        <v>3</v>
      </c>
      <c r="J6" s="35">
        <v>2</v>
      </c>
      <c r="K6" s="34"/>
      <c r="L6" s="35" t="s">
        <v>15</v>
      </c>
      <c r="M6" s="35" t="s">
        <v>0</v>
      </c>
      <c r="N6" s="36" t="s">
        <v>3</v>
      </c>
      <c r="O6" s="37">
        <v>3</v>
      </c>
      <c r="P6" s="33"/>
      <c r="Q6" s="33"/>
      <c r="R6" s="33"/>
    </row>
    <row r="7" spans="1:18">
      <c r="A7" s="38"/>
      <c r="B7" s="11"/>
      <c r="C7" s="11" t="s">
        <v>18</v>
      </c>
      <c r="D7" s="22"/>
      <c r="E7" s="12"/>
      <c r="F7" s="10"/>
      <c r="G7" s="11"/>
      <c r="H7" s="11" t="s">
        <v>18</v>
      </c>
      <c r="I7" s="22"/>
      <c r="J7" s="12"/>
      <c r="K7" s="10"/>
      <c r="L7" s="11"/>
      <c r="M7" s="11" t="s">
        <v>18</v>
      </c>
      <c r="N7" s="22"/>
      <c r="O7" s="39"/>
      <c r="P7" s="33"/>
      <c r="Q7" s="33"/>
      <c r="R7" s="33"/>
    </row>
    <row r="8" spans="1:18">
      <c r="A8" s="38"/>
      <c r="B8" s="11"/>
      <c r="C8" s="11"/>
      <c r="D8" s="14"/>
      <c r="E8" s="12"/>
      <c r="F8" s="10"/>
      <c r="G8" s="11"/>
      <c r="H8" s="11"/>
      <c r="I8" s="14"/>
      <c r="J8" s="12"/>
      <c r="K8" s="10"/>
      <c r="L8" s="11"/>
      <c r="M8" s="11"/>
      <c r="N8" s="14"/>
      <c r="O8" s="39"/>
      <c r="P8" s="33"/>
      <c r="Q8" s="33"/>
      <c r="R8" s="33"/>
    </row>
    <row r="9" spans="1:18">
      <c r="A9" s="40"/>
      <c r="B9" s="19" t="s">
        <v>8</v>
      </c>
      <c r="C9" s="19" t="s">
        <v>9</v>
      </c>
      <c r="D9" s="19" t="s">
        <v>10</v>
      </c>
      <c r="E9" s="20" t="s">
        <v>11</v>
      </c>
      <c r="F9" s="18"/>
      <c r="G9" s="19" t="s">
        <v>8</v>
      </c>
      <c r="H9" s="19" t="s">
        <v>9</v>
      </c>
      <c r="I9" s="19" t="s">
        <v>10</v>
      </c>
      <c r="J9" s="20" t="s">
        <v>11</v>
      </c>
      <c r="K9" s="18"/>
      <c r="L9" s="19" t="s">
        <v>8</v>
      </c>
      <c r="M9" s="19" t="s">
        <v>9</v>
      </c>
      <c r="N9" s="19" t="s">
        <v>10</v>
      </c>
      <c r="O9" s="41" t="s">
        <v>11</v>
      </c>
      <c r="P9" s="33"/>
      <c r="Q9" s="33"/>
      <c r="R9" s="33"/>
    </row>
    <row r="10" spans="1:18">
      <c r="A10" s="40" t="s">
        <v>12</v>
      </c>
      <c r="B10" s="21">
        <v>40</v>
      </c>
      <c r="C10" s="21">
        <v>40000</v>
      </c>
      <c r="D10" s="19">
        <v>1000</v>
      </c>
      <c r="E10" s="20" t="str">
        <f>"x10"</f>
        <v>x10</v>
      </c>
      <c r="F10" s="18" t="s">
        <v>12</v>
      </c>
      <c r="G10" s="21">
        <v>40</v>
      </c>
      <c r="H10" s="21">
        <v>40000</v>
      </c>
      <c r="I10" s="19">
        <v>1000</v>
      </c>
      <c r="J10" s="20" t="str">
        <f>"x10"</f>
        <v>x10</v>
      </c>
      <c r="K10" s="18" t="s">
        <v>12</v>
      </c>
      <c r="L10" s="21">
        <v>40</v>
      </c>
      <c r="M10" s="21">
        <v>40000</v>
      </c>
      <c r="N10" s="19">
        <v>1000</v>
      </c>
      <c r="O10" s="41" t="str">
        <f>"x10"</f>
        <v>x10</v>
      </c>
      <c r="P10" s="33"/>
      <c r="Q10" s="33"/>
      <c r="R10" s="33"/>
    </row>
    <row r="11" spans="1:18">
      <c r="A11" s="38">
        <v>1</v>
      </c>
      <c r="B11" s="11">
        <v>17</v>
      </c>
      <c r="C11" s="11">
        <v>100</v>
      </c>
      <c r="D11" s="11">
        <f>IF(C11=0,0,B11*B10/C11/C10*D10)</f>
        <v>0.16999999999999998</v>
      </c>
      <c r="E11" s="12">
        <f>-LOG(D10)</f>
        <v>-3</v>
      </c>
      <c r="F11" s="10">
        <v>1</v>
      </c>
      <c r="G11" s="11">
        <v>6</v>
      </c>
      <c r="H11" s="11">
        <v>89</v>
      </c>
      <c r="I11" s="11">
        <f>IF(H11=0,0,G11*G10/H11/H10*I10)</f>
        <v>6.741573033707865E-2</v>
      </c>
      <c r="J11" s="12">
        <f>-LOG(I10)</f>
        <v>-3</v>
      </c>
      <c r="K11" s="10">
        <v>1</v>
      </c>
      <c r="L11" s="11">
        <v>5</v>
      </c>
      <c r="M11" s="11">
        <v>40</v>
      </c>
      <c r="N11" s="11">
        <f>IF(M11=0,0,L11*L10/M11/M10*N10)</f>
        <v>0.125</v>
      </c>
      <c r="O11" s="39">
        <f>-LOG(N10)</f>
        <v>-3</v>
      </c>
      <c r="P11" s="33"/>
      <c r="Q11" s="33"/>
      <c r="R11" s="33"/>
    </row>
    <row r="12" spans="1:18">
      <c r="A12" s="38">
        <v>2</v>
      </c>
      <c r="B12" s="11">
        <v>14</v>
      </c>
      <c r="C12" s="11">
        <v>110</v>
      </c>
      <c r="D12" s="11">
        <f>IF(C12=0,0,B12*B10/C12/C10*D10)</f>
        <v>0.12727272727272729</v>
      </c>
      <c r="E12" s="12">
        <f>-LOG(D10)</f>
        <v>-3</v>
      </c>
      <c r="F12" s="10">
        <v>2</v>
      </c>
      <c r="G12" s="11">
        <v>7</v>
      </c>
      <c r="H12" s="11">
        <v>56</v>
      </c>
      <c r="I12" s="11">
        <f>IF(H12=0,0,G11*G10/H12/H10*I10)</f>
        <v>0.10714285714285714</v>
      </c>
      <c r="J12" s="12">
        <f>-LOG(I10)</f>
        <v>-3</v>
      </c>
      <c r="K12" s="10">
        <v>2</v>
      </c>
      <c r="L12" s="11">
        <v>38</v>
      </c>
      <c r="M12" s="11">
        <v>99</v>
      </c>
      <c r="N12" s="11">
        <f>IF(M12=0,0,L11*L10/M12/M10*N10)</f>
        <v>5.0505050505050504E-2</v>
      </c>
      <c r="O12" s="39">
        <f>-LOG(N10)</f>
        <v>-3</v>
      </c>
      <c r="P12" s="33"/>
      <c r="Q12" s="33"/>
      <c r="R12" s="33"/>
    </row>
    <row r="13" spans="1:18">
      <c r="A13" s="38">
        <v>3</v>
      </c>
      <c r="B13" s="11">
        <v>15</v>
      </c>
      <c r="C13" s="11">
        <v>211</v>
      </c>
      <c r="D13" s="11">
        <f>IF(C13=0,0,B13*B10/C13/C10*D10)</f>
        <v>7.1090047393364927E-2</v>
      </c>
      <c r="E13" s="12">
        <f>-LOG(D10)</f>
        <v>-3</v>
      </c>
      <c r="F13" s="10">
        <v>3</v>
      </c>
      <c r="G13" s="11">
        <v>9</v>
      </c>
      <c r="H13" s="11">
        <v>63</v>
      </c>
      <c r="I13" s="11">
        <f>IF(H13=0,0,G13*G10/H13/H10*I10)</f>
        <v>0.14285714285714288</v>
      </c>
      <c r="J13" s="12">
        <f>-LOG(I10)</f>
        <v>-3</v>
      </c>
      <c r="K13" s="10">
        <v>3</v>
      </c>
      <c r="L13" s="11">
        <v>24</v>
      </c>
      <c r="M13" s="11">
        <v>33</v>
      </c>
      <c r="N13" s="11">
        <f>IF(M13=0,0,L13*L10/M13/M10*N10)</f>
        <v>0.72727272727272718</v>
      </c>
      <c r="O13" s="39">
        <f>-LOG(N10)</f>
        <v>-3</v>
      </c>
      <c r="P13" s="33"/>
      <c r="Q13" s="33"/>
      <c r="R13" s="33"/>
    </row>
    <row r="14" spans="1:18">
      <c r="A14" s="38">
        <v>4</v>
      </c>
      <c r="B14" s="11">
        <v>25</v>
      </c>
      <c r="C14" s="11">
        <v>186</v>
      </c>
      <c r="D14" s="11">
        <f>IF(C14=0,0,B14*B10/C14/C10*D10)</f>
        <v>0.13440860215053763</v>
      </c>
      <c r="E14" s="12">
        <f>-LOG(D10)</f>
        <v>-3</v>
      </c>
      <c r="F14" s="10">
        <v>4</v>
      </c>
      <c r="G14" s="11">
        <v>32</v>
      </c>
      <c r="H14" s="11">
        <v>153</v>
      </c>
      <c r="I14" s="11">
        <f>IF(H14=0,0,G14*G10/H14/H10*I10)</f>
        <v>0.20915032679738563</v>
      </c>
      <c r="J14" s="12">
        <f>-LOG(I10)</f>
        <v>-3</v>
      </c>
      <c r="K14" s="10">
        <v>4</v>
      </c>
      <c r="L14" s="11">
        <v>19</v>
      </c>
      <c r="M14" s="11">
        <v>60</v>
      </c>
      <c r="N14" s="11">
        <f>IF(M14=0,0,L14*L10/M14/M10*N10)</f>
        <v>0.31666666666666665</v>
      </c>
      <c r="O14" s="39">
        <f>-LOG(N10)</f>
        <v>-3</v>
      </c>
      <c r="P14" s="33"/>
      <c r="Q14" s="33"/>
      <c r="R14" s="33"/>
    </row>
    <row r="15" spans="1:18">
      <c r="A15" s="38">
        <v>5</v>
      </c>
      <c r="B15" s="11">
        <v>58</v>
      </c>
      <c r="C15" s="11">
        <v>212</v>
      </c>
      <c r="D15" s="11">
        <f>IF(C15=0,0,B15*B10/C15/C10*D10)</f>
        <v>0.27358490566037735</v>
      </c>
      <c r="E15" s="12">
        <f>-LOG(D10)</f>
        <v>-3</v>
      </c>
      <c r="F15" s="10">
        <v>5</v>
      </c>
      <c r="G15" s="11">
        <v>5</v>
      </c>
      <c r="H15" s="11">
        <v>39</v>
      </c>
      <c r="I15" s="11">
        <f>IF(H15=0,0,G15*G10/H15/H10*I10)</f>
        <v>0.12820512820512819</v>
      </c>
      <c r="J15" s="12">
        <f>-LOG(I10)</f>
        <v>-3</v>
      </c>
      <c r="K15" s="10">
        <v>5</v>
      </c>
      <c r="L15" s="11">
        <v>16</v>
      </c>
      <c r="M15" s="11">
        <v>63</v>
      </c>
      <c r="N15" s="11">
        <f>IF(M15=0,0,L15*L10/M15/M10*N10)</f>
        <v>0.25396825396825395</v>
      </c>
      <c r="O15" s="39">
        <f>-LOG(N10)</f>
        <v>-3</v>
      </c>
      <c r="P15" s="33"/>
      <c r="Q15" s="33"/>
      <c r="R15" s="33"/>
    </row>
    <row r="16" spans="1:18">
      <c r="A16" s="40">
        <v>6</v>
      </c>
      <c r="B16" s="11">
        <v>36</v>
      </c>
      <c r="C16" s="23">
        <v>79</v>
      </c>
      <c r="D16" s="23">
        <f>IF(C16=0,0,B16*B10/C16/C10*D10)</f>
        <v>0.45569620253164561</v>
      </c>
      <c r="E16" s="20">
        <f>-LOG(D10)</f>
        <v>-3</v>
      </c>
      <c r="F16" s="18">
        <v>6</v>
      </c>
      <c r="G16" s="11">
        <v>5</v>
      </c>
      <c r="H16" s="23">
        <v>96</v>
      </c>
      <c r="I16" s="23">
        <f>IF(H16=0,0,G16*G10/H16/H10*I10)</f>
        <v>5.2083333333333336E-2</v>
      </c>
      <c r="J16" s="20">
        <f>-LOG(I10)</f>
        <v>-3</v>
      </c>
      <c r="K16" s="18">
        <v>6</v>
      </c>
      <c r="L16" s="11">
        <v>94</v>
      </c>
      <c r="M16" s="23">
        <v>129</v>
      </c>
      <c r="N16" s="23">
        <f>IF(M16=0,0,L16*L10/M16/M10*N10)</f>
        <v>0.72868217054263562</v>
      </c>
      <c r="O16" s="41">
        <f>-LOG(N10)</f>
        <v>-3</v>
      </c>
      <c r="P16" s="33"/>
      <c r="Q16" s="33"/>
      <c r="R16" s="33"/>
    </row>
    <row r="17" spans="1:21">
      <c r="A17" s="44" t="s">
        <v>13</v>
      </c>
      <c r="B17" s="11">
        <f>MEDIAN(B11:B16)</f>
        <v>21</v>
      </c>
      <c r="C17" s="11">
        <f>AVERAGE(C11:C16)</f>
        <v>149.66666666666666</v>
      </c>
      <c r="D17" s="11">
        <f>B17*B10/C17/C10*D10</f>
        <v>0.14031180400890869</v>
      </c>
      <c r="E17" s="12">
        <f>-LOG(D10)</f>
        <v>-3</v>
      </c>
      <c r="F17" s="26" t="s">
        <v>13</v>
      </c>
      <c r="G17" s="11">
        <f>MEDIAN(G11:G16)</f>
        <v>6.5</v>
      </c>
      <c r="H17" s="11">
        <f>AVERAGE(H11:H16)</f>
        <v>82.666666666666671</v>
      </c>
      <c r="I17" s="11">
        <f>G17*G10/H17/H10*I10</f>
        <v>7.8629032258064516E-2</v>
      </c>
      <c r="J17" s="12">
        <f>-LOG(I10)</f>
        <v>-3</v>
      </c>
      <c r="K17" s="26" t="s">
        <v>13</v>
      </c>
      <c r="L17" s="11">
        <f>MEDIAN(L11:L16)</f>
        <v>21.5</v>
      </c>
      <c r="M17" s="11">
        <f>AVERAGE(M11:M16)</f>
        <v>70.666666666666671</v>
      </c>
      <c r="N17" s="11">
        <f>L17*L10/M17/M10*N10</f>
        <v>0.30424528301886794</v>
      </c>
      <c r="O17" s="39">
        <f>-LOG(N10)</f>
        <v>-3</v>
      </c>
      <c r="P17" s="33"/>
      <c r="Q17" s="33"/>
      <c r="R17" s="33"/>
    </row>
    <row r="18" spans="1:21">
      <c r="A18" s="45" t="s">
        <v>14</v>
      </c>
      <c r="B18" s="46"/>
      <c r="C18" s="46">
        <f>IF(MEDIAN(D11:D16)&lt;0.01,MEDIAN(D11:D16)*1000,IF(MEDIAN(D11:D16)&lt;0.1,MEDIAN(D11:D16)*100,IF(MEDIAN(D11:D16)&lt;1,MEDIAN(D11:D16)*10,IF(MEDIAN(D11:D16)&gt;999.99,MEDIAN(D11:D16)/1000,IF(MEDIAN(D11:D16)&gt;99.99,MEDIAN(D11:D16)/100,IF(MEDIAN(D11:D16)&gt;9.99,MEDIAN(D11:D16)/10,MEDIAN(D11:D16)))))))</f>
        <v>1.5220430107526881</v>
      </c>
      <c r="D18" s="47" t="str">
        <f>"x 10 "</f>
        <v xml:space="preserve">x 10 </v>
      </c>
      <c r="E18" s="48">
        <f>IF(MEDIAN(D11:D16)&lt;0.01,-LOG(D10)-3,IF(MEDIAN(D11:D16)&lt;0.1,-LOG(D10)-2,IF(MEDIAN(D11:D16)&lt;1,-LOG(D10)-1,IF(MEDIAN(D11:D16)&gt;999.99,-LOG(D10)+3,IF(MEDIAN(D11:D16)&gt;99.99,-LOG(D10)+2,IF(MEDIAN(D11:D16)&gt;9.99,-LOG(D10)+1,-LOG(D10)))))))</f>
        <v>-4</v>
      </c>
      <c r="F18" s="49" t="s">
        <v>14</v>
      </c>
      <c r="G18" s="46"/>
      <c r="H18" s="46">
        <f>IF(MEDIAN(I11:I16)&lt;0.01,MEDIAN(I11:I16)*1000,IF(MEDIAN(I11:I16)&lt;0.1,MEDIAN(I11:I16)*100,IF(MEDIAN(I11:I16)&lt;1,MEDIAN(I11:I16)*10,IF(MEDIAN(I11:I16)&gt;999.99,MEDIAN(I11:I16)/1000,IF(MEDIAN(I11:I16)&gt;99.99,MEDIAN(I11:I16)/100,IF(MEDIAN(I11:I16)&gt;9.99,MEDIAN(I11:I16)/10,MEDIAN(I11:I16)))))))</f>
        <v>1.1767399267399268</v>
      </c>
      <c r="I18" s="47" t="str">
        <f>"x 10 "</f>
        <v xml:space="preserve">x 10 </v>
      </c>
      <c r="J18" s="48">
        <f>IF(MEDIAN(I11:I16)&lt;0.01,-LOG(I10)-3,IF(MEDIAN(I11:I16)&lt;0.1,-LOG(I10)-2,IF(MEDIAN(I11:I16)&lt;1,-LOG(I10)-1,IF(MEDIAN(I11:I16)&gt;999.99,-LOG(I10)+3,IF(MEDIAN(I11:I16)&gt;99.99,-LOG(I10)+2,IF(MEDIAN(I11:I16)&gt;9.99,-LOG(I10)+1,-LOG(I10)))))))</f>
        <v>-4</v>
      </c>
      <c r="K18" s="49" t="s">
        <v>14</v>
      </c>
      <c r="L18" s="46"/>
      <c r="M18" s="46">
        <f>IF(MEDIAN(N11:N16)&lt;0.01,MEDIAN(N11:N16)*1000,IF(MEDIAN(N11:N16)&lt;0.1,MEDIAN(N11:N16)*100,IF(MEDIAN(N11:N16)&lt;1,MEDIAN(N11:N16)*10,IF(MEDIAN(N11:N16)&gt;999.99,MEDIAN(N11:N16)/1000,IF(MEDIAN(N11:N16)&gt;99.99,MEDIAN(N11:N16)/100,IF(MEDIAN(N11:N16)&gt;9.99,MEDIAN(N11:N16)/10,MEDIAN(N11:N16)))))))</f>
        <v>2.8531746031746028</v>
      </c>
      <c r="N18" s="47" t="str">
        <f>"x 10 "</f>
        <v xml:space="preserve">x 10 </v>
      </c>
      <c r="O18" s="50">
        <f>IF(MEDIAN(N11:N16)&lt;0.01,-LOG(N10)-3,IF(MEDIAN(N11:N16)&lt;0.1,-LOG(N10)-2,IF(MEDIAN(N11:N16)&lt;1,-LOG(N10)-1,IF(MEDIAN(N11:N16)&gt;999.99,-LOG(N10)+3,IF(MEDIAN(N11:N16)&gt;99.99,-LOG(N10)+2,IF(MEDIAN(N11:N16)&gt;9.99,-LOG(N10)+1,-LOG(N10)))))))</f>
        <v>-4</v>
      </c>
      <c r="P18" s="33"/>
      <c r="Q18" s="33"/>
      <c r="R18" s="33"/>
    </row>
    <row r="19" spans="1:21">
      <c r="A19" s="38"/>
      <c r="B19" s="35" t="s">
        <v>15</v>
      </c>
      <c r="C19" s="3" t="s">
        <v>4</v>
      </c>
      <c r="D19" s="36" t="s">
        <v>3</v>
      </c>
      <c r="E19" s="35">
        <v>1</v>
      </c>
      <c r="F19" s="34"/>
      <c r="G19" s="35" t="s">
        <v>15</v>
      </c>
      <c r="H19" s="3" t="s">
        <v>4</v>
      </c>
      <c r="I19" s="36" t="s">
        <v>3</v>
      </c>
      <c r="J19" s="35">
        <v>2</v>
      </c>
      <c r="K19" s="60"/>
      <c r="L19" s="35" t="s">
        <v>15</v>
      </c>
      <c r="M19" s="3" t="s">
        <v>4</v>
      </c>
      <c r="N19" s="36" t="s">
        <v>3</v>
      </c>
      <c r="O19" s="37">
        <v>3</v>
      </c>
      <c r="P19" s="33"/>
      <c r="Q19" s="33"/>
      <c r="R19" s="33"/>
    </row>
    <row r="20" spans="1:21">
      <c r="A20" s="38"/>
      <c r="B20" s="11"/>
      <c r="C20" s="11" t="s">
        <v>18</v>
      </c>
      <c r="D20" s="22"/>
      <c r="E20" s="12"/>
      <c r="F20" s="10"/>
      <c r="G20" s="11"/>
      <c r="H20" s="11" t="s">
        <v>18</v>
      </c>
      <c r="I20" s="22"/>
      <c r="J20" s="55"/>
      <c r="K20" s="38"/>
      <c r="L20" s="11"/>
      <c r="M20" s="11" t="s">
        <v>18</v>
      </c>
      <c r="N20" s="22"/>
      <c r="O20" s="39"/>
      <c r="P20" s="33"/>
      <c r="Q20" s="33"/>
      <c r="R20" s="33"/>
    </row>
    <row r="21" spans="1:21">
      <c r="A21" s="38"/>
      <c r="B21" s="11"/>
      <c r="C21" s="11"/>
      <c r="D21" s="14"/>
      <c r="E21" s="12"/>
      <c r="F21" s="10"/>
      <c r="G21" s="11"/>
      <c r="H21" s="11"/>
      <c r="I21" s="14"/>
      <c r="J21" s="55"/>
      <c r="K21" s="38"/>
      <c r="L21" s="11"/>
      <c r="M21" s="11"/>
      <c r="N21" s="14"/>
      <c r="O21" s="39"/>
      <c r="P21" s="33"/>
      <c r="Q21" s="33"/>
      <c r="R21" s="33"/>
    </row>
    <row r="22" spans="1:21">
      <c r="A22" s="40"/>
      <c r="B22" s="19" t="s">
        <v>8</v>
      </c>
      <c r="C22" s="19" t="s">
        <v>9</v>
      </c>
      <c r="D22" s="19" t="s">
        <v>10</v>
      </c>
      <c r="E22" s="20" t="s">
        <v>11</v>
      </c>
      <c r="F22" s="18"/>
      <c r="G22" s="19" t="s">
        <v>8</v>
      </c>
      <c r="H22" s="19" t="s">
        <v>9</v>
      </c>
      <c r="I22" s="19" t="s">
        <v>10</v>
      </c>
      <c r="J22" s="19" t="s">
        <v>11</v>
      </c>
      <c r="K22" s="40"/>
      <c r="L22" s="19" t="s">
        <v>8</v>
      </c>
      <c r="M22" s="19" t="s">
        <v>9</v>
      </c>
      <c r="N22" s="19" t="s">
        <v>10</v>
      </c>
      <c r="O22" s="41" t="s">
        <v>11</v>
      </c>
      <c r="P22" s="33"/>
      <c r="Q22" s="33"/>
      <c r="R22" s="33"/>
    </row>
    <row r="23" spans="1:21">
      <c r="A23" s="40" t="s">
        <v>12</v>
      </c>
      <c r="B23" s="21">
        <v>400</v>
      </c>
      <c r="C23" s="21">
        <v>40000</v>
      </c>
      <c r="D23" s="19">
        <v>1000</v>
      </c>
      <c r="E23" s="20" t="str">
        <f>"x10"</f>
        <v>x10</v>
      </c>
      <c r="F23" s="18" t="s">
        <v>12</v>
      </c>
      <c r="G23" s="21">
        <v>400</v>
      </c>
      <c r="H23" s="21">
        <v>40000</v>
      </c>
      <c r="I23" s="19">
        <v>1000</v>
      </c>
      <c r="J23" s="19" t="str">
        <f>"x10"</f>
        <v>x10</v>
      </c>
      <c r="K23" s="40" t="s">
        <v>12</v>
      </c>
      <c r="L23" s="21">
        <v>400</v>
      </c>
      <c r="M23" s="21">
        <v>40000</v>
      </c>
      <c r="N23" s="19">
        <v>1000</v>
      </c>
      <c r="O23" s="41" t="str">
        <f>"x10"</f>
        <v>x10</v>
      </c>
      <c r="P23" s="33"/>
      <c r="Q23" s="33"/>
      <c r="R23" s="33"/>
    </row>
    <row r="24" spans="1:21">
      <c r="A24" s="38">
        <v>1</v>
      </c>
      <c r="B24" s="22">
        <v>42</v>
      </c>
      <c r="C24" s="22">
        <v>118</v>
      </c>
      <c r="D24" s="11">
        <f>IF(C24=0,0,B24*B23/C24/C23*D23)</f>
        <v>3.5593220338983054</v>
      </c>
      <c r="E24" s="12">
        <f>-LOG(D23)</f>
        <v>-3</v>
      </c>
      <c r="F24" s="10">
        <v>1</v>
      </c>
      <c r="G24" s="22">
        <v>62</v>
      </c>
      <c r="H24" s="22">
        <v>38</v>
      </c>
      <c r="I24" s="11">
        <f>IF(H24=0,0,G24*G23/H24/H23*I23)</f>
        <v>16.315789473684209</v>
      </c>
      <c r="J24" s="55">
        <f>-LOG(I23)</f>
        <v>-3</v>
      </c>
      <c r="K24" s="38">
        <v>1</v>
      </c>
      <c r="L24" s="22">
        <v>19</v>
      </c>
      <c r="M24" s="22">
        <v>54</v>
      </c>
      <c r="N24" s="11">
        <f>IF(M24=0,0,L24*L23/M24/M23*N23)</f>
        <v>3.5185185185185186</v>
      </c>
      <c r="O24" s="39">
        <f>-LOG(N23)</f>
        <v>-3</v>
      </c>
      <c r="P24" s="33"/>
      <c r="Q24" s="33"/>
      <c r="R24" s="33"/>
    </row>
    <row r="25" spans="1:21">
      <c r="A25" s="38">
        <v>2</v>
      </c>
      <c r="B25" s="22">
        <v>28</v>
      </c>
      <c r="C25" s="22">
        <v>84</v>
      </c>
      <c r="D25" s="11">
        <f>IF(C25=0,0,B25*B23/C25/C23*D23)</f>
        <v>3.3333333333333335</v>
      </c>
      <c r="E25" s="12">
        <f>-LOG(D23)</f>
        <v>-3</v>
      </c>
      <c r="F25" s="10">
        <v>2</v>
      </c>
      <c r="G25" s="22">
        <v>108</v>
      </c>
      <c r="H25" s="22">
        <v>65</v>
      </c>
      <c r="I25" s="11">
        <f>IF(H25=0,0,G25*G23/H25/H23*I23)</f>
        <v>16.615384615384617</v>
      </c>
      <c r="J25" s="55">
        <f>-LOG(I23)</f>
        <v>-3</v>
      </c>
      <c r="K25" s="38">
        <v>2</v>
      </c>
      <c r="L25" s="22">
        <v>13</v>
      </c>
      <c r="M25" s="22">
        <v>42</v>
      </c>
      <c r="N25" s="11">
        <f>IF(M25=0,0,L25*L23/M25/M23*N23)</f>
        <v>3.0952380952380953</v>
      </c>
      <c r="O25" s="39">
        <f>-LOG(N23)</f>
        <v>-3</v>
      </c>
      <c r="P25" s="33"/>
      <c r="Q25" s="11"/>
      <c r="R25" s="11"/>
      <c r="S25" s="2"/>
      <c r="T25" s="2"/>
      <c r="U25" s="2"/>
    </row>
    <row r="26" spans="1:21">
      <c r="A26" s="38">
        <v>3</v>
      </c>
      <c r="B26" s="22">
        <v>36</v>
      </c>
      <c r="C26" s="22">
        <v>40</v>
      </c>
      <c r="D26" s="11">
        <f>IF(C26=0,0,B26*B23/C26/C23*D23)</f>
        <v>9</v>
      </c>
      <c r="E26" s="12">
        <f>-LOG(D23)</f>
        <v>-3</v>
      </c>
      <c r="F26" s="10">
        <v>3</v>
      </c>
      <c r="G26" s="22">
        <v>156</v>
      </c>
      <c r="H26" s="22">
        <v>37</v>
      </c>
      <c r="I26" s="11">
        <f>IF(H26=0,0,G26*G23/H26/H23*I23)</f>
        <v>42.162162162162161</v>
      </c>
      <c r="J26" s="55">
        <f>-LOG(I23)</f>
        <v>-3</v>
      </c>
      <c r="K26" s="38">
        <v>3</v>
      </c>
      <c r="L26" s="22">
        <v>21</v>
      </c>
      <c r="M26" s="22">
        <v>77</v>
      </c>
      <c r="N26" s="11">
        <f>IF(M26=0,0,L26*L23/M26/M23*N23)</f>
        <v>2.7272727272727275</v>
      </c>
      <c r="O26" s="39">
        <f>-LOG(N23)</f>
        <v>-3</v>
      </c>
      <c r="P26" s="33"/>
      <c r="Q26" s="11"/>
      <c r="R26" s="11"/>
      <c r="S26" s="2"/>
      <c r="T26" s="2"/>
      <c r="U26" s="2"/>
    </row>
    <row r="27" spans="1:21">
      <c r="A27" s="38">
        <v>4</v>
      </c>
      <c r="B27" s="22">
        <v>81</v>
      </c>
      <c r="C27" s="22">
        <v>139</v>
      </c>
      <c r="D27" s="11">
        <f>IF(C27=0,0,B27*B23/C27/C23*D23)</f>
        <v>5.8273381294964031</v>
      </c>
      <c r="E27" s="12">
        <f>-LOG(D23)</f>
        <v>-3</v>
      </c>
      <c r="F27" s="10">
        <v>4</v>
      </c>
      <c r="G27" s="22">
        <v>83</v>
      </c>
      <c r="H27" s="22">
        <v>13</v>
      </c>
      <c r="I27" s="11">
        <f>IF(H27=0,0,G27*G23/H27/H23*I23)</f>
        <v>63.846153846153847</v>
      </c>
      <c r="J27" s="55">
        <f>-LOG(I23)</f>
        <v>-3</v>
      </c>
      <c r="K27" s="38">
        <v>4</v>
      </c>
      <c r="L27" s="22">
        <v>38</v>
      </c>
      <c r="M27" s="22">
        <v>87</v>
      </c>
      <c r="N27" s="11">
        <f>IF(M27=0,0,L27*L23/M27/M23*N23)</f>
        <v>4.3678160919540234</v>
      </c>
      <c r="O27" s="39">
        <f>-LOG(N23)</f>
        <v>-3</v>
      </c>
      <c r="P27" s="11"/>
      <c r="Q27" s="11"/>
      <c r="R27" s="11"/>
      <c r="S27" s="2"/>
      <c r="T27" s="2"/>
      <c r="U27" s="2"/>
    </row>
    <row r="28" spans="1:21">
      <c r="A28" s="38">
        <v>5</v>
      </c>
      <c r="B28" s="22">
        <v>79</v>
      </c>
      <c r="C28" s="22">
        <v>70</v>
      </c>
      <c r="D28" s="11">
        <f>IF(C28=0,0,B28*B23/C28/C23*D23)</f>
        <v>11.285714285714286</v>
      </c>
      <c r="E28" s="12">
        <f>-LOG(D23)</f>
        <v>-3</v>
      </c>
      <c r="F28" s="10">
        <v>5</v>
      </c>
      <c r="G28" s="22"/>
      <c r="H28" s="22"/>
      <c r="I28" s="11"/>
      <c r="J28" s="55">
        <f>-LOG(I23)</f>
        <v>-3</v>
      </c>
      <c r="K28" s="38">
        <v>5</v>
      </c>
      <c r="L28" s="22">
        <v>37</v>
      </c>
      <c r="M28" s="22">
        <v>31</v>
      </c>
      <c r="N28" s="11">
        <f>IF(M28=0,0,L28*L23/M28/M23*N23)</f>
        <v>11.935483870967742</v>
      </c>
      <c r="O28" s="39">
        <f>-LOG(N23)</f>
        <v>-3</v>
      </c>
      <c r="P28" s="22"/>
      <c r="Q28" s="11"/>
      <c r="R28" s="69"/>
      <c r="S28" s="43"/>
      <c r="T28" s="11"/>
      <c r="U28" s="2"/>
    </row>
    <row r="29" spans="1:21">
      <c r="A29" s="40">
        <v>6</v>
      </c>
      <c r="B29" s="22">
        <v>44</v>
      </c>
      <c r="C29" s="23">
        <v>99</v>
      </c>
      <c r="D29" s="23">
        <f>IF(C29=0,0,B29*B23/C29/C23*D23)</f>
        <v>4.4444444444444446</v>
      </c>
      <c r="E29" s="20">
        <f>-LOG(D23)</f>
        <v>-3</v>
      </c>
      <c r="F29" s="18">
        <v>6</v>
      </c>
      <c r="G29" s="22">
        <v>115</v>
      </c>
      <c r="H29" s="23">
        <v>40</v>
      </c>
      <c r="I29" s="23">
        <f>IF(H29=0,0,G29*G23/H29/H23*I23)</f>
        <v>28.75</v>
      </c>
      <c r="J29" s="19">
        <f>-LOG(I23)</f>
        <v>-3</v>
      </c>
      <c r="K29" s="40">
        <v>6</v>
      </c>
      <c r="L29" s="22">
        <v>22</v>
      </c>
      <c r="M29" s="23">
        <v>41</v>
      </c>
      <c r="N29" s="23">
        <f>IF(M29=0,0,L29*L23/M29/M23*N23)</f>
        <v>5.3658536585365848</v>
      </c>
      <c r="O29" s="41">
        <f>-LOG(N23)</f>
        <v>-3</v>
      </c>
      <c r="P29" s="22"/>
      <c r="Q29" s="11"/>
      <c r="R29" s="11"/>
      <c r="S29" s="22"/>
      <c r="T29" s="55"/>
      <c r="U29" s="2"/>
    </row>
    <row r="30" spans="1:21">
      <c r="A30" s="44" t="s">
        <v>13</v>
      </c>
      <c r="B30" s="11">
        <f>MEDIAN(B24:B29)</f>
        <v>43</v>
      </c>
      <c r="C30" s="11">
        <f>AVERAGE(C24:C29)</f>
        <v>91.666666666666671</v>
      </c>
      <c r="D30" s="11">
        <f>B30*B23/C30/C23*D23</f>
        <v>4.6909090909090914</v>
      </c>
      <c r="E30" s="12">
        <f>-LOG(D23)</f>
        <v>-3</v>
      </c>
      <c r="F30" s="26" t="s">
        <v>13</v>
      </c>
      <c r="G30" s="11">
        <f>MEDIAN(G24:G29)</f>
        <v>108</v>
      </c>
      <c r="H30" s="11">
        <f>AVERAGE(H24:H29)</f>
        <v>38.6</v>
      </c>
      <c r="I30" s="11">
        <f>G30*G23/H30/H23*I23</f>
        <v>27.97927461139896</v>
      </c>
      <c r="J30" s="55">
        <f>-LOG(I23)</f>
        <v>-3</v>
      </c>
      <c r="K30" s="44" t="s">
        <v>13</v>
      </c>
      <c r="L30" s="11">
        <f>MEDIAN(L24:L29)</f>
        <v>21.5</v>
      </c>
      <c r="M30" s="11">
        <f>AVERAGE(M24:M29)</f>
        <v>55.333333333333336</v>
      </c>
      <c r="N30" s="11">
        <f>L30*L23/M30/M23*N23</f>
        <v>3.8855421686746983</v>
      </c>
      <c r="O30" s="39">
        <f>-LOG(N23)</f>
        <v>-3</v>
      </c>
      <c r="P30" s="33"/>
      <c r="Q30" s="11"/>
      <c r="R30" s="11"/>
      <c r="S30" s="2"/>
      <c r="T30" s="2"/>
      <c r="U30" s="2"/>
    </row>
    <row r="31" spans="1:21">
      <c r="A31" s="51" t="s">
        <v>14</v>
      </c>
      <c r="B31" s="31"/>
      <c r="C31" s="31">
        <f>IF(MEDIAN(D24:D29)&lt;0.01,MEDIAN(D24:D29)*1000,IF(MEDIAN(D24:D29)&lt;0.1,MEDIAN(D24:D29)*100,IF(MEDIAN(D24:D29)&lt;1,MEDIAN(D24:D29)*10,IF(MEDIAN(D24:D29)&gt;999.99,MEDIAN(D24:D29)/1000,IF(MEDIAN(D24:D29)&gt;99.99,MEDIAN(D24:D29)/100,IF(MEDIAN(D24:D29)&gt;9.99,MEDIAN(D24:D29)/10,MEDIAN(D24:D29)))))))</f>
        <v>5.1358912869704234</v>
      </c>
      <c r="D31" s="19" t="str">
        <f>"x 10 "</f>
        <v xml:space="preserve">x 10 </v>
      </c>
      <c r="E31" s="32">
        <f>IF(MEDIAN(D24:D29)&lt;0.01,-LOG(D23)-3,IF(MEDIAN(D24:D29)&lt;0.1,-LOG(D23)-2,IF(MEDIAN(D24:D29)&lt;1,-LOG(D23)-1,IF(MEDIAN(D24:D29)&gt;999.99,-LOG(D23)+3,IF(MEDIAN(D24:D29)&gt;99.99,-LOG(D23)+2,IF(MEDIAN(D24:D29)&gt;9.99,-LOG(D23)+1,-LOG(D23)))))))</f>
        <v>-3</v>
      </c>
      <c r="F31" s="30" t="s">
        <v>14</v>
      </c>
      <c r="G31" s="31"/>
      <c r="H31" s="31">
        <f>IF(MEDIAN(I24:I29)&lt;0.01,MEDIAN(I24:I29)*1000,IF(MEDIAN(I24:I29)&lt;0.1,MEDIAN(I24:I29)*100,IF(MEDIAN(I24:I29)&lt;1,MEDIAN(I24:I29)*10,IF(MEDIAN(I24:I29)&gt;999.99,MEDIAN(I24:I29)/1000,IF(MEDIAN(I24:I29)&gt;99.99,MEDIAN(I24:I29)/100,IF(MEDIAN(I24:I29)&gt;9.99,MEDIAN(I24:I29)/10,MEDIAN(I24:I29)))))))</f>
        <v>2.875</v>
      </c>
      <c r="I31" s="19" t="str">
        <f>"x 10 "</f>
        <v xml:space="preserve">x 10 </v>
      </c>
      <c r="J31" s="78">
        <f>IF(MEDIAN(I24:I29)&lt;0.01,-LOG(I23)-3,IF(MEDIAN(I24:I29)&lt;0.1,-LOG(I23)-2,IF(MEDIAN(I24:I29)&lt;1,-LOG(I23)-1,IF(MEDIAN(I24:I29)&gt;999.99,-LOG(I23)+3,IF(MEDIAN(I24:I29)&gt;99.99,-LOG(I23)+2,IF(MEDIAN(I24:I29)&gt;9.99,-LOG(I23)+1,-LOG(I23)))))))</f>
        <v>-2</v>
      </c>
      <c r="K31" s="51" t="s">
        <v>14</v>
      </c>
      <c r="L31" s="31"/>
      <c r="M31" s="31">
        <f>IF(MEDIAN(N24:N29)&lt;0.01,MEDIAN(N24:N29)*1000,IF(MEDIAN(N24:N29)&lt;0.1,MEDIAN(N24:N29)*100,IF(MEDIAN(N24:N29)&lt;1,MEDIAN(N24:N29)*10,IF(MEDIAN(N24:N29)&gt;999.99,MEDIAN(N24:N29)/1000,IF(MEDIAN(N24:N29)&gt;99.99,MEDIAN(N24:N29)/100,IF(MEDIAN(N24:N29)&gt;9.99,MEDIAN(N24:N29)/10,MEDIAN(N24:N29)))))))</f>
        <v>3.9431673052362708</v>
      </c>
      <c r="N31" s="19" t="str">
        <f>"x 10 "</f>
        <v xml:space="preserve">x 10 </v>
      </c>
      <c r="O31" s="52">
        <f>IF(MEDIAN(N24:N29)&lt;0.01,-LOG(N23)-3,IF(MEDIAN(N24:N29)&lt;0.1,-LOG(N23)-2,IF(MEDIAN(N24:N29)&lt;1,-LOG(N23)-1,IF(MEDIAN(N24:N29)&gt;999.99,-LOG(N23)+3,IF(MEDIAN(N24:N29)&gt;99.99,-LOG(N23)+2,IF(MEDIAN(N24:N29)&gt;9.99,-LOG(N23)+1,-LOG(N23)))))))</f>
        <v>-3</v>
      </c>
      <c r="P31" s="33"/>
      <c r="Q31" s="11"/>
      <c r="R31" s="11"/>
      <c r="S31" s="2"/>
      <c r="T31" s="2"/>
      <c r="U31" s="2"/>
    </row>
    <row r="32" spans="1:21">
      <c r="A32" s="73"/>
      <c r="B32" s="35" t="s">
        <v>15</v>
      </c>
      <c r="C32" s="3" t="s">
        <v>5</v>
      </c>
      <c r="D32" s="36" t="s">
        <v>3</v>
      </c>
      <c r="E32" s="35">
        <v>1</v>
      </c>
      <c r="F32" s="34"/>
      <c r="G32" s="35" t="s">
        <v>15</v>
      </c>
      <c r="H32" s="3" t="s">
        <v>5</v>
      </c>
      <c r="I32" s="36" t="s">
        <v>3</v>
      </c>
      <c r="J32" s="35">
        <v>2</v>
      </c>
      <c r="K32" s="60"/>
      <c r="L32" s="35" t="s">
        <v>15</v>
      </c>
      <c r="M32" s="3" t="s">
        <v>5</v>
      </c>
      <c r="N32" s="36" t="s">
        <v>3</v>
      </c>
      <c r="O32" s="37">
        <v>3</v>
      </c>
      <c r="P32" s="33"/>
      <c r="Q32" s="11"/>
      <c r="R32" s="11"/>
      <c r="S32" s="2"/>
      <c r="T32" s="2"/>
      <c r="U32" s="2"/>
    </row>
    <row r="33" spans="1:21">
      <c r="A33" s="38"/>
      <c r="B33" s="11"/>
      <c r="C33" s="11" t="s">
        <v>18</v>
      </c>
      <c r="D33" s="22"/>
      <c r="E33" s="12"/>
      <c r="F33" s="10"/>
      <c r="G33" s="11"/>
      <c r="H33" s="11" t="s">
        <v>18</v>
      </c>
      <c r="I33" s="22"/>
      <c r="J33" s="55"/>
      <c r="K33" s="38"/>
      <c r="L33" s="11"/>
      <c r="M33" s="11" t="s">
        <v>18</v>
      </c>
      <c r="N33" s="22"/>
      <c r="O33" s="39"/>
      <c r="P33" s="33"/>
      <c r="Q33" s="11"/>
      <c r="R33" s="11"/>
      <c r="S33" s="2"/>
      <c r="T33" s="2"/>
      <c r="U33" s="2"/>
    </row>
    <row r="34" spans="1:21">
      <c r="A34" s="38"/>
      <c r="B34" s="11"/>
      <c r="C34" s="11"/>
      <c r="D34" s="14"/>
      <c r="E34" s="12"/>
      <c r="F34" s="10"/>
      <c r="G34" s="11"/>
      <c r="H34" s="11"/>
      <c r="I34" s="14"/>
      <c r="J34" s="55"/>
      <c r="K34" s="38"/>
      <c r="L34" s="11"/>
      <c r="M34" s="11"/>
      <c r="N34" s="14"/>
      <c r="O34" s="39"/>
      <c r="P34" s="33"/>
      <c r="Q34" s="33"/>
      <c r="R34" s="33"/>
    </row>
    <row r="35" spans="1:21">
      <c r="A35" s="40"/>
      <c r="B35" s="19" t="s">
        <v>8</v>
      </c>
      <c r="C35" s="19" t="s">
        <v>9</v>
      </c>
      <c r="D35" s="19" t="s">
        <v>10</v>
      </c>
      <c r="E35" s="20" t="s">
        <v>11</v>
      </c>
      <c r="F35" s="18"/>
      <c r="G35" s="19" t="s">
        <v>8</v>
      </c>
      <c r="H35" s="19" t="s">
        <v>9</v>
      </c>
      <c r="I35" s="19" t="s">
        <v>10</v>
      </c>
      <c r="J35" s="19" t="s">
        <v>11</v>
      </c>
      <c r="K35" s="40"/>
      <c r="L35" s="19" t="s">
        <v>8</v>
      </c>
      <c r="M35" s="19" t="s">
        <v>9</v>
      </c>
      <c r="N35" s="19" t="s">
        <v>10</v>
      </c>
      <c r="O35" s="41" t="s">
        <v>11</v>
      </c>
      <c r="P35" s="33"/>
      <c r="Q35" s="33"/>
      <c r="R35" s="33"/>
    </row>
    <row r="36" spans="1:21">
      <c r="A36" s="40" t="s">
        <v>12</v>
      </c>
      <c r="B36" s="21">
        <v>40</v>
      </c>
      <c r="C36" s="21">
        <v>40000</v>
      </c>
      <c r="D36" s="19">
        <v>1000</v>
      </c>
      <c r="E36" s="20" t="str">
        <f>"x10"</f>
        <v>x10</v>
      </c>
      <c r="F36" s="18" t="s">
        <v>12</v>
      </c>
      <c r="G36" s="21">
        <v>40</v>
      </c>
      <c r="H36" s="21">
        <v>40000</v>
      </c>
      <c r="I36" s="19">
        <v>1000</v>
      </c>
      <c r="J36" s="19" t="str">
        <f>"x10"</f>
        <v>x10</v>
      </c>
      <c r="K36" s="40" t="s">
        <v>12</v>
      </c>
      <c r="L36" s="21">
        <v>40</v>
      </c>
      <c r="M36" s="21">
        <v>40000</v>
      </c>
      <c r="N36" s="19">
        <v>1000</v>
      </c>
      <c r="O36" s="41" t="str">
        <f>"x10"</f>
        <v>x10</v>
      </c>
      <c r="P36" s="33"/>
      <c r="Q36" s="33"/>
      <c r="R36" s="33"/>
    </row>
    <row r="37" spans="1:21">
      <c r="A37" s="38">
        <v>1</v>
      </c>
      <c r="B37" s="11">
        <v>92</v>
      </c>
      <c r="C37" s="11">
        <v>89</v>
      </c>
      <c r="D37" s="11">
        <f>IF(C37=0,0,B37*B36/C37/C36*D36)</f>
        <v>1.0337078651685392</v>
      </c>
      <c r="E37" s="12">
        <f>-LOG(D36)</f>
        <v>-3</v>
      </c>
      <c r="F37" s="10">
        <v>1</v>
      </c>
      <c r="G37" s="11">
        <v>20</v>
      </c>
      <c r="H37" s="11">
        <v>113</v>
      </c>
      <c r="I37" s="11">
        <f>IF(H37=0,0,G37*G36/H37/H36*I36)</f>
        <v>0.17699115044247787</v>
      </c>
      <c r="J37" s="55">
        <f>-LOG(I36)</f>
        <v>-3</v>
      </c>
      <c r="K37" s="38">
        <v>1</v>
      </c>
      <c r="L37" s="11"/>
      <c r="M37" s="11"/>
      <c r="N37" s="11"/>
      <c r="O37" s="39">
        <f>-LOG(N36)</f>
        <v>-3</v>
      </c>
      <c r="P37" s="33"/>
      <c r="Q37" s="33"/>
      <c r="R37" s="33"/>
    </row>
    <row r="38" spans="1:21">
      <c r="A38" s="38">
        <v>2</v>
      </c>
      <c r="B38" s="11">
        <v>118</v>
      </c>
      <c r="C38" s="11">
        <v>68</v>
      </c>
      <c r="D38" s="11">
        <f>IF(C38=0,0,B38*B36/C38/C36*D36)</f>
        <v>1.7352941176470587</v>
      </c>
      <c r="E38" s="12">
        <f>-LOG(D36)</f>
        <v>-3</v>
      </c>
      <c r="F38" s="10">
        <v>2</v>
      </c>
      <c r="G38" s="11">
        <v>320</v>
      </c>
      <c r="H38" s="11">
        <v>100</v>
      </c>
      <c r="I38" s="11">
        <f>IF(H38=0,0,G38*G36/H38/H36*I36)</f>
        <v>3.2</v>
      </c>
      <c r="J38" s="55">
        <f>-LOG(I36)</f>
        <v>-3</v>
      </c>
      <c r="K38" s="38">
        <v>2</v>
      </c>
      <c r="L38" s="11">
        <v>82</v>
      </c>
      <c r="M38" s="11">
        <v>52</v>
      </c>
      <c r="N38" s="11">
        <f>IF(M38=0,0,L38*L36/M38/M36*N36)</f>
        <v>1.5769230769230771</v>
      </c>
      <c r="O38" s="39">
        <f>-LOG(N36)</f>
        <v>-3</v>
      </c>
      <c r="P38" s="33"/>
      <c r="Q38" s="33"/>
      <c r="R38" s="33"/>
    </row>
    <row r="39" spans="1:21">
      <c r="A39" s="38">
        <v>3</v>
      </c>
      <c r="B39" s="11">
        <v>123</v>
      </c>
      <c r="C39" s="11">
        <v>119</v>
      </c>
      <c r="D39" s="11">
        <f>IF(C39=0,0,B39*B36/C39/C36*D36)</f>
        <v>1.0336134453781514</v>
      </c>
      <c r="E39" s="12">
        <f>-LOG(D36)</f>
        <v>-3</v>
      </c>
      <c r="F39" s="10">
        <v>3</v>
      </c>
      <c r="G39" s="11">
        <v>226</v>
      </c>
      <c r="H39" s="11">
        <v>108</v>
      </c>
      <c r="I39" s="11">
        <f>IF(H39=0,0,G39*G36/H39/H36*I36)</f>
        <v>2.092592592592593</v>
      </c>
      <c r="J39" s="55">
        <f>-LOG(I36)</f>
        <v>-3</v>
      </c>
      <c r="K39" s="38">
        <v>3</v>
      </c>
      <c r="L39" s="11">
        <v>5</v>
      </c>
      <c r="M39" s="11">
        <v>69</v>
      </c>
      <c r="N39" s="11">
        <f>IF(M39=0,0,L39*L36/M39/M36*N36)</f>
        <v>7.2463768115942032E-2</v>
      </c>
      <c r="O39" s="39">
        <f>-LOG(N36)</f>
        <v>-3</v>
      </c>
      <c r="P39" s="33"/>
      <c r="Q39" s="33"/>
      <c r="R39" s="33"/>
    </row>
    <row r="40" spans="1:21">
      <c r="A40" s="38">
        <v>4</v>
      </c>
      <c r="B40" s="11">
        <v>92</v>
      </c>
      <c r="C40" s="11">
        <v>158</v>
      </c>
      <c r="D40" s="11">
        <f>IF(C40=0,0,B40*B36/C40/C36*D36)</f>
        <v>0.58227848101265822</v>
      </c>
      <c r="E40" s="12">
        <f>-LOG(D36)</f>
        <v>-3</v>
      </c>
      <c r="F40" s="10">
        <v>4</v>
      </c>
      <c r="G40" s="11">
        <v>122</v>
      </c>
      <c r="H40" s="11">
        <v>139</v>
      </c>
      <c r="I40" s="11">
        <f>IF(H40=0,0,G40*G36/H40/H36*I36)</f>
        <v>0.87769784172661869</v>
      </c>
      <c r="J40" s="55">
        <f>-LOG(I36)</f>
        <v>-3</v>
      </c>
      <c r="K40" s="38">
        <v>4</v>
      </c>
      <c r="L40" s="11">
        <v>160</v>
      </c>
      <c r="M40" s="11">
        <v>1108</v>
      </c>
      <c r="N40" s="11">
        <f>IF(M40=0,0,L40*L36/M40/M36*N36)</f>
        <v>0.1444043321299639</v>
      </c>
      <c r="O40" s="39">
        <f>-LOG(N36)</f>
        <v>-3</v>
      </c>
      <c r="P40" s="33"/>
      <c r="Q40" s="33"/>
      <c r="R40" s="33"/>
    </row>
    <row r="41" spans="1:21">
      <c r="A41" s="38">
        <v>5</v>
      </c>
      <c r="B41" s="11">
        <v>171</v>
      </c>
      <c r="C41" s="11">
        <v>124</v>
      </c>
      <c r="D41" s="11">
        <f>IF(C41=0,0,B41*B36/C41/C36*D36)</f>
        <v>1.3790322580645162</v>
      </c>
      <c r="E41" s="12">
        <f>-LOG(D36)</f>
        <v>-3</v>
      </c>
      <c r="F41" s="10">
        <v>5</v>
      </c>
      <c r="G41" s="11">
        <v>37</v>
      </c>
      <c r="H41" s="11">
        <v>112</v>
      </c>
      <c r="I41" s="11">
        <f>IF(H41=0,0,G41*G36/H41/H36*I36)</f>
        <v>0.33035714285714279</v>
      </c>
      <c r="J41" s="55">
        <f>-LOG(I36)</f>
        <v>-3</v>
      </c>
      <c r="K41" s="38">
        <v>5</v>
      </c>
      <c r="L41" s="11">
        <v>77</v>
      </c>
      <c r="M41" s="11">
        <v>103</v>
      </c>
      <c r="N41" s="11">
        <f>IF(M41=0,0,L41*L36/M41/M36*N36)</f>
        <v>0.74757281553398058</v>
      </c>
      <c r="O41" s="39">
        <f>-LOG(N36)</f>
        <v>-3</v>
      </c>
      <c r="P41" s="33"/>
      <c r="Q41" s="33"/>
      <c r="R41" s="33"/>
    </row>
    <row r="42" spans="1:21">
      <c r="A42" s="40">
        <v>6</v>
      </c>
      <c r="B42" s="11">
        <v>110</v>
      </c>
      <c r="C42" s="23">
        <v>137</v>
      </c>
      <c r="D42" s="23">
        <f>IF(C42=0,0,B42*B36/C42/C36*D36)</f>
        <v>0.80291970802919699</v>
      </c>
      <c r="E42" s="20">
        <f>-LOG(D36)</f>
        <v>-3</v>
      </c>
      <c r="F42" s="18">
        <v>6</v>
      </c>
      <c r="G42" s="11">
        <v>129</v>
      </c>
      <c r="H42" s="23">
        <v>54</v>
      </c>
      <c r="I42" s="23">
        <f>IF(H42=0,0,G42*G36/H42/H36*I36)</f>
        <v>2.3888888888888888</v>
      </c>
      <c r="J42" s="19">
        <f>-LOG(I36)</f>
        <v>-3</v>
      </c>
      <c r="K42" s="40">
        <v>6</v>
      </c>
      <c r="L42" s="11">
        <v>50</v>
      </c>
      <c r="M42" s="23">
        <v>78</v>
      </c>
      <c r="N42" s="23">
        <f>IF(M42=0,0,L42*L36/M42/M36*N36)</f>
        <v>0.64102564102564108</v>
      </c>
      <c r="O42" s="41">
        <f>-LOG(N36)</f>
        <v>-3</v>
      </c>
      <c r="P42" s="33"/>
      <c r="Q42" s="33"/>
      <c r="R42" s="33"/>
    </row>
    <row r="43" spans="1:21">
      <c r="A43" s="44" t="s">
        <v>13</v>
      </c>
      <c r="B43" s="11">
        <f>MEDIAN(B37:B42)</f>
        <v>114</v>
      </c>
      <c r="C43" s="11">
        <f>AVERAGE(C37:C42)</f>
        <v>115.83333333333333</v>
      </c>
      <c r="D43" s="11">
        <f>B43*B36/C43/C36*D36</f>
        <v>0.98417266187050367</v>
      </c>
      <c r="E43" s="12">
        <f>-LOG(D36)</f>
        <v>-3</v>
      </c>
      <c r="F43" s="26" t="s">
        <v>13</v>
      </c>
      <c r="G43" s="11">
        <f>MEDIAN(G37:G42)</f>
        <v>125.5</v>
      </c>
      <c r="H43" s="11">
        <f>AVERAGE(H37:H42)</f>
        <v>104.33333333333333</v>
      </c>
      <c r="I43" s="11">
        <f>G43*G36/H43/H36*I36</f>
        <v>1.2028753993610224</v>
      </c>
      <c r="J43" s="55">
        <f>-LOG(I36)</f>
        <v>-3</v>
      </c>
      <c r="K43" s="44" t="s">
        <v>13</v>
      </c>
      <c r="L43" s="11">
        <f>MEDIAN(L37:L42)</f>
        <v>77</v>
      </c>
      <c r="M43" s="11">
        <f>AVERAGE(M37:M42)</f>
        <v>282</v>
      </c>
      <c r="N43" s="11">
        <f>L43*L36/M43/M36*N36</f>
        <v>0.27304964539007093</v>
      </c>
      <c r="O43" s="39">
        <f>-LOG(N36)</f>
        <v>-3</v>
      </c>
      <c r="P43" s="33"/>
      <c r="Q43" s="33"/>
      <c r="R43" s="33"/>
    </row>
    <row r="44" spans="1:21">
      <c r="A44" s="51" t="s">
        <v>14</v>
      </c>
      <c r="B44" s="31"/>
      <c r="C44" s="31">
        <f>IF(MEDIAN(D37:D42)&lt;0.01,MEDIAN(D37:D42)*1000,IF(MEDIAN(D37:D42)&lt;0.1,MEDIAN(D37:D42)*100,IF(MEDIAN(D37:D42)&lt;1,MEDIAN(D37:D42)*10,IF(MEDIAN(D37:D42)&gt;999.99,MEDIAN(D37:D42)/1000,IF(MEDIAN(D37:D42)&gt;99.99,MEDIAN(D37:D42)/100,IF(MEDIAN(D37:D42)&gt;9.99,MEDIAN(D37:D42)/10,MEDIAN(D37:D42)))))))</f>
        <v>1.0336606552733452</v>
      </c>
      <c r="D44" s="19" t="str">
        <f>"x 10 "</f>
        <v xml:space="preserve">x 10 </v>
      </c>
      <c r="E44" s="32">
        <f>IF(MEDIAN(D37:D42)&lt;0.01,-LOG(D36)-3,IF(MEDIAN(D37:D42)&lt;0.1,-LOG(D36)-2,IF(MEDIAN(D37:D42)&lt;1,-LOG(D36)-1,IF(MEDIAN(D37:D42)&gt;999.99,-LOG(D36)+3,IF(MEDIAN(D37:D42)&gt;99.99,-LOG(D36)+2,IF(MEDIAN(D37:D42)&gt;9.99,-LOG(D36)+1,-LOG(D36)))))))</f>
        <v>-3</v>
      </c>
      <c r="F44" s="30" t="s">
        <v>14</v>
      </c>
      <c r="G44" s="31"/>
      <c r="H44" s="31">
        <f>IF(MEDIAN(I37:I42)&lt;0.01,MEDIAN(I37:I42)*1000,IF(MEDIAN(I37:I42)&lt;0.1,MEDIAN(I37:I42)*100,IF(MEDIAN(I37:I42)&lt;1,MEDIAN(I37:I42)*10,IF(MEDIAN(I37:I42)&gt;999.99,MEDIAN(I37:I42)/1000,IF(MEDIAN(I37:I42)&gt;99.99,MEDIAN(I37:I42)/100,IF(MEDIAN(I37:I42)&gt;9.99,MEDIAN(I37:I42)/10,MEDIAN(I37:I42)))))))</f>
        <v>1.485145217159606</v>
      </c>
      <c r="I44" s="19" t="str">
        <f>"x 10 "</f>
        <v xml:space="preserve">x 10 </v>
      </c>
      <c r="J44" s="78">
        <f>IF(MEDIAN(I37:I42)&lt;0.01,-LOG(I36)-3,IF(MEDIAN(I37:I42)&lt;0.1,-LOG(I36)-2,IF(MEDIAN(I37:I42)&lt;1,-LOG(I36)-1,IF(MEDIAN(I37:I42)&gt;999.99,-LOG(I36)+3,IF(MEDIAN(I37:I42)&gt;99.99,-LOG(I36)+2,IF(MEDIAN(I37:I42)&gt;9.99,-LOG(I36)+1,-LOG(I36)))))))</f>
        <v>-3</v>
      </c>
      <c r="K44" s="51" t="s">
        <v>14</v>
      </c>
      <c r="L44" s="31"/>
      <c r="M44" s="31">
        <f>IF(MEDIAN(N37:N42)&lt;0.01,MEDIAN(N37:N42)*1000,IF(MEDIAN(N37:N42)&lt;0.1,MEDIAN(N37:N42)*100,IF(MEDIAN(N37:N42)&lt;1,MEDIAN(N37:N42)*10,IF(MEDIAN(N37:N42)&gt;999.99,MEDIAN(N37:N42)/1000,IF(MEDIAN(N37:N42)&gt;99.99,MEDIAN(N37:N42)/100,IF(MEDIAN(N37:N42)&gt;9.99,MEDIAN(N37:N42)/10,MEDIAN(N37:N42)))))))</f>
        <v>6.4102564102564106</v>
      </c>
      <c r="N44" s="19" t="str">
        <f>"x 10 "</f>
        <v xml:space="preserve">x 10 </v>
      </c>
      <c r="O44" s="52">
        <f>IF(MEDIAN(N37:N42)&lt;0.01,-LOG(N36)-3,IF(MEDIAN(N37:N42)&lt;0.1,-LOG(N36)-2,IF(MEDIAN(N37:N42)&lt;1,-LOG(N36)-1,IF(MEDIAN(N37:N42)&gt;999.99,-LOG(N36)+3,IF(MEDIAN(N37:N42)&gt;99.99,-LOG(N36)+2,IF(MEDIAN(N37:N42)&gt;9.99,-LOG(N36)+1,-LOG(N36)))))))</f>
        <v>-4</v>
      </c>
      <c r="P44" s="33"/>
      <c r="Q44" s="33"/>
      <c r="R44" s="33"/>
    </row>
    <row r="45" spans="1:21">
      <c r="A45" s="73"/>
      <c r="B45" s="35" t="s">
        <v>15</v>
      </c>
      <c r="C45" s="35" t="s">
        <v>0</v>
      </c>
      <c r="D45" s="36" t="s">
        <v>3</v>
      </c>
      <c r="E45" s="35">
        <v>1</v>
      </c>
      <c r="F45" s="34"/>
      <c r="G45" s="35" t="s">
        <v>15</v>
      </c>
      <c r="H45" s="35" t="s">
        <v>0</v>
      </c>
      <c r="I45" s="36" t="s">
        <v>3</v>
      </c>
      <c r="J45" s="35">
        <v>2</v>
      </c>
      <c r="K45" s="34"/>
      <c r="L45" s="35" t="s">
        <v>15</v>
      </c>
      <c r="M45" s="35" t="s">
        <v>0</v>
      </c>
      <c r="N45" s="36" t="s">
        <v>3</v>
      </c>
      <c r="O45" s="37">
        <v>3</v>
      </c>
      <c r="P45" s="33"/>
      <c r="Q45" s="33"/>
      <c r="R45" s="33"/>
    </row>
    <row r="46" spans="1:21">
      <c r="A46" s="38"/>
      <c r="B46" s="11"/>
      <c r="C46" s="11" t="s">
        <v>19</v>
      </c>
      <c r="D46" s="22"/>
      <c r="E46" s="12"/>
      <c r="F46" s="10"/>
      <c r="G46" s="11"/>
      <c r="H46" s="11" t="s">
        <v>19</v>
      </c>
      <c r="I46" s="22"/>
      <c r="J46" s="12"/>
      <c r="K46" s="10"/>
      <c r="L46" s="11"/>
      <c r="M46" s="11" t="s">
        <v>19</v>
      </c>
      <c r="N46" s="22"/>
      <c r="O46" s="39"/>
      <c r="P46" s="33"/>
      <c r="Q46" s="33"/>
      <c r="R46" s="33"/>
    </row>
    <row r="47" spans="1:21">
      <c r="A47" s="38"/>
      <c r="B47" s="11"/>
      <c r="C47" s="11"/>
      <c r="D47" s="14"/>
      <c r="E47" s="12"/>
      <c r="F47" s="10"/>
      <c r="G47" s="11"/>
      <c r="H47" s="11"/>
      <c r="I47" s="14"/>
      <c r="J47" s="55"/>
      <c r="K47" s="38"/>
      <c r="L47" s="11"/>
      <c r="M47" s="11"/>
      <c r="N47" s="14"/>
      <c r="O47" s="39"/>
      <c r="P47" s="33"/>
      <c r="Q47" s="33"/>
      <c r="R47" s="33"/>
    </row>
    <row r="48" spans="1:21">
      <c r="A48" s="40"/>
      <c r="B48" s="19" t="s">
        <v>8</v>
      </c>
      <c r="C48" s="19" t="s">
        <v>9</v>
      </c>
      <c r="D48" s="19" t="s">
        <v>10</v>
      </c>
      <c r="E48" s="20" t="s">
        <v>11</v>
      </c>
      <c r="F48" s="18"/>
      <c r="G48" s="19" t="s">
        <v>8</v>
      </c>
      <c r="H48" s="19" t="s">
        <v>9</v>
      </c>
      <c r="I48" s="19" t="s">
        <v>10</v>
      </c>
      <c r="J48" s="19" t="s">
        <v>11</v>
      </c>
      <c r="K48" s="40"/>
      <c r="L48" s="19" t="s">
        <v>8</v>
      </c>
      <c r="M48" s="19" t="s">
        <v>9</v>
      </c>
      <c r="N48" s="19" t="s">
        <v>10</v>
      </c>
      <c r="O48" s="41" t="s">
        <v>11</v>
      </c>
      <c r="P48" s="33"/>
      <c r="Q48" s="33"/>
      <c r="R48" s="33"/>
    </row>
    <row r="49" spans="1:18">
      <c r="A49" s="40" t="s">
        <v>12</v>
      </c>
      <c r="B49" s="21">
        <v>40</v>
      </c>
      <c r="C49" s="21">
        <v>40000</v>
      </c>
      <c r="D49" s="19">
        <v>1000</v>
      </c>
      <c r="E49" s="20" t="str">
        <f>"x10"</f>
        <v>x10</v>
      </c>
      <c r="F49" s="18" t="s">
        <v>12</v>
      </c>
      <c r="G49" s="21">
        <v>40</v>
      </c>
      <c r="H49" s="21">
        <v>40000</v>
      </c>
      <c r="I49" s="19">
        <v>1000</v>
      </c>
      <c r="J49" s="19" t="str">
        <f>"x10"</f>
        <v>x10</v>
      </c>
      <c r="K49" s="40" t="s">
        <v>12</v>
      </c>
      <c r="L49" s="21">
        <v>40</v>
      </c>
      <c r="M49" s="21">
        <v>40000</v>
      </c>
      <c r="N49" s="19">
        <v>1000</v>
      </c>
      <c r="O49" s="41" t="str">
        <f>"x10"</f>
        <v>x10</v>
      </c>
      <c r="P49" s="33"/>
      <c r="Q49" s="33"/>
      <c r="R49" s="33"/>
    </row>
    <row r="50" spans="1:18">
      <c r="A50" s="38">
        <v>1</v>
      </c>
      <c r="B50" s="11">
        <v>39</v>
      </c>
      <c r="C50" s="11">
        <v>119</v>
      </c>
      <c r="D50" s="11">
        <f>IF(C50=0,0,B50*B49/C50/C49*D49)</f>
        <v>0.32773109243697479</v>
      </c>
      <c r="E50" s="12">
        <f>-LOG(D49)</f>
        <v>-3</v>
      </c>
      <c r="F50" s="10">
        <v>1</v>
      </c>
      <c r="G50" s="11">
        <v>7</v>
      </c>
      <c r="H50" s="11">
        <v>107</v>
      </c>
      <c r="I50" s="11">
        <f>IF(H50=0,0,G50*G49/H50/H49*I49)</f>
        <v>6.5420560747663545E-2</v>
      </c>
      <c r="J50" s="55">
        <f>-LOG(I49)</f>
        <v>-3</v>
      </c>
      <c r="K50" s="38">
        <v>1</v>
      </c>
      <c r="L50" s="11">
        <v>23</v>
      </c>
      <c r="M50" s="11">
        <v>26</v>
      </c>
      <c r="N50" s="11">
        <f>IF(M50=0,0,L50*L49/M50/M49*N49)</f>
        <v>0.88461538461538458</v>
      </c>
      <c r="O50" s="39">
        <f>-LOG(N49)</f>
        <v>-3</v>
      </c>
      <c r="P50" s="33"/>
      <c r="Q50" s="33"/>
      <c r="R50" s="33"/>
    </row>
    <row r="51" spans="1:18">
      <c r="A51" s="38">
        <v>2</v>
      </c>
      <c r="B51" s="11">
        <v>54</v>
      </c>
      <c r="C51" s="11">
        <v>134</v>
      </c>
      <c r="D51" s="11">
        <f>IF(C51=0,0,B51*B49/C51/C49*D49)</f>
        <v>0.40298507462686561</v>
      </c>
      <c r="E51" s="12">
        <f>-LOG(D49)</f>
        <v>-3</v>
      </c>
      <c r="F51" s="10">
        <v>2</v>
      </c>
      <c r="G51" s="11">
        <v>55</v>
      </c>
      <c r="H51" s="11">
        <v>129</v>
      </c>
      <c r="I51" s="11">
        <f>IF(H51=0,0,G51*G49/H51/H49*I49)</f>
        <v>0.4263565891472868</v>
      </c>
      <c r="J51" s="55">
        <f>-LOG(I49)</f>
        <v>-3</v>
      </c>
      <c r="K51" s="38">
        <v>2</v>
      </c>
      <c r="L51" s="11">
        <v>15</v>
      </c>
      <c r="M51" s="11">
        <v>85</v>
      </c>
      <c r="N51" s="11">
        <f>IF(M51=0,0,L51*L49/M51/M49*N49)</f>
        <v>0.1764705882352941</v>
      </c>
      <c r="O51" s="39">
        <f>-LOG(N49)</f>
        <v>-3</v>
      </c>
      <c r="P51" s="33"/>
      <c r="Q51" s="33"/>
      <c r="R51" s="33"/>
    </row>
    <row r="52" spans="1:18">
      <c r="A52" s="38">
        <v>3</v>
      </c>
      <c r="B52" s="11">
        <v>15</v>
      </c>
      <c r="C52" s="11">
        <v>107</v>
      </c>
      <c r="D52" s="11">
        <f>IF(C52=0,0,B52*B49/C52/C49*D49)</f>
        <v>0.14018691588785046</v>
      </c>
      <c r="E52" s="12">
        <f>-LOG(D49)</f>
        <v>-3</v>
      </c>
      <c r="F52" s="10">
        <v>3</v>
      </c>
      <c r="G52" s="11"/>
      <c r="H52" s="11"/>
      <c r="I52" s="11"/>
      <c r="J52" s="55">
        <f>-LOG(I49)</f>
        <v>-3</v>
      </c>
      <c r="K52" s="38">
        <v>3</v>
      </c>
      <c r="L52" s="11">
        <v>18</v>
      </c>
      <c r="M52" s="11">
        <v>23</v>
      </c>
      <c r="N52" s="11">
        <f>IF(M52=0,0,L52*L49/M52/M49*N49)</f>
        <v>0.78260869565217395</v>
      </c>
      <c r="O52" s="39">
        <f>-LOG(N49)</f>
        <v>-3</v>
      </c>
      <c r="P52" s="33"/>
      <c r="Q52" s="33"/>
      <c r="R52" s="33"/>
    </row>
    <row r="53" spans="1:18">
      <c r="A53" s="38">
        <v>4</v>
      </c>
      <c r="B53" s="11">
        <v>39</v>
      </c>
      <c r="C53" s="11">
        <v>82</v>
      </c>
      <c r="D53" s="11">
        <f>IF(C53=0,0,B53*B49/C53/C49*D49)</f>
        <v>0.47560975609756095</v>
      </c>
      <c r="E53" s="12">
        <f>-LOG(D49)</f>
        <v>-3</v>
      </c>
      <c r="F53" s="10">
        <v>4</v>
      </c>
      <c r="G53" s="11">
        <v>13</v>
      </c>
      <c r="H53" s="11">
        <v>61</v>
      </c>
      <c r="I53" s="11">
        <f>IF(H53=0,0,G53*G49/H53/H49*I49)</f>
        <v>0.21311475409836067</v>
      </c>
      <c r="J53" s="55">
        <f>-LOG(I49)</f>
        <v>-3</v>
      </c>
      <c r="K53" s="38">
        <v>4</v>
      </c>
      <c r="L53" s="11">
        <v>10</v>
      </c>
      <c r="M53" s="11">
        <v>54</v>
      </c>
      <c r="N53" s="11">
        <f>IF(M53=0,0,L53*L49/M53/M49*N49)</f>
        <v>0.18518518518518517</v>
      </c>
      <c r="O53" s="39">
        <f>-LOG(N49)</f>
        <v>-3</v>
      </c>
      <c r="P53" s="33"/>
      <c r="Q53" s="33"/>
      <c r="R53" s="33"/>
    </row>
    <row r="54" spans="1:18">
      <c r="A54" s="38">
        <v>5</v>
      </c>
      <c r="B54" s="11">
        <v>44</v>
      </c>
      <c r="C54" s="11">
        <v>146</v>
      </c>
      <c r="D54" s="11">
        <f>IF(C54=0,0,B54*B49/C54/C49*D49)</f>
        <v>0.30136986301369867</v>
      </c>
      <c r="E54" s="12">
        <f>-LOG(D49)</f>
        <v>-3</v>
      </c>
      <c r="F54" s="10">
        <v>5</v>
      </c>
      <c r="G54" s="11">
        <v>12</v>
      </c>
      <c r="H54" s="11">
        <v>49</v>
      </c>
      <c r="I54" s="11">
        <f>IF(H54=0,0,G54*G49/H54/H49*I49)</f>
        <v>0.24489795918367346</v>
      </c>
      <c r="J54" s="55">
        <f>-LOG(I49)</f>
        <v>-3</v>
      </c>
      <c r="K54" s="38">
        <v>5</v>
      </c>
      <c r="L54" s="11">
        <v>26</v>
      </c>
      <c r="M54" s="11">
        <v>76</v>
      </c>
      <c r="N54" s="11">
        <f>IF(M54=0,0,L54*L49/M54/M49*N49)</f>
        <v>0.34210526315789475</v>
      </c>
      <c r="O54" s="39">
        <f>-LOG(N49)</f>
        <v>-3</v>
      </c>
      <c r="P54" s="33"/>
      <c r="Q54" s="33"/>
      <c r="R54" s="33"/>
    </row>
    <row r="55" spans="1:18">
      <c r="A55" s="40">
        <v>6</v>
      </c>
      <c r="B55" s="11">
        <v>33</v>
      </c>
      <c r="C55" s="23">
        <v>107</v>
      </c>
      <c r="D55" s="23">
        <f>IF(C55=0,0,B55*B49/C55/C49*D49)</f>
        <v>0.30841121495327101</v>
      </c>
      <c r="E55" s="20">
        <f>-LOG(D49)</f>
        <v>-3</v>
      </c>
      <c r="F55" s="18">
        <v>6</v>
      </c>
      <c r="G55" s="11">
        <v>117</v>
      </c>
      <c r="H55" s="23">
        <v>99</v>
      </c>
      <c r="I55" s="23">
        <f>IF(H55=0,0,G55*G49/H55/H49*I49)</f>
        <v>1.1818181818181819</v>
      </c>
      <c r="J55" s="19">
        <f>-LOG(I49)</f>
        <v>-3</v>
      </c>
      <c r="K55" s="40">
        <v>6</v>
      </c>
      <c r="L55" s="11">
        <v>31</v>
      </c>
      <c r="M55" s="23">
        <v>138</v>
      </c>
      <c r="N55" s="23">
        <f>IF(M55=0,0,L55*L49/M55/M49*N49)</f>
        <v>0.22463768115942032</v>
      </c>
      <c r="O55" s="41">
        <f>-LOG(N49)</f>
        <v>-3</v>
      </c>
      <c r="P55" s="33"/>
      <c r="Q55" s="33"/>
      <c r="R55" s="33"/>
    </row>
    <row r="56" spans="1:18">
      <c r="A56" s="44" t="s">
        <v>13</v>
      </c>
      <c r="B56" s="11">
        <f>MEDIAN(B50:B55)</f>
        <v>39</v>
      </c>
      <c r="C56" s="11">
        <f>AVERAGE(C50:C55)</f>
        <v>115.83333333333333</v>
      </c>
      <c r="D56" s="11">
        <f>B56*B49/C56/C49*D49</f>
        <v>0.33669064748201438</v>
      </c>
      <c r="E56" s="12">
        <f>-LOG(D49)</f>
        <v>-3</v>
      </c>
      <c r="F56" s="26" t="s">
        <v>13</v>
      </c>
      <c r="G56" s="11">
        <f>MEDIAN(G50:G55)</f>
        <v>13</v>
      </c>
      <c r="H56" s="11">
        <f>AVERAGE(H50:H55)</f>
        <v>89</v>
      </c>
      <c r="I56" s="11">
        <f>G56*G49/H56/H49*I49</f>
        <v>0.14606741573033707</v>
      </c>
      <c r="J56" s="55">
        <f>-LOG(I49)</f>
        <v>-3</v>
      </c>
      <c r="K56" s="44" t="s">
        <v>13</v>
      </c>
      <c r="L56" s="11">
        <f>MEDIAN(L50:L55)</f>
        <v>20.5</v>
      </c>
      <c r="M56" s="11">
        <f>AVERAGE(M50:M55)</f>
        <v>67</v>
      </c>
      <c r="N56" s="11">
        <f>L56*L49/M56/M49*N49</f>
        <v>0.30597014925373134</v>
      </c>
      <c r="O56" s="39">
        <f>-LOG(N49)</f>
        <v>-3</v>
      </c>
      <c r="P56" s="33"/>
      <c r="Q56" s="33"/>
      <c r="R56" s="33"/>
    </row>
    <row r="57" spans="1:18">
      <c r="A57" s="51" t="s">
        <v>14</v>
      </c>
      <c r="B57" s="31"/>
      <c r="C57" s="31">
        <f>IF(MEDIAN(D50:D55)&lt;0.01,MEDIAN(D50:D55)*1000,IF(MEDIAN(D50:D55)&lt;0.1,MEDIAN(D50:D55)*100,IF(MEDIAN(D50:D55)&lt;1,MEDIAN(D50:D55)*10,IF(MEDIAN(D50:D55)&gt;999.99,MEDIAN(D50:D55)/1000,IF(MEDIAN(D50:D55)&gt;99.99,MEDIAN(D50:D55)/100,IF(MEDIAN(D50:D55)&gt;9.99,MEDIAN(D50:D55)/10,MEDIAN(D50:D55)))))))</f>
        <v>3.1807115369512289</v>
      </c>
      <c r="D57" s="19" t="str">
        <f>"x 10 "</f>
        <v xml:space="preserve">x 10 </v>
      </c>
      <c r="E57" s="32">
        <f>IF(MEDIAN(D50:D55)&lt;0.01,-LOG(D49)-3,IF(MEDIAN(D50:D55)&lt;0.1,-LOG(D49)-2,IF(MEDIAN(D50:D55)&lt;1,-LOG(D49)-1,IF(MEDIAN(D50:D55)&gt;999.99,-LOG(D49)+3,IF(MEDIAN(D50:D55)&gt;99.99,-LOG(D49)+2,IF(MEDIAN(D50:D55)&gt;9.99,-LOG(D49)+1,-LOG(D49)))))))</f>
        <v>-4</v>
      </c>
      <c r="F57" s="30" t="s">
        <v>14</v>
      </c>
      <c r="G57" s="31"/>
      <c r="H57" s="31">
        <f>IF(MEDIAN(I50:I55)&lt;0.01,MEDIAN(I50:I55)*1000,IF(MEDIAN(I50:I55)&lt;0.1,MEDIAN(I50:I55)*100,IF(MEDIAN(I50:I55)&lt;1,MEDIAN(I50:I55)*10,IF(MEDIAN(I50:I55)&gt;999.99,MEDIAN(I50:I55)/1000,IF(MEDIAN(I50:I55)&gt;99.99,MEDIAN(I50:I55)/100,IF(MEDIAN(I50:I55)&gt;9.99,MEDIAN(I50:I55)/10,MEDIAN(I50:I55)))))))</f>
        <v>2.4489795918367347</v>
      </c>
      <c r="I57" s="19" t="str">
        <f>"x 10 "</f>
        <v xml:space="preserve">x 10 </v>
      </c>
      <c r="J57" s="78">
        <f>IF(MEDIAN(I50:I55)&lt;0.01,-LOG(I49)-3,IF(MEDIAN(I50:I55)&lt;0.1,-LOG(I49)-2,IF(MEDIAN(I50:I55)&lt;1,-LOG(I49)-1,IF(MEDIAN(I50:I55)&gt;999.99,-LOG(I49)+3,IF(MEDIAN(I50:I55)&gt;99.99,-LOG(I49)+2,IF(MEDIAN(I50:I55)&gt;9.99,-LOG(I49)+1,-LOG(I49)))))))</f>
        <v>-4</v>
      </c>
      <c r="K57" s="45" t="s">
        <v>14</v>
      </c>
      <c r="L57" s="46"/>
      <c r="M57" s="46">
        <f>IF(MEDIAN(N50:N55)&lt;0.01,MEDIAN(N50:N55)*1000,IF(MEDIAN(N50:N55)&lt;0.1,MEDIAN(N50:N55)*100,IF(MEDIAN(N50:N55)&lt;1,MEDIAN(N50:N55)*10,IF(MEDIAN(N50:N55)&gt;999.99,MEDIAN(N50:N55)/1000,IF(MEDIAN(N50:N55)&gt;99.99,MEDIAN(N50:N55)/100,IF(MEDIAN(N50:N55)&gt;9.99,MEDIAN(N50:N55)/10,MEDIAN(N50:N55)))))))</f>
        <v>2.8337147215865754</v>
      </c>
      <c r="N57" s="47" t="str">
        <f>"x 10 "</f>
        <v xml:space="preserve">x 10 </v>
      </c>
      <c r="O57" s="50">
        <f>IF(MEDIAN(N50:N55)&lt;0.01,-LOG(N49)-3,IF(MEDIAN(N50:N55)&lt;0.1,-LOG(N49)-2,IF(MEDIAN(N50:N55)&lt;1,-LOG(N49)-1,IF(MEDIAN(N50:N55)&gt;999.99,-LOG(N49)+3,IF(MEDIAN(N50:N55)&gt;99.99,-LOG(N49)+2,IF(MEDIAN(N50:N55)&gt;9.99,-LOG(N49)+1,-LOG(N49)))))))</f>
        <v>-4</v>
      </c>
      <c r="P57" s="33"/>
      <c r="Q57" s="33"/>
      <c r="R57" s="33"/>
    </row>
    <row r="58" spans="1:18">
      <c r="A58" s="73"/>
      <c r="B58" s="35" t="s">
        <v>15</v>
      </c>
      <c r="C58" s="3" t="s">
        <v>4</v>
      </c>
      <c r="D58" s="36" t="s">
        <v>3</v>
      </c>
      <c r="E58" s="35">
        <v>1</v>
      </c>
      <c r="F58" s="34"/>
      <c r="G58" s="35" t="s">
        <v>15</v>
      </c>
      <c r="H58" s="3" t="s">
        <v>4</v>
      </c>
      <c r="I58" s="36" t="s">
        <v>3</v>
      </c>
      <c r="J58" s="37">
        <v>2</v>
      </c>
      <c r="K58" s="34"/>
      <c r="L58" s="35" t="s">
        <v>15</v>
      </c>
      <c r="M58" s="3" t="s">
        <v>4</v>
      </c>
      <c r="N58" s="36" t="s">
        <v>3</v>
      </c>
      <c r="O58" s="37">
        <v>3</v>
      </c>
      <c r="P58" s="33"/>
      <c r="Q58" s="33"/>
      <c r="R58" s="33"/>
    </row>
    <row r="59" spans="1:18">
      <c r="A59" s="38"/>
      <c r="B59" s="11"/>
      <c r="C59" s="11" t="s">
        <v>19</v>
      </c>
      <c r="D59" s="22"/>
      <c r="E59" s="12"/>
      <c r="F59" s="10"/>
      <c r="G59" s="11"/>
      <c r="H59" s="11" t="s">
        <v>19</v>
      </c>
      <c r="I59" s="22"/>
      <c r="J59" s="12"/>
      <c r="K59" s="10"/>
      <c r="L59" s="11"/>
      <c r="M59" s="11" t="s">
        <v>19</v>
      </c>
      <c r="N59" s="22"/>
      <c r="O59" s="39"/>
      <c r="P59" s="33"/>
      <c r="Q59" s="33"/>
      <c r="R59" s="33"/>
    </row>
    <row r="60" spans="1:18">
      <c r="A60" s="38"/>
      <c r="B60" s="11"/>
      <c r="C60" s="11"/>
      <c r="D60" s="14"/>
      <c r="E60" s="12"/>
      <c r="F60" s="10"/>
      <c r="G60" s="11"/>
      <c r="H60" s="11"/>
      <c r="I60" s="14"/>
      <c r="J60" s="12"/>
      <c r="K60" s="10"/>
      <c r="L60" s="11"/>
      <c r="M60" s="11"/>
      <c r="N60" s="14"/>
      <c r="O60" s="39"/>
      <c r="P60" s="33"/>
      <c r="Q60" s="33"/>
      <c r="R60" s="33"/>
    </row>
    <row r="61" spans="1:18">
      <c r="A61" s="40"/>
      <c r="B61" s="19" t="s">
        <v>8</v>
      </c>
      <c r="C61" s="19" t="s">
        <v>9</v>
      </c>
      <c r="D61" s="19" t="s">
        <v>10</v>
      </c>
      <c r="E61" s="20" t="s">
        <v>11</v>
      </c>
      <c r="F61" s="18"/>
      <c r="G61" s="19" t="s">
        <v>8</v>
      </c>
      <c r="H61" s="19" t="s">
        <v>9</v>
      </c>
      <c r="I61" s="19" t="s">
        <v>10</v>
      </c>
      <c r="J61" s="20" t="s">
        <v>11</v>
      </c>
      <c r="K61" s="18"/>
      <c r="L61" s="19" t="s">
        <v>8</v>
      </c>
      <c r="M61" s="19" t="s">
        <v>9</v>
      </c>
      <c r="N61" s="19" t="s">
        <v>10</v>
      </c>
      <c r="O61" s="41" t="s">
        <v>11</v>
      </c>
      <c r="P61" s="33"/>
      <c r="Q61" s="33"/>
      <c r="R61" s="33"/>
    </row>
    <row r="62" spans="1:18">
      <c r="A62" s="40" t="s">
        <v>12</v>
      </c>
      <c r="B62" s="21">
        <v>400</v>
      </c>
      <c r="C62" s="21">
        <v>40000</v>
      </c>
      <c r="D62" s="19">
        <v>1000</v>
      </c>
      <c r="E62" s="20" t="str">
        <f>"x10"</f>
        <v>x10</v>
      </c>
      <c r="F62" s="18" t="s">
        <v>12</v>
      </c>
      <c r="G62" s="21">
        <v>400</v>
      </c>
      <c r="H62" s="21">
        <v>40000</v>
      </c>
      <c r="I62" s="19">
        <v>1000</v>
      </c>
      <c r="J62" s="20" t="str">
        <f>"x10"</f>
        <v>x10</v>
      </c>
      <c r="K62" s="18" t="s">
        <v>12</v>
      </c>
      <c r="L62" s="21">
        <v>400</v>
      </c>
      <c r="M62" s="21">
        <v>40000</v>
      </c>
      <c r="N62" s="19">
        <v>1000</v>
      </c>
      <c r="O62" s="41" t="str">
        <f>"x10"</f>
        <v>x10</v>
      </c>
      <c r="P62" s="33"/>
      <c r="Q62" s="33"/>
      <c r="R62" s="33"/>
    </row>
    <row r="63" spans="1:18">
      <c r="A63" s="38">
        <v>1</v>
      </c>
      <c r="B63" s="22">
        <v>25</v>
      </c>
      <c r="C63" s="22">
        <v>112</v>
      </c>
      <c r="D63" s="11">
        <f>IF(C63=0,0,B63*B62/C63/C62*D62)</f>
        <v>2.2321428571428577</v>
      </c>
      <c r="E63" s="12">
        <f>-LOG(D62)</f>
        <v>-3</v>
      </c>
      <c r="F63" s="10">
        <v>1</v>
      </c>
      <c r="G63" s="22"/>
      <c r="H63" s="22"/>
      <c r="I63" s="11"/>
      <c r="J63" s="12">
        <f>-LOG(I62)</f>
        <v>-3</v>
      </c>
      <c r="K63" s="10">
        <v>1</v>
      </c>
      <c r="L63" s="22">
        <v>21</v>
      </c>
      <c r="M63" s="22">
        <v>63</v>
      </c>
      <c r="N63" s="22">
        <v>31</v>
      </c>
      <c r="O63" s="39">
        <f>-LOG(N62)</f>
        <v>-3</v>
      </c>
      <c r="P63" s="33"/>
      <c r="Q63" s="33"/>
      <c r="R63" s="33"/>
    </row>
    <row r="64" spans="1:18">
      <c r="A64" s="38">
        <v>2</v>
      </c>
      <c r="B64" s="22">
        <v>21</v>
      </c>
      <c r="C64" s="22">
        <v>34</v>
      </c>
      <c r="D64" s="11">
        <f>IF(C64=0,0,B64*B62/C64/C62*D62)</f>
        <v>6.1764705882352944</v>
      </c>
      <c r="E64" s="12">
        <f>-LOG(D62)</f>
        <v>-3</v>
      </c>
      <c r="F64" s="10">
        <v>2</v>
      </c>
      <c r="G64" s="22">
        <v>84</v>
      </c>
      <c r="H64" s="22">
        <v>44</v>
      </c>
      <c r="I64" s="11">
        <f>IF(H64=0,0,G64*G62/H64/H62*I62)</f>
        <v>19.09090909090909</v>
      </c>
      <c r="J64" s="12">
        <f>-LOG(I62)</f>
        <v>-3</v>
      </c>
      <c r="K64" s="10">
        <v>2</v>
      </c>
      <c r="L64" s="22">
        <v>17</v>
      </c>
      <c r="M64" s="22">
        <v>57</v>
      </c>
      <c r="N64" s="11">
        <f>IF(M64=0,0,L64*L62/M64/M62*N62)</f>
        <v>2.9824561403508767</v>
      </c>
      <c r="O64" s="39">
        <f>-LOG(N62)</f>
        <v>-3</v>
      </c>
      <c r="P64" s="33"/>
      <c r="Q64" s="33"/>
      <c r="R64" s="33"/>
    </row>
    <row r="65" spans="1:21">
      <c r="A65" s="38">
        <v>3</v>
      </c>
      <c r="B65" s="22">
        <v>58</v>
      </c>
      <c r="C65" s="22">
        <v>76</v>
      </c>
      <c r="D65" s="11">
        <f>IF(C65=0,0,B65*B62/C65/C62*D62)</f>
        <v>7.6315789473684204</v>
      </c>
      <c r="E65" s="12">
        <f>-LOG(D62)</f>
        <v>-3</v>
      </c>
      <c r="F65" s="10">
        <v>3</v>
      </c>
      <c r="G65" s="22">
        <v>134</v>
      </c>
      <c r="H65" s="22">
        <v>42</v>
      </c>
      <c r="I65" s="11">
        <f>IF(H65=0,0,G65*G62/H65/H62*I62)</f>
        <v>31.904761904761902</v>
      </c>
      <c r="J65" s="12">
        <f>-LOG(I62)</f>
        <v>-3</v>
      </c>
      <c r="K65" s="10">
        <v>3</v>
      </c>
      <c r="L65" s="22">
        <v>31</v>
      </c>
      <c r="M65" s="22">
        <v>67</v>
      </c>
      <c r="N65" s="11">
        <f>IF(M65=0,0,L65*L62/M65/M62*N62)</f>
        <v>4.6268656716417906</v>
      </c>
      <c r="O65" s="39">
        <f>-LOG(N62)</f>
        <v>-3</v>
      </c>
      <c r="P65" s="33"/>
      <c r="Q65" s="33"/>
      <c r="R65" s="33"/>
    </row>
    <row r="66" spans="1:21">
      <c r="A66" s="38">
        <v>4</v>
      </c>
      <c r="B66" s="22">
        <v>74</v>
      </c>
      <c r="C66" s="22">
        <v>73</v>
      </c>
      <c r="D66" s="11">
        <f>IF(C66=0,0,B66*B62/C66/C62*D62)</f>
        <v>10.136986301369864</v>
      </c>
      <c r="E66" s="12">
        <f>-LOG(D62)</f>
        <v>-3</v>
      </c>
      <c r="F66" s="10">
        <v>4</v>
      </c>
      <c r="G66" s="22"/>
      <c r="H66" s="22"/>
      <c r="I66" s="11"/>
      <c r="J66" s="12">
        <f>-LOG(I62)</f>
        <v>-3</v>
      </c>
      <c r="K66" s="10">
        <v>4</v>
      </c>
      <c r="L66" s="22">
        <v>9</v>
      </c>
      <c r="M66" s="22">
        <v>60</v>
      </c>
      <c r="N66" s="11">
        <f>IF(M66=0,0,L66*L62/M66/M62*N62)</f>
        <v>1.5</v>
      </c>
      <c r="O66" s="39">
        <f>-LOG(N62)</f>
        <v>-3</v>
      </c>
      <c r="P66" s="33"/>
      <c r="Q66" s="33"/>
      <c r="R66" s="33"/>
    </row>
    <row r="67" spans="1:21">
      <c r="A67" s="38">
        <v>5</v>
      </c>
      <c r="B67" s="22">
        <v>34</v>
      </c>
      <c r="C67" s="22">
        <v>130</v>
      </c>
      <c r="D67" s="11">
        <f>IF(C67=0,0,B67*B62/C67/C62*D62)</f>
        <v>2.6153846153846154</v>
      </c>
      <c r="E67" s="12">
        <f>-LOG(D62)</f>
        <v>-3</v>
      </c>
      <c r="F67" s="10">
        <v>5</v>
      </c>
      <c r="G67" s="22">
        <v>64</v>
      </c>
      <c r="H67" s="22">
        <v>32</v>
      </c>
      <c r="I67" s="11">
        <f>IF(H67=0,0,G67*G62/H67/H62*I62)</f>
        <v>20</v>
      </c>
      <c r="J67" s="12">
        <f>-LOG(I62)</f>
        <v>-3</v>
      </c>
      <c r="K67" s="10">
        <v>5</v>
      </c>
      <c r="L67" s="22">
        <v>10</v>
      </c>
      <c r="M67" s="22">
        <v>58</v>
      </c>
      <c r="N67" s="11">
        <f>IF(M67=0,0,L67*L62/M67/M62*N62)</f>
        <v>1.7241379310344829</v>
      </c>
      <c r="O67" s="39">
        <f>-LOG(N62)</f>
        <v>-3</v>
      </c>
      <c r="P67" s="33"/>
      <c r="Q67" s="33"/>
      <c r="R67" s="33"/>
    </row>
    <row r="68" spans="1:21">
      <c r="A68" s="40">
        <v>6</v>
      </c>
      <c r="B68" s="22">
        <v>30</v>
      </c>
      <c r="C68" s="23">
        <v>77</v>
      </c>
      <c r="D68" s="23">
        <f>IF(C68=0,0,B68*B62/C68/C62*D62)</f>
        <v>3.8961038961038961</v>
      </c>
      <c r="E68" s="20">
        <f>-LOG(D62)</f>
        <v>-3</v>
      </c>
      <c r="F68" s="18">
        <v>6</v>
      </c>
      <c r="G68" s="22">
        <v>98</v>
      </c>
      <c r="H68" s="23">
        <v>31</v>
      </c>
      <c r="I68" s="23">
        <f>IF(H68=0,0,G68*G62/H68/H62*I62)</f>
        <v>31.612903225806456</v>
      </c>
      <c r="J68" s="20">
        <f>-LOG(I62)</f>
        <v>-3</v>
      </c>
      <c r="K68" s="18">
        <v>6</v>
      </c>
      <c r="L68" s="22">
        <v>19</v>
      </c>
      <c r="M68" s="23">
        <v>36</v>
      </c>
      <c r="N68" s="23">
        <f>IF(M68=0,0,L68*L62/M68/M62*N62)</f>
        <v>5.2777777777777777</v>
      </c>
      <c r="O68" s="41">
        <f>-LOG(N62)</f>
        <v>-3</v>
      </c>
      <c r="P68" s="33"/>
      <c r="Q68" s="33"/>
      <c r="R68" s="33"/>
    </row>
    <row r="69" spans="1:21">
      <c r="A69" s="44" t="s">
        <v>13</v>
      </c>
      <c r="B69" s="11">
        <f>MEDIAN(B63:B68)</f>
        <v>32</v>
      </c>
      <c r="C69" s="11">
        <f>AVERAGE(C63:C68)</f>
        <v>83.666666666666671</v>
      </c>
      <c r="D69" s="11">
        <f>B69*B62/C69/C62*D62</f>
        <v>3.8247011952191228</v>
      </c>
      <c r="E69" s="12">
        <f>-LOG(D62)</f>
        <v>-3</v>
      </c>
      <c r="F69" s="26" t="s">
        <v>13</v>
      </c>
      <c r="G69" s="11">
        <f>MEDIAN(G63:G68)</f>
        <v>91</v>
      </c>
      <c r="H69" s="11">
        <f>AVERAGE(H63:H68)</f>
        <v>37.25</v>
      </c>
      <c r="I69" s="11">
        <f>G69*G62/H69/H62*I62</f>
        <v>24.429530201342281</v>
      </c>
      <c r="J69" s="12">
        <f>-LOG(I62)</f>
        <v>-3</v>
      </c>
      <c r="K69" s="26" t="s">
        <v>13</v>
      </c>
      <c r="L69" s="11">
        <f>MEDIAN(L63:L68)</f>
        <v>18</v>
      </c>
      <c r="M69" s="11">
        <f>AVERAGE(M63:M68)</f>
        <v>56.833333333333336</v>
      </c>
      <c r="N69" s="11">
        <f>L69*L62/M69/M62*N62</f>
        <v>3.1671554252199412</v>
      </c>
      <c r="O69" s="39">
        <f>-LOG(N62)</f>
        <v>-3</v>
      </c>
      <c r="P69" s="33"/>
      <c r="Q69" s="33"/>
      <c r="R69" s="33"/>
    </row>
    <row r="70" spans="1:21">
      <c r="A70" s="51" t="s">
        <v>14</v>
      </c>
      <c r="B70" s="31"/>
      <c r="C70" s="31">
        <f>IF(MEDIAN(D63:D68)&lt;0.01,MEDIAN(D63:D68)*1000,IF(MEDIAN(D63:D68)&lt;0.1,MEDIAN(D63:D68)*100,IF(MEDIAN(D63:D68)&lt;1,MEDIAN(D63:D68)*10,IF(MEDIAN(D63:D68)&gt;999.99,MEDIAN(D63:D68)/1000,IF(MEDIAN(D63:D68)&gt;99.99,MEDIAN(D63:D68)/100,IF(MEDIAN(D63:D68)&gt;9.99,MEDIAN(D63:D68)/10,MEDIAN(D63:D68)))))))</f>
        <v>5.0362872421695952</v>
      </c>
      <c r="D70" s="19" t="str">
        <f>"x 10 "</f>
        <v xml:space="preserve">x 10 </v>
      </c>
      <c r="E70" s="32">
        <f>IF(MEDIAN(D63:D68)&lt;0.01,-LOG(D62)-3,IF(MEDIAN(D63:D68)&lt;0.1,-LOG(D62)-2,IF(MEDIAN(D63:D68)&lt;1,-LOG(D62)-1,IF(MEDIAN(D63:D68)&gt;999.99,-LOG(D62)+3,IF(MEDIAN(D63:D68)&gt;99.99,-LOG(D62)+2,IF(MEDIAN(D63:D68)&gt;9.99,-LOG(D62)+1,-LOG(D62)))))))</f>
        <v>-3</v>
      </c>
      <c r="F70" s="30" t="s">
        <v>14</v>
      </c>
      <c r="G70" s="31"/>
      <c r="H70" s="31">
        <f>IF(MEDIAN(I63:I68)&lt;0.01,MEDIAN(I63:I68)*1000,IF(MEDIAN(I63:I68)&lt;0.1,MEDIAN(I63:I68)*100,IF(MEDIAN(I63:I68)&lt;1,MEDIAN(I63:I68)*10,IF(MEDIAN(I63:I68)&gt;999.99,MEDIAN(I63:I68)/1000,IF(MEDIAN(I63:I68)&gt;99.99,MEDIAN(I63:I68)/100,IF(MEDIAN(I63:I68)&gt;9.99,MEDIAN(I63:I68)/10,MEDIAN(I63:I68)))))))</f>
        <v>2.580645161290323</v>
      </c>
      <c r="I70" s="19" t="str">
        <f>"x 10 "</f>
        <v xml:space="preserve">x 10 </v>
      </c>
      <c r="J70" s="32">
        <f>IF(MEDIAN(I63:I68)&lt;0.01,-LOG(I62)-3,IF(MEDIAN(I63:I68)&lt;0.1,-LOG(I62)-2,IF(MEDIAN(I63:I68)&lt;1,-LOG(I62)-1,IF(MEDIAN(I63:I68)&gt;999.99,-LOG(I62)+3,IF(MEDIAN(I63:I68)&gt;99.99,-LOG(I62)+2,IF(MEDIAN(I63:I68)&gt;9.99,-LOG(I62)+1,-LOG(I62)))))))</f>
        <v>-2</v>
      </c>
      <c r="K70" s="30" t="s">
        <v>14</v>
      </c>
      <c r="L70" s="31"/>
      <c r="M70" s="31">
        <f>IF(MEDIAN(N63:N68)&lt;0.01,MEDIAN(N63:N68)*1000,IF(MEDIAN(N63:N68)&lt;0.1,MEDIAN(N63:N68)*100,IF(MEDIAN(N63:N68)&lt;1,MEDIAN(N63:N68)*10,IF(MEDIAN(N63:N68)&gt;999.99,MEDIAN(N63:N68)/1000,IF(MEDIAN(N63:N68)&gt;99.99,MEDIAN(N63:N68)/100,IF(MEDIAN(N63:N68)&gt;9.99,MEDIAN(N63:N68)/10,MEDIAN(N63:N68)))))))</f>
        <v>3.8046609059963337</v>
      </c>
      <c r="N70" s="19" t="str">
        <f>"x 10 "</f>
        <v xml:space="preserve">x 10 </v>
      </c>
      <c r="O70" s="52">
        <f>IF(MEDIAN(N63:N68)&lt;0.01,-LOG(N62)-3,IF(MEDIAN(N63:N68)&lt;0.1,-LOG(N62)-2,IF(MEDIAN(N63:N68)&lt;1,-LOG(N62)-1,IF(MEDIAN(N63:N68)&gt;999.99,-LOG(N62)+3,IF(MEDIAN(N63:N68)&gt;99.99,-LOG(N62)+2,IF(MEDIAN(N63:N68)&gt;9.99,-LOG(N62)+1,-LOG(N62)))))))</f>
        <v>-3</v>
      </c>
      <c r="P70" s="33"/>
      <c r="Q70" s="33"/>
      <c r="R70" s="33"/>
    </row>
    <row r="71" spans="1:21">
      <c r="A71" s="73"/>
      <c r="B71" s="6"/>
      <c r="C71" s="6"/>
      <c r="D71" s="7"/>
      <c r="E71" s="11"/>
      <c r="F71" s="5"/>
      <c r="G71" s="6"/>
      <c r="H71" s="6"/>
      <c r="I71" s="7"/>
      <c r="J71" s="11"/>
      <c r="K71" s="5"/>
      <c r="L71" s="6"/>
      <c r="M71" s="6"/>
      <c r="N71" s="7"/>
      <c r="O71" s="53"/>
      <c r="P71" s="33"/>
      <c r="Q71" s="33"/>
      <c r="R71" s="33"/>
    </row>
    <row r="72" spans="1:21">
      <c r="A72" s="38"/>
      <c r="B72" s="35" t="s">
        <v>15</v>
      </c>
      <c r="C72" s="3" t="s">
        <v>5</v>
      </c>
      <c r="D72" s="36" t="s">
        <v>3</v>
      </c>
      <c r="E72" s="35">
        <v>1</v>
      </c>
      <c r="F72" s="34"/>
      <c r="G72" s="35" t="s">
        <v>15</v>
      </c>
      <c r="H72" s="3" t="s">
        <v>5</v>
      </c>
      <c r="I72" s="36" t="s">
        <v>3</v>
      </c>
      <c r="J72" s="35">
        <v>2</v>
      </c>
      <c r="K72" s="34"/>
      <c r="L72" s="35" t="s">
        <v>15</v>
      </c>
      <c r="M72" s="3" t="s">
        <v>5</v>
      </c>
      <c r="N72" s="36" t="s">
        <v>3</v>
      </c>
      <c r="O72" s="37">
        <v>3</v>
      </c>
      <c r="P72" s="33"/>
      <c r="Q72" s="33"/>
      <c r="R72" s="33"/>
    </row>
    <row r="73" spans="1:21">
      <c r="A73" s="38"/>
      <c r="B73" s="11"/>
      <c r="C73" s="11" t="s">
        <v>19</v>
      </c>
      <c r="D73" s="22"/>
      <c r="E73" s="12"/>
      <c r="F73" s="10"/>
      <c r="G73" s="11"/>
      <c r="H73" s="11" t="s">
        <v>19</v>
      </c>
      <c r="I73" s="22"/>
      <c r="J73" s="12"/>
      <c r="K73" s="10"/>
      <c r="L73" s="11"/>
      <c r="M73" s="11" t="s">
        <v>19</v>
      </c>
      <c r="N73" s="22"/>
      <c r="O73" s="39"/>
      <c r="P73" s="33"/>
      <c r="Q73" s="33"/>
      <c r="R73" s="33"/>
    </row>
    <row r="74" spans="1:21">
      <c r="A74" s="40"/>
      <c r="B74" s="19" t="s">
        <v>8</v>
      </c>
      <c r="C74" s="19" t="s">
        <v>9</v>
      </c>
      <c r="D74" s="19" t="s">
        <v>10</v>
      </c>
      <c r="E74" s="20" t="s">
        <v>11</v>
      </c>
      <c r="F74" s="18"/>
      <c r="G74" s="19" t="s">
        <v>8</v>
      </c>
      <c r="H74" s="19" t="s">
        <v>9</v>
      </c>
      <c r="I74" s="19" t="s">
        <v>10</v>
      </c>
      <c r="J74" s="20" t="s">
        <v>11</v>
      </c>
      <c r="K74" s="18"/>
      <c r="L74" s="19" t="s">
        <v>8</v>
      </c>
      <c r="M74" s="19" t="s">
        <v>9</v>
      </c>
      <c r="N74" s="19" t="s">
        <v>10</v>
      </c>
      <c r="O74" s="41" t="s">
        <v>11</v>
      </c>
      <c r="P74" s="33"/>
      <c r="Q74" s="33"/>
      <c r="R74" s="33"/>
    </row>
    <row r="75" spans="1:21">
      <c r="A75" s="40" t="s">
        <v>12</v>
      </c>
      <c r="B75" s="21">
        <v>40</v>
      </c>
      <c r="C75" s="21">
        <v>40000</v>
      </c>
      <c r="D75" s="19">
        <v>1000</v>
      </c>
      <c r="E75" s="20" t="str">
        <f>"x10"</f>
        <v>x10</v>
      </c>
      <c r="F75" s="18" t="s">
        <v>12</v>
      </c>
      <c r="G75" s="21">
        <v>40</v>
      </c>
      <c r="H75" s="21">
        <v>40000</v>
      </c>
      <c r="I75" s="19">
        <v>1000</v>
      </c>
      <c r="J75" s="20" t="str">
        <f>"x10"</f>
        <v>x10</v>
      </c>
      <c r="K75" s="18" t="s">
        <v>12</v>
      </c>
      <c r="L75" s="21">
        <v>40</v>
      </c>
      <c r="M75" s="21">
        <v>40000</v>
      </c>
      <c r="N75" s="19">
        <v>1000</v>
      </c>
      <c r="O75" s="41" t="str">
        <f>"x10"</f>
        <v>x10</v>
      </c>
      <c r="P75" s="33"/>
      <c r="Q75" s="33"/>
      <c r="R75" s="33"/>
    </row>
    <row r="76" spans="1:21">
      <c r="A76" s="38">
        <v>1</v>
      </c>
      <c r="B76" s="11">
        <v>31</v>
      </c>
      <c r="C76" s="11">
        <v>140</v>
      </c>
      <c r="D76" s="11">
        <f>IF(C76=0,0,B76*B75/C76/C75*D75)</f>
        <v>0.22142857142857145</v>
      </c>
      <c r="E76" s="12">
        <f>-LOG(D75)</f>
        <v>-3</v>
      </c>
      <c r="F76" s="10">
        <v>1</v>
      </c>
      <c r="G76" s="11">
        <v>172</v>
      </c>
      <c r="H76" s="11">
        <v>100</v>
      </c>
      <c r="I76" s="11">
        <f>IF(H76=0,0,G76*G75/H76/H75*I75)</f>
        <v>1.72</v>
      </c>
      <c r="J76" s="12">
        <f>-LOG(I75)</f>
        <v>-3</v>
      </c>
      <c r="K76" s="10">
        <v>1</v>
      </c>
      <c r="L76" s="11">
        <v>29</v>
      </c>
      <c r="M76" s="11">
        <v>58</v>
      </c>
      <c r="N76" s="11">
        <f>IF(M76=0,0,L76*L75/M76/M75*N75)</f>
        <v>0.5</v>
      </c>
      <c r="O76" s="39">
        <f>-LOG(N75)</f>
        <v>-3</v>
      </c>
      <c r="P76" s="33"/>
      <c r="Q76" s="33"/>
      <c r="R76" s="33"/>
    </row>
    <row r="77" spans="1:21">
      <c r="A77" s="38">
        <v>2</v>
      </c>
      <c r="B77" s="11">
        <v>47</v>
      </c>
      <c r="C77" s="11">
        <v>182</v>
      </c>
      <c r="D77" s="11">
        <f>IF(C77=0,0,B77*B75/C77/C75*D75)</f>
        <v>0.25824175824175827</v>
      </c>
      <c r="E77" s="12">
        <f>-LOG(D75)</f>
        <v>-3</v>
      </c>
      <c r="F77" s="10">
        <v>2</v>
      </c>
      <c r="G77" s="11">
        <v>294</v>
      </c>
      <c r="H77" s="11">
        <v>167</v>
      </c>
      <c r="I77" s="11">
        <f>IF(H77=0,0,G77*G75/H77/H75*I75)</f>
        <v>1.7604790419161678</v>
      </c>
      <c r="J77" s="12">
        <f>-LOG(I75)</f>
        <v>-3</v>
      </c>
      <c r="K77" s="10">
        <v>2</v>
      </c>
      <c r="L77" s="11">
        <v>37</v>
      </c>
      <c r="M77" s="11">
        <v>91</v>
      </c>
      <c r="N77" s="11">
        <f>IF(M77=0,0,L77*L75/M77/M75*N75)</f>
        <v>0.40659340659340659</v>
      </c>
      <c r="O77" s="39">
        <f>-LOG(N75)</f>
        <v>-3</v>
      </c>
      <c r="P77" s="33"/>
      <c r="Q77" s="33"/>
      <c r="R77" s="33"/>
    </row>
    <row r="78" spans="1:21">
      <c r="A78" s="38">
        <v>3</v>
      </c>
      <c r="B78" s="11">
        <v>51</v>
      </c>
      <c r="C78" s="11">
        <v>56</v>
      </c>
      <c r="D78" s="11">
        <f>IF(C78=0,0,B78*B75/C78/C75*D75)</f>
        <v>0.9107142857142857</v>
      </c>
      <c r="E78" s="12">
        <f>-LOG(D75)</f>
        <v>-3</v>
      </c>
      <c r="F78" s="10">
        <v>3</v>
      </c>
      <c r="G78" s="11">
        <v>246</v>
      </c>
      <c r="H78" s="11">
        <v>130</v>
      </c>
      <c r="I78" s="11">
        <f>IF(H78=0,0,G78*G75/H78/H75*I75)</f>
        <v>1.8923076923076922</v>
      </c>
      <c r="J78" s="12">
        <f>-LOG(I75)</f>
        <v>-3</v>
      </c>
      <c r="K78" s="10">
        <v>3</v>
      </c>
      <c r="L78" s="11">
        <v>25</v>
      </c>
      <c r="M78" s="11">
        <v>96</v>
      </c>
      <c r="N78" s="11">
        <f>IF(M78=0,0,L78*L75/M78/M75*N75)</f>
        <v>0.26041666666666669</v>
      </c>
      <c r="O78" s="39">
        <f>-LOG(N75)</f>
        <v>-3</v>
      </c>
      <c r="P78" s="11"/>
      <c r="Q78" s="11"/>
      <c r="R78" s="11"/>
      <c r="S78" s="2"/>
      <c r="T78" s="2"/>
      <c r="U78" s="2"/>
    </row>
    <row r="79" spans="1:21">
      <c r="A79" s="38">
        <v>4</v>
      </c>
      <c r="B79" s="11">
        <v>28</v>
      </c>
      <c r="C79" s="11">
        <v>95</v>
      </c>
      <c r="D79" s="11">
        <f>IF(C79=0,0,B79*B75/C79/C75*D75)</f>
        <v>0.29473684210526313</v>
      </c>
      <c r="E79" s="12">
        <f>-LOG(D75)</f>
        <v>-3</v>
      </c>
      <c r="F79" s="10">
        <v>4</v>
      </c>
      <c r="G79" s="11">
        <v>187</v>
      </c>
      <c r="H79" s="11">
        <v>136</v>
      </c>
      <c r="I79" s="11">
        <f>IF(H79=0,0,G79*G75/H79/H75*I75)</f>
        <v>1.375</v>
      </c>
      <c r="J79" s="12">
        <f>-LOG(I75)</f>
        <v>-3</v>
      </c>
      <c r="K79" s="10">
        <v>4</v>
      </c>
      <c r="L79" s="11">
        <v>7</v>
      </c>
      <c r="M79" s="11">
        <v>60</v>
      </c>
      <c r="N79" s="11">
        <f>IF(M79=0,0,L79*L75/M79/M75*N75)</f>
        <v>0.11666666666666668</v>
      </c>
      <c r="O79" s="39">
        <f>-LOG(N75)</f>
        <v>-3</v>
      </c>
      <c r="P79" s="11"/>
      <c r="Q79" s="11"/>
      <c r="R79" s="11"/>
      <c r="S79" s="2"/>
      <c r="T79" s="2"/>
      <c r="U79" s="2"/>
    </row>
    <row r="80" spans="1:21">
      <c r="A80" s="38">
        <v>5</v>
      </c>
      <c r="B80" s="11">
        <v>25</v>
      </c>
      <c r="C80" s="11">
        <v>112</v>
      </c>
      <c r="D80" s="11">
        <f>IF(C80=0,0,B80*B75/C80/C75*D75)</f>
        <v>0.2232142857142857</v>
      </c>
      <c r="E80" s="12">
        <f>-LOG(D75)</f>
        <v>-3</v>
      </c>
      <c r="F80" s="10">
        <v>5</v>
      </c>
      <c r="G80" s="11">
        <v>268</v>
      </c>
      <c r="H80" s="11">
        <v>64</v>
      </c>
      <c r="I80" s="11">
        <f>IF(H80=0,0,G80*G75/H80/H75*I75)</f>
        <v>4.1875</v>
      </c>
      <c r="J80" s="12">
        <f>-LOG(I75)</f>
        <v>-3</v>
      </c>
      <c r="K80" s="10">
        <v>5</v>
      </c>
      <c r="L80" s="11">
        <v>23</v>
      </c>
      <c r="M80" s="11">
        <v>73</v>
      </c>
      <c r="N80" s="11">
        <f>IF(M80=0,0,L80*L75/M80/M75*N75)</f>
        <v>0.31506849315068497</v>
      </c>
      <c r="O80" s="39">
        <f>-LOG(N75)</f>
        <v>-3</v>
      </c>
      <c r="P80" s="11"/>
      <c r="Q80" s="11"/>
      <c r="R80" s="11"/>
      <c r="S80" s="11"/>
      <c r="T80" s="11"/>
      <c r="U80" s="2"/>
    </row>
    <row r="81" spans="1:21">
      <c r="A81" s="40">
        <v>6</v>
      </c>
      <c r="B81" s="11">
        <v>109</v>
      </c>
      <c r="C81" s="23">
        <v>109</v>
      </c>
      <c r="D81" s="23">
        <f>IF(C81=0,0,B81*B75/C81/C75*D75)</f>
        <v>1</v>
      </c>
      <c r="E81" s="20">
        <f>-LOG(D75)</f>
        <v>-3</v>
      </c>
      <c r="F81" s="18">
        <v>6</v>
      </c>
      <c r="G81" s="11">
        <v>201</v>
      </c>
      <c r="H81" s="23">
        <v>185</v>
      </c>
      <c r="I81" s="23">
        <f>IF(H81=0,0,G81*G75/H81/H75*I75)</f>
        <v>1.0864864864864865</v>
      </c>
      <c r="J81" s="20">
        <f>-LOG(I75)</f>
        <v>-3</v>
      </c>
      <c r="K81" s="18">
        <v>6</v>
      </c>
      <c r="L81" s="11">
        <v>80</v>
      </c>
      <c r="M81" s="23">
        <v>68</v>
      </c>
      <c r="N81" s="23">
        <f>IF(M81=0,0,L81*L75/M81/M75*N75)</f>
        <v>1.1764705882352942</v>
      </c>
      <c r="O81" s="41">
        <f>-LOG(N75)</f>
        <v>-3</v>
      </c>
      <c r="P81" s="85"/>
      <c r="Q81" s="85"/>
      <c r="R81" s="85"/>
      <c r="S81" s="85"/>
      <c r="T81" s="85"/>
      <c r="U81" s="85"/>
    </row>
    <row r="82" spans="1:21">
      <c r="A82" s="44" t="s">
        <v>13</v>
      </c>
      <c r="B82" s="11">
        <f>MEDIAN(B76:B81)</f>
        <v>39</v>
      </c>
      <c r="C82" s="11">
        <f>AVERAGE(C76:C81)</f>
        <v>115.66666666666667</v>
      </c>
      <c r="D82" s="11">
        <f>B82*B75/C82/C75*D75</f>
        <v>0.33717579250720459</v>
      </c>
      <c r="E82" s="12">
        <f>-LOG(D75)</f>
        <v>-3</v>
      </c>
      <c r="F82" s="26" t="s">
        <v>13</v>
      </c>
      <c r="G82" s="11">
        <f>MEDIAN(G76:G81)</f>
        <v>223.5</v>
      </c>
      <c r="H82" s="11">
        <f>AVERAGE(H76:H81)</f>
        <v>130.33333333333334</v>
      </c>
      <c r="I82" s="11">
        <f>G82*G75/H82/H75*I75</f>
        <v>1.7148337595907925</v>
      </c>
      <c r="J82" s="12">
        <f>-LOG(I75)</f>
        <v>-3</v>
      </c>
      <c r="K82" s="26" t="s">
        <v>13</v>
      </c>
      <c r="L82" s="11">
        <f>MEDIAN(L76:L81)</f>
        <v>27</v>
      </c>
      <c r="M82" s="11">
        <f>AVERAGE(M76:M81)</f>
        <v>74.333333333333329</v>
      </c>
      <c r="N82" s="11">
        <f>L82*L75/M82/M75*N75</f>
        <v>0.36322869955156956</v>
      </c>
      <c r="O82" s="55">
        <f>-LOG(N75)</f>
        <v>-3</v>
      </c>
      <c r="P82" s="11"/>
      <c r="Q82" s="11"/>
      <c r="R82" s="11"/>
      <c r="S82" s="2"/>
      <c r="T82" s="2"/>
      <c r="U82" s="2"/>
    </row>
    <row r="83" spans="1:21">
      <c r="A83" s="51" t="s">
        <v>14</v>
      </c>
      <c r="B83" s="31"/>
      <c r="C83" s="31">
        <f>IF(MEDIAN(D76:D81)&lt;0.01,MEDIAN(D76:D81)*1000,IF(MEDIAN(D76:D81)&lt;0.1,MEDIAN(D76:D81)*100,IF(MEDIAN(D76:D81)&lt;1,MEDIAN(D76:D81)*10,IF(MEDIAN(D76:D81)&gt;999.99,MEDIAN(D76:D81)/1000,IF(MEDIAN(D76:D81)&gt;99.99,MEDIAN(D76:D81)/100,IF(MEDIAN(D76:D81)&gt;9.99,MEDIAN(D76:D81)/10,MEDIAN(D76:D81)))))))</f>
        <v>2.764893001735107</v>
      </c>
      <c r="D83" s="19" t="str">
        <f>"x 10 "</f>
        <v xml:space="preserve">x 10 </v>
      </c>
      <c r="E83" s="32">
        <f>IF(MEDIAN(D76:D81)&lt;0.01,-LOG(D75)-3,IF(MEDIAN(D76:D81)&lt;0.1,-LOG(D75)-2,IF(MEDIAN(D76:D81)&lt;1,-LOG(D75)-1,IF(MEDIAN(D76:D81)&gt;999.99,-LOG(D75)+3,IF(MEDIAN(D76:D81)&gt;99.99,-LOG(D75)+2,IF(MEDIAN(D76:D81)&gt;9.99,-LOG(D75)+1,-LOG(D75)))))))</f>
        <v>-4</v>
      </c>
      <c r="F83" s="30" t="s">
        <v>14</v>
      </c>
      <c r="G83" s="31"/>
      <c r="H83" s="31">
        <f>IF(MEDIAN(I76:I81)&lt;0.01,MEDIAN(I76:I81)*1000,IF(MEDIAN(I76:I81)&lt;0.1,MEDIAN(I76:I81)*100,IF(MEDIAN(I76:I81)&lt;1,MEDIAN(I76:I81)*10,IF(MEDIAN(I76:I81)&gt;999.99,MEDIAN(I76:I81)/1000,IF(MEDIAN(I76:I81)&gt;99.99,MEDIAN(I76:I81)/100,IF(MEDIAN(I76:I81)&gt;9.99,MEDIAN(I76:I81)/10,MEDIAN(I76:I81)))))))</f>
        <v>1.7402395209580839</v>
      </c>
      <c r="I83" s="19" t="str">
        <f>"x 10 "</f>
        <v xml:space="preserve">x 10 </v>
      </c>
      <c r="J83" s="32">
        <f>IF(MEDIAN(I76:I81)&lt;0.01,-LOG(I75)-3,IF(MEDIAN(I76:I81)&lt;0.1,-LOG(I75)-2,IF(MEDIAN(I76:I81)&lt;1,-LOG(I75)-1,IF(MEDIAN(I76:I81)&gt;999.99,-LOG(I75)+3,IF(MEDIAN(I76:I81)&gt;99.99,-LOG(I75)+2,IF(MEDIAN(I76:I81)&gt;9.99,-LOG(I75)+1,-LOG(I75)))))))</f>
        <v>-3</v>
      </c>
      <c r="K83" s="30" t="s">
        <v>14</v>
      </c>
      <c r="L83" s="31"/>
      <c r="M83" s="31">
        <f>IF(MEDIAN(N76:N81)&lt;0.01,MEDIAN(N76:N81)*1000,IF(MEDIAN(N76:N81)&lt;0.1,MEDIAN(N76:N81)*100,IF(MEDIAN(N76:N81)&lt;1,MEDIAN(N76:N81)*10,IF(MEDIAN(N76:N81)&gt;999.99,MEDIAN(N76:N81)/1000,IF(MEDIAN(N76:N81)&gt;99.99,MEDIAN(N76:N81)/100,IF(MEDIAN(N76:N81)&gt;9.99,MEDIAN(N76:N81)/10,MEDIAN(N76:N81)))))))</f>
        <v>3.608309498720458</v>
      </c>
      <c r="N83" s="19" t="str">
        <f>"x 10 "</f>
        <v xml:space="preserve">x 10 </v>
      </c>
      <c r="O83" s="78">
        <f>IF(MEDIAN(N76:N81)&lt;0.01,-LOG(N75)-3,IF(MEDIAN(N76:N81)&lt;0.1,-LOG(N75)-2,IF(MEDIAN(N76:N81)&lt;1,-LOG(N75)-1,IF(MEDIAN(N76:N81)&gt;999.99,-LOG(N75)+3,IF(MEDIAN(N76:N81)&gt;99.99,-LOG(N75)+2,IF(MEDIAN(N76:N81)&gt;9.99,-LOG(N75)+1,-LOG(N75)))))))</f>
        <v>-4</v>
      </c>
      <c r="P83" s="11"/>
      <c r="Q83" s="11"/>
      <c r="R83" s="11"/>
      <c r="S83" s="2"/>
      <c r="T83" s="2"/>
      <c r="U83" s="2"/>
    </row>
    <row r="84" spans="1:21">
      <c r="A84" s="54"/>
      <c r="B84" s="11"/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2"/>
      <c r="T84" s="2"/>
      <c r="U84" s="2"/>
    </row>
    <row r="85" spans="1:21">
      <c r="A85" s="84" t="s">
        <v>2</v>
      </c>
      <c r="B85" s="84"/>
      <c r="C85" s="84"/>
      <c r="D85" s="84" t="s">
        <v>2</v>
      </c>
      <c r="E85" s="84"/>
      <c r="F85" s="84"/>
      <c r="G85" s="84" t="s">
        <v>2</v>
      </c>
      <c r="H85" s="84"/>
      <c r="I85" s="84"/>
      <c r="J85" s="84" t="s">
        <v>2</v>
      </c>
      <c r="K85" s="84"/>
      <c r="L85" s="84"/>
      <c r="M85" s="84" t="s">
        <v>2</v>
      </c>
      <c r="N85" s="84"/>
      <c r="O85" s="84"/>
      <c r="P85" s="11"/>
      <c r="Q85" s="11"/>
      <c r="R85" s="11"/>
      <c r="S85" s="2"/>
      <c r="T85" s="2"/>
      <c r="U85" s="2"/>
    </row>
    <row r="86" spans="1:21">
      <c r="A86" s="54"/>
      <c r="B86" s="11"/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2"/>
      <c r="T86" s="2"/>
      <c r="U86" s="2"/>
    </row>
    <row r="87" spans="1:21">
      <c r="A87" s="60"/>
      <c r="B87" s="35" t="s">
        <v>15</v>
      </c>
      <c r="C87" s="35" t="s">
        <v>0</v>
      </c>
      <c r="D87" s="36" t="s">
        <v>3</v>
      </c>
      <c r="E87" s="35">
        <v>1</v>
      </c>
      <c r="F87" s="5"/>
      <c r="G87" s="35" t="s">
        <v>15</v>
      </c>
      <c r="H87" s="35" t="s">
        <v>0</v>
      </c>
      <c r="I87" s="36" t="s">
        <v>3</v>
      </c>
      <c r="J87" s="35">
        <v>2</v>
      </c>
      <c r="K87" s="60"/>
      <c r="L87" s="35" t="s">
        <v>15</v>
      </c>
      <c r="M87" s="35" t="s">
        <v>0</v>
      </c>
      <c r="N87" s="36" t="s">
        <v>3</v>
      </c>
      <c r="O87" s="37">
        <v>3</v>
      </c>
      <c r="P87" s="11"/>
      <c r="Q87" s="11"/>
      <c r="R87" s="11"/>
      <c r="S87" s="2"/>
      <c r="T87" s="2"/>
      <c r="U87" s="2"/>
    </row>
    <row r="88" spans="1:21">
      <c r="A88" s="38"/>
      <c r="B88" s="11"/>
      <c r="C88" s="11" t="s">
        <v>18</v>
      </c>
      <c r="D88" s="22"/>
      <c r="E88" s="12"/>
      <c r="F88" s="10"/>
      <c r="G88" s="11"/>
      <c r="H88" s="11" t="s">
        <v>18</v>
      </c>
      <c r="I88" s="22"/>
      <c r="J88" s="55"/>
      <c r="K88" s="38"/>
      <c r="L88" s="11"/>
      <c r="M88" s="11" t="s">
        <v>18</v>
      </c>
      <c r="N88" s="22"/>
      <c r="O88" s="39"/>
      <c r="P88" s="11"/>
      <c r="Q88" s="11"/>
      <c r="R88" s="11"/>
      <c r="S88" s="2"/>
      <c r="T88" s="2"/>
      <c r="U88" s="2"/>
    </row>
    <row r="89" spans="1:21">
      <c r="A89" s="38"/>
      <c r="B89" s="11"/>
      <c r="C89" s="11"/>
      <c r="D89" s="14"/>
      <c r="E89" s="12"/>
      <c r="F89" s="10"/>
      <c r="G89" s="11"/>
      <c r="H89" s="11"/>
      <c r="I89" s="14"/>
      <c r="J89" s="55"/>
      <c r="K89" s="38"/>
      <c r="L89" s="11"/>
      <c r="M89" s="11"/>
      <c r="N89" s="14"/>
      <c r="O89" s="39"/>
      <c r="P89" s="11"/>
      <c r="Q89" s="11"/>
      <c r="R89" s="11"/>
      <c r="S89" s="2"/>
      <c r="T89" s="2"/>
      <c r="U89" s="2"/>
    </row>
    <row r="90" spans="1:21">
      <c r="A90" s="40"/>
      <c r="B90" s="19" t="s">
        <v>8</v>
      </c>
      <c r="C90" s="19" t="s">
        <v>9</v>
      </c>
      <c r="D90" s="19" t="s">
        <v>10</v>
      </c>
      <c r="E90" s="20" t="s">
        <v>11</v>
      </c>
      <c r="F90" s="18"/>
      <c r="G90" s="19" t="s">
        <v>8</v>
      </c>
      <c r="H90" s="19" t="s">
        <v>9</v>
      </c>
      <c r="I90" s="19" t="s">
        <v>10</v>
      </c>
      <c r="J90" s="19" t="s">
        <v>11</v>
      </c>
      <c r="K90" s="40"/>
      <c r="L90" s="19" t="s">
        <v>8</v>
      </c>
      <c r="M90" s="19" t="s">
        <v>9</v>
      </c>
      <c r="N90" s="19" t="s">
        <v>10</v>
      </c>
      <c r="O90" s="41" t="s">
        <v>11</v>
      </c>
      <c r="P90" s="11"/>
      <c r="Q90" s="33"/>
      <c r="R90" s="33"/>
    </row>
    <row r="91" spans="1:21">
      <c r="A91" s="40" t="s">
        <v>12</v>
      </c>
      <c r="B91" s="21">
        <v>40</v>
      </c>
      <c r="C91" s="21">
        <v>40000</v>
      </c>
      <c r="D91" s="19">
        <v>1000</v>
      </c>
      <c r="E91" s="20" t="str">
        <f>"x10"</f>
        <v>x10</v>
      </c>
      <c r="F91" s="18" t="s">
        <v>12</v>
      </c>
      <c r="G91" s="21">
        <v>40</v>
      </c>
      <c r="H91" s="21">
        <v>40000</v>
      </c>
      <c r="I91" s="19">
        <v>1000</v>
      </c>
      <c r="J91" s="19" t="str">
        <f>"x10"</f>
        <v>x10</v>
      </c>
      <c r="K91" s="40" t="s">
        <v>12</v>
      </c>
      <c r="L91" s="21">
        <v>40</v>
      </c>
      <c r="M91" s="21">
        <v>40000</v>
      </c>
      <c r="N91" s="19">
        <v>1000</v>
      </c>
      <c r="O91" s="41" t="str">
        <f>"x10"</f>
        <v>x10</v>
      </c>
      <c r="P91" s="11"/>
      <c r="Q91" s="33"/>
      <c r="R91" s="33"/>
    </row>
    <row r="92" spans="1:21">
      <c r="A92" s="38">
        <v>1</v>
      </c>
      <c r="B92" s="11">
        <v>76</v>
      </c>
      <c r="C92" s="11">
        <v>123</v>
      </c>
      <c r="D92" s="11">
        <f>IF(C92=0,0,B92*B91/C92/C91*D91)</f>
        <v>0.61788617886178854</v>
      </c>
      <c r="E92" s="12">
        <f>-LOG(D91)</f>
        <v>-3</v>
      </c>
      <c r="F92" s="10">
        <v>1</v>
      </c>
      <c r="G92" s="11">
        <v>45</v>
      </c>
      <c r="H92" s="11">
        <v>131</v>
      </c>
      <c r="I92" s="11">
        <f>IF(H92=0,0,G92*G91/H92/H91*I91)</f>
        <v>0.34351145038167941</v>
      </c>
      <c r="J92" s="55">
        <f>-LOG(I91)</f>
        <v>-3</v>
      </c>
      <c r="K92" s="38">
        <v>1</v>
      </c>
      <c r="L92" s="11">
        <v>31</v>
      </c>
      <c r="M92" s="11">
        <v>40</v>
      </c>
      <c r="N92" s="11">
        <f>IF(M92=0,0,L92*L91/M92/M91*N91)</f>
        <v>0.77500000000000002</v>
      </c>
      <c r="O92" s="39">
        <f>-LOG(N91)</f>
        <v>-3</v>
      </c>
      <c r="P92" s="11"/>
      <c r="Q92" s="33"/>
      <c r="R92" s="33"/>
    </row>
    <row r="93" spans="1:21">
      <c r="A93" s="38">
        <v>2</v>
      </c>
      <c r="B93" s="11">
        <v>22</v>
      </c>
      <c r="C93" s="11">
        <v>49</v>
      </c>
      <c r="D93" s="11">
        <f>IF(C93=0,0,B93*B91/C93/C91*D91)</f>
        <v>0.44897959183673464</v>
      </c>
      <c r="E93" s="12">
        <f>-LOG(D91)</f>
        <v>-3</v>
      </c>
      <c r="F93" s="10">
        <v>2</v>
      </c>
      <c r="G93" s="11">
        <v>24</v>
      </c>
      <c r="H93" s="11">
        <v>125</v>
      </c>
      <c r="I93" s="11">
        <f>IF(H93=0,0,G92*G91/H93/H91*I91)</f>
        <v>0.36000000000000004</v>
      </c>
      <c r="J93" s="55">
        <f>-LOG(I91)</f>
        <v>-3</v>
      </c>
      <c r="K93" s="38">
        <v>2</v>
      </c>
      <c r="L93" s="11">
        <v>22</v>
      </c>
      <c r="M93" s="11">
        <v>41</v>
      </c>
      <c r="N93" s="11">
        <f>IF(M93=0,0,L92*L91/M93/M91*N91)</f>
        <v>0.75609756097560965</v>
      </c>
      <c r="O93" s="39">
        <f>-LOG(N91)</f>
        <v>-3</v>
      </c>
      <c r="P93" s="11"/>
      <c r="Q93" s="33"/>
      <c r="R93" s="33"/>
    </row>
    <row r="94" spans="1:21">
      <c r="A94" s="38">
        <v>3</v>
      </c>
      <c r="B94" s="11">
        <v>41</v>
      </c>
      <c r="C94" s="11">
        <v>62</v>
      </c>
      <c r="D94" s="11">
        <f>IF(C94=0,0,B94*B91/C94/C91*D91)</f>
        <v>0.66129032258064513</v>
      </c>
      <c r="E94" s="12">
        <f>-LOG(D91)</f>
        <v>-3</v>
      </c>
      <c r="F94" s="10">
        <v>3</v>
      </c>
      <c r="G94" s="11">
        <v>26</v>
      </c>
      <c r="H94" s="11">
        <v>142</v>
      </c>
      <c r="I94" s="11">
        <f>IF(H94=0,0,G94*G91/H94/H91*I91)</f>
        <v>0.18309859154929578</v>
      </c>
      <c r="J94" s="55">
        <f>-LOG(I91)</f>
        <v>-3</v>
      </c>
      <c r="K94" s="38">
        <v>3</v>
      </c>
      <c r="L94" s="11">
        <v>76</v>
      </c>
      <c r="M94" s="11">
        <v>36</v>
      </c>
      <c r="N94" s="11">
        <f>IF(M94=0,0,L94*L91/M94/M91*N91)</f>
        <v>2.1111111111111107</v>
      </c>
      <c r="O94" s="39">
        <f>-LOG(N91)</f>
        <v>-3</v>
      </c>
      <c r="P94" s="11"/>
      <c r="Q94" s="33"/>
      <c r="R94" s="33"/>
    </row>
    <row r="95" spans="1:21">
      <c r="A95" s="38">
        <v>4</v>
      </c>
      <c r="B95" s="11">
        <v>17</v>
      </c>
      <c r="C95" s="11">
        <v>82</v>
      </c>
      <c r="D95" s="11">
        <f>IF(C95=0,0,B95*B91/C95/C91*D91)</f>
        <v>0.2073170731707317</v>
      </c>
      <c r="E95" s="12">
        <f>-LOG(D91)</f>
        <v>-3</v>
      </c>
      <c r="F95" s="10">
        <v>4</v>
      </c>
      <c r="G95" s="11"/>
      <c r="H95" s="11"/>
      <c r="I95" s="11"/>
      <c r="J95" s="55">
        <f>-LOG(I91)</f>
        <v>-3</v>
      </c>
      <c r="K95" s="38">
        <v>4</v>
      </c>
      <c r="L95" s="11">
        <v>25</v>
      </c>
      <c r="M95" s="11">
        <v>65</v>
      </c>
      <c r="N95" s="11">
        <f>IF(M95=0,0,L95*L91/M95/M91*N91)</f>
        <v>0.38461538461538464</v>
      </c>
      <c r="O95" s="39">
        <f>-LOG(N91)</f>
        <v>-3</v>
      </c>
      <c r="P95" s="11"/>
      <c r="Q95" s="33"/>
      <c r="R95" s="33"/>
    </row>
    <row r="96" spans="1:21">
      <c r="A96" s="38">
        <v>5</v>
      </c>
      <c r="B96" s="11">
        <v>23</v>
      </c>
      <c r="C96" s="11">
        <v>41</v>
      </c>
      <c r="D96" s="11">
        <f>IF(C96=0,0,B96*B91/C96/C91*D91)</f>
        <v>0.5609756097560975</v>
      </c>
      <c r="E96" s="12">
        <f>-LOG(D91)</f>
        <v>-3</v>
      </c>
      <c r="F96" s="10">
        <v>5</v>
      </c>
      <c r="G96" s="11"/>
      <c r="H96" s="11"/>
      <c r="I96" s="11"/>
      <c r="J96" s="55">
        <f>-LOG(I91)</f>
        <v>-3</v>
      </c>
      <c r="K96" s="38">
        <v>5</v>
      </c>
      <c r="L96" s="11">
        <v>42</v>
      </c>
      <c r="M96" s="11">
        <v>39</v>
      </c>
      <c r="N96" s="11">
        <f>IF(M96=0,0,L96*L91/M96/M91*N91)</f>
        <v>1.0769230769230771</v>
      </c>
      <c r="O96" s="39">
        <f>-LOG(N91)</f>
        <v>-3</v>
      </c>
      <c r="P96" s="11"/>
      <c r="Q96" s="33"/>
      <c r="R96" s="33"/>
    </row>
    <row r="97" spans="1:18">
      <c r="A97" s="63">
        <v>6</v>
      </c>
      <c r="B97" s="42">
        <v>26</v>
      </c>
      <c r="C97" s="42">
        <v>72</v>
      </c>
      <c r="D97" s="42">
        <f>IF(C97=0,0,B97*B91/C97/C91*D91)</f>
        <v>0.3611111111111111</v>
      </c>
      <c r="E97" s="64">
        <f>-LOG(D91)</f>
        <v>-3</v>
      </c>
      <c r="F97" s="65">
        <v>6</v>
      </c>
      <c r="G97" s="42"/>
      <c r="H97" s="42"/>
      <c r="I97" s="42"/>
      <c r="J97" s="47">
        <f>-LOG(I91)</f>
        <v>-3</v>
      </c>
      <c r="K97" s="63">
        <v>6</v>
      </c>
      <c r="L97" s="42">
        <v>38</v>
      </c>
      <c r="M97" s="42">
        <v>75</v>
      </c>
      <c r="N97" s="42">
        <f>IF(M97=0,0,L97*L91/M97/M91*N91)</f>
        <v>0.50666666666666671</v>
      </c>
      <c r="O97" s="67">
        <f>-LOG(N91)</f>
        <v>-3</v>
      </c>
      <c r="P97" s="11"/>
      <c r="Q97" s="33"/>
      <c r="R97" s="33"/>
    </row>
    <row r="98" spans="1:18">
      <c r="A98" s="44" t="s">
        <v>13</v>
      </c>
      <c r="B98" s="11">
        <f>MEDIAN(B92:B97)</f>
        <v>24.5</v>
      </c>
      <c r="C98" s="11">
        <f>AVERAGE(C92:C97)</f>
        <v>71.5</v>
      </c>
      <c r="D98" s="11">
        <f>B98*B91/C98/C91*D91</f>
        <v>0.34265734265734266</v>
      </c>
      <c r="E98" s="12">
        <f>-LOG(D91)</f>
        <v>-3</v>
      </c>
      <c r="F98" s="26" t="s">
        <v>13</v>
      </c>
      <c r="G98" s="11">
        <f>MEDIAN(G92:G97)</f>
        <v>26</v>
      </c>
      <c r="H98" s="11">
        <f>AVERAGE(H92:H97)</f>
        <v>132.66666666666666</v>
      </c>
      <c r="I98" s="11">
        <f>G98*G91/H98/H91*I91</f>
        <v>0.19597989949748745</v>
      </c>
      <c r="J98" s="55">
        <f>-LOG(I91)</f>
        <v>-3</v>
      </c>
      <c r="K98" s="44" t="s">
        <v>13</v>
      </c>
      <c r="L98" s="11">
        <f>MEDIAN(L92:L97)</f>
        <v>34.5</v>
      </c>
      <c r="M98" s="11">
        <f>AVERAGE(M92:M97)</f>
        <v>49.333333333333336</v>
      </c>
      <c r="N98" s="11">
        <f>L98*L91/M98/M91*N91</f>
        <v>0.69932432432432434</v>
      </c>
      <c r="O98" s="39">
        <f>-LOG(N91)</f>
        <v>-3</v>
      </c>
      <c r="P98" s="11"/>
      <c r="Q98" s="33"/>
      <c r="R98" s="33"/>
    </row>
    <row r="99" spans="1:18">
      <c r="A99" s="72" t="s">
        <v>14</v>
      </c>
      <c r="B99" s="43"/>
      <c r="C99" s="43">
        <f>IF(MEDIAN(D92:D97)&lt;0.01,MEDIAN(D92:D97)*1000,IF(MEDIAN(D92:D97)&lt;0.1,MEDIAN(D92:D97)*100,IF(MEDIAN(D92:D97)&lt;1,MEDIAN(D92:D97)*10,IF(MEDIAN(D92:D97)&gt;999.99,MEDIAN(D92:D97)/1000,IF(MEDIAN(D92:D97)&gt;99.99,MEDIAN(D92:D97)/100,IF(MEDIAN(D92:D97)&gt;9.99,MEDIAN(D92:D97)/10,MEDIAN(D92:D97)))))))</f>
        <v>5.0497760079641605</v>
      </c>
      <c r="D99" s="56" t="str">
        <f>"x 10 "</f>
        <v xml:space="preserve">x 10 </v>
      </c>
      <c r="E99" s="71">
        <f>IF(MEDIAN(D92:D97)&lt;0.01,-LOG(D91)-3,IF(MEDIAN(D92:D97)&lt;0.1,-LOG(D91)-2,IF(MEDIAN(D92:D97)&lt;1,-LOG(D91)-1,IF(MEDIAN(D92:D97)&gt;999.99,-LOG(D91)+3,IF(MEDIAN(D92:D97)&gt;99.99,-LOG(D91)+2,IF(MEDIAN(D92:D97)&gt;9.99,-LOG(D91)+1,-LOG(D91)))))))</f>
        <v>-4</v>
      </c>
      <c r="F99" s="70" t="s">
        <v>14</v>
      </c>
      <c r="G99" s="43"/>
      <c r="H99" s="43">
        <f>IF(MEDIAN(I92:I97)&lt;0.01,MEDIAN(I92:I97)*1000,IF(MEDIAN(I92:I97)&lt;0.1,MEDIAN(I92:I97)*100,IF(MEDIAN(I92:I97)&lt;1,MEDIAN(I92:I97)*10,IF(MEDIAN(I92:I97)&gt;999.99,MEDIAN(I92:I97)/1000,IF(MEDIAN(I92:I97)&gt;99.99,MEDIAN(I92:I97)/100,IF(MEDIAN(I92:I97)&gt;9.99,MEDIAN(I92:I97)/10,MEDIAN(I92:I97)))))))</f>
        <v>3.4351145038167941</v>
      </c>
      <c r="I99" s="56" t="str">
        <f>"x 10 "</f>
        <v xml:space="preserve">x 10 </v>
      </c>
      <c r="J99" s="79">
        <f>IF(MEDIAN(I92:I97)&lt;0.01,-LOG(I91)-3,IF(MEDIAN(I92:I97)&lt;0.1,-LOG(I91)-2,IF(MEDIAN(I92:I97)&lt;1,-LOG(I91)-1,IF(MEDIAN(I92:I97)&gt;999.99,-LOG(I91)+3,IF(MEDIAN(I92:I97)&gt;99.99,-LOG(I91)+2,IF(MEDIAN(I92:I97)&gt;9.99,-LOG(I91)+1,-LOG(I91)))))))</f>
        <v>-4</v>
      </c>
      <c r="K99" s="45" t="s">
        <v>14</v>
      </c>
      <c r="L99" s="46"/>
      <c r="M99" s="46">
        <f>IF(MEDIAN(N92:N97)&lt;0.01,MEDIAN(N92:N97)*1000,IF(MEDIAN(N92:N97)&lt;0.1,MEDIAN(N92:N97)*100,IF(MEDIAN(N92:N97)&lt;1,MEDIAN(N92:N97)*10,IF(MEDIAN(N92:N97)&gt;999.99,MEDIAN(N92:N97)/1000,IF(MEDIAN(N92:N97)&gt;99.99,MEDIAN(N92:N97)/100,IF(MEDIAN(N92:N97)&gt;9.99,MEDIAN(N92:N97)/10,MEDIAN(N92:N97)))))))</f>
        <v>7.6554878048780486</v>
      </c>
      <c r="N99" s="47" t="str">
        <f>"x 10 "</f>
        <v xml:space="preserve">x 10 </v>
      </c>
      <c r="O99" s="50">
        <f>IF(MEDIAN(N92:N97)&lt;0.01,-LOG(N91)-3,IF(MEDIAN(N92:N97)&lt;0.1,-LOG(N91)-2,IF(MEDIAN(N92:N97)&lt;1,-LOG(N91)-1,IF(MEDIAN(N92:N97)&gt;999.99,-LOG(N91)+3,IF(MEDIAN(N92:N97)&gt;99.99,-LOG(N91)+2,IF(MEDIAN(N92:N97)&gt;9.99,-LOG(N91)+1,-LOG(N91)))))))</f>
        <v>-4</v>
      </c>
      <c r="P99" s="11"/>
      <c r="Q99" s="33"/>
      <c r="R99" s="33"/>
    </row>
    <row r="100" spans="1:18">
      <c r="A100" s="60"/>
      <c r="B100" s="35" t="s">
        <v>15</v>
      </c>
      <c r="C100" s="3" t="s">
        <v>4</v>
      </c>
      <c r="D100" s="36" t="s">
        <v>3</v>
      </c>
      <c r="E100" s="35">
        <v>1</v>
      </c>
      <c r="F100" s="34"/>
      <c r="G100" s="35" t="s">
        <v>15</v>
      </c>
      <c r="H100" s="3" t="s">
        <v>4</v>
      </c>
      <c r="I100" s="36" t="s">
        <v>3</v>
      </c>
      <c r="J100" s="37">
        <v>2</v>
      </c>
      <c r="K100" s="10"/>
      <c r="L100" s="11" t="s">
        <v>15</v>
      </c>
      <c r="M100" s="82" t="s">
        <v>4</v>
      </c>
      <c r="N100" s="43" t="s">
        <v>3</v>
      </c>
      <c r="O100" s="53">
        <v>3</v>
      </c>
      <c r="P100" s="11"/>
      <c r="Q100" s="33"/>
      <c r="R100" s="33"/>
    </row>
    <row r="101" spans="1:18">
      <c r="A101" s="38"/>
      <c r="B101" s="11"/>
      <c r="C101" s="11" t="s">
        <v>18</v>
      </c>
      <c r="D101" s="22"/>
      <c r="E101" s="12"/>
      <c r="F101" s="10"/>
      <c r="G101" s="11"/>
      <c r="H101" s="11" t="s">
        <v>18</v>
      </c>
      <c r="I101" s="22"/>
      <c r="J101" s="12"/>
      <c r="K101" s="10"/>
      <c r="L101" s="11"/>
      <c r="M101" s="11" t="s">
        <v>18</v>
      </c>
      <c r="N101" s="22"/>
      <c r="O101" s="39"/>
      <c r="P101" s="11"/>
      <c r="Q101" s="33"/>
      <c r="R101" s="33"/>
    </row>
    <row r="102" spans="1:18">
      <c r="A102" s="38"/>
      <c r="B102" s="11"/>
      <c r="C102" s="11"/>
      <c r="D102" s="14"/>
      <c r="E102" s="12"/>
      <c r="F102" s="10"/>
      <c r="G102" s="11"/>
      <c r="H102" s="11"/>
      <c r="I102" s="14"/>
      <c r="J102" s="12"/>
      <c r="K102" s="10"/>
      <c r="L102" s="11"/>
      <c r="M102" s="11"/>
      <c r="N102" s="14"/>
      <c r="O102" s="39"/>
      <c r="P102" s="11"/>
      <c r="Q102" s="33"/>
      <c r="R102" s="33"/>
    </row>
    <row r="103" spans="1:18">
      <c r="A103" s="40"/>
      <c r="B103" s="19" t="s">
        <v>8</v>
      </c>
      <c r="C103" s="19" t="s">
        <v>9</v>
      </c>
      <c r="D103" s="19" t="s">
        <v>10</v>
      </c>
      <c r="E103" s="20" t="s">
        <v>11</v>
      </c>
      <c r="F103" s="18"/>
      <c r="G103" s="19" t="s">
        <v>8</v>
      </c>
      <c r="H103" s="19" t="s">
        <v>9</v>
      </c>
      <c r="I103" s="19" t="s">
        <v>10</v>
      </c>
      <c r="J103" s="20" t="s">
        <v>11</v>
      </c>
      <c r="K103" s="18"/>
      <c r="L103" s="19" t="s">
        <v>8</v>
      </c>
      <c r="M103" s="19" t="s">
        <v>9</v>
      </c>
      <c r="N103" s="19" t="s">
        <v>10</v>
      </c>
      <c r="O103" s="41" t="s">
        <v>11</v>
      </c>
      <c r="P103" s="11"/>
      <c r="Q103" s="33"/>
      <c r="R103" s="33"/>
    </row>
    <row r="104" spans="1:18">
      <c r="A104" s="40" t="s">
        <v>12</v>
      </c>
      <c r="B104" s="21">
        <v>400</v>
      </c>
      <c r="C104" s="21">
        <v>40000</v>
      </c>
      <c r="D104" s="19">
        <v>1000</v>
      </c>
      <c r="E104" s="20" t="str">
        <f>"x10"</f>
        <v>x10</v>
      </c>
      <c r="F104" s="18" t="s">
        <v>12</v>
      </c>
      <c r="G104" s="21">
        <v>400</v>
      </c>
      <c r="H104" s="21">
        <v>40000</v>
      </c>
      <c r="I104" s="19">
        <v>1000</v>
      </c>
      <c r="J104" s="20" t="str">
        <f>"x10"</f>
        <v>x10</v>
      </c>
      <c r="K104" s="18" t="s">
        <v>12</v>
      </c>
      <c r="L104" s="21">
        <v>400</v>
      </c>
      <c r="M104" s="21">
        <v>40000</v>
      </c>
      <c r="N104" s="19">
        <v>1000</v>
      </c>
      <c r="O104" s="41" t="str">
        <f>"x10"</f>
        <v>x10</v>
      </c>
      <c r="P104" s="11"/>
      <c r="Q104" s="33"/>
      <c r="R104" s="33"/>
    </row>
    <row r="105" spans="1:18">
      <c r="A105" s="38">
        <v>1</v>
      </c>
      <c r="B105" s="22">
        <v>62</v>
      </c>
      <c r="C105" s="22">
        <v>138</v>
      </c>
      <c r="D105" s="11">
        <f>IF(C105=0,0,B105*B104/C105/C104*D104)</f>
        <v>4.4927536231884062</v>
      </c>
      <c r="E105" s="12">
        <f>-LOG(D104)</f>
        <v>-3</v>
      </c>
      <c r="F105" s="10">
        <v>1</v>
      </c>
      <c r="G105" s="22">
        <v>23</v>
      </c>
      <c r="H105" s="22">
        <v>19</v>
      </c>
      <c r="I105" s="11">
        <f>IF(H105=0,0,G105*G104/H105/H104*I104)</f>
        <v>12.105263157894736</v>
      </c>
      <c r="J105" s="12">
        <f>-LOG(I104)</f>
        <v>-3</v>
      </c>
      <c r="K105" s="10">
        <v>1</v>
      </c>
      <c r="L105" s="22">
        <v>26</v>
      </c>
      <c r="M105" s="22">
        <v>27</v>
      </c>
      <c r="N105" s="11">
        <f>IF(M105=0,0,L105*L104/M105/M104*N104)</f>
        <v>9.629629629629628</v>
      </c>
      <c r="O105" s="39">
        <f>-LOG(N104)</f>
        <v>-3</v>
      </c>
      <c r="P105" s="11"/>
      <c r="Q105" s="33"/>
      <c r="R105" s="33"/>
    </row>
    <row r="106" spans="1:18">
      <c r="A106" s="38">
        <v>2</v>
      </c>
      <c r="B106" s="22">
        <v>118</v>
      </c>
      <c r="C106" s="22">
        <v>77</v>
      </c>
      <c r="D106" s="11">
        <f>IF(C106=0,0,B106*B104/C106/C104*D104)</f>
        <v>15.324675324675326</v>
      </c>
      <c r="E106" s="12">
        <f>-LOG(D104)</f>
        <v>-3</v>
      </c>
      <c r="F106" s="10">
        <v>2</v>
      </c>
      <c r="G106" s="22">
        <v>11</v>
      </c>
      <c r="H106" s="22">
        <v>31</v>
      </c>
      <c r="I106" s="11">
        <f>IF(H106=0,0,G106*G104/H106/H104*I104)</f>
        <v>3.5483870967741939</v>
      </c>
      <c r="J106" s="12">
        <f>-LOG(I104)</f>
        <v>-3</v>
      </c>
      <c r="K106" s="10">
        <v>2</v>
      </c>
      <c r="L106" s="22">
        <v>38</v>
      </c>
      <c r="M106" s="22">
        <v>56</v>
      </c>
      <c r="N106" s="11">
        <f>IF(M106=0,0,L106*L104/M106/M104*N104)</f>
        <v>6.7857142857142865</v>
      </c>
      <c r="O106" s="39">
        <f>-LOG(N104)</f>
        <v>-3</v>
      </c>
      <c r="P106" s="11"/>
      <c r="Q106" s="33"/>
      <c r="R106" s="33"/>
    </row>
    <row r="107" spans="1:18">
      <c r="A107" s="38">
        <v>3</v>
      </c>
      <c r="B107" s="22">
        <v>35</v>
      </c>
      <c r="C107" s="22">
        <v>43</v>
      </c>
      <c r="D107" s="11">
        <f>IF(C107=0,0,B107*B104/C107/C104*D104)</f>
        <v>8.1395348837209305</v>
      </c>
      <c r="E107" s="12">
        <f>-LOG(D104)</f>
        <v>-3</v>
      </c>
      <c r="F107" s="10">
        <v>3</v>
      </c>
      <c r="G107" s="22">
        <v>20</v>
      </c>
      <c r="H107" s="22">
        <v>45</v>
      </c>
      <c r="I107" s="11">
        <f>IF(H107=0,0,G107*G104/H107/H104*I104)</f>
        <v>4.4444444444444446</v>
      </c>
      <c r="J107" s="12">
        <f>-LOG(I104)</f>
        <v>-3</v>
      </c>
      <c r="K107" s="10">
        <v>3</v>
      </c>
      <c r="L107" s="22">
        <v>83</v>
      </c>
      <c r="M107" s="22">
        <v>68</v>
      </c>
      <c r="N107" s="11">
        <f>IF(M107=0,0,L107*L104/M107/M104*N104)</f>
        <v>12.205882352941178</v>
      </c>
      <c r="O107" s="39">
        <f>-LOG(N104)</f>
        <v>-3</v>
      </c>
      <c r="P107" s="11"/>
      <c r="Q107" s="33"/>
      <c r="R107" s="33"/>
    </row>
    <row r="108" spans="1:18">
      <c r="A108" s="38">
        <v>4</v>
      </c>
      <c r="B108" s="22">
        <v>127</v>
      </c>
      <c r="C108" s="22">
        <v>172</v>
      </c>
      <c r="D108" s="11">
        <f>IF(C108=0,0,B108*B104/C108/C104*D104)</f>
        <v>7.3837209302325579</v>
      </c>
      <c r="E108" s="12">
        <f>-LOG(D104)</f>
        <v>-3</v>
      </c>
      <c r="F108" s="10">
        <v>4</v>
      </c>
      <c r="G108" s="22">
        <v>19</v>
      </c>
      <c r="H108" s="22">
        <v>59</v>
      </c>
      <c r="I108" s="11">
        <f>IF(H108=0,0,G108*G104/H108/H104*I104)</f>
        <v>3.2203389830508478</v>
      </c>
      <c r="J108" s="12">
        <f>-LOG(I104)</f>
        <v>-3</v>
      </c>
      <c r="K108" s="10">
        <v>4</v>
      </c>
      <c r="L108" s="22">
        <v>18</v>
      </c>
      <c r="M108" s="22">
        <v>30</v>
      </c>
      <c r="N108" s="11">
        <f>IF(M108=0,0,L108*L104/M108/M104*N104)</f>
        <v>6</v>
      </c>
      <c r="O108" s="39">
        <f>-LOG(N104)</f>
        <v>-3</v>
      </c>
      <c r="P108" s="11"/>
      <c r="Q108" s="33"/>
      <c r="R108" s="33"/>
    </row>
    <row r="109" spans="1:18">
      <c r="A109" s="38">
        <v>5</v>
      </c>
      <c r="B109" s="22">
        <v>58</v>
      </c>
      <c r="C109" s="22">
        <v>179</v>
      </c>
      <c r="D109" s="11">
        <f>IF(C109=0,0,B109*B104/C109/C104*D104)</f>
        <v>3.2402234636871503</v>
      </c>
      <c r="E109" s="12">
        <f>-LOG(D104)</f>
        <v>-3</v>
      </c>
      <c r="F109" s="10">
        <v>5</v>
      </c>
      <c r="G109" s="22">
        <v>21</v>
      </c>
      <c r="H109" s="22">
        <v>54</v>
      </c>
      <c r="I109" s="11">
        <f>IF(H109=0,0,G109*G104/H109/H104*I104)</f>
        <v>3.8888888888888888</v>
      </c>
      <c r="J109" s="12">
        <f>-LOG(I104)</f>
        <v>-3</v>
      </c>
      <c r="K109" s="10">
        <v>5</v>
      </c>
      <c r="L109" s="22">
        <v>29</v>
      </c>
      <c r="M109" s="22">
        <v>39</v>
      </c>
      <c r="N109" s="11">
        <f>IF(M109=0,0,L109*L104/M109/M104*N104)</f>
        <v>7.4358974358974361</v>
      </c>
      <c r="O109" s="39">
        <f>-LOG(N104)</f>
        <v>-3</v>
      </c>
      <c r="P109" s="11"/>
      <c r="Q109" s="33"/>
      <c r="R109" s="33"/>
    </row>
    <row r="110" spans="1:18">
      <c r="A110" s="63">
        <v>6</v>
      </c>
      <c r="B110" s="66">
        <v>32</v>
      </c>
      <c r="C110" s="42">
        <v>36</v>
      </c>
      <c r="D110" s="42">
        <f>IF(C110=0,0,B110*B104/C110/C104*D104)</f>
        <v>8.8888888888888893</v>
      </c>
      <c r="E110" s="64">
        <f>-LOG(D104)</f>
        <v>-3</v>
      </c>
      <c r="F110" s="65">
        <v>6</v>
      </c>
      <c r="G110" s="66">
        <v>143</v>
      </c>
      <c r="H110" s="42">
        <v>59</v>
      </c>
      <c r="I110" s="42">
        <f>IF(H110=0,0,G110*G104/H110/H104*I104)</f>
        <v>24.237288135593221</v>
      </c>
      <c r="J110" s="64">
        <f>-LOG(I104)</f>
        <v>-3</v>
      </c>
      <c r="K110" s="65">
        <v>6</v>
      </c>
      <c r="L110" s="66">
        <v>28</v>
      </c>
      <c r="M110" s="42">
        <v>45</v>
      </c>
      <c r="N110" s="42">
        <f>IF(M110=0,0,L110*L104/M110/M104*N104)</f>
        <v>6.2222222222222214</v>
      </c>
      <c r="O110" s="67">
        <f>-LOG(N104)</f>
        <v>-3</v>
      </c>
      <c r="P110" s="11"/>
      <c r="Q110" s="33"/>
      <c r="R110" s="33"/>
    </row>
    <row r="111" spans="1:18">
      <c r="A111" s="44" t="s">
        <v>13</v>
      </c>
      <c r="B111" s="11">
        <f>MEDIAN(B105:B110)</f>
        <v>60</v>
      </c>
      <c r="C111" s="11">
        <f>AVERAGE(C105:C110)</f>
        <v>107.5</v>
      </c>
      <c r="D111" s="11">
        <f>B111*B104/C111/C104*D104</f>
        <v>5.5813953488372094</v>
      </c>
      <c r="E111" s="12">
        <f>-LOG(D104)</f>
        <v>-3</v>
      </c>
      <c r="F111" s="26" t="s">
        <v>13</v>
      </c>
      <c r="G111" s="11">
        <f>MEDIAN(G105:G110)</f>
        <v>20.5</v>
      </c>
      <c r="H111" s="11">
        <f>AVERAGE(H105:H110)</f>
        <v>44.5</v>
      </c>
      <c r="I111" s="11">
        <f>G111*G104/H111/H104*I104</f>
        <v>4.606741573033708</v>
      </c>
      <c r="J111" s="12">
        <f>-LOG(I104)</f>
        <v>-3</v>
      </c>
      <c r="K111" s="26" t="s">
        <v>13</v>
      </c>
      <c r="L111" s="11">
        <f>MEDIAN(L105:L110)</f>
        <v>28.5</v>
      </c>
      <c r="M111" s="11">
        <f>AVERAGE(M105:M110)</f>
        <v>44.166666666666664</v>
      </c>
      <c r="N111" s="11">
        <f>L111*L104/M111/M104*N104</f>
        <v>6.4528301886792461</v>
      </c>
      <c r="O111" s="39">
        <f>-LOG(N104)</f>
        <v>-3</v>
      </c>
      <c r="P111" s="11"/>
      <c r="Q111" s="33"/>
      <c r="R111" s="33"/>
    </row>
    <row r="112" spans="1:18">
      <c r="A112" s="51" t="s">
        <v>14</v>
      </c>
      <c r="B112" s="31"/>
      <c r="C112" s="31">
        <f>IF(MEDIAN(D105:D110)&lt;0.01,MEDIAN(D105:D110)*1000,IF(MEDIAN(D105:D110)&lt;0.1,MEDIAN(D105:D110)*100,IF(MEDIAN(D105:D110)&lt;1,MEDIAN(D105:D110)*10,IF(MEDIAN(D105:D110)&gt;999.99,MEDIAN(D105:D110)/1000,IF(MEDIAN(D105:D110)&gt;99.99,MEDIAN(D105:D110)/100,IF(MEDIAN(D105:D110)&gt;9.99,MEDIAN(D105:D110)/10,MEDIAN(D105:D110)))))))</f>
        <v>7.7616279069767442</v>
      </c>
      <c r="D112" s="19" t="str">
        <f>"x 10 "</f>
        <v xml:space="preserve">x 10 </v>
      </c>
      <c r="E112" s="32">
        <f>IF(MEDIAN(D105:D110)&lt;0.01,-LOG(D104)-3,IF(MEDIAN(D105:D110)&lt;0.1,-LOG(D104)-2,IF(MEDIAN(D105:D110)&lt;1,-LOG(D104)-1,IF(MEDIAN(D105:D110)&gt;999.99,-LOG(D104)+3,IF(MEDIAN(D105:D110)&gt;99.99,-LOG(D104)+2,IF(MEDIAN(D105:D110)&gt;9.99,-LOG(D104)+1,-LOG(D104)))))))</f>
        <v>-3</v>
      </c>
      <c r="F112" s="30" t="s">
        <v>14</v>
      </c>
      <c r="G112" s="31"/>
      <c r="H112" s="31">
        <f>IF(MEDIAN(I105:I110)&lt;0.01,MEDIAN(I105:I110)*1000,IF(MEDIAN(I105:I110)&lt;0.1,MEDIAN(I105:I110)*100,IF(MEDIAN(I105:I110)&lt;1,MEDIAN(I105:I110)*10,IF(MEDIAN(I105:I110)&gt;999.99,MEDIAN(I105:I110)/1000,IF(MEDIAN(I105:I110)&gt;99.99,MEDIAN(I105:I110)/100,IF(MEDIAN(I105:I110)&gt;9.99,MEDIAN(I105:I110)/10,MEDIAN(I105:I110)))))))</f>
        <v>4.166666666666667</v>
      </c>
      <c r="I112" s="19" t="str">
        <f>"x 10 "</f>
        <v xml:space="preserve">x 10 </v>
      </c>
      <c r="J112" s="32">
        <f>IF(MEDIAN(I105:I110)&lt;0.01,-LOG(I104)-3,IF(MEDIAN(I105:I110)&lt;0.1,-LOG(I104)-2,IF(MEDIAN(I105:I110)&lt;1,-LOG(I104)-1,IF(MEDIAN(I105:I110)&gt;999.99,-LOG(I104)+3,IF(MEDIAN(I105:I110)&gt;99.99,-LOG(I104)+2,IF(MEDIAN(I105:I110)&gt;9.99,-LOG(I104)+1,-LOG(I104)))))))</f>
        <v>-3</v>
      </c>
      <c r="K112" s="30" t="s">
        <v>14</v>
      </c>
      <c r="L112" s="31"/>
      <c r="M112" s="31">
        <f>IF(MEDIAN(N105:N110)&lt;0.01,MEDIAN(N105:N110)*1000,IF(MEDIAN(N105:N110)&lt;0.1,MEDIAN(N105:N110)*100,IF(MEDIAN(N105:N110)&lt;1,MEDIAN(N105:N110)*10,IF(MEDIAN(N105:N110)&gt;999.99,MEDIAN(N105:N110)/1000,IF(MEDIAN(N105:N110)&gt;99.99,MEDIAN(N105:N110)/100,IF(MEDIAN(N105:N110)&gt;9.99,MEDIAN(N105:N110)/10,MEDIAN(N105:N110)))))))</f>
        <v>7.1108058608058613</v>
      </c>
      <c r="N112" s="19" t="str">
        <f>"x 10 "</f>
        <v xml:space="preserve">x 10 </v>
      </c>
      <c r="O112" s="52">
        <f>IF(MEDIAN(N105:N110)&lt;0.01,-LOG(N104)-3,IF(MEDIAN(N105:N110)&lt;0.1,-LOG(N104)-2,IF(MEDIAN(N105:N110)&lt;1,-LOG(N104)-1,IF(MEDIAN(N105:N110)&gt;999.99,-LOG(N104)+3,IF(MEDIAN(N105:N110)&gt;99.99,-LOG(N104)+2,IF(MEDIAN(N105:N110)&gt;9.99,-LOG(N104)+1,-LOG(N104)))))))</f>
        <v>-3</v>
      </c>
      <c r="P112" s="11"/>
      <c r="Q112" s="33"/>
      <c r="R112" s="33"/>
    </row>
    <row r="113" spans="1:18">
      <c r="A113" s="73"/>
      <c r="B113" s="35" t="s">
        <v>15</v>
      </c>
      <c r="C113" s="3" t="s">
        <v>5</v>
      </c>
      <c r="D113" s="36" t="s">
        <v>3</v>
      </c>
      <c r="E113" s="35">
        <v>1</v>
      </c>
      <c r="F113" s="34"/>
      <c r="G113" s="35" t="s">
        <v>15</v>
      </c>
      <c r="H113" s="3" t="s">
        <v>5</v>
      </c>
      <c r="I113" s="36" t="s">
        <v>3</v>
      </c>
      <c r="J113" s="35">
        <v>2</v>
      </c>
      <c r="K113" s="60"/>
      <c r="L113" s="35" t="s">
        <v>15</v>
      </c>
      <c r="M113" s="3" t="s">
        <v>5</v>
      </c>
      <c r="N113" s="36" t="s">
        <v>3</v>
      </c>
      <c r="O113" s="37">
        <v>3</v>
      </c>
      <c r="P113" s="33"/>
      <c r="Q113" s="33"/>
      <c r="R113" s="33"/>
    </row>
    <row r="114" spans="1:18">
      <c r="A114" s="38"/>
      <c r="B114" s="11"/>
      <c r="C114" s="11" t="s">
        <v>18</v>
      </c>
      <c r="D114" s="22"/>
      <c r="E114" s="12"/>
      <c r="F114" s="10"/>
      <c r="G114" s="11"/>
      <c r="H114" s="11" t="s">
        <v>18</v>
      </c>
      <c r="I114" s="22"/>
      <c r="J114" s="55"/>
      <c r="K114" s="38"/>
      <c r="L114" s="11"/>
      <c r="M114" s="11" t="s">
        <v>18</v>
      </c>
      <c r="N114" s="22"/>
      <c r="O114" s="39"/>
      <c r="P114" s="33"/>
      <c r="Q114" s="33"/>
      <c r="R114" s="33"/>
    </row>
    <row r="115" spans="1:18">
      <c r="A115" s="38"/>
      <c r="B115" s="11"/>
      <c r="C115" s="11"/>
      <c r="D115" s="14"/>
      <c r="E115" s="12"/>
      <c r="F115" s="10"/>
      <c r="G115" s="11"/>
      <c r="H115" s="11"/>
      <c r="I115" s="14"/>
      <c r="J115" s="12"/>
      <c r="K115" s="10"/>
      <c r="L115" s="11"/>
      <c r="M115" s="11"/>
      <c r="N115" s="14"/>
      <c r="O115" s="39"/>
      <c r="P115" s="33"/>
      <c r="Q115" s="33"/>
      <c r="R115" s="33"/>
    </row>
    <row r="116" spans="1:18">
      <c r="A116" s="40"/>
      <c r="B116" s="19" t="s">
        <v>8</v>
      </c>
      <c r="C116" s="19" t="s">
        <v>9</v>
      </c>
      <c r="D116" s="19" t="s">
        <v>10</v>
      </c>
      <c r="E116" s="20" t="s">
        <v>11</v>
      </c>
      <c r="F116" s="18"/>
      <c r="G116" s="19" t="s">
        <v>8</v>
      </c>
      <c r="H116" s="19" t="s">
        <v>9</v>
      </c>
      <c r="I116" s="19" t="s">
        <v>10</v>
      </c>
      <c r="J116" s="20" t="s">
        <v>11</v>
      </c>
      <c r="K116" s="18"/>
      <c r="L116" s="19" t="s">
        <v>8</v>
      </c>
      <c r="M116" s="19" t="s">
        <v>9</v>
      </c>
      <c r="N116" s="19" t="s">
        <v>10</v>
      </c>
      <c r="O116" s="41" t="s">
        <v>11</v>
      </c>
      <c r="P116" s="33"/>
      <c r="Q116" s="33"/>
      <c r="R116" s="33"/>
    </row>
    <row r="117" spans="1:18">
      <c r="A117" s="54" t="s">
        <v>12</v>
      </c>
      <c r="B117" s="55">
        <v>40</v>
      </c>
      <c r="C117" s="55">
        <v>40000</v>
      </c>
      <c r="D117" s="56">
        <v>1000</v>
      </c>
      <c r="E117" s="57" t="str">
        <f>"x10"</f>
        <v>x10</v>
      </c>
      <c r="F117" s="58" t="s">
        <v>12</v>
      </c>
      <c r="G117" s="55">
        <v>40</v>
      </c>
      <c r="H117" s="55">
        <v>40000</v>
      </c>
      <c r="I117" s="56">
        <v>1000</v>
      </c>
      <c r="J117" s="57" t="str">
        <f>"x10"</f>
        <v>x10</v>
      </c>
      <c r="K117" s="58" t="s">
        <v>12</v>
      </c>
      <c r="L117" s="55">
        <v>40</v>
      </c>
      <c r="M117" s="55">
        <v>40000</v>
      </c>
      <c r="N117" s="56">
        <v>1000</v>
      </c>
      <c r="O117" s="59" t="str">
        <f>"x10"</f>
        <v>x10</v>
      </c>
      <c r="P117" s="33"/>
      <c r="Q117" s="33"/>
      <c r="R117" s="33"/>
    </row>
    <row r="118" spans="1:18">
      <c r="A118" s="60">
        <v>1</v>
      </c>
      <c r="B118" s="35">
        <v>410</v>
      </c>
      <c r="C118" s="35">
        <v>132</v>
      </c>
      <c r="D118" s="35">
        <f>IF(C118=0,0,B118*B117/C118/C117*D117)</f>
        <v>3.106060606060606</v>
      </c>
      <c r="E118" s="61">
        <f>-LOG(D117)</f>
        <v>-3</v>
      </c>
      <c r="F118" s="34">
        <v>1</v>
      </c>
      <c r="G118" s="35">
        <v>398</v>
      </c>
      <c r="H118" s="35">
        <v>97</v>
      </c>
      <c r="I118" s="35">
        <f>IF(H118=0,0,G118*G117/H118/H117*I117)</f>
        <v>4.1030927835051552</v>
      </c>
      <c r="J118" s="61">
        <f>-LOG(I117)</f>
        <v>-3</v>
      </c>
      <c r="K118" s="34">
        <v>1</v>
      </c>
      <c r="L118" s="35">
        <v>80</v>
      </c>
      <c r="M118" s="35">
        <v>54</v>
      </c>
      <c r="N118" s="35">
        <f>IF(M118=0,0,L118*L117/M118/M117*N117)</f>
        <v>1.4814814814814814</v>
      </c>
      <c r="O118" s="62">
        <f>-LOG(N117)</f>
        <v>-3</v>
      </c>
      <c r="P118" s="33"/>
      <c r="Q118" s="33"/>
      <c r="R118" s="33"/>
    </row>
    <row r="119" spans="1:18">
      <c r="A119" s="38">
        <v>2</v>
      </c>
      <c r="B119" s="11">
        <v>290</v>
      </c>
      <c r="C119" s="11">
        <v>88</v>
      </c>
      <c r="D119" s="11">
        <f>IF(C119=0,0,B119*B117/C119/C117*D117)</f>
        <v>3.2954545454545454</v>
      </c>
      <c r="E119" s="12">
        <f>-LOG(D117)</f>
        <v>-3</v>
      </c>
      <c r="F119" s="10">
        <v>2</v>
      </c>
      <c r="G119" s="11">
        <v>465</v>
      </c>
      <c r="H119" s="11">
        <v>115</v>
      </c>
      <c r="I119" s="11">
        <f>IF(H119=0,0,G119*G117/H119/H117*I117)</f>
        <v>4.0434782608695654</v>
      </c>
      <c r="J119" s="12">
        <f>-LOG(I117)</f>
        <v>-3</v>
      </c>
      <c r="K119" s="10">
        <v>2</v>
      </c>
      <c r="L119" s="11">
        <v>192</v>
      </c>
      <c r="M119" s="11">
        <v>47</v>
      </c>
      <c r="N119" s="11">
        <f>IF(M119=0,0,L119*L117/M119/M117*N117)</f>
        <v>4.0851063829787231</v>
      </c>
      <c r="O119" s="39">
        <f>-LOG(N117)</f>
        <v>-3</v>
      </c>
      <c r="P119" s="33"/>
      <c r="Q119" s="33"/>
      <c r="R119" s="33"/>
    </row>
    <row r="120" spans="1:18">
      <c r="A120" s="38">
        <v>3</v>
      </c>
      <c r="B120" s="11">
        <v>500</v>
      </c>
      <c r="C120" s="11">
        <v>98</v>
      </c>
      <c r="D120" s="11">
        <f>IF(C120=0,0,B120*B117/C120/C117*D117)</f>
        <v>5.1020408163265314</v>
      </c>
      <c r="E120" s="12">
        <f>-LOG(D117)</f>
        <v>-3</v>
      </c>
      <c r="F120" s="10">
        <v>3</v>
      </c>
      <c r="G120" s="11">
        <v>535</v>
      </c>
      <c r="H120" s="11">
        <v>143</v>
      </c>
      <c r="I120" s="11">
        <f>IF(H120=0,0,G120*G117/H120/H117*I117)</f>
        <v>3.7412587412587412</v>
      </c>
      <c r="J120" s="12">
        <f>-LOG(I117)</f>
        <v>-3</v>
      </c>
      <c r="K120" s="10">
        <v>3</v>
      </c>
      <c r="L120" s="11">
        <v>51</v>
      </c>
      <c r="M120" s="11">
        <v>29</v>
      </c>
      <c r="N120" s="11">
        <f>IF(M120=0,0,L120*L117/M120/M117*N117)</f>
        <v>1.7586206896551722</v>
      </c>
      <c r="O120" s="39">
        <f>-LOG(N117)</f>
        <v>-3</v>
      </c>
      <c r="P120" s="33"/>
      <c r="Q120" s="33"/>
      <c r="R120" s="33"/>
    </row>
    <row r="121" spans="1:18">
      <c r="A121" s="38">
        <v>4</v>
      </c>
      <c r="B121" s="11">
        <v>214</v>
      </c>
      <c r="C121" s="11">
        <v>94</v>
      </c>
      <c r="D121" s="11">
        <f>IF(C121=0,0,B121*B117/C121/C117*D117)</f>
        <v>2.2765957446808511</v>
      </c>
      <c r="E121" s="12">
        <f>-LOG(D117)</f>
        <v>-3</v>
      </c>
      <c r="F121" s="10">
        <v>4</v>
      </c>
      <c r="G121" s="11">
        <v>466</v>
      </c>
      <c r="H121" s="11">
        <v>149</v>
      </c>
      <c r="I121" s="11">
        <f>IF(H121=0,0,G121*G117/H121/H117*I117)</f>
        <v>3.1275167785234901</v>
      </c>
      <c r="J121" s="12">
        <f>-LOG(I117)</f>
        <v>-3</v>
      </c>
      <c r="K121" s="10">
        <v>4</v>
      </c>
      <c r="L121" s="11">
        <v>40</v>
      </c>
      <c r="M121" s="11">
        <v>24</v>
      </c>
      <c r="N121" s="11">
        <f>IF(M121=0,0,L121*L117/M121/M117*N117)</f>
        <v>1.6666666666666667</v>
      </c>
      <c r="O121" s="39">
        <f>-LOG(N117)</f>
        <v>-3</v>
      </c>
      <c r="P121" s="33"/>
      <c r="Q121" s="33"/>
      <c r="R121" s="33"/>
    </row>
    <row r="122" spans="1:18">
      <c r="A122" s="38">
        <v>5</v>
      </c>
      <c r="B122" s="11">
        <v>400</v>
      </c>
      <c r="C122" s="11">
        <v>133</v>
      </c>
      <c r="D122" s="11">
        <f>IF(C122=0,0,B122*B117/C122/C117*D117)</f>
        <v>3.0075187969924815</v>
      </c>
      <c r="E122" s="12">
        <f>-LOG(D117)</f>
        <v>-3</v>
      </c>
      <c r="F122" s="10">
        <v>5</v>
      </c>
      <c r="G122" s="11">
        <v>60</v>
      </c>
      <c r="H122" s="11">
        <v>149</v>
      </c>
      <c r="I122" s="11">
        <f>IF(H122=0,0,G122*G117/H122/H117*I117)</f>
        <v>0.40268456375838929</v>
      </c>
      <c r="J122" s="12">
        <f>-LOG(I117)</f>
        <v>-3</v>
      </c>
      <c r="K122" s="10">
        <v>5</v>
      </c>
      <c r="L122" s="11">
        <v>18</v>
      </c>
      <c r="M122" s="11">
        <v>57</v>
      </c>
      <c r="N122" s="11">
        <f>IF(M122=0,0,L122*L117/M122/M117*N117)</f>
        <v>0.31578947368421051</v>
      </c>
      <c r="O122" s="39">
        <f>-LOG(N117)</f>
        <v>-3</v>
      </c>
      <c r="P122" s="33"/>
      <c r="Q122" s="33"/>
      <c r="R122" s="33"/>
    </row>
    <row r="123" spans="1:18">
      <c r="A123" s="63">
        <v>6</v>
      </c>
      <c r="B123" s="42">
        <v>350</v>
      </c>
      <c r="C123" s="42">
        <v>95</v>
      </c>
      <c r="D123" s="42">
        <f>IF(C123=0,0,B123*B117/C123/C117*D117)</f>
        <v>3.6842105263157898</v>
      </c>
      <c r="E123" s="64">
        <f>-LOG(D117)</f>
        <v>-3</v>
      </c>
      <c r="F123" s="65">
        <v>6</v>
      </c>
      <c r="G123" s="42">
        <v>440</v>
      </c>
      <c r="H123" s="42">
        <v>141</v>
      </c>
      <c r="I123" s="42">
        <f>IF(H123=0,0,G123*G117/H123/H117*I117)</f>
        <v>3.1205673758865249</v>
      </c>
      <c r="J123" s="64">
        <f>-LOG(I117)</f>
        <v>-3</v>
      </c>
      <c r="K123" s="65">
        <v>6</v>
      </c>
      <c r="L123" s="42">
        <v>190</v>
      </c>
      <c r="M123" s="42">
        <v>55</v>
      </c>
      <c r="N123" s="42">
        <f>IF(M123=0,0,L123*L117/M123/M117*N117)</f>
        <v>3.4545454545454546</v>
      </c>
      <c r="O123" s="67">
        <f>-LOG(N117)</f>
        <v>-3</v>
      </c>
      <c r="P123" s="33"/>
      <c r="Q123" s="33"/>
      <c r="R123" s="33"/>
    </row>
    <row r="124" spans="1:18">
      <c r="A124" s="44" t="s">
        <v>13</v>
      </c>
      <c r="B124" s="11">
        <f>MEDIAN(B118:B123)</f>
        <v>375</v>
      </c>
      <c r="C124" s="11">
        <f>AVERAGE(C118:C123)</f>
        <v>106.66666666666667</v>
      </c>
      <c r="D124" s="11">
        <f>B124*B117/C124/C117*D117</f>
        <v>3.515625</v>
      </c>
      <c r="E124" s="12">
        <f>-LOG(D117)</f>
        <v>-3</v>
      </c>
      <c r="F124" s="26" t="s">
        <v>13</v>
      </c>
      <c r="G124" s="11">
        <f>MEDIAN(G118:G123)</f>
        <v>452.5</v>
      </c>
      <c r="H124" s="11">
        <f>AVERAGE(H118:H123)</f>
        <v>132.33333333333334</v>
      </c>
      <c r="I124" s="11">
        <f>G124*G117/H124/H117*I117</f>
        <v>3.4193954659949619</v>
      </c>
      <c r="J124" s="12">
        <f>-LOG(I117)</f>
        <v>-3</v>
      </c>
      <c r="K124" s="26" t="s">
        <v>13</v>
      </c>
      <c r="L124" s="11">
        <f>MEDIAN(L118:L123)</f>
        <v>65.5</v>
      </c>
      <c r="M124" s="11">
        <f>AVERAGE(M118:M123)</f>
        <v>44.333333333333336</v>
      </c>
      <c r="N124" s="11">
        <f>L124*L117/M124/M117*N117</f>
        <v>1.4774436090225562</v>
      </c>
      <c r="O124" s="39">
        <f>-LOG(N117)</f>
        <v>-3</v>
      </c>
      <c r="P124" s="33"/>
      <c r="Q124" s="33"/>
      <c r="R124" s="33"/>
    </row>
    <row r="125" spans="1:18">
      <c r="A125" s="51" t="s">
        <v>14</v>
      </c>
      <c r="B125" s="31"/>
      <c r="C125" s="31">
        <f>IF(MEDIAN(D118:D123)&lt;0.01,MEDIAN(D118:D123)*1000,IF(MEDIAN(D118:D123)&lt;0.1,MEDIAN(D118:D123)*100,IF(MEDIAN(D118:D123)&lt;1,MEDIAN(D118:D123)*10,IF(MEDIAN(D118:D123)&gt;999.99,MEDIAN(D118:D123)/1000,IF(MEDIAN(D118:D123)&gt;99.99,MEDIAN(D118:D123)/100,IF(MEDIAN(D118:D123)&gt;9.99,MEDIAN(D118:D123)/10,MEDIAN(D118:D123)))))))</f>
        <v>3.2007575757575757</v>
      </c>
      <c r="D125" s="19" t="str">
        <f>"x 10 "</f>
        <v xml:space="preserve">x 10 </v>
      </c>
      <c r="E125" s="32">
        <f>IF(MEDIAN(D118:D123)&lt;0.01,-LOG(D117)-3,IF(MEDIAN(D118:D123)&lt;0.1,-LOG(D117)-2,IF(MEDIAN(D118:D123)&lt;1,-LOG(D117)-1,IF(MEDIAN(D118:D123)&gt;999.99,-LOG(D117)+3,IF(MEDIAN(D118:D123)&gt;99.99,-LOG(D117)+2,IF(MEDIAN(D118:D123)&gt;9.99,-LOG(D117)+1,-LOG(D117)))))))</f>
        <v>-3</v>
      </c>
      <c r="F125" s="30" t="s">
        <v>14</v>
      </c>
      <c r="G125" s="31"/>
      <c r="H125" s="31">
        <f>IF(MEDIAN(I118:I123)&lt;0.01,MEDIAN(I118:I123)*1000,IF(MEDIAN(I118:I123)&lt;0.1,MEDIAN(I118:I123)*100,IF(MEDIAN(I118:I123)&lt;1,MEDIAN(I118:I123)*10,IF(MEDIAN(I118:I123)&gt;999.99,MEDIAN(I118:I123)/1000,IF(MEDIAN(I118:I123)&gt;99.99,MEDIAN(I118:I123)/100,IF(MEDIAN(I118:I123)&gt;9.99,MEDIAN(I118:I123)/10,MEDIAN(I118:I123)))))))</f>
        <v>3.4343877598911154</v>
      </c>
      <c r="I125" s="19" t="str">
        <f>"x 10 "</f>
        <v xml:space="preserve">x 10 </v>
      </c>
      <c r="J125" s="32">
        <f>IF(MEDIAN(I118:I123)&lt;0.01,-LOG(I117)-3,IF(MEDIAN(I118:I123)&lt;0.1,-LOG(I117)-2,IF(MEDIAN(I118:I123)&lt;1,-LOG(I117)-1,IF(MEDIAN(I118:I123)&gt;999.99,-LOG(I117)+3,IF(MEDIAN(I118:I123)&gt;99.99,-LOG(I117)+2,IF(MEDIAN(I118:I123)&gt;9.99,-LOG(I117)+1,-LOG(I117)))))))</f>
        <v>-3</v>
      </c>
      <c r="K125" s="30" t="s">
        <v>14</v>
      </c>
      <c r="L125" s="31"/>
      <c r="M125" s="31">
        <f>IF(MEDIAN(N118:N123)&lt;0.01,MEDIAN(N118:N123)*1000,IF(MEDIAN(N118:N123)&lt;0.1,MEDIAN(N118:N123)*100,IF(MEDIAN(N118:N123)&lt;1,MEDIAN(N118:N123)*10,IF(MEDIAN(N118:N123)&gt;999.99,MEDIAN(N118:N123)/1000,IF(MEDIAN(N118:N123)&gt;99.99,MEDIAN(N118:N123)/100,IF(MEDIAN(N118:N123)&gt;9.99,MEDIAN(N118:N123)/10,MEDIAN(N118:N123)))))))</f>
        <v>1.7126436781609193</v>
      </c>
      <c r="N125" s="19" t="str">
        <f>"x 10 "</f>
        <v xml:space="preserve">x 10 </v>
      </c>
      <c r="O125" s="52">
        <f>IF(MEDIAN(N118:N123)&lt;0.01,-LOG(N117)-3,IF(MEDIAN(N118:N123)&lt;0.1,-LOG(N117)-2,IF(MEDIAN(N118:N123)&lt;1,-LOG(N117)-1,IF(MEDIAN(N118:N123)&gt;999.99,-LOG(N117)+3,IF(MEDIAN(N118:N123)&gt;99.99,-LOG(N117)+2,IF(MEDIAN(N118:N123)&gt;9.99,-LOG(N117)+1,-LOG(N117)))))))</f>
        <v>-3</v>
      </c>
      <c r="P125" s="33"/>
      <c r="Q125" s="33"/>
      <c r="R125" s="33"/>
    </row>
    <row r="126" spans="1:18">
      <c r="A126" s="73"/>
      <c r="B126" s="35" t="s">
        <v>15</v>
      </c>
      <c r="C126" s="35" t="s">
        <v>0</v>
      </c>
      <c r="D126" s="36" t="s">
        <v>3</v>
      </c>
      <c r="E126" s="35">
        <v>1</v>
      </c>
      <c r="F126" s="34"/>
      <c r="G126" s="35" t="s">
        <v>15</v>
      </c>
      <c r="H126" s="35" t="s">
        <v>0</v>
      </c>
      <c r="I126" s="36" t="s">
        <v>3</v>
      </c>
      <c r="J126" s="35">
        <v>2</v>
      </c>
      <c r="K126" s="34"/>
      <c r="L126" s="35" t="s">
        <v>15</v>
      </c>
      <c r="M126" s="35" t="s">
        <v>0</v>
      </c>
      <c r="N126" s="36" t="s">
        <v>3</v>
      </c>
      <c r="O126" s="37">
        <v>3</v>
      </c>
      <c r="P126" s="33"/>
      <c r="Q126" s="33"/>
      <c r="R126" s="33"/>
    </row>
    <row r="127" spans="1:18">
      <c r="A127" s="38"/>
      <c r="B127" s="11"/>
      <c r="C127" s="11" t="s">
        <v>19</v>
      </c>
      <c r="D127" s="22"/>
      <c r="E127" s="12"/>
      <c r="F127" s="10"/>
      <c r="G127" s="11"/>
      <c r="H127" s="11" t="s">
        <v>19</v>
      </c>
      <c r="I127" s="22"/>
      <c r="J127" s="12"/>
      <c r="K127" s="10"/>
      <c r="L127" s="11"/>
      <c r="M127" s="11" t="s">
        <v>19</v>
      </c>
      <c r="N127" s="22"/>
      <c r="O127" s="39"/>
      <c r="P127" s="33"/>
      <c r="Q127" s="33"/>
      <c r="R127" s="33"/>
    </row>
    <row r="128" spans="1:18">
      <c r="A128" s="38"/>
      <c r="B128" s="11"/>
      <c r="C128" s="11"/>
      <c r="D128" s="14"/>
      <c r="E128" s="12"/>
      <c r="F128" s="10"/>
      <c r="G128" s="11"/>
      <c r="H128" s="11"/>
      <c r="I128" s="14"/>
      <c r="J128" s="12"/>
      <c r="K128" s="10"/>
      <c r="L128" s="11"/>
      <c r="M128" s="11"/>
      <c r="N128" s="14"/>
      <c r="O128" s="39"/>
      <c r="P128" s="33"/>
      <c r="Q128" s="33"/>
      <c r="R128" s="33"/>
    </row>
    <row r="129" spans="1:18">
      <c r="A129" s="40"/>
      <c r="B129" s="19" t="s">
        <v>8</v>
      </c>
      <c r="C129" s="19" t="s">
        <v>9</v>
      </c>
      <c r="D129" s="19" t="s">
        <v>10</v>
      </c>
      <c r="E129" s="20" t="s">
        <v>11</v>
      </c>
      <c r="F129" s="18"/>
      <c r="G129" s="19" t="s">
        <v>8</v>
      </c>
      <c r="H129" s="19" t="s">
        <v>9</v>
      </c>
      <c r="I129" s="19" t="s">
        <v>10</v>
      </c>
      <c r="J129" s="20" t="s">
        <v>11</v>
      </c>
      <c r="K129" s="18"/>
      <c r="L129" s="19" t="s">
        <v>8</v>
      </c>
      <c r="M129" s="19" t="s">
        <v>9</v>
      </c>
      <c r="N129" s="19" t="s">
        <v>10</v>
      </c>
      <c r="O129" s="41" t="s">
        <v>11</v>
      </c>
      <c r="P129" s="33"/>
      <c r="Q129" s="33"/>
      <c r="R129" s="33"/>
    </row>
    <row r="130" spans="1:18">
      <c r="A130" s="54" t="s">
        <v>12</v>
      </c>
      <c r="B130" s="55">
        <v>40</v>
      </c>
      <c r="C130" s="55">
        <v>40000</v>
      </c>
      <c r="D130" s="56">
        <v>1000</v>
      </c>
      <c r="E130" s="57" t="str">
        <f>"x10"</f>
        <v>x10</v>
      </c>
      <c r="F130" s="58" t="s">
        <v>12</v>
      </c>
      <c r="G130" s="55">
        <v>40</v>
      </c>
      <c r="H130" s="55">
        <v>40000</v>
      </c>
      <c r="I130" s="56">
        <v>1000</v>
      </c>
      <c r="J130" s="57" t="str">
        <f>"x10"</f>
        <v>x10</v>
      </c>
      <c r="K130" s="58" t="s">
        <v>12</v>
      </c>
      <c r="L130" s="55">
        <v>40</v>
      </c>
      <c r="M130" s="55">
        <v>40000</v>
      </c>
      <c r="N130" s="56">
        <v>1000</v>
      </c>
      <c r="O130" s="59" t="str">
        <f>"x10"</f>
        <v>x10</v>
      </c>
      <c r="P130" s="33"/>
      <c r="Q130" s="33"/>
      <c r="R130" s="33"/>
    </row>
    <row r="131" spans="1:18">
      <c r="A131" s="60">
        <v>1</v>
      </c>
      <c r="B131" s="35">
        <v>61</v>
      </c>
      <c r="C131" s="35">
        <v>123</v>
      </c>
      <c r="D131" s="35">
        <f>IF(C131=0,0,B131*B130/C131/C130*D130)</f>
        <v>0.49593495934959342</v>
      </c>
      <c r="E131" s="61">
        <f>-LOG(D130)</f>
        <v>-3</v>
      </c>
      <c r="F131" s="34">
        <v>1</v>
      </c>
      <c r="G131" s="35">
        <v>33</v>
      </c>
      <c r="H131" s="35">
        <v>98</v>
      </c>
      <c r="I131" s="35">
        <f>IF(H131=0,0,G131*G130/H131/H130*I130)</f>
        <v>0.33673469387755101</v>
      </c>
      <c r="J131" s="61">
        <f>-LOG(I130)</f>
        <v>-3</v>
      </c>
      <c r="K131" s="34">
        <v>1</v>
      </c>
      <c r="L131" s="35">
        <v>56</v>
      </c>
      <c r="M131" s="35">
        <v>85</v>
      </c>
      <c r="N131" s="35">
        <f>IF(M131=0,0,L131*L130/M131/M130*N130)</f>
        <v>0.6588235294117647</v>
      </c>
      <c r="O131" s="62">
        <f>-LOG(N130)</f>
        <v>-3</v>
      </c>
      <c r="P131" s="33"/>
      <c r="Q131" s="33"/>
      <c r="R131" s="33"/>
    </row>
    <row r="132" spans="1:18">
      <c r="A132" s="38">
        <v>2</v>
      </c>
      <c r="B132" s="11">
        <v>38</v>
      </c>
      <c r="C132" s="11">
        <v>49</v>
      </c>
      <c r="D132" s="11">
        <f>IF(C132=0,0,B132*B130/C132/C130*D130)</f>
        <v>0.77551020408163263</v>
      </c>
      <c r="E132" s="12">
        <f>-LOG(D130)</f>
        <v>-3</v>
      </c>
      <c r="F132" s="10">
        <v>2</v>
      </c>
      <c r="G132" s="11">
        <v>47</v>
      </c>
      <c r="H132" s="11">
        <v>159</v>
      </c>
      <c r="I132" s="11">
        <f>IF(H132=0,0,G132*G130/H132/H130*I130)</f>
        <v>0.29559748427672955</v>
      </c>
      <c r="J132" s="12">
        <f>-LOG(I130)</f>
        <v>-3</v>
      </c>
      <c r="K132" s="10">
        <v>2</v>
      </c>
      <c r="L132" s="11">
        <v>70</v>
      </c>
      <c r="M132" s="11">
        <v>28</v>
      </c>
      <c r="N132" s="11">
        <f>IF(M132=0,0,L132*L130/M132/M130*N130)</f>
        <v>2.5</v>
      </c>
      <c r="O132" s="39">
        <f>-LOG(N130)</f>
        <v>-3</v>
      </c>
      <c r="P132" s="33"/>
      <c r="Q132" s="33"/>
      <c r="R132" s="33"/>
    </row>
    <row r="133" spans="1:18">
      <c r="A133" s="38">
        <v>3</v>
      </c>
      <c r="B133" s="11">
        <v>80</v>
      </c>
      <c r="C133" s="11">
        <v>62</v>
      </c>
      <c r="D133" s="11">
        <f>IF(C133=0,0,B133*B130/C133/C130*D130)</f>
        <v>1.2903225806451613</v>
      </c>
      <c r="E133" s="12">
        <f>-LOG(D130)</f>
        <v>-3</v>
      </c>
      <c r="F133" s="10">
        <v>3</v>
      </c>
      <c r="G133" s="11">
        <v>22</v>
      </c>
      <c r="H133" s="11">
        <v>27</v>
      </c>
      <c r="I133" s="11">
        <f>IF(H133=0,0,G133*G130/H133/H130*I130)</f>
        <v>0.81481481481481488</v>
      </c>
      <c r="J133" s="12">
        <f>-LOG(I130)</f>
        <v>-3</v>
      </c>
      <c r="K133" s="10">
        <v>3</v>
      </c>
      <c r="L133" s="11">
        <v>37</v>
      </c>
      <c r="M133" s="11">
        <v>64</v>
      </c>
      <c r="N133" s="11">
        <f>IF(M133=0,0,L133*L130/M133/M130*N130)</f>
        <v>0.578125</v>
      </c>
      <c r="O133" s="39">
        <f>-LOG(N130)</f>
        <v>-3</v>
      </c>
      <c r="P133" s="33"/>
      <c r="Q133" s="33"/>
      <c r="R133" s="33"/>
    </row>
    <row r="134" spans="1:18">
      <c r="A134" s="38">
        <v>4</v>
      </c>
      <c r="B134" s="11">
        <v>71</v>
      </c>
      <c r="C134" s="11">
        <v>82</v>
      </c>
      <c r="D134" s="11">
        <f>IF(C134=0,0,B134*B130/C134/C130*D130)</f>
        <v>0.86585365853658536</v>
      </c>
      <c r="E134" s="12">
        <f>-LOG(D130)</f>
        <v>-3</v>
      </c>
      <c r="F134" s="10">
        <v>4</v>
      </c>
      <c r="G134" s="11">
        <v>34</v>
      </c>
      <c r="H134" s="11">
        <v>139</v>
      </c>
      <c r="I134" s="11">
        <f>IF(H134=0,0,G134*G130/H134/H130*I130)</f>
        <v>0.2446043165467626</v>
      </c>
      <c r="J134" s="12">
        <f>-LOG(I130)</f>
        <v>-3</v>
      </c>
      <c r="K134" s="10">
        <v>4</v>
      </c>
      <c r="L134" s="11">
        <v>20</v>
      </c>
      <c r="M134" s="11">
        <v>23</v>
      </c>
      <c r="N134" s="11">
        <f>IF(M134=0,0,L134*L130/M134/M130*N130)</f>
        <v>0.86956521739130432</v>
      </c>
      <c r="O134" s="39">
        <f>-LOG(N130)</f>
        <v>-3</v>
      </c>
      <c r="P134" s="33"/>
      <c r="Q134" s="33"/>
      <c r="R134" s="33"/>
    </row>
    <row r="135" spans="1:18">
      <c r="A135" s="38">
        <v>5</v>
      </c>
      <c r="B135" s="11">
        <v>49</v>
      </c>
      <c r="C135" s="11">
        <v>41</v>
      </c>
      <c r="D135" s="11">
        <f>IF(C135=0,0,B135*B130/C135/C130*D130)</f>
        <v>1.1951219512195121</v>
      </c>
      <c r="E135" s="12">
        <f>-LOG(D130)</f>
        <v>-3</v>
      </c>
      <c r="F135" s="10">
        <v>5</v>
      </c>
      <c r="G135" s="11">
        <v>187</v>
      </c>
      <c r="H135" s="11">
        <v>144</v>
      </c>
      <c r="I135" s="11">
        <f>IF(H135=0,0,G135*G130/H135/H130*I130)</f>
        <v>1.2986111111111112</v>
      </c>
      <c r="J135" s="12">
        <f>-LOG(I130)</f>
        <v>-3</v>
      </c>
      <c r="K135" s="10">
        <v>5</v>
      </c>
      <c r="L135" s="11">
        <v>53</v>
      </c>
      <c r="M135" s="11">
        <v>52</v>
      </c>
      <c r="N135" s="11">
        <f>IF(M135=0,0,L135*L130/M135/M130*N130)</f>
        <v>1.0192307692307692</v>
      </c>
      <c r="O135" s="39">
        <f>-LOG(N130)</f>
        <v>-3</v>
      </c>
      <c r="P135" s="33"/>
      <c r="Q135" s="33"/>
      <c r="R135" s="33"/>
    </row>
    <row r="136" spans="1:18">
      <c r="A136" s="63">
        <v>6</v>
      </c>
      <c r="B136" s="42">
        <v>30</v>
      </c>
      <c r="C136" s="42">
        <v>72</v>
      </c>
      <c r="D136" s="42">
        <f>IF(C136=0,0,B136*B130/C136/C130*D130)</f>
        <v>0.41666666666666669</v>
      </c>
      <c r="E136" s="64">
        <f>-LOG(D130)</f>
        <v>-3</v>
      </c>
      <c r="F136" s="65">
        <v>6</v>
      </c>
      <c r="G136" s="42">
        <v>66</v>
      </c>
      <c r="H136" s="42">
        <v>145</v>
      </c>
      <c r="I136" s="42">
        <f>IF(H136=0,0,G136*G130/H136/H130*I130)</f>
        <v>0.45517241379310347</v>
      </c>
      <c r="J136" s="64">
        <f>-LOG(I130)</f>
        <v>-3</v>
      </c>
      <c r="K136" s="65">
        <v>6</v>
      </c>
      <c r="L136" s="42">
        <v>28</v>
      </c>
      <c r="M136" s="42">
        <v>336</v>
      </c>
      <c r="N136" s="42">
        <f>IF(M136=0,0,L136*L130/M136/M130*N130)</f>
        <v>8.3333333333333329E-2</v>
      </c>
      <c r="O136" s="67">
        <f>-LOG(N130)</f>
        <v>-3</v>
      </c>
      <c r="P136" s="33"/>
      <c r="Q136" s="33"/>
      <c r="R136" s="33"/>
    </row>
    <row r="137" spans="1:18">
      <c r="A137" s="44" t="s">
        <v>13</v>
      </c>
      <c r="B137" s="11">
        <f>MEDIAN(B131:B136)</f>
        <v>55</v>
      </c>
      <c r="C137" s="11">
        <f>AVERAGE(C131:C136)</f>
        <v>71.5</v>
      </c>
      <c r="D137" s="11">
        <f>B137*B130/C137/C130*D130</f>
        <v>0.76923076923076927</v>
      </c>
      <c r="E137" s="12">
        <f>-LOG(D130)</f>
        <v>-3</v>
      </c>
      <c r="F137" s="26" t="s">
        <v>13</v>
      </c>
      <c r="G137" s="11">
        <f>MEDIAN(G131:G136)</f>
        <v>40.5</v>
      </c>
      <c r="H137" s="11">
        <f>AVERAGE(H131:H136)</f>
        <v>118.66666666666667</v>
      </c>
      <c r="I137" s="11">
        <f>G137*G130/H137/H130*I130</f>
        <v>0.3412921348314607</v>
      </c>
      <c r="J137" s="12">
        <f>-LOG(I130)</f>
        <v>-3</v>
      </c>
      <c r="K137" s="26" t="s">
        <v>13</v>
      </c>
      <c r="L137" s="11">
        <f>MEDIAN(L131:L136)</f>
        <v>45</v>
      </c>
      <c r="M137" s="11">
        <f>AVERAGE(M131:M136)</f>
        <v>98</v>
      </c>
      <c r="N137" s="11">
        <f>L137*L130/M137/M130*N130</f>
        <v>0.45918367346938777</v>
      </c>
      <c r="O137" s="39">
        <f>-LOG(N130)</f>
        <v>-3</v>
      </c>
      <c r="P137" s="33"/>
      <c r="Q137" s="33"/>
      <c r="R137" s="33"/>
    </row>
    <row r="138" spans="1:18">
      <c r="A138" s="51" t="s">
        <v>14</v>
      </c>
      <c r="B138" s="31"/>
      <c r="C138" s="31">
        <f>IF(MEDIAN(D131:D136)&lt;0.01,MEDIAN(D131:D136)*1000,IF(MEDIAN(D131:D136)&lt;0.1,MEDIAN(D131:D136)*100,IF(MEDIAN(D131:D136)&lt;1,MEDIAN(D131:D136)*10,IF(MEDIAN(D131:D136)&gt;999.99,MEDIAN(D131:D136)/1000,IF(MEDIAN(D131:D136)&gt;99.99,MEDIAN(D131:D136)/100,IF(MEDIAN(D131:D136)&gt;9.99,MEDIAN(D131:D136)/10,MEDIAN(D131:D136)))))))</f>
        <v>8.2068193130910885</v>
      </c>
      <c r="D138" s="19" t="str">
        <f>"x 10 "</f>
        <v xml:space="preserve">x 10 </v>
      </c>
      <c r="E138" s="32">
        <f>IF(MEDIAN(D131:D136)&lt;0.01,-LOG(D130)-3,IF(MEDIAN(D131:D136)&lt;0.1,-LOG(D130)-2,IF(MEDIAN(D131:D136)&lt;1,-LOG(D130)-1,IF(MEDIAN(D131:D136)&gt;999.99,-LOG(D130)+3,IF(MEDIAN(D131:D136)&gt;99.99,-LOG(D130)+2,IF(MEDIAN(D131:D136)&gt;9.99,-LOG(D130)+1,-LOG(D130)))))))</f>
        <v>-4</v>
      </c>
      <c r="F138" s="30" t="s">
        <v>14</v>
      </c>
      <c r="G138" s="31"/>
      <c r="H138" s="31">
        <f>IF(MEDIAN(I131:I136)&lt;0.01,MEDIAN(I131:I136)*1000,IF(MEDIAN(I131:I136)&lt;0.1,MEDIAN(I131:I136)*100,IF(MEDIAN(I131:I136)&lt;1,MEDIAN(I131:I136)*10,IF(MEDIAN(I131:I136)&gt;999.99,MEDIAN(I131:I136)/1000,IF(MEDIAN(I131:I136)&gt;99.99,MEDIAN(I131:I136)/100,IF(MEDIAN(I131:I136)&gt;9.99,MEDIAN(I131:I136)/10,MEDIAN(I131:I136)))))))</f>
        <v>3.9595355383532729</v>
      </c>
      <c r="I138" s="19" t="str">
        <f>"x 10 "</f>
        <v xml:space="preserve">x 10 </v>
      </c>
      <c r="J138" s="32">
        <f>IF(MEDIAN(I131:I136)&lt;0.01,-LOG(I130)-3,IF(MEDIAN(I131:I136)&lt;0.1,-LOG(I130)-2,IF(MEDIAN(I131:I136)&lt;1,-LOG(I130)-1,IF(MEDIAN(I131:I136)&gt;999.99,-LOG(I130)+3,IF(MEDIAN(I131:I136)&gt;99.99,-LOG(I130)+2,IF(MEDIAN(I131:I136)&gt;9.99,-LOG(I130)+1,-LOG(I130)))))))</f>
        <v>-4</v>
      </c>
      <c r="K138" s="30" t="s">
        <v>14</v>
      </c>
      <c r="L138" s="31"/>
      <c r="M138" s="31">
        <f>IF(MEDIAN(N131:N136)&lt;0.01,MEDIAN(N131:N136)*1000,IF(MEDIAN(N131:N136)&lt;0.1,MEDIAN(N131:N136)*100,IF(MEDIAN(N131:N136)&lt;1,MEDIAN(N131:N136)*10,IF(MEDIAN(N131:N136)&gt;999.99,MEDIAN(N131:N136)/1000,IF(MEDIAN(N131:N136)&gt;99.99,MEDIAN(N131:N136)/100,IF(MEDIAN(N131:N136)&gt;9.99,MEDIAN(N131:N136)/10,MEDIAN(N131:N136)))))))</f>
        <v>7.6419437340153449</v>
      </c>
      <c r="N138" s="19" t="str">
        <f>"x 10 "</f>
        <v xml:space="preserve">x 10 </v>
      </c>
      <c r="O138" s="52">
        <f>IF(MEDIAN(N131:N136)&lt;0.01,-LOG(N130)-3,IF(MEDIAN(N131:N136)&lt;0.1,-LOG(N130)-2,IF(MEDIAN(N131:N136)&lt;1,-LOG(N130)-1,IF(MEDIAN(N131:N136)&gt;999.99,-LOG(N130)+3,IF(MEDIAN(N131:N136)&gt;99.99,-LOG(N130)+2,IF(MEDIAN(N131:N136)&gt;9.99,-LOG(N130)+1,-LOG(N130)))))))</f>
        <v>-4</v>
      </c>
      <c r="P138" s="33"/>
      <c r="Q138" s="33"/>
      <c r="R138" s="33"/>
    </row>
    <row r="139" spans="1:18">
      <c r="A139" s="73"/>
      <c r="B139" s="35" t="s">
        <v>15</v>
      </c>
      <c r="C139" s="3" t="s">
        <v>4</v>
      </c>
      <c r="D139" s="36" t="s">
        <v>3</v>
      </c>
      <c r="E139" s="35">
        <v>1</v>
      </c>
      <c r="F139" s="5"/>
      <c r="G139" s="35" t="s">
        <v>15</v>
      </c>
      <c r="H139" s="3" t="s">
        <v>4</v>
      </c>
      <c r="I139" s="36" t="s">
        <v>3</v>
      </c>
      <c r="J139" s="35">
        <v>2</v>
      </c>
      <c r="K139" s="34"/>
      <c r="L139" s="35" t="s">
        <v>15</v>
      </c>
      <c r="M139" s="3" t="s">
        <v>4</v>
      </c>
      <c r="N139" s="36" t="s">
        <v>3</v>
      </c>
      <c r="O139" s="37">
        <v>3</v>
      </c>
      <c r="P139" s="33"/>
      <c r="Q139" s="33"/>
      <c r="R139" s="33"/>
    </row>
    <row r="140" spans="1:18">
      <c r="A140" s="38"/>
      <c r="B140" s="11"/>
      <c r="C140" s="11" t="s">
        <v>19</v>
      </c>
      <c r="D140" s="22"/>
      <c r="E140" s="12"/>
      <c r="F140" s="10"/>
      <c r="G140" s="11"/>
      <c r="H140" s="11" t="s">
        <v>19</v>
      </c>
      <c r="I140" s="22"/>
      <c r="J140" s="12"/>
      <c r="K140" s="10"/>
      <c r="L140" s="11"/>
      <c r="M140" s="11" t="s">
        <v>19</v>
      </c>
      <c r="N140" s="22"/>
      <c r="O140" s="39"/>
      <c r="P140" s="33"/>
      <c r="Q140" s="33"/>
      <c r="R140" s="33"/>
    </row>
    <row r="141" spans="1:18">
      <c r="A141" s="38"/>
      <c r="B141" s="11"/>
      <c r="C141" s="11"/>
      <c r="D141" s="14"/>
      <c r="E141" s="12"/>
      <c r="F141" s="10"/>
      <c r="G141" s="11"/>
      <c r="H141" s="11"/>
      <c r="I141" s="14"/>
      <c r="J141" s="12"/>
      <c r="K141" s="10"/>
      <c r="L141" s="11"/>
      <c r="M141" s="11"/>
      <c r="N141" s="14"/>
      <c r="O141" s="39"/>
      <c r="P141" s="33"/>
      <c r="Q141" s="33"/>
      <c r="R141" s="33"/>
    </row>
    <row r="142" spans="1:18">
      <c r="A142" s="40"/>
      <c r="B142" s="19" t="s">
        <v>8</v>
      </c>
      <c r="C142" s="19" t="s">
        <v>9</v>
      </c>
      <c r="D142" s="19" t="s">
        <v>10</v>
      </c>
      <c r="E142" s="20" t="s">
        <v>11</v>
      </c>
      <c r="F142" s="18"/>
      <c r="G142" s="19" t="s">
        <v>8</v>
      </c>
      <c r="H142" s="19" t="s">
        <v>9</v>
      </c>
      <c r="I142" s="19" t="s">
        <v>10</v>
      </c>
      <c r="J142" s="20" t="s">
        <v>11</v>
      </c>
      <c r="K142" s="18"/>
      <c r="L142" s="19" t="s">
        <v>8</v>
      </c>
      <c r="M142" s="19" t="s">
        <v>9</v>
      </c>
      <c r="N142" s="19" t="s">
        <v>10</v>
      </c>
      <c r="O142" s="41" t="s">
        <v>11</v>
      </c>
      <c r="P142" s="33"/>
      <c r="Q142" s="33"/>
      <c r="R142" s="33"/>
    </row>
    <row r="143" spans="1:18">
      <c r="A143" s="54" t="s">
        <v>12</v>
      </c>
      <c r="B143" s="55">
        <v>400</v>
      </c>
      <c r="C143" s="55">
        <v>40000</v>
      </c>
      <c r="D143" s="56">
        <v>1000</v>
      </c>
      <c r="E143" s="57" t="str">
        <f>"x10"</f>
        <v>x10</v>
      </c>
      <c r="F143" s="18" t="s">
        <v>12</v>
      </c>
      <c r="G143" s="21">
        <v>400</v>
      </c>
      <c r="H143" s="21">
        <v>40000</v>
      </c>
      <c r="I143" s="19">
        <v>1000</v>
      </c>
      <c r="J143" s="20" t="str">
        <f>"x10"</f>
        <v>x10</v>
      </c>
      <c r="K143" s="58" t="s">
        <v>12</v>
      </c>
      <c r="L143" s="55">
        <v>400</v>
      </c>
      <c r="M143" s="55">
        <v>40000</v>
      </c>
      <c r="N143" s="56">
        <v>1000</v>
      </c>
      <c r="O143" s="59" t="str">
        <f>"x10"</f>
        <v>x10</v>
      </c>
      <c r="P143" s="33"/>
      <c r="Q143" s="33"/>
      <c r="R143" s="33"/>
    </row>
    <row r="144" spans="1:18">
      <c r="A144" s="60">
        <v>1</v>
      </c>
      <c r="B144" s="68">
        <v>42</v>
      </c>
      <c r="C144" s="68">
        <v>45</v>
      </c>
      <c r="D144" s="35">
        <f>IF(C144=0,0,B144*B143/C144/C143*D143)</f>
        <v>9.3333333333333321</v>
      </c>
      <c r="E144" s="61">
        <f>-LOG(D143)</f>
        <v>-3</v>
      </c>
      <c r="F144" s="10">
        <v>1</v>
      </c>
      <c r="G144" s="22">
        <v>18</v>
      </c>
      <c r="H144" s="22">
        <v>38</v>
      </c>
      <c r="I144" s="11">
        <f>IF(H144=0,0,G144*G143/H144/H143*I143)</f>
        <v>4.7368421052631584</v>
      </c>
      <c r="J144" s="12">
        <f>-LOG(I143)</f>
        <v>-3</v>
      </c>
      <c r="K144" s="34">
        <v>1</v>
      </c>
      <c r="L144" s="68">
        <v>19</v>
      </c>
      <c r="M144" s="68">
        <v>61</v>
      </c>
      <c r="N144" s="35">
        <f>IF(M144=0,0,L144*L143/M144/M143*N143)</f>
        <v>3.1147540983606556</v>
      </c>
      <c r="O144" s="62">
        <f>-LOG(N143)</f>
        <v>-3</v>
      </c>
      <c r="P144" s="33"/>
      <c r="Q144" s="33"/>
      <c r="R144" s="33"/>
    </row>
    <row r="145" spans="1:18">
      <c r="A145" s="38">
        <v>2</v>
      </c>
      <c r="B145" s="22">
        <v>64</v>
      </c>
      <c r="C145" s="22">
        <v>50</v>
      </c>
      <c r="D145" s="11">
        <f>IF(C145=0,0,B145*B143/C145/C143*D143)</f>
        <v>12.8</v>
      </c>
      <c r="E145" s="12">
        <f>-LOG(D143)</f>
        <v>-3</v>
      </c>
      <c r="F145" s="10">
        <v>2</v>
      </c>
      <c r="G145" s="22">
        <v>22</v>
      </c>
      <c r="H145" s="22">
        <v>30</v>
      </c>
      <c r="I145" s="11">
        <f>IF(H145=0,0,G145*G143/H145/H143*I143)</f>
        <v>7.333333333333333</v>
      </c>
      <c r="J145" s="12">
        <f>-LOG(I143)</f>
        <v>-3</v>
      </c>
      <c r="K145" s="10">
        <v>2</v>
      </c>
      <c r="L145" s="22">
        <v>23</v>
      </c>
      <c r="M145" s="22">
        <v>68</v>
      </c>
      <c r="N145" s="11">
        <f>IF(M145=0,0,L145*L143/M145/M143*N143)</f>
        <v>3.3823529411764706</v>
      </c>
      <c r="O145" s="39">
        <f>-LOG(N143)</f>
        <v>-3</v>
      </c>
      <c r="P145" s="33"/>
      <c r="Q145" s="33"/>
      <c r="R145" s="33"/>
    </row>
    <row r="146" spans="1:18">
      <c r="A146" s="38">
        <v>3</v>
      </c>
      <c r="B146" s="22">
        <v>43</v>
      </c>
      <c r="C146" s="22">
        <v>52</v>
      </c>
      <c r="D146" s="11">
        <f>IF(C146=0,0,B146*B143/C146/C143*D143)</f>
        <v>8.2692307692307701</v>
      </c>
      <c r="E146" s="12">
        <f>-LOG(D143)</f>
        <v>-3</v>
      </c>
      <c r="F146" s="10">
        <v>3</v>
      </c>
      <c r="G146" s="22">
        <v>19</v>
      </c>
      <c r="H146" s="22">
        <v>40</v>
      </c>
      <c r="I146" s="11">
        <f>IF(H146=0,0,G146*G143/H146/H143*I143)</f>
        <v>4.75</v>
      </c>
      <c r="J146" s="12">
        <f>-LOG(I143)</f>
        <v>-3</v>
      </c>
      <c r="K146" s="10">
        <v>3</v>
      </c>
      <c r="L146" s="22">
        <v>56</v>
      </c>
      <c r="M146" s="22">
        <v>78</v>
      </c>
      <c r="N146" s="11">
        <f>IF(M146=0,0,L146*L143/M146/M143*N143)</f>
        <v>7.1794871794871797</v>
      </c>
      <c r="O146" s="39">
        <f>-LOG(N143)</f>
        <v>-3</v>
      </c>
      <c r="P146" s="33"/>
      <c r="Q146" s="33"/>
      <c r="R146" s="33"/>
    </row>
    <row r="147" spans="1:18">
      <c r="A147" s="38">
        <v>4</v>
      </c>
      <c r="B147" s="22">
        <v>41</v>
      </c>
      <c r="C147" s="22">
        <v>72</v>
      </c>
      <c r="D147" s="11">
        <f>IF(C147=0,0,B147*B143/C147/C143*D143)</f>
        <v>5.6944444444444446</v>
      </c>
      <c r="E147" s="12">
        <f>-LOG(D143)</f>
        <v>-3</v>
      </c>
      <c r="F147" s="10">
        <v>4</v>
      </c>
      <c r="G147" s="22">
        <v>15</v>
      </c>
      <c r="H147" s="22">
        <v>63</v>
      </c>
      <c r="I147" s="11">
        <f>IF(H147=0,0,G147*G143/H147/H143*I143)</f>
        <v>2.3809523809523814</v>
      </c>
      <c r="J147" s="12">
        <f>-LOG(I143)</f>
        <v>-3</v>
      </c>
      <c r="K147" s="10">
        <v>4</v>
      </c>
      <c r="L147" s="22">
        <v>15</v>
      </c>
      <c r="M147" s="22">
        <v>34</v>
      </c>
      <c r="N147" s="11">
        <f>IF(M147=0,0,L147*L143/M147/M143*N143)</f>
        <v>4.4117647058823533</v>
      </c>
      <c r="O147" s="39">
        <f>-LOG(N143)</f>
        <v>-3</v>
      </c>
      <c r="P147" s="33"/>
      <c r="Q147" s="33"/>
      <c r="R147" s="33"/>
    </row>
    <row r="148" spans="1:18">
      <c r="A148" s="38">
        <v>5</v>
      </c>
      <c r="B148" s="22">
        <v>42</v>
      </c>
      <c r="C148" s="22">
        <v>29</v>
      </c>
      <c r="D148" s="11">
        <f>IF(C148=0,0,B148*B143/C148/C143*D143)</f>
        <v>14.482758620689655</v>
      </c>
      <c r="E148" s="12">
        <f>-LOG(D143)</f>
        <v>-3</v>
      </c>
      <c r="F148" s="10">
        <v>5</v>
      </c>
      <c r="G148" s="22">
        <v>27</v>
      </c>
      <c r="H148" s="22">
        <v>38</v>
      </c>
      <c r="I148" s="11">
        <f>IF(H148=0,0,G148*G143/H148/H143*I143)</f>
        <v>7.1052631578947372</v>
      </c>
      <c r="J148" s="12">
        <f>-LOG(I143)</f>
        <v>-3</v>
      </c>
      <c r="K148" s="10">
        <v>5</v>
      </c>
      <c r="L148" s="22">
        <v>26</v>
      </c>
      <c r="M148" s="22">
        <v>46</v>
      </c>
      <c r="N148" s="11">
        <f>IF(M148=0,0,L148*L143/M148/M143*N143)</f>
        <v>5.6521739130434785</v>
      </c>
      <c r="O148" s="39">
        <f>-LOG(N143)</f>
        <v>-3</v>
      </c>
      <c r="P148" s="33"/>
      <c r="Q148" s="33"/>
      <c r="R148" s="33"/>
    </row>
    <row r="149" spans="1:18">
      <c r="A149" s="63">
        <v>6</v>
      </c>
      <c r="B149" s="66">
        <v>42</v>
      </c>
      <c r="C149" s="42">
        <v>62</v>
      </c>
      <c r="D149" s="42">
        <f>IF(C149=0,0,B149*B143/C149/C143*D143)</f>
        <v>6.7741935483870961</v>
      </c>
      <c r="E149" s="64">
        <f>-LOG(D143)</f>
        <v>-3</v>
      </c>
      <c r="F149" s="18">
        <v>6</v>
      </c>
      <c r="G149" s="22">
        <v>23</v>
      </c>
      <c r="H149" s="23">
        <v>53</v>
      </c>
      <c r="I149" s="23">
        <f>IF(H149=0,0,G149*G143/H149/H143*I143)</f>
        <v>4.3396226415094334</v>
      </c>
      <c r="J149" s="20">
        <f>-LOG(I143)</f>
        <v>-3</v>
      </c>
      <c r="K149" s="65">
        <v>6</v>
      </c>
      <c r="L149" s="66">
        <v>36</v>
      </c>
      <c r="M149" s="42">
        <v>48</v>
      </c>
      <c r="N149" s="42">
        <f>IF(M149=0,0,L149*L143/M149/M143*N143)</f>
        <v>7.5</v>
      </c>
      <c r="O149" s="67">
        <f>-LOG(N143)</f>
        <v>-3</v>
      </c>
      <c r="P149" s="33"/>
      <c r="Q149" s="33"/>
      <c r="R149" s="33"/>
    </row>
    <row r="150" spans="1:18">
      <c r="A150" s="44" t="s">
        <v>13</v>
      </c>
      <c r="B150" s="11">
        <f>MEDIAN(B144:B149)</f>
        <v>42</v>
      </c>
      <c r="C150" s="11">
        <f>AVERAGE(C144:C149)</f>
        <v>51.666666666666664</v>
      </c>
      <c r="D150" s="11">
        <f>B150*B143/C150/C143*D143</f>
        <v>8.1290322580645178</v>
      </c>
      <c r="E150" s="12">
        <f>-LOG(D143)</f>
        <v>-3</v>
      </c>
      <c r="F150" s="26" t="s">
        <v>13</v>
      </c>
      <c r="G150" s="11">
        <f>MEDIAN(G144:G149)</f>
        <v>20.5</v>
      </c>
      <c r="H150" s="11">
        <f>AVERAGE(H144:H149)</f>
        <v>43.666666666666664</v>
      </c>
      <c r="I150" s="11">
        <f>G150*G143/H150/H143*I143</f>
        <v>4.6946564885496187</v>
      </c>
      <c r="J150" s="12">
        <f>-LOG(I143)</f>
        <v>-3</v>
      </c>
      <c r="K150" s="26" t="s">
        <v>13</v>
      </c>
      <c r="L150" s="11">
        <f>MEDIAN(L144:L149)</f>
        <v>24.5</v>
      </c>
      <c r="M150" s="11">
        <f>AVERAGE(M144:M149)</f>
        <v>55.833333333333336</v>
      </c>
      <c r="N150" s="11">
        <f>L150*L143/M150/M143*N143</f>
        <v>4.3880597014925371</v>
      </c>
      <c r="O150" s="39">
        <f>-LOG(N143)</f>
        <v>-3</v>
      </c>
      <c r="P150" s="33"/>
      <c r="Q150" s="33"/>
      <c r="R150" s="33"/>
    </row>
    <row r="151" spans="1:18">
      <c r="A151" s="51" t="s">
        <v>14</v>
      </c>
      <c r="B151" s="31"/>
      <c r="C151" s="31">
        <f>IF(MEDIAN(D144:D149)&lt;0.01,MEDIAN(D144:D149)*1000,IF(MEDIAN(D144:D149)&lt;0.1,MEDIAN(D144:D149)*100,IF(MEDIAN(D144:D149)&lt;1,MEDIAN(D144:D149)*10,IF(MEDIAN(D144:D149)&gt;999.99,MEDIAN(D144:D149)/1000,IF(MEDIAN(D144:D149)&gt;99.99,MEDIAN(D144:D149)/100,IF(MEDIAN(D144:D149)&gt;9.99,MEDIAN(D144:D149)/10,MEDIAN(D144:D149)))))))</f>
        <v>8.8012820512820511</v>
      </c>
      <c r="D151" s="19" t="str">
        <f>"x 10 "</f>
        <v xml:space="preserve">x 10 </v>
      </c>
      <c r="E151" s="32">
        <f>IF(MEDIAN(D144:D149)&lt;0.01,-LOG(D143)-3,IF(MEDIAN(D144:D149)&lt;0.1,-LOG(D143)-2,IF(MEDIAN(D144:D149)&lt;1,-LOG(D143)-1,IF(MEDIAN(D144:D149)&gt;999.99,-LOG(D143)+3,IF(MEDIAN(D144:D149)&gt;99.99,-LOG(D143)+2,IF(MEDIAN(D144:D149)&gt;9.99,-LOG(D143)+1,-LOG(D143)))))))</f>
        <v>-3</v>
      </c>
      <c r="F151" s="30" t="s">
        <v>14</v>
      </c>
      <c r="G151" s="31"/>
      <c r="H151" s="31">
        <f>IF(MEDIAN(I144:I149)&lt;0.01,MEDIAN(I144:I149)*1000,IF(MEDIAN(I144:I149)&lt;0.1,MEDIAN(I144:I149)*100,IF(MEDIAN(I144:I149)&lt;1,MEDIAN(I144:I149)*10,IF(MEDIAN(I144:I149)&gt;999.99,MEDIAN(I144:I149)/1000,IF(MEDIAN(I144:I149)&gt;99.99,MEDIAN(I144:I149)/100,IF(MEDIAN(I144:I149)&gt;9.99,MEDIAN(I144:I149)/10,MEDIAN(I144:I149)))))))</f>
        <v>4.7434210526315788</v>
      </c>
      <c r="I151" s="19" t="str">
        <f>"x 10 "</f>
        <v xml:space="preserve">x 10 </v>
      </c>
      <c r="J151" s="32">
        <f>IF(MEDIAN(I144:I149)&lt;0.01,-LOG(I143)-3,IF(MEDIAN(I144:I149)&lt;0.1,-LOG(I143)-2,IF(MEDIAN(I144:I149)&lt;1,-LOG(I143)-1,IF(MEDIAN(I144:I149)&gt;999.99,-LOG(I143)+3,IF(MEDIAN(I144:I149)&gt;99.99,-LOG(I143)+2,IF(MEDIAN(I144:I149)&gt;9.99,-LOG(I143)+1,-LOG(I143)))))))</f>
        <v>-3</v>
      </c>
      <c r="K151" s="30" t="s">
        <v>14</v>
      </c>
      <c r="L151" s="31"/>
      <c r="M151" s="31">
        <f>IF(MEDIAN(N144:N149)&lt;0.01,MEDIAN(N144:N149)*1000,IF(MEDIAN(N144:N149)&lt;0.1,MEDIAN(N144:N149)*100,IF(MEDIAN(N144:N149)&lt;1,MEDIAN(N144:N149)*10,IF(MEDIAN(N144:N149)&gt;999.99,MEDIAN(N144:N149)/1000,IF(MEDIAN(N144:N149)&gt;99.99,MEDIAN(N144:N149)/100,IF(MEDIAN(N144:N149)&gt;9.99,MEDIAN(N144:N149)/10,MEDIAN(N144:N149)))))))</f>
        <v>5.0319693094629159</v>
      </c>
      <c r="N151" s="19" t="str">
        <f>"x 10 "</f>
        <v xml:space="preserve">x 10 </v>
      </c>
      <c r="O151" s="52">
        <f>IF(MEDIAN(N144:N149)&lt;0.01,-LOG(N143)-3,IF(MEDIAN(N144:N149)&lt;0.1,-LOG(N143)-2,IF(MEDIAN(N144:N149)&lt;1,-LOG(N143)-1,IF(MEDIAN(N144:N149)&gt;999.99,-LOG(N143)+3,IF(MEDIAN(N144:N149)&gt;99.99,-LOG(N143)+2,IF(MEDIAN(N144:N149)&gt;9.99,-LOG(N143)+1,-LOG(N143)))))))</f>
        <v>-3</v>
      </c>
      <c r="P151" s="33"/>
      <c r="Q151" s="33"/>
      <c r="R151" s="33"/>
    </row>
    <row r="152" spans="1:18">
      <c r="A152" s="73"/>
      <c r="B152" s="35" t="s">
        <v>15</v>
      </c>
      <c r="C152" s="3" t="s">
        <v>5</v>
      </c>
      <c r="D152" s="36" t="s">
        <v>3</v>
      </c>
      <c r="E152" s="35">
        <v>1</v>
      </c>
      <c r="F152" s="34"/>
      <c r="G152" s="35" t="s">
        <v>15</v>
      </c>
      <c r="H152" s="3" t="s">
        <v>5</v>
      </c>
      <c r="I152" s="36" t="s">
        <v>3</v>
      </c>
      <c r="J152" s="35">
        <v>2</v>
      </c>
      <c r="K152" s="34"/>
      <c r="L152" s="35" t="s">
        <v>15</v>
      </c>
      <c r="M152" s="3" t="s">
        <v>5</v>
      </c>
      <c r="N152" s="36" t="s">
        <v>3</v>
      </c>
      <c r="O152" s="37">
        <v>3</v>
      </c>
      <c r="P152" s="33"/>
      <c r="Q152" s="33"/>
      <c r="R152" s="33"/>
    </row>
    <row r="153" spans="1:18">
      <c r="A153" s="38"/>
      <c r="B153" s="11"/>
      <c r="C153" s="11" t="s">
        <v>19</v>
      </c>
      <c r="D153" s="22"/>
      <c r="E153" s="12"/>
      <c r="F153" s="10"/>
      <c r="G153" s="11"/>
      <c r="H153" s="11" t="s">
        <v>19</v>
      </c>
      <c r="I153" s="22"/>
      <c r="J153" s="12"/>
      <c r="K153" s="10"/>
      <c r="L153" s="11"/>
      <c r="M153" s="11" t="s">
        <v>19</v>
      </c>
      <c r="N153" s="22"/>
      <c r="O153" s="39"/>
      <c r="P153" s="33"/>
      <c r="Q153" s="33"/>
      <c r="R153" s="33"/>
    </row>
    <row r="154" spans="1:18">
      <c r="A154" s="38"/>
      <c r="B154" s="11"/>
      <c r="C154" s="11"/>
      <c r="D154" s="14"/>
      <c r="E154" s="12"/>
      <c r="F154" s="10"/>
      <c r="G154" s="11"/>
      <c r="H154" s="11"/>
      <c r="I154" s="14"/>
      <c r="J154" s="12"/>
      <c r="K154" s="10"/>
      <c r="L154" s="11"/>
      <c r="M154" s="11"/>
      <c r="N154" s="14"/>
      <c r="O154" s="39"/>
      <c r="P154" s="33"/>
      <c r="Q154" s="33"/>
      <c r="R154" s="33"/>
    </row>
    <row r="155" spans="1:18">
      <c r="A155" s="40"/>
      <c r="B155" s="19" t="s">
        <v>8</v>
      </c>
      <c r="C155" s="19" t="s">
        <v>9</v>
      </c>
      <c r="D155" s="19" t="s">
        <v>10</v>
      </c>
      <c r="E155" s="20" t="s">
        <v>11</v>
      </c>
      <c r="F155" s="18"/>
      <c r="G155" s="19" t="s">
        <v>8</v>
      </c>
      <c r="H155" s="19" t="s">
        <v>9</v>
      </c>
      <c r="I155" s="19" t="s">
        <v>10</v>
      </c>
      <c r="J155" s="20" t="s">
        <v>11</v>
      </c>
      <c r="K155" s="18"/>
      <c r="L155" s="19" t="s">
        <v>8</v>
      </c>
      <c r="M155" s="19" t="s">
        <v>9</v>
      </c>
      <c r="N155" s="19" t="s">
        <v>10</v>
      </c>
      <c r="O155" s="41" t="s">
        <v>11</v>
      </c>
      <c r="P155" s="33"/>
      <c r="Q155" s="33"/>
      <c r="R155" s="33"/>
    </row>
    <row r="156" spans="1:18">
      <c r="A156" s="54" t="s">
        <v>12</v>
      </c>
      <c r="B156" s="55">
        <v>40</v>
      </c>
      <c r="C156" s="55">
        <v>40000</v>
      </c>
      <c r="D156" s="56">
        <v>1000</v>
      </c>
      <c r="E156" s="57" t="str">
        <f>"x10"</f>
        <v>x10</v>
      </c>
      <c r="F156" s="58" t="s">
        <v>12</v>
      </c>
      <c r="G156" s="55">
        <v>40</v>
      </c>
      <c r="H156" s="55">
        <v>40000</v>
      </c>
      <c r="I156" s="56">
        <v>1000</v>
      </c>
      <c r="J156" s="57" t="str">
        <f>"x10"</f>
        <v>x10</v>
      </c>
      <c r="K156" s="58" t="s">
        <v>12</v>
      </c>
      <c r="L156" s="55">
        <v>40</v>
      </c>
      <c r="M156" s="55">
        <v>40000</v>
      </c>
      <c r="N156" s="56">
        <v>1000</v>
      </c>
      <c r="O156" s="59" t="str">
        <f>"x10"</f>
        <v>x10</v>
      </c>
      <c r="P156" s="33"/>
      <c r="Q156" s="33"/>
      <c r="R156" s="33"/>
    </row>
    <row r="157" spans="1:18">
      <c r="A157" s="60">
        <v>1</v>
      </c>
      <c r="B157" s="35">
        <v>42</v>
      </c>
      <c r="C157" s="35">
        <v>78</v>
      </c>
      <c r="D157" s="35">
        <f>IF(C157=0,0,B157*B156/C157/C156*D156)</f>
        <v>0.53846153846153855</v>
      </c>
      <c r="E157" s="61">
        <f>-LOG(D156)</f>
        <v>-3</v>
      </c>
      <c r="F157" s="34">
        <v>1</v>
      </c>
      <c r="G157" s="35">
        <v>589</v>
      </c>
      <c r="H157" s="35">
        <v>39</v>
      </c>
      <c r="I157" s="35">
        <f>IF(H157=0,0,G157*G156/H157/H156*I156)</f>
        <v>15.102564102564102</v>
      </c>
      <c r="J157" s="61">
        <f>-LOG(I156)</f>
        <v>-3</v>
      </c>
      <c r="K157" s="34">
        <v>1</v>
      </c>
      <c r="L157" s="35">
        <v>142</v>
      </c>
      <c r="M157" s="35">
        <v>32</v>
      </c>
      <c r="N157" s="35">
        <f>IF(M157=0,0,L157*L156/M157/M156*N156)</f>
        <v>4.4375</v>
      </c>
      <c r="O157" s="62">
        <f>-LOG(N156)</f>
        <v>-3</v>
      </c>
      <c r="P157" s="33"/>
      <c r="Q157" s="33"/>
      <c r="R157" s="33"/>
    </row>
    <row r="158" spans="1:18">
      <c r="A158" s="38">
        <v>2</v>
      </c>
      <c r="B158" s="11">
        <v>64</v>
      </c>
      <c r="C158" s="11">
        <v>248</v>
      </c>
      <c r="D158" s="11">
        <f>IF(C158=0,0,B158*B156/C158/C156*D156)</f>
        <v>0.25806451612903225</v>
      </c>
      <c r="E158" s="12">
        <f>-LOG(D156)</f>
        <v>-3</v>
      </c>
      <c r="F158" s="10">
        <v>2</v>
      </c>
      <c r="G158" s="11"/>
      <c r="H158" s="11"/>
      <c r="I158" s="11"/>
      <c r="J158" s="12">
        <f>-LOG(I156)</f>
        <v>-3</v>
      </c>
      <c r="K158" s="10">
        <v>2</v>
      </c>
      <c r="L158" s="11">
        <v>165</v>
      </c>
      <c r="M158" s="11">
        <v>36</v>
      </c>
      <c r="N158" s="11">
        <f>IF(M158=0,0,L158*L156/M158/M156*N156)</f>
        <v>4.583333333333333</v>
      </c>
      <c r="O158" s="39">
        <f>-LOG(N156)</f>
        <v>-3</v>
      </c>
      <c r="P158" s="33"/>
      <c r="Q158" s="33"/>
      <c r="R158" s="33"/>
    </row>
    <row r="159" spans="1:18">
      <c r="A159" s="38">
        <v>3</v>
      </c>
      <c r="B159" s="11">
        <v>59</v>
      </c>
      <c r="C159" s="11">
        <v>118</v>
      </c>
      <c r="D159" s="11">
        <f>IF(C159=0,0,B159*B156/C159/C156*D156)</f>
        <v>0.5</v>
      </c>
      <c r="E159" s="12">
        <f>-LOG(D156)</f>
        <v>-3</v>
      </c>
      <c r="F159" s="10">
        <v>3</v>
      </c>
      <c r="G159" s="11">
        <v>78</v>
      </c>
      <c r="H159" s="11">
        <v>158</v>
      </c>
      <c r="I159" s="11">
        <f>IF(H159=0,0,G159*G156/H159/H156*I156)</f>
        <v>0.49367088607594933</v>
      </c>
      <c r="J159" s="12">
        <f>-LOG(I156)</f>
        <v>-3</v>
      </c>
      <c r="K159" s="10">
        <v>3</v>
      </c>
      <c r="L159" s="11">
        <v>304</v>
      </c>
      <c r="M159" s="11">
        <v>75</v>
      </c>
      <c r="N159" s="11">
        <f>IF(M159=0,0,L159*L156/M159/M156*N156)</f>
        <v>4.0533333333333337</v>
      </c>
      <c r="O159" s="39">
        <f>-LOG(N156)</f>
        <v>-3</v>
      </c>
      <c r="P159" s="33"/>
      <c r="Q159" s="33"/>
      <c r="R159" s="33"/>
    </row>
    <row r="160" spans="1:18">
      <c r="A160" s="38">
        <v>4</v>
      </c>
      <c r="B160" s="11">
        <v>318</v>
      </c>
      <c r="C160" s="11">
        <v>57</v>
      </c>
      <c r="D160" s="11">
        <f>IF(C160=0,0,B160*B156/C160/C156*D156)</f>
        <v>5.5789473684210531</v>
      </c>
      <c r="E160" s="12">
        <f>-LOG(D156)</f>
        <v>-3</v>
      </c>
      <c r="F160" s="10">
        <v>4</v>
      </c>
      <c r="G160" s="11">
        <v>65</v>
      </c>
      <c r="H160" s="11">
        <v>116</v>
      </c>
      <c r="I160" s="11">
        <f>IF(H160=0,0,G160*G156/H160/H156*I156)</f>
        <v>0.56034482758620696</v>
      </c>
      <c r="J160" s="12">
        <f>-LOG(I156)</f>
        <v>-3</v>
      </c>
      <c r="K160" s="10">
        <v>4</v>
      </c>
      <c r="L160" s="11">
        <v>238</v>
      </c>
      <c r="M160" s="11">
        <v>44</v>
      </c>
      <c r="N160" s="11">
        <f>IF(M160=0,0,L160*L156/M160/M156*N156)</f>
        <v>5.4090909090909092</v>
      </c>
      <c r="O160" s="39">
        <f>-LOG(N156)</f>
        <v>-3</v>
      </c>
      <c r="P160" s="33"/>
      <c r="Q160" s="33"/>
      <c r="R160" s="33"/>
    </row>
    <row r="161" spans="1:21">
      <c r="A161" s="38">
        <v>5</v>
      </c>
      <c r="B161" s="11">
        <v>294</v>
      </c>
      <c r="C161" s="11">
        <v>120</v>
      </c>
      <c r="D161" s="11">
        <f>IF(C161=0,0,B161*B156/C161/C156*D156)</f>
        <v>2.4499999999999997</v>
      </c>
      <c r="E161" s="12">
        <f>-LOG(D156)</f>
        <v>-3</v>
      </c>
      <c r="F161" s="10">
        <v>5</v>
      </c>
      <c r="G161" s="11">
        <v>547</v>
      </c>
      <c r="H161" s="11">
        <v>177</v>
      </c>
      <c r="I161" s="11">
        <f>IF(H161=0,0,G161*G156/H161/H156*I156)</f>
        <v>3.0903954802259883</v>
      </c>
      <c r="J161" s="12">
        <f>-LOG(I156)</f>
        <v>-3</v>
      </c>
      <c r="K161" s="10">
        <v>5</v>
      </c>
      <c r="L161" s="11">
        <v>72</v>
      </c>
      <c r="M161" s="11">
        <v>33</v>
      </c>
      <c r="N161" s="11">
        <f>IF(M161=0,0,L161*L156/M161/M156*N156)</f>
        <v>2.1818181818181817</v>
      </c>
      <c r="O161" s="39">
        <f>-LOG(N156)</f>
        <v>-3</v>
      </c>
      <c r="P161" s="33"/>
      <c r="Q161" s="33"/>
      <c r="R161" s="33"/>
    </row>
    <row r="162" spans="1:21">
      <c r="A162" s="63">
        <v>6</v>
      </c>
      <c r="B162" s="42">
        <v>314</v>
      </c>
      <c r="C162" s="42">
        <v>66</v>
      </c>
      <c r="D162" s="42">
        <f>IF(C162=0,0,B162*B156/C162/C156*D156)</f>
        <v>4.7575757575757578</v>
      </c>
      <c r="E162" s="64">
        <f>-LOG(D156)</f>
        <v>-3</v>
      </c>
      <c r="F162" s="65">
        <v>6</v>
      </c>
      <c r="G162" s="42">
        <v>487</v>
      </c>
      <c r="H162" s="42">
        <v>75</v>
      </c>
      <c r="I162" s="42">
        <f>IF(H162=0,0,G162*G156/H162/H156*I156)</f>
        <v>6.4933333333333332</v>
      </c>
      <c r="J162" s="64">
        <f>-LOG(I156)</f>
        <v>-3</v>
      </c>
      <c r="K162" s="65">
        <v>6</v>
      </c>
      <c r="L162" s="42">
        <v>38</v>
      </c>
      <c r="M162" s="42">
        <v>46</v>
      </c>
      <c r="N162" s="42">
        <f>IF(M162=0,0,L162*L156/M162/M156*N156)</f>
        <v>0.82608695652173902</v>
      </c>
      <c r="O162" s="67">
        <f>-LOG(N156)</f>
        <v>-3</v>
      </c>
      <c r="P162" s="33"/>
      <c r="Q162" s="33"/>
      <c r="R162" s="33"/>
    </row>
    <row r="163" spans="1:21">
      <c r="A163" s="44" t="s">
        <v>13</v>
      </c>
      <c r="B163" s="11">
        <f>MEDIAN(B157:B162)</f>
        <v>179</v>
      </c>
      <c r="C163" s="11">
        <f>AVERAGE(C157:C162)</f>
        <v>114.5</v>
      </c>
      <c r="D163" s="11">
        <f>B163*B156/C163/C156*D156</f>
        <v>1.5633187772925763</v>
      </c>
      <c r="E163" s="12">
        <f>-LOG(D156)</f>
        <v>-3</v>
      </c>
      <c r="F163" s="26" t="s">
        <v>13</v>
      </c>
      <c r="G163" s="11">
        <f>MEDIAN(G157:G162)</f>
        <v>487</v>
      </c>
      <c r="H163" s="11">
        <f>AVERAGE(H157:H162)</f>
        <v>113</v>
      </c>
      <c r="I163" s="11">
        <f>G163*G156/H163/H156*I156</f>
        <v>4.3097345132743365</v>
      </c>
      <c r="J163" s="12">
        <f>-LOG(I156)</f>
        <v>-3</v>
      </c>
      <c r="K163" s="26" t="s">
        <v>13</v>
      </c>
      <c r="L163" s="11">
        <f>MEDIAN(L157:L162)</f>
        <v>153.5</v>
      </c>
      <c r="M163" s="11">
        <f>AVERAGE(M157:M162)</f>
        <v>44.333333333333336</v>
      </c>
      <c r="N163" s="11">
        <f>L163*L156/M163/M156*N156</f>
        <v>3.4624060150375939</v>
      </c>
      <c r="O163" s="39">
        <f>-LOG(N156)</f>
        <v>-3</v>
      </c>
      <c r="P163" s="33"/>
      <c r="Q163" s="33"/>
      <c r="R163" s="33"/>
    </row>
    <row r="164" spans="1:21">
      <c r="A164" s="45" t="s">
        <v>14</v>
      </c>
      <c r="B164" s="46"/>
      <c r="C164" s="46">
        <f>IF(MEDIAN(D157:D162)&lt;0.01,MEDIAN(D157:D162)*1000,IF(MEDIAN(D157:D162)&lt;0.1,MEDIAN(D157:D162)*100,IF(MEDIAN(D157:D162)&lt;1,MEDIAN(D157:D162)*10,IF(MEDIAN(D157:D162)&gt;999.99,MEDIAN(D157:D162)/1000,IF(MEDIAN(D157:D162)&gt;99.99,MEDIAN(D157:D162)/100,IF(MEDIAN(D157:D162)&gt;9.99,MEDIAN(D157:D162)/10,MEDIAN(D157:D162)))))))</f>
        <v>1.4942307692307693</v>
      </c>
      <c r="D164" s="47" t="str">
        <f>"x 10 "</f>
        <v xml:space="preserve">x 10 </v>
      </c>
      <c r="E164" s="48">
        <f>IF(MEDIAN(D157:D162)&lt;0.01,-LOG(D156)-3,IF(MEDIAN(D157:D162)&lt;0.1,-LOG(D156)-2,IF(MEDIAN(D157:D162)&lt;1,-LOG(D156)-1,IF(MEDIAN(D157:D162)&gt;999.99,-LOG(D156)+3,IF(MEDIAN(D157:D162)&gt;99.99,-LOG(D156)+2,IF(MEDIAN(D157:D162)&gt;9.99,-LOG(D156)+1,-LOG(D156)))))))</f>
        <v>-3</v>
      </c>
      <c r="F164" s="49" t="s">
        <v>14</v>
      </c>
      <c r="G164" s="46"/>
      <c r="H164" s="46">
        <f>IF(MEDIAN(I157:I162)&lt;0.01,MEDIAN(I157:I162)*1000,IF(MEDIAN(I157:I162)&lt;0.1,MEDIAN(I157:I162)*100,IF(MEDIAN(I157:I162)&lt;1,MEDIAN(I157:I162)*10,IF(MEDIAN(I157:I162)&gt;999.99,MEDIAN(I157:I162)/1000,IF(MEDIAN(I157:I162)&gt;99.99,MEDIAN(I157:I162)/100,IF(MEDIAN(I157:I162)&gt;9.99,MEDIAN(I157:I162)/10,MEDIAN(I157:I162)))))))</f>
        <v>3.0903954802259883</v>
      </c>
      <c r="I164" s="47" t="str">
        <f>"x 10 "</f>
        <v xml:space="preserve">x 10 </v>
      </c>
      <c r="J164" s="48">
        <f>IF(MEDIAN(I157:I162)&lt;0.01,-LOG(I156)-3,IF(MEDIAN(I157:I162)&lt;0.1,-LOG(I156)-2,IF(MEDIAN(I157:I162)&lt;1,-LOG(I156)-1,IF(MEDIAN(I157:I162)&gt;999.99,-LOG(I156)+3,IF(MEDIAN(I157:I162)&gt;99.99,-LOG(I156)+2,IF(MEDIAN(I157:I162)&gt;9.99,-LOG(I156)+1,-LOG(I156)))))))</f>
        <v>-3</v>
      </c>
      <c r="K164" s="49" t="s">
        <v>14</v>
      </c>
      <c r="L164" s="46"/>
      <c r="M164" s="46">
        <f>IF(MEDIAN(N157:N162)&lt;0.01,MEDIAN(N157:N162)*1000,IF(MEDIAN(N157:N162)&lt;0.1,MEDIAN(N157:N162)*100,IF(MEDIAN(N157:N162)&lt;1,MEDIAN(N157:N162)*10,IF(MEDIAN(N157:N162)&gt;999.99,MEDIAN(N157:N162)/1000,IF(MEDIAN(N157:N162)&gt;99.99,MEDIAN(N157:N162)/100,IF(MEDIAN(N157:N162)&gt;9.99,MEDIAN(N157:N162)/10,MEDIAN(N157:N162)))))))</f>
        <v>4.2454166666666673</v>
      </c>
      <c r="N164" s="47" t="str">
        <f>"x 10 "</f>
        <v xml:space="preserve">x 10 </v>
      </c>
      <c r="O164" s="50">
        <f>IF(MEDIAN(N157:N162)&lt;0.01,-LOG(N156)-3,IF(MEDIAN(N157:N162)&lt;0.1,-LOG(N156)-2,IF(MEDIAN(N157:N162)&lt;1,-LOG(N156)-1,IF(MEDIAN(N157:N162)&gt;999.99,-LOG(N156)+3,IF(MEDIAN(N157:N162)&gt;99.99,-LOG(N156)+2,IF(MEDIAN(N157:N162)&gt;9.99,-LOG(N156)+1,-LOG(N156)))))))</f>
        <v>-3</v>
      </c>
      <c r="P164" s="33"/>
      <c r="Q164" s="33"/>
      <c r="R164" s="33"/>
    </row>
    <row r="165" spans="1:21">
      <c r="A165" s="33"/>
      <c r="B165" s="33"/>
      <c r="C165" s="33"/>
      <c r="D165" s="33"/>
      <c r="E165" s="33"/>
      <c r="F165" s="33"/>
      <c r="G165" s="33"/>
      <c r="H165" s="33"/>
      <c r="I165" s="33"/>
      <c r="J165" s="33"/>
      <c r="K165" s="33"/>
      <c r="L165" s="33"/>
      <c r="M165" s="33"/>
      <c r="N165" s="33"/>
      <c r="O165" s="33"/>
    </row>
    <row r="166" spans="1:21">
      <c r="A166" s="33"/>
      <c r="B166" s="33"/>
      <c r="C166" s="33"/>
      <c r="D166" s="33"/>
      <c r="E166" s="33"/>
      <c r="F166" s="33"/>
      <c r="G166" s="33"/>
      <c r="H166" s="33"/>
      <c r="I166" s="33"/>
      <c r="J166" s="33"/>
      <c r="K166" s="33"/>
      <c r="L166" s="33"/>
      <c r="M166" s="33"/>
      <c r="N166" s="33"/>
      <c r="O166" s="33"/>
    </row>
    <row r="167" spans="1:21">
      <c r="A167" s="1" t="s">
        <v>7</v>
      </c>
    </row>
    <row r="169" spans="1:21">
      <c r="A169" s="83" t="s">
        <v>1</v>
      </c>
      <c r="B169" s="83"/>
      <c r="C169" s="83"/>
      <c r="D169" s="83" t="s">
        <v>1</v>
      </c>
      <c r="E169" s="83"/>
      <c r="F169" s="83"/>
      <c r="G169" s="83" t="s">
        <v>1</v>
      </c>
      <c r="H169" s="83"/>
      <c r="I169" s="83"/>
      <c r="J169" s="83" t="s">
        <v>1</v>
      </c>
      <c r="K169" s="83"/>
      <c r="L169" s="83"/>
      <c r="M169" s="83" t="s">
        <v>1</v>
      </c>
      <c r="N169" s="83"/>
      <c r="O169" s="83"/>
      <c r="P169" s="83" t="s">
        <v>1</v>
      </c>
      <c r="Q169" s="83"/>
      <c r="R169" s="83"/>
      <c r="S169" s="83" t="s">
        <v>1</v>
      </c>
      <c r="T169" s="83"/>
      <c r="U169" s="83"/>
    </row>
    <row r="171" spans="1:21">
      <c r="A171" s="5"/>
      <c r="B171" s="35" t="s">
        <v>15</v>
      </c>
      <c r="C171" s="35" t="s">
        <v>0</v>
      </c>
      <c r="D171" s="36" t="s">
        <v>3</v>
      </c>
      <c r="E171" s="35">
        <v>1</v>
      </c>
      <c r="F171" s="5"/>
      <c r="G171" s="35" t="s">
        <v>15</v>
      </c>
      <c r="H171" s="35" t="s">
        <v>0</v>
      </c>
      <c r="I171" s="36" t="s">
        <v>3</v>
      </c>
      <c r="J171" s="35">
        <v>2</v>
      </c>
      <c r="K171" s="5"/>
      <c r="L171" s="35" t="s">
        <v>15</v>
      </c>
      <c r="M171" s="35" t="s">
        <v>0</v>
      </c>
      <c r="N171" s="36" t="s">
        <v>3</v>
      </c>
      <c r="O171" s="35">
        <v>3</v>
      </c>
      <c r="P171" s="5"/>
      <c r="Q171" s="35" t="s">
        <v>15</v>
      </c>
      <c r="R171" s="35" t="s">
        <v>0</v>
      </c>
      <c r="S171" s="36" t="s">
        <v>3</v>
      </c>
      <c r="T171" s="35">
        <v>4</v>
      </c>
    </row>
    <row r="172" spans="1:21">
      <c r="A172" s="10"/>
      <c r="B172" s="11"/>
      <c r="C172" s="11" t="s">
        <v>18</v>
      </c>
      <c r="D172" s="22"/>
      <c r="E172" s="12"/>
      <c r="F172" s="10"/>
      <c r="G172" s="11"/>
      <c r="H172" s="11" t="s">
        <v>18</v>
      </c>
      <c r="I172" s="22"/>
      <c r="J172" s="12"/>
      <c r="K172" s="10"/>
      <c r="L172" s="11"/>
      <c r="M172" s="11" t="s">
        <v>18</v>
      </c>
      <c r="N172" s="22"/>
      <c r="O172" s="12"/>
      <c r="P172" s="10"/>
      <c r="Q172" s="11"/>
      <c r="R172" s="11" t="s">
        <v>18</v>
      </c>
      <c r="S172" s="22"/>
      <c r="T172" s="12"/>
    </row>
    <row r="173" spans="1:21">
      <c r="A173" s="10"/>
      <c r="B173" s="11"/>
      <c r="C173" s="11"/>
      <c r="D173" s="14"/>
      <c r="E173" s="12"/>
      <c r="F173" s="10"/>
      <c r="G173" s="11"/>
      <c r="H173" s="11"/>
      <c r="I173" s="14"/>
      <c r="J173" s="12"/>
      <c r="K173" s="10"/>
      <c r="L173" s="11"/>
      <c r="M173" s="11"/>
      <c r="N173" s="14"/>
      <c r="O173" s="12"/>
      <c r="P173" s="10"/>
      <c r="Q173" s="11"/>
      <c r="R173" s="11"/>
      <c r="S173" s="14"/>
      <c r="T173" s="12"/>
    </row>
    <row r="174" spans="1:21">
      <c r="A174" s="18"/>
      <c r="B174" s="19" t="s">
        <v>8</v>
      </c>
      <c r="C174" s="19" t="s">
        <v>9</v>
      </c>
      <c r="D174" s="19" t="s">
        <v>10</v>
      </c>
      <c r="E174" s="20" t="s">
        <v>11</v>
      </c>
      <c r="F174" s="18"/>
      <c r="G174" s="19" t="s">
        <v>8</v>
      </c>
      <c r="H174" s="19" t="s">
        <v>9</v>
      </c>
      <c r="I174" s="19" t="s">
        <v>10</v>
      </c>
      <c r="J174" s="20" t="s">
        <v>11</v>
      </c>
      <c r="K174" s="18"/>
      <c r="L174" s="19" t="s">
        <v>8</v>
      </c>
      <c r="M174" s="19" t="s">
        <v>9</v>
      </c>
      <c r="N174" s="19" t="s">
        <v>10</v>
      </c>
      <c r="O174" s="20" t="s">
        <v>11</v>
      </c>
      <c r="P174" s="18"/>
      <c r="Q174" s="19" t="s">
        <v>8</v>
      </c>
      <c r="R174" s="19" t="s">
        <v>9</v>
      </c>
      <c r="S174" s="19" t="s">
        <v>10</v>
      </c>
      <c r="T174" s="20" t="s">
        <v>11</v>
      </c>
    </row>
    <row r="175" spans="1:21">
      <c r="A175" s="18" t="s">
        <v>12</v>
      </c>
      <c r="B175" s="21">
        <v>4000</v>
      </c>
      <c r="C175" s="21">
        <v>40000</v>
      </c>
      <c r="D175" s="19">
        <v>1000</v>
      </c>
      <c r="E175" s="20" t="s">
        <v>16</v>
      </c>
      <c r="F175" s="18" t="s">
        <v>12</v>
      </c>
      <c r="G175" s="21">
        <v>400</v>
      </c>
      <c r="H175" s="21">
        <v>40000</v>
      </c>
      <c r="I175" s="19">
        <v>1000</v>
      </c>
      <c r="J175" s="20" t="s">
        <v>16</v>
      </c>
      <c r="K175" s="18" t="s">
        <v>12</v>
      </c>
      <c r="L175" s="21">
        <v>400</v>
      </c>
      <c r="M175" s="21">
        <v>40000</v>
      </c>
      <c r="N175" s="19">
        <v>1000</v>
      </c>
      <c r="O175" s="20" t="s">
        <v>16</v>
      </c>
      <c r="P175" s="18" t="s">
        <v>12</v>
      </c>
      <c r="Q175" s="21">
        <v>400</v>
      </c>
      <c r="R175" s="21">
        <v>40000</v>
      </c>
      <c r="S175" s="19">
        <v>1000</v>
      </c>
      <c r="T175" s="20" t="s">
        <v>16</v>
      </c>
    </row>
    <row r="176" spans="1:21">
      <c r="A176" s="10">
        <v>1</v>
      </c>
      <c r="B176" s="11">
        <v>18</v>
      </c>
      <c r="C176" s="11">
        <v>55</v>
      </c>
      <c r="D176" s="11">
        <v>32.72727272727272</v>
      </c>
      <c r="E176" s="12">
        <v>-3</v>
      </c>
      <c r="F176" s="10">
        <v>1</v>
      </c>
      <c r="G176" s="11">
        <v>20</v>
      </c>
      <c r="H176" s="11">
        <v>28</v>
      </c>
      <c r="I176" s="11">
        <v>7.1428571428571423</v>
      </c>
      <c r="J176" s="12">
        <v>-3</v>
      </c>
      <c r="K176" s="10">
        <v>1</v>
      </c>
      <c r="L176" s="22">
        <v>54</v>
      </c>
      <c r="M176" s="22">
        <v>32</v>
      </c>
      <c r="N176" s="11">
        <v>16.875</v>
      </c>
      <c r="O176" s="12">
        <v>-3</v>
      </c>
      <c r="P176" s="10">
        <v>1</v>
      </c>
      <c r="Q176" s="22">
        <v>108</v>
      </c>
      <c r="R176" s="22">
        <v>110</v>
      </c>
      <c r="S176" s="11">
        <v>9.8181818181818183</v>
      </c>
      <c r="T176" s="12">
        <v>-3</v>
      </c>
    </row>
    <row r="177" spans="1:20">
      <c r="A177" s="10">
        <v>2</v>
      </c>
      <c r="B177" s="22">
        <v>19</v>
      </c>
      <c r="C177" s="22">
        <v>55</v>
      </c>
      <c r="D177" s="11">
        <v>34.545454545454547</v>
      </c>
      <c r="E177" s="12">
        <v>-3</v>
      </c>
      <c r="F177" s="10">
        <v>2</v>
      </c>
      <c r="G177" s="22">
        <v>25</v>
      </c>
      <c r="H177" s="22">
        <v>94</v>
      </c>
      <c r="I177" s="11">
        <v>2.6595744680851063</v>
      </c>
      <c r="J177" s="12">
        <v>-3</v>
      </c>
      <c r="K177" s="10">
        <v>2</v>
      </c>
      <c r="L177" s="22">
        <v>35</v>
      </c>
      <c r="M177" s="22">
        <v>40</v>
      </c>
      <c r="N177" s="11">
        <v>8.75</v>
      </c>
      <c r="O177" s="12">
        <v>-3</v>
      </c>
      <c r="P177" s="10">
        <v>2</v>
      </c>
      <c r="Q177" s="22">
        <v>122</v>
      </c>
      <c r="R177" s="22">
        <v>81</v>
      </c>
      <c r="S177" s="11">
        <v>15.06172839506173</v>
      </c>
      <c r="T177" s="12">
        <v>-3</v>
      </c>
    </row>
    <row r="178" spans="1:20">
      <c r="A178" s="10">
        <v>3</v>
      </c>
      <c r="B178" s="22">
        <v>16</v>
      </c>
      <c r="C178" s="22">
        <v>48</v>
      </c>
      <c r="D178" s="11">
        <v>33.333333333333336</v>
      </c>
      <c r="E178" s="12">
        <v>-3</v>
      </c>
      <c r="F178" s="10">
        <v>3</v>
      </c>
      <c r="G178" s="22">
        <v>24</v>
      </c>
      <c r="H178" s="22">
        <v>107</v>
      </c>
      <c r="I178" s="11">
        <v>2.2429906542056073</v>
      </c>
      <c r="J178" s="12">
        <v>-3</v>
      </c>
      <c r="K178" s="10">
        <v>3</v>
      </c>
      <c r="L178" s="22">
        <v>40</v>
      </c>
      <c r="M178" s="22">
        <v>41</v>
      </c>
      <c r="N178" s="11">
        <v>9.7560975609756095</v>
      </c>
      <c r="O178" s="12">
        <v>-3</v>
      </c>
      <c r="P178" s="10">
        <v>3</v>
      </c>
      <c r="Q178" s="22">
        <v>168</v>
      </c>
      <c r="R178" s="22">
        <v>77</v>
      </c>
      <c r="S178" s="11">
        <v>21.81818181818182</v>
      </c>
      <c r="T178" s="12">
        <v>-3</v>
      </c>
    </row>
    <row r="179" spans="1:20">
      <c r="A179" s="10">
        <v>4</v>
      </c>
      <c r="B179" s="22">
        <v>1</v>
      </c>
      <c r="C179" s="22">
        <v>54</v>
      </c>
      <c r="D179" s="11">
        <v>1.8518518518518519</v>
      </c>
      <c r="E179" s="12">
        <v>-3</v>
      </c>
      <c r="F179" s="10">
        <v>4</v>
      </c>
      <c r="G179" s="22">
        <v>30</v>
      </c>
      <c r="H179" s="22">
        <v>97</v>
      </c>
      <c r="I179" s="11">
        <v>3.0927835051546388</v>
      </c>
      <c r="J179" s="12">
        <v>-3</v>
      </c>
      <c r="K179" s="10">
        <v>4</v>
      </c>
      <c r="L179" s="22">
        <v>216</v>
      </c>
      <c r="M179" s="22">
        <v>69</v>
      </c>
      <c r="N179" s="11">
        <v>31.304347826086961</v>
      </c>
      <c r="O179" s="12">
        <v>-3</v>
      </c>
      <c r="P179" s="10">
        <v>4</v>
      </c>
      <c r="Q179" s="22">
        <v>133</v>
      </c>
      <c r="R179" s="22">
        <v>58</v>
      </c>
      <c r="S179" s="11">
        <v>22.931034482758619</v>
      </c>
      <c r="T179" s="12">
        <v>-3</v>
      </c>
    </row>
    <row r="180" spans="1:20">
      <c r="A180" s="10">
        <v>5</v>
      </c>
      <c r="B180" s="22">
        <v>13</v>
      </c>
      <c r="C180" s="22">
        <v>51</v>
      </c>
      <c r="D180" s="11">
        <v>25.490196078431371</v>
      </c>
      <c r="E180" s="12">
        <v>-3</v>
      </c>
      <c r="F180" s="10">
        <v>5</v>
      </c>
      <c r="G180" s="22">
        <v>22</v>
      </c>
      <c r="H180" s="22">
        <v>91</v>
      </c>
      <c r="I180" s="11">
        <v>2.4175824175824174</v>
      </c>
      <c r="J180" s="12">
        <v>-3</v>
      </c>
      <c r="K180" s="10">
        <v>5</v>
      </c>
      <c r="L180" s="22">
        <v>78</v>
      </c>
      <c r="M180" s="22">
        <v>48</v>
      </c>
      <c r="N180" s="11">
        <v>16.25</v>
      </c>
      <c r="O180" s="12">
        <v>-3</v>
      </c>
      <c r="P180" s="10">
        <v>5</v>
      </c>
      <c r="Q180" s="22">
        <v>109</v>
      </c>
      <c r="R180" s="22">
        <v>89</v>
      </c>
      <c r="S180" s="11">
        <v>12.247191011235955</v>
      </c>
      <c r="T180" s="12">
        <v>-3</v>
      </c>
    </row>
    <row r="181" spans="1:20">
      <c r="A181" s="58">
        <v>6</v>
      </c>
      <c r="B181" s="22">
        <v>21</v>
      </c>
      <c r="C181" s="11">
        <v>45</v>
      </c>
      <c r="D181" s="11">
        <v>46.666666666666671</v>
      </c>
      <c r="E181" s="57">
        <v>-3</v>
      </c>
      <c r="F181" s="58">
        <v>6</v>
      </c>
      <c r="G181" s="22">
        <v>79</v>
      </c>
      <c r="H181" s="11">
        <v>97</v>
      </c>
      <c r="I181" s="11">
        <v>8.144329896907216</v>
      </c>
      <c r="J181" s="57">
        <v>-3</v>
      </c>
      <c r="K181" s="58">
        <v>6</v>
      </c>
      <c r="L181" s="22">
        <v>54</v>
      </c>
      <c r="M181" s="11">
        <v>38</v>
      </c>
      <c r="N181" s="11">
        <v>14.210526315789474</v>
      </c>
      <c r="O181" s="57">
        <v>-3</v>
      </c>
      <c r="P181" s="58">
        <v>6</v>
      </c>
      <c r="Q181" s="22">
        <v>76</v>
      </c>
      <c r="R181" s="11">
        <v>45</v>
      </c>
      <c r="S181" s="11">
        <v>16.888888888888886</v>
      </c>
      <c r="T181" s="20">
        <v>-3</v>
      </c>
    </row>
    <row r="182" spans="1:20">
      <c r="A182" s="74" t="s">
        <v>13</v>
      </c>
      <c r="B182" s="35">
        <v>17</v>
      </c>
      <c r="C182" s="35">
        <v>51.333333333333336</v>
      </c>
      <c r="D182" s="35">
        <v>33.116883116883116</v>
      </c>
      <c r="E182" s="61">
        <v>-3</v>
      </c>
      <c r="F182" s="75" t="s">
        <v>13</v>
      </c>
      <c r="G182" s="35">
        <v>24.5</v>
      </c>
      <c r="H182" s="35">
        <v>85.666666666666671</v>
      </c>
      <c r="I182" s="35">
        <v>2.8599221789883269</v>
      </c>
      <c r="J182" s="61">
        <v>-3</v>
      </c>
      <c r="K182" s="75" t="s">
        <v>13</v>
      </c>
      <c r="L182" s="35">
        <v>54</v>
      </c>
      <c r="M182" s="35">
        <v>44.666666666666664</v>
      </c>
      <c r="N182" s="35">
        <v>12.08955223880597</v>
      </c>
      <c r="O182" s="61">
        <v>-3</v>
      </c>
      <c r="P182" s="75" t="s">
        <v>13</v>
      </c>
      <c r="Q182" s="35">
        <v>115.5</v>
      </c>
      <c r="R182" s="35">
        <v>76.666666666666671</v>
      </c>
      <c r="S182" s="37">
        <v>15.065217391304348</v>
      </c>
      <c r="T182" s="12">
        <v>-3</v>
      </c>
    </row>
    <row r="183" spans="1:20">
      <c r="A183" s="51" t="s">
        <v>14</v>
      </c>
      <c r="B183" s="31"/>
      <c r="C183" s="31">
        <v>3.3030303030303032</v>
      </c>
      <c r="D183" s="19" t="s">
        <v>17</v>
      </c>
      <c r="E183" s="32">
        <v>-2</v>
      </c>
      <c r="F183" s="30" t="s">
        <v>14</v>
      </c>
      <c r="G183" s="31"/>
      <c r="H183" s="31">
        <v>2.8761789866198724</v>
      </c>
      <c r="I183" s="19" t="s">
        <v>17</v>
      </c>
      <c r="J183" s="32">
        <v>-3</v>
      </c>
      <c r="K183" s="30" t="s">
        <v>14</v>
      </c>
      <c r="L183" s="31"/>
      <c r="M183" s="31">
        <v>1.5230263157894737</v>
      </c>
      <c r="N183" s="19" t="s">
        <v>17</v>
      </c>
      <c r="O183" s="32">
        <v>-2</v>
      </c>
      <c r="P183" s="30" t="s">
        <v>14</v>
      </c>
      <c r="Q183" s="31"/>
      <c r="R183" s="31">
        <v>1.5975308641975308</v>
      </c>
      <c r="S183" s="41" t="s">
        <v>17</v>
      </c>
      <c r="T183" s="32">
        <v>-2</v>
      </c>
    </row>
    <row r="184" spans="1:20">
      <c r="A184" s="73"/>
      <c r="B184" s="35" t="s">
        <v>15</v>
      </c>
      <c r="C184" s="3" t="s">
        <v>4</v>
      </c>
      <c r="D184" s="36" t="s">
        <v>3</v>
      </c>
      <c r="E184" s="35">
        <v>1</v>
      </c>
      <c r="F184" s="34"/>
      <c r="G184" s="35" t="s">
        <v>15</v>
      </c>
      <c r="H184" s="3" t="s">
        <v>4</v>
      </c>
      <c r="I184" s="36" t="s">
        <v>3</v>
      </c>
      <c r="J184" s="37">
        <v>2</v>
      </c>
      <c r="K184" s="5"/>
      <c r="L184" s="35" t="s">
        <v>15</v>
      </c>
      <c r="M184" s="3" t="s">
        <v>4</v>
      </c>
      <c r="N184" s="36" t="s">
        <v>3</v>
      </c>
      <c r="O184" s="35">
        <v>3</v>
      </c>
      <c r="P184" s="34"/>
      <c r="Q184" s="35" t="s">
        <v>15</v>
      </c>
      <c r="R184" s="3" t="s">
        <v>4</v>
      </c>
      <c r="S184" s="80" t="s">
        <v>3</v>
      </c>
      <c r="T184" s="37">
        <v>4</v>
      </c>
    </row>
    <row r="185" spans="1:20">
      <c r="A185" s="38"/>
      <c r="B185" s="11"/>
      <c r="C185" s="11" t="s">
        <v>18</v>
      </c>
      <c r="D185" s="22"/>
      <c r="E185" s="12"/>
      <c r="F185" s="10"/>
      <c r="G185" s="11"/>
      <c r="H185" s="11" t="s">
        <v>18</v>
      </c>
      <c r="I185" s="22"/>
      <c r="J185" s="12"/>
      <c r="K185" s="10"/>
      <c r="L185" s="11"/>
      <c r="M185" s="11" t="s">
        <v>18</v>
      </c>
      <c r="N185" s="22"/>
      <c r="O185" s="12"/>
      <c r="P185" s="10"/>
      <c r="Q185" s="11"/>
      <c r="R185" s="11" t="s">
        <v>18</v>
      </c>
      <c r="S185" s="77"/>
      <c r="T185" s="12"/>
    </row>
    <row r="186" spans="1:20">
      <c r="A186" s="38"/>
      <c r="B186" s="11"/>
      <c r="C186" s="11"/>
      <c r="D186" s="14"/>
      <c r="E186" s="12"/>
      <c r="F186" s="10"/>
      <c r="G186" s="11"/>
      <c r="H186" s="11"/>
      <c r="I186" s="14"/>
      <c r="J186" s="12"/>
      <c r="K186" s="10"/>
      <c r="L186" s="11"/>
      <c r="M186" s="11"/>
      <c r="N186" s="14"/>
      <c r="O186" s="12"/>
      <c r="P186" s="10"/>
      <c r="Q186" s="11"/>
      <c r="R186" s="11"/>
      <c r="S186" s="81"/>
      <c r="T186" s="12"/>
    </row>
    <row r="187" spans="1:20">
      <c r="A187" s="40"/>
      <c r="B187" s="19" t="s">
        <v>8</v>
      </c>
      <c r="C187" s="19" t="s">
        <v>9</v>
      </c>
      <c r="D187" s="19" t="s">
        <v>10</v>
      </c>
      <c r="E187" s="20" t="s">
        <v>11</v>
      </c>
      <c r="F187" s="18"/>
      <c r="G187" s="19" t="s">
        <v>8</v>
      </c>
      <c r="H187" s="19" t="s">
        <v>9</v>
      </c>
      <c r="I187" s="19" t="s">
        <v>10</v>
      </c>
      <c r="J187" s="20" t="s">
        <v>11</v>
      </c>
      <c r="K187" s="18"/>
      <c r="L187" s="19" t="s">
        <v>8</v>
      </c>
      <c r="M187" s="19" t="s">
        <v>9</v>
      </c>
      <c r="N187" s="19" t="s">
        <v>10</v>
      </c>
      <c r="O187" s="20" t="s">
        <v>11</v>
      </c>
      <c r="P187" s="18"/>
      <c r="Q187" s="19" t="s">
        <v>8</v>
      </c>
      <c r="R187" s="19" t="s">
        <v>9</v>
      </c>
      <c r="S187" s="41" t="s">
        <v>10</v>
      </c>
      <c r="T187" s="20" t="s">
        <v>11</v>
      </c>
    </row>
    <row r="188" spans="1:20">
      <c r="A188" s="40" t="s">
        <v>12</v>
      </c>
      <c r="B188" s="21">
        <v>400</v>
      </c>
      <c r="C188" s="21">
        <v>40000</v>
      </c>
      <c r="D188" s="19">
        <v>1000</v>
      </c>
      <c r="E188" s="20" t="s">
        <v>16</v>
      </c>
      <c r="F188" s="18" t="s">
        <v>12</v>
      </c>
      <c r="G188" s="21">
        <v>400</v>
      </c>
      <c r="H188" s="21">
        <v>40000</v>
      </c>
      <c r="I188" s="19">
        <v>1000</v>
      </c>
      <c r="J188" s="20" t="s">
        <v>16</v>
      </c>
      <c r="K188" s="18" t="s">
        <v>12</v>
      </c>
      <c r="L188" s="21">
        <v>400</v>
      </c>
      <c r="M188" s="21">
        <v>40000</v>
      </c>
      <c r="N188" s="19">
        <v>1000</v>
      </c>
      <c r="O188" s="20" t="s">
        <v>16</v>
      </c>
      <c r="P188" s="18" t="s">
        <v>12</v>
      </c>
      <c r="Q188" s="21">
        <v>400</v>
      </c>
      <c r="R188" s="21">
        <v>40000</v>
      </c>
      <c r="S188" s="41">
        <v>1000</v>
      </c>
      <c r="T188" s="20" t="s">
        <v>16</v>
      </c>
    </row>
    <row r="189" spans="1:20">
      <c r="A189" s="38">
        <v>1</v>
      </c>
      <c r="B189" s="11">
        <v>124</v>
      </c>
      <c r="C189" s="11">
        <v>29</v>
      </c>
      <c r="D189" s="11">
        <v>42.758620689655174</v>
      </c>
      <c r="E189" s="12">
        <v>-3</v>
      </c>
      <c r="F189" s="10">
        <v>1</v>
      </c>
      <c r="G189" s="11">
        <v>143</v>
      </c>
      <c r="H189" s="11">
        <v>40</v>
      </c>
      <c r="I189" s="11">
        <v>35.75</v>
      </c>
      <c r="J189" s="12">
        <v>-3</v>
      </c>
      <c r="K189" s="10">
        <v>1</v>
      </c>
      <c r="L189" s="22">
        <v>44</v>
      </c>
      <c r="M189" s="22">
        <v>94</v>
      </c>
      <c r="N189" s="11">
        <v>4.6808510638297873</v>
      </c>
      <c r="O189" s="12">
        <v>-3</v>
      </c>
      <c r="P189" s="10">
        <v>1</v>
      </c>
      <c r="Q189" s="22">
        <v>156</v>
      </c>
      <c r="R189" s="22">
        <v>378</v>
      </c>
      <c r="S189" s="53">
        <v>4.1269841269841274</v>
      </c>
      <c r="T189" s="12">
        <v>-3</v>
      </c>
    </row>
    <row r="190" spans="1:20">
      <c r="A190" s="38">
        <v>2</v>
      </c>
      <c r="B190" s="11">
        <v>117</v>
      </c>
      <c r="C190" s="11">
        <v>25</v>
      </c>
      <c r="D190" s="11">
        <v>46.800000000000004</v>
      </c>
      <c r="E190" s="12">
        <v>-3</v>
      </c>
      <c r="F190" s="10">
        <v>2</v>
      </c>
      <c r="G190" s="11">
        <v>97</v>
      </c>
      <c r="H190" s="11">
        <v>31</v>
      </c>
      <c r="I190" s="11">
        <v>31.29032258064516</v>
      </c>
      <c r="J190" s="12">
        <v>-3</v>
      </c>
      <c r="K190" s="10">
        <v>2</v>
      </c>
      <c r="L190" s="22">
        <v>21</v>
      </c>
      <c r="M190" s="22">
        <v>67</v>
      </c>
      <c r="N190" s="11">
        <v>3.1343283582089549</v>
      </c>
      <c r="O190" s="12">
        <v>-3</v>
      </c>
      <c r="P190" s="10">
        <v>2</v>
      </c>
      <c r="Q190" s="22">
        <v>121</v>
      </c>
      <c r="R190" s="22">
        <v>354</v>
      </c>
      <c r="S190" s="53">
        <v>3.4180790960451981</v>
      </c>
      <c r="T190" s="12">
        <v>-3</v>
      </c>
    </row>
    <row r="191" spans="1:20">
      <c r="A191" s="38">
        <v>3</v>
      </c>
      <c r="B191" s="11">
        <v>114</v>
      </c>
      <c r="C191" s="11">
        <v>35</v>
      </c>
      <c r="D191" s="11">
        <v>32.571428571428569</v>
      </c>
      <c r="E191" s="12">
        <v>-3</v>
      </c>
      <c r="F191" s="10">
        <v>3</v>
      </c>
      <c r="G191" s="11">
        <v>127</v>
      </c>
      <c r="H191" s="11">
        <v>27</v>
      </c>
      <c r="I191" s="11">
        <v>47.037037037037038</v>
      </c>
      <c r="J191" s="12">
        <v>-3</v>
      </c>
      <c r="K191" s="10">
        <v>3</v>
      </c>
      <c r="L191" s="22">
        <v>20</v>
      </c>
      <c r="M191" s="22">
        <v>56</v>
      </c>
      <c r="N191" s="11">
        <v>3.5714285714285712</v>
      </c>
      <c r="O191" s="12">
        <v>-3</v>
      </c>
      <c r="P191" s="10">
        <v>3</v>
      </c>
      <c r="Q191" s="22">
        <v>111</v>
      </c>
      <c r="R191" s="22">
        <v>367</v>
      </c>
      <c r="S191" s="53">
        <v>3.0245231607629428</v>
      </c>
      <c r="T191" s="12">
        <v>-3</v>
      </c>
    </row>
    <row r="192" spans="1:20">
      <c r="A192" s="38">
        <v>4</v>
      </c>
      <c r="B192" s="11">
        <v>95</v>
      </c>
      <c r="C192" s="11">
        <v>24</v>
      </c>
      <c r="D192" s="11">
        <v>39.583333333333329</v>
      </c>
      <c r="E192" s="12">
        <v>-3</v>
      </c>
      <c r="F192" s="10">
        <v>4</v>
      </c>
      <c r="G192" s="11">
        <v>268</v>
      </c>
      <c r="H192" s="11">
        <v>59</v>
      </c>
      <c r="I192" s="11">
        <v>45.423728813559329</v>
      </c>
      <c r="J192" s="12">
        <v>-3</v>
      </c>
      <c r="K192" s="10">
        <v>4</v>
      </c>
      <c r="L192" s="22">
        <v>19</v>
      </c>
      <c r="M192" s="22">
        <v>45</v>
      </c>
      <c r="N192" s="11">
        <v>4.2222222222222214</v>
      </c>
      <c r="O192" s="12">
        <v>-3</v>
      </c>
      <c r="P192" s="10">
        <v>4</v>
      </c>
      <c r="Q192" s="22">
        <v>134</v>
      </c>
      <c r="R192" s="22">
        <v>312</v>
      </c>
      <c r="S192" s="53">
        <v>4.2948717948717947</v>
      </c>
      <c r="T192" s="12">
        <v>-3</v>
      </c>
    </row>
    <row r="193" spans="1:20">
      <c r="A193" s="38">
        <v>5</v>
      </c>
      <c r="B193" s="22">
        <v>91</v>
      </c>
      <c r="C193" s="22">
        <v>17</v>
      </c>
      <c r="D193" s="11">
        <v>53.529411764705884</v>
      </c>
      <c r="E193" s="12">
        <v>-3</v>
      </c>
      <c r="F193" s="10">
        <v>5</v>
      </c>
      <c r="G193" s="22">
        <v>187</v>
      </c>
      <c r="H193" s="22">
        <v>32</v>
      </c>
      <c r="I193" s="11">
        <v>58.4375</v>
      </c>
      <c r="J193" s="12">
        <v>-3</v>
      </c>
      <c r="K193" s="10">
        <v>5</v>
      </c>
      <c r="L193" s="22"/>
      <c r="M193" s="22"/>
      <c r="N193" s="11"/>
      <c r="O193" s="12">
        <v>-3</v>
      </c>
      <c r="P193" s="10">
        <v>5</v>
      </c>
      <c r="Q193" s="22">
        <v>124</v>
      </c>
      <c r="R193" s="22">
        <v>234</v>
      </c>
      <c r="S193" s="53">
        <v>5.299145299145299</v>
      </c>
      <c r="T193" s="12">
        <v>-3</v>
      </c>
    </row>
    <row r="194" spans="1:20">
      <c r="A194" s="63">
        <v>6</v>
      </c>
      <c r="B194" s="66">
        <v>84</v>
      </c>
      <c r="C194" s="42">
        <v>11</v>
      </c>
      <c r="D194" s="42">
        <v>76.36363636363636</v>
      </c>
      <c r="E194" s="64">
        <v>-3</v>
      </c>
      <c r="F194" s="65">
        <v>6</v>
      </c>
      <c r="G194" s="66">
        <v>275</v>
      </c>
      <c r="H194" s="42">
        <v>85</v>
      </c>
      <c r="I194" s="42">
        <v>32.352941176470587</v>
      </c>
      <c r="J194" s="64">
        <v>-3</v>
      </c>
      <c r="K194" s="65">
        <v>6</v>
      </c>
      <c r="L194" s="66">
        <v>23</v>
      </c>
      <c r="M194" s="42">
        <v>59</v>
      </c>
      <c r="N194" s="42">
        <v>3.898305084745763</v>
      </c>
      <c r="O194" s="64">
        <v>-3</v>
      </c>
      <c r="P194" s="65">
        <v>6</v>
      </c>
      <c r="Q194" s="66">
        <v>216</v>
      </c>
      <c r="R194" s="66">
        <v>300</v>
      </c>
      <c r="S194" s="76">
        <v>7.2</v>
      </c>
      <c r="T194" s="20">
        <v>-3</v>
      </c>
    </row>
    <row r="195" spans="1:20">
      <c r="A195" s="26" t="s">
        <v>13</v>
      </c>
      <c r="B195" s="11">
        <v>104.5</v>
      </c>
      <c r="C195" s="11">
        <v>23.5</v>
      </c>
      <c r="D195" s="11">
        <v>44.468085106382979</v>
      </c>
      <c r="E195" s="12">
        <v>-3</v>
      </c>
      <c r="F195" s="26" t="s">
        <v>13</v>
      </c>
      <c r="G195" s="11">
        <v>165</v>
      </c>
      <c r="H195" s="11">
        <v>45.666666666666664</v>
      </c>
      <c r="I195" s="11">
        <v>36.131386861313871</v>
      </c>
      <c r="J195" s="12">
        <v>-3</v>
      </c>
      <c r="K195" s="26" t="s">
        <v>13</v>
      </c>
      <c r="L195" s="11">
        <v>21</v>
      </c>
      <c r="M195" s="11">
        <v>64.2</v>
      </c>
      <c r="N195" s="11">
        <v>3.2710280373831773</v>
      </c>
      <c r="O195" s="12">
        <v>-3</v>
      </c>
      <c r="P195" s="26" t="s">
        <v>13</v>
      </c>
      <c r="Q195" s="11">
        <v>129</v>
      </c>
      <c r="R195" s="11">
        <v>324.16666666666669</v>
      </c>
      <c r="S195" s="11">
        <v>3.9794344473007714</v>
      </c>
      <c r="T195" s="12">
        <v>-3</v>
      </c>
    </row>
    <row r="196" spans="1:20">
      <c r="A196" s="30" t="s">
        <v>14</v>
      </c>
      <c r="B196" s="31"/>
      <c r="C196" s="31">
        <v>4.4779310344827596</v>
      </c>
      <c r="D196" s="19" t="s">
        <v>17</v>
      </c>
      <c r="E196" s="32">
        <v>-2</v>
      </c>
      <c r="F196" s="30" t="s">
        <v>14</v>
      </c>
      <c r="G196" s="31"/>
      <c r="H196" s="31">
        <v>4.0586864406779668</v>
      </c>
      <c r="I196" s="19" t="s">
        <v>17</v>
      </c>
      <c r="J196" s="32">
        <v>-2</v>
      </c>
      <c r="K196" s="30" t="s">
        <v>14</v>
      </c>
      <c r="L196" s="31"/>
      <c r="M196" s="31">
        <v>3.898305084745763</v>
      </c>
      <c r="N196" s="19" t="s">
        <v>17</v>
      </c>
      <c r="O196" s="32">
        <v>-3</v>
      </c>
      <c r="P196" s="30" t="s">
        <v>14</v>
      </c>
      <c r="Q196" s="31"/>
      <c r="R196" s="31">
        <v>4.2109279609279611</v>
      </c>
      <c r="S196" s="19" t="s">
        <v>17</v>
      </c>
      <c r="T196" s="32">
        <v>-3</v>
      </c>
    </row>
    <row r="197" spans="1:20">
      <c r="A197" s="5"/>
      <c r="B197" s="35" t="s">
        <v>15</v>
      </c>
      <c r="C197" s="3" t="s">
        <v>5</v>
      </c>
      <c r="D197" s="36" t="s">
        <v>3</v>
      </c>
      <c r="E197" s="35">
        <v>1</v>
      </c>
      <c r="F197" s="34"/>
      <c r="G197" s="35" t="s">
        <v>15</v>
      </c>
      <c r="H197" s="3" t="s">
        <v>5</v>
      </c>
      <c r="I197" s="36" t="s">
        <v>3</v>
      </c>
      <c r="J197" s="35">
        <v>2</v>
      </c>
      <c r="K197" s="34"/>
      <c r="L197" s="35" t="s">
        <v>15</v>
      </c>
      <c r="M197" s="3" t="s">
        <v>5</v>
      </c>
      <c r="N197" s="36" t="s">
        <v>3</v>
      </c>
      <c r="O197" s="35">
        <v>3</v>
      </c>
      <c r="P197" s="5"/>
      <c r="Q197" s="35" t="s">
        <v>15</v>
      </c>
      <c r="R197" s="3" t="s">
        <v>5</v>
      </c>
      <c r="S197" s="36" t="s">
        <v>3</v>
      </c>
      <c r="T197" s="35">
        <v>4</v>
      </c>
    </row>
    <row r="198" spans="1:20">
      <c r="A198" s="10"/>
      <c r="B198" s="11"/>
      <c r="C198" s="11" t="s">
        <v>18</v>
      </c>
      <c r="D198" s="22"/>
      <c r="E198" s="12"/>
      <c r="F198" s="10"/>
      <c r="G198" s="11"/>
      <c r="H198" s="11" t="s">
        <v>18</v>
      </c>
      <c r="I198" s="22"/>
      <c r="J198" s="12"/>
      <c r="K198" s="10"/>
      <c r="L198" s="11"/>
      <c r="M198" s="11" t="s">
        <v>18</v>
      </c>
      <c r="N198" s="22"/>
      <c r="O198" s="12"/>
      <c r="P198" s="10"/>
      <c r="Q198" s="11"/>
      <c r="R198" s="11" t="s">
        <v>18</v>
      </c>
      <c r="S198" s="22"/>
      <c r="T198" s="12"/>
    </row>
    <row r="199" spans="1:20">
      <c r="A199" s="10"/>
      <c r="B199" s="11"/>
      <c r="C199" s="11"/>
      <c r="D199" s="14"/>
      <c r="E199" s="12"/>
      <c r="F199" s="10"/>
      <c r="G199" s="11"/>
      <c r="H199" s="11"/>
      <c r="I199" s="14"/>
      <c r="J199" s="12"/>
      <c r="K199" s="10"/>
      <c r="L199" s="11"/>
      <c r="M199" s="11"/>
      <c r="N199" s="14"/>
      <c r="O199" s="12"/>
      <c r="P199" s="10"/>
      <c r="Q199" s="11"/>
      <c r="R199" s="11"/>
      <c r="S199" s="14"/>
      <c r="T199" s="12"/>
    </row>
    <row r="200" spans="1:20">
      <c r="A200" s="18"/>
      <c r="B200" s="19" t="s">
        <v>8</v>
      </c>
      <c r="C200" s="19" t="s">
        <v>9</v>
      </c>
      <c r="D200" s="19" t="s">
        <v>10</v>
      </c>
      <c r="E200" s="20" t="s">
        <v>11</v>
      </c>
      <c r="F200" s="18"/>
      <c r="G200" s="19" t="s">
        <v>8</v>
      </c>
      <c r="H200" s="19" t="s">
        <v>9</v>
      </c>
      <c r="I200" s="19" t="s">
        <v>10</v>
      </c>
      <c r="J200" s="20" t="s">
        <v>11</v>
      </c>
      <c r="K200" s="18"/>
      <c r="L200" s="19" t="s">
        <v>8</v>
      </c>
      <c r="M200" s="19" t="s">
        <v>9</v>
      </c>
      <c r="N200" s="19" t="s">
        <v>10</v>
      </c>
      <c r="O200" s="20" t="s">
        <v>11</v>
      </c>
      <c r="P200" s="18"/>
      <c r="Q200" s="19" t="s">
        <v>8</v>
      </c>
      <c r="R200" s="19" t="s">
        <v>9</v>
      </c>
      <c r="S200" s="19" t="s">
        <v>10</v>
      </c>
      <c r="T200" s="20" t="s">
        <v>11</v>
      </c>
    </row>
    <row r="201" spans="1:20">
      <c r="A201" s="18" t="s">
        <v>12</v>
      </c>
      <c r="B201" s="21">
        <v>4000</v>
      </c>
      <c r="C201" s="21">
        <v>40000</v>
      </c>
      <c r="D201" s="19">
        <v>1000</v>
      </c>
      <c r="E201" s="20" t="s">
        <v>16</v>
      </c>
      <c r="F201" s="18" t="s">
        <v>12</v>
      </c>
      <c r="G201" s="21">
        <v>400</v>
      </c>
      <c r="H201" s="21">
        <v>40000</v>
      </c>
      <c r="I201" s="19">
        <v>1000</v>
      </c>
      <c r="J201" s="20" t="s">
        <v>16</v>
      </c>
      <c r="K201" s="18" t="s">
        <v>12</v>
      </c>
      <c r="L201" s="21">
        <v>400</v>
      </c>
      <c r="M201" s="21">
        <v>40000</v>
      </c>
      <c r="N201" s="19">
        <v>1000</v>
      </c>
      <c r="O201" s="20" t="s">
        <v>16</v>
      </c>
      <c r="P201" s="18" t="s">
        <v>12</v>
      </c>
      <c r="Q201" s="21">
        <v>400</v>
      </c>
      <c r="R201" s="21">
        <v>40000</v>
      </c>
      <c r="S201" s="19">
        <v>1000</v>
      </c>
      <c r="T201" s="20" t="s">
        <v>16</v>
      </c>
    </row>
    <row r="202" spans="1:20">
      <c r="A202" s="10">
        <v>1</v>
      </c>
      <c r="B202" s="11">
        <v>7</v>
      </c>
      <c r="C202" s="11">
        <v>37</v>
      </c>
      <c r="D202" s="11">
        <v>18.918918918918919</v>
      </c>
      <c r="E202" s="12">
        <v>-3</v>
      </c>
      <c r="F202" s="10">
        <v>1</v>
      </c>
      <c r="G202" s="11">
        <v>75</v>
      </c>
      <c r="H202" s="11">
        <v>70</v>
      </c>
      <c r="I202" s="11">
        <v>10.714285714285714</v>
      </c>
      <c r="J202" s="12">
        <v>-3</v>
      </c>
      <c r="K202" s="10">
        <v>1</v>
      </c>
      <c r="L202" s="22">
        <v>138</v>
      </c>
      <c r="M202" s="22">
        <v>101</v>
      </c>
      <c r="N202" s="11">
        <v>13.663366336633663</v>
      </c>
      <c r="O202" s="12">
        <v>-3</v>
      </c>
      <c r="P202" s="10">
        <v>1</v>
      </c>
      <c r="Q202" s="22">
        <v>164</v>
      </c>
      <c r="R202" s="22">
        <v>86</v>
      </c>
      <c r="S202" s="11">
        <v>19.069767441860467</v>
      </c>
      <c r="T202" s="12">
        <v>-3</v>
      </c>
    </row>
    <row r="203" spans="1:20">
      <c r="A203" s="10">
        <v>2</v>
      </c>
      <c r="B203" s="11">
        <v>19</v>
      </c>
      <c r="C203" s="11">
        <v>62</v>
      </c>
      <c r="D203" s="11">
        <v>30.64516129032258</v>
      </c>
      <c r="E203" s="12">
        <v>-3</v>
      </c>
      <c r="F203" s="10">
        <v>2</v>
      </c>
      <c r="G203" s="11">
        <v>47</v>
      </c>
      <c r="H203" s="11">
        <v>73</v>
      </c>
      <c r="I203" s="11">
        <v>6.4383561643835616</v>
      </c>
      <c r="J203" s="12">
        <v>-3</v>
      </c>
      <c r="K203" s="10">
        <v>2</v>
      </c>
      <c r="L203" s="22">
        <v>79</v>
      </c>
      <c r="M203" s="22">
        <v>82</v>
      </c>
      <c r="N203" s="11">
        <v>9.6341463414634152</v>
      </c>
      <c r="O203" s="12">
        <v>-3</v>
      </c>
      <c r="P203" s="10">
        <v>2</v>
      </c>
      <c r="Q203" s="22">
        <v>75</v>
      </c>
      <c r="R203" s="22">
        <v>26</v>
      </c>
      <c r="S203" s="11">
        <v>28.846153846153843</v>
      </c>
      <c r="T203" s="12">
        <v>-3</v>
      </c>
    </row>
    <row r="204" spans="1:20">
      <c r="A204" s="10">
        <v>3</v>
      </c>
      <c r="B204" s="11">
        <v>28</v>
      </c>
      <c r="C204" s="11">
        <v>66</v>
      </c>
      <c r="D204" s="11">
        <v>42.424242424242429</v>
      </c>
      <c r="E204" s="12">
        <v>-3</v>
      </c>
      <c r="F204" s="10">
        <v>3</v>
      </c>
      <c r="G204" s="11">
        <v>155</v>
      </c>
      <c r="H204" s="11">
        <v>73</v>
      </c>
      <c r="I204" s="11">
        <v>21.232876712328768</v>
      </c>
      <c r="J204" s="12">
        <v>-3</v>
      </c>
      <c r="K204" s="10">
        <v>3</v>
      </c>
      <c r="L204" s="22">
        <v>134</v>
      </c>
      <c r="M204" s="22">
        <v>57</v>
      </c>
      <c r="N204" s="11">
        <v>23.508771929824562</v>
      </c>
      <c r="O204" s="12">
        <v>-3</v>
      </c>
      <c r="P204" s="10">
        <v>3</v>
      </c>
      <c r="Q204" s="22">
        <v>113</v>
      </c>
      <c r="R204" s="22">
        <v>53</v>
      </c>
      <c r="S204" s="11">
        <v>21.320754716981135</v>
      </c>
      <c r="T204" s="12">
        <v>-3</v>
      </c>
    </row>
    <row r="205" spans="1:20">
      <c r="A205" s="10">
        <v>4</v>
      </c>
      <c r="B205" s="11">
        <v>12</v>
      </c>
      <c r="C205" s="11">
        <v>31</v>
      </c>
      <c r="D205" s="11">
        <v>38.70967741935484</v>
      </c>
      <c r="E205" s="12">
        <v>-3</v>
      </c>
      <c r="F205" s="10">
        <v>4</v>
      </c>
      <c r="G205" s="11">
        <v>59</v>
      </c>
      <c r="H205" s="11">
        <v>84</v>
      </c>
      <c r="I205" s="11">
        <v>7.0238095238095246</v>
      </c>
      <c r="J205" s="12">
        <v>-3</v>
      </c>
      <c r="K205" s="10">
        <v>4</v>
      </c>
      <c r="L205" s="22">
        <v>47</v>
      </c>
      <c r="M205" s="22">
        <v>86</v>
      </c>
      <c r="N205" s="11">
        <v>5.4651162790697674</v>
      </c>
      <c r="O205" s="12">
        <v>-3</v>
      </c>
      <c r="P205" s="10">
        <v>4</v>
      </c>
      <c r="Q205" s="22">
        <v>135</v>
      </c>
      <c r="R205" s="22">
        <v>28</v>
      </c>
      <c r="S205" s="11">
        <v>48.214285714285715</v>
      </c>
      <c r="T205" s="12">
        <v>-3</v>
      </c>
    </row>
    <row r="206" spans="1:20">
      <c r="A206" s="10">
        <v>5</v>
      </c>
      <c r="B206" s="11">
        <v>9</v>
      </c>
      <c r="C206" s="11">
        <v>30</v>
      </c>
      <c r="D206" s="11">
        <v>30</v>
      </c>
      <c r="E206" s="12">
        <v>-3</v>
      </c>
      <c r="F206" s="10">
        <v>5</v>
      </c>
      <c r="G206" s="11">
        <v>96</v>
      </c>
      <c r="H206" s="11">
        <v>79</v>
      </c>
      <c r="I206" s="11">
        <v>12.151898734177214</v>
      </c>
      <c r="J206" s="12">
        <v>-3</v>
      </c>
      <c r="K206" s="10">
        <v>5</v>
      </c>
      <c r="L206" s="22">
        <v>131</v>
      </c>
      <c r="M206" s="22">
        <v>101</v>
      </c>
      <c r="N206" s="11">
        <v>12.970297029702971</v>
      </c>
      <c r="O206" s="12">
        <v>-3</v>
      </c>
      <c r="P206" s="10">
        <v>5</v>
      </c>
      <c r="Q206" s="22">
        <v>124</v>
      </c>
      <c r="R206" s="22">
        <v>40</v>
      </c>
      <c r="S206" s="11">
        <v>31</v>
      </c>
      <c r="T206" s="12">
        <v>-3</v>
      </c>
    </row>
    <row r="207" spans="1:20">
      <c r="A207" s="58">
        <v>6</v>
      </c>
      <c r="B207" s="11">
        <v>15</v>
      </c>
      <c r="C207" s="11">
        <v>27</v>
      </c>
      <c r="D207" s="11">
        <v>55.55555555555555</v>
      </c>
      <c r="E207" s="57">
        <v>-3</v>
      </c>
      <c r="F207" s="58">
        <v>6</v>
      </c>
      <c r="G207" s="11">
        <v>76</v>
      </c>
      <c r="H207" s="11">
        <v>76</v>
      </c>
      <c r="I207" s="11">
        <v>10</v>
      </c>
      <c r="J207" s="57">
        <v>-3</v>
      </c>
      <c r="K207" s="58">
        <v>6</v>
      </c>
      <c r="L207" s="22">
        <v>239</v>
      </c>
      <c r="M207" s="11">
        <v>62</v>
      </c>
      <c r="N207" s="11">
        <v>38.548387096774199</v>
      </c>
      <c r="O207" s="57">
        <v>-3</v>
      </c>
      <c r="P207" s="58">
        <v>6</v>
      </c>
      <c r="Q207" s="22">
        <v>150</v>
      </c>
      <c r="R207" s="11">
        <v>58</v>
      </c>
      <c r="S207" s="11">
        <v>25.862068965517246</v>
      </c>
      <c r="T207" s="57">
        <v>-3</v>
      </c>
    </row>
    <row r="208" spans="1:20">
      <c r="A208" s="74" t="s">
        <v>13</v>
      </c>
      <c r="B208" s="35">
        <v>13.5</v>
      </c>
      <c r="C208" s="35">
        <v>42.166666666666664</v>
      </c>
      <c r="D208" s="35">
        <v>32.015810276679844</v>
      </c>
      <c r="E208" s="61">
        <v>-3</v>
      </c>
      <c r="F208" s="75" t="s">
        <v>13</v>
      </c>
      <c r="G208" s="35">
        <v>75.5</v>
      </c>
      <c r="H208" s="35">
        <v>75.833333333333329</v>
      </c>
      <c r="I208" s="35">
        <v>9.9560439560439562</v>
      </c>
      <c r="J208" s="61">
        <v>-3</v>
      </c>
      <c r="K208" s="75" t="s">
        <v>13</v>
      </c>
      <c r="L208" s="35">
        <v>132.5</v>
      </c>
      <c r="M208" s="35">
        <v>81.5</v>
      </c>
      <c r="N208" s="35">
        <v>16.257668711656443</v>
      </c>
      <c r="O208" s="61">
        <v>-3</v>
      </c>
      <c r="P208" s="75" t="s">
        <v>13</v>
      </c>
      <c r="Q208" s="35">
        <v>129.5</v>
      </c>
      <c r="R208" s="35">
        <v>48.5</v>
      </c>
      <c r="S208" s="35">
        <v>26.701030927835053</v>
      </c>
      <c r="T208" s="62">
        <v>-3</v>
      </c>
    </row>
    <row r="209" spans="1:20">
      <c r="A209" s="51" t="s">
        <v>14</v>
      </c>
      <c r="B209" s="31"/>
      <c r="C209" s="31">
        <v>3.467741935483871</v>
      </c>
      <c r="D209" s="19" t="s">
        <v>17</v>
      </c>
      <c r="E209" s="32">
        <v>-2</v>
      </c>
      <c r="F209" s="30" t="s">
        <v>14</v>
      </c>
      <c r="G209" s="31"/>
      <c r="H209" s="31">
        <v>1.0357142857142858</v>
      </c>
      <c r="I209" s="19" t="s">
        <v>17</v>
      </c>
      <c r="J209" s="32">
        <v>-2</v>
      </c>
      <c r="K209" s="30" t="s">
        <v>14</v>
      </c>
      <c r="L209" s="31"/>
      <c r="M209" s="31">
        <v>1.3316831683168318</v>
      </c>
      <c r="N209" s="19" t="s">
        <v>17</v>
      </c>
      <c r="O209" s="32">
        <v>-2</v>
      </c>
      <c r="P209" s="30" t="s">
        <v>14</v>
      </c>
      <c r="Q209" s="31"/>
      <c r="R209" s="31">
        <v>2.7354111405835546</v>
      </c>
      <c r="S209" s="19" t="s">
        <v>17</v>
      </c>
      <c r="T209" s="52">
        <v>-2</v>
      </c>
    </row>
    <row r="210" spans="1:20">
      <c r="A210" s="73"/>
      <c r="B210" s="35" t="s">
        <v>15</v>
      </c>
      <c r="C210" s="35" t="s">
        <v>0</v>
      </c>
      <c r="D210" s="36" t="s">
        <v>3</v>
      </c>
      <c r="E210" s="35">
        <v>1</v>
      </c>
      <c r="F210" s="5"/>
      <c r="G210" s="35" t="s">
        <v>15</v>
      </c>
      <c r="H210" s="35" t="s">
        <v>0</v>
      </c>
      <c r="I210" s="36" t="s">
        <v>3</v>
      </c>
      <c r="J210" s="35">
        <v>2</v>
      </c>
      <c r="K210" s="5"/>
      <c r="L210" s="35" t="s">
        <v>15</v>
      </c>
      <c r="M210" s="35" t="s">
        <v>0</v>
      </c>
      <c r="N210" s="36" t="s">
        <v>3</v>
      </c>
      <c r="O210" s="35">
        <v>3</v>
      </c>
      <c r="P210" s="5"/>
      <c r="Q210" s="35" t="s">
        <v>15</v>
      </c>
      <c r="R210" s="35" t="s">
        <v>0</v>
      </c>
      <c r="S210" s="36" t="s">
        <v>3</v>
      </c>
      <c r="T210" s="37">
        <v>4</v>
      </c>
    </row>
    <row r="211" spans="1:20">
      <c r="A211" s="38"/>
      <c r="B211" s="11"/>
      <c r="C211" s="11" t="s">
        <v>19</v>
      </c>
      <c r="D211" s="22"/>
      <c r="E211" s="12"/>
      <c r="F211" s="10"/>
      <c r="G211" s="11"/>
      <c r="H211" s="11" t="s">
        <v>19</v>
      </c>
      <c r="I211" s="22"/>
      <c r="J211" s="12"/>
      <c r="K211" s="10"/>
      <c r="L211" s="11"/>
      <c r="M211" s="11" t="s">
        <v>19</v>
      </c>
      <c r="N211" s="22"/>
      <c r="O211" s="12"/>
      <c r="P211" s="10"/>
      <c r="Q211" s="11"/>
      <c r="R211" s="11" t="s">
        <v>19</v>
      </c>
      <c r="S211" s="22"/>
      <c r="T211" s="39"/>
    </row>
    <row r="212" spans="1:20">
      <c r="A212" s="38"/>
      <c r="B212" s="11"/>
      <c r="C212" s="11"/>
      <c r="D212" s="14"/>
      <c r="E212" s="12"/>
      <c r="F212" s="10"/>
      <c r="G212" s="11"/>
      <c r="H212" s="11"/>
      <c r="I212" s="14"/>
      <c r="J212" s="12"/>
      <c r="K212" s="10"/>
      <c r="L212" s="11"/>
      <c r="M212" s="11"/>
      <c r="N212" s="14"/>
      <c r="O212" s="12"/>
      <c r="P212" s="10"/>
      <c r="Q212" s="11"/>
      <c r="R212" s="11"/>
      <c r="S212" s="14"/>
      <c r="T212" s="39"/>
    </row>
    <row r="213" spans="1:20">
      <c r="A213" s="40"/>
      <c r="B213" s="19" t="s">
        <v>8</v>
      </c>
      <c r="C213" s="19" t="s">
        <v>9</v>
      </c>
      <c r="D213" s="19" t="s">
        <v>10</v>
      </c>
      <c r="E213" s="20" t="s">
        <v>11</v>
      </c>
      <c r="F213" s="18"/>
      <c r="G213" s="19" t="s">
        <v>8</v>
      </c>
      <c r="H213" s="19" t="s">
        <v>9</v>
      </c>
      <c r="I213" s="19" t="s">
        <v>10</v>
      </c>
      <c r="J213" s="20" t="s">
        <v>11</v>
      </c>
      <c r="K213" s="18"/>
      <c r="L213" s="19" t="s">
        <v>8</v>
      </c>
      <c r="M213" s="19" t="s">
        <v>9</v>
      </c>
      <c r="N213" s="19" t="s">
        <v>10</v>
      </c>
      <c r="O213" s="20" t="s">
        <v>11</v>
      </c>
      <c r="P213" s="18"/>
      <c r="Q213" s="19" t="s">
        <v>8</v>
      </c>
      <c r="R213" s="19" t="s">
        <v>9</v>
      </c>
      <c r="S213" s="19" t="s">
        <v>10</v>
      </c>
      <c r="T213" s="41" t="s">
        <v>11</v>
      </c>
    </row>
    <row r="214" spans="1:20">
      <c r="A214" s="40" t="s">
        <v>12</v>
      </c>
      <c r="B214" s="21">
        <v>400</v>
      </c>
      <c r="C214" s="21">
        <v>40000</v>
      </c>
      <c r="D214" s="19">
        <v>1000</v>
      </c>
      <c r="E214" s="20" t="s">
        <v>16</v>
      </c>
      <c r="F214" s="18" t="s">
        <v>12</v>
      </c>
      <c r="G214" s="21">
        <v>400</v>
      </c>
      <c r="H214" s="21">
        <v>40000</v>
      </c>
      <c r="I214" s="19">
        <v>1000</v>
      </c>
      <c r="J214" s="20" t="s">
        <v>16</v>
      </c>
      <c r="K214" s="18" t="s">
        <v>12</v>
      </c>
      <c r="L214" s="21">
        <v>400</v>
      </c>
      <c r="M214" s="21">
        <v>40000</v>
      </c>
      <c r="N214" s="19">
        <v>1000</v>
      </c>
      <c r="O214" s="20" t="s">
        <v>16</v>
      </c>
      <c r="P214" s="18" t="s">
        <v>12</v>
      </c>
      <c r="Q214" s="21">
        <v>400</v>
      </c>
      <c r="R214" s="21">
        <v>40000</v>
      </c>
      <c r="S214" s="19">
        <v>1000</v>
      </c>
      <c r="T214" s="41" t="s">
        <v>16</v>
      </c>
    </row>
    <row r="215" spans="1:20">
      <c r="A215" s="38">
        <v>1</v>
      </c>
      <c r="B215" s="11">
        <v>194</v>
      </c>
      <c r="C215" s="11">
        <v>35</v>
      </c>
      <c r="D215" s="11">
        <v>55.428571428571431</v>
      </c>
      <c r="E215" s="12">
        <v>-3</v>
      </c>
      <c r="F215" s="10">
        <v>1</v>
      </c>
      <c r="G215" s="11">
        <v>53</v>
      </c>
      <c r="H215" s="11">
        <v>58</v>
      </c>
      <c r="I215" s="11">
        <v>9.137931034482758</v>
      </c>
      <c r="J215" s="12">
        <v>-3</v>
      </c>
      <c r="K215" s="10">
        <v>1</v>
      </c>
      <c r="L215" s="22">
        <v>23</v>
      </c>
      <c r="M215" s="22">
        <v>31</v>
      </c>
      <c r="N215" s="11">
        <v>7.419354838709677</v>
      </c>
      <c r="O215" s="12">
        <v>-3</v>
      </c>
      <c r="P215" s="10">
        <v>1</v>
      </c>
      <c r="Q215" s="22">
        <v>6</v>
      </c>
      <c r="R215" s="22">
        <v>129</v>
      </c>
      <c r="S215" s="11">
        <v>0.46511627906976749</v>
      </c>
      <c r="T215" s="39">
        <v>-3</v>
      </c>
    </row>
    <row r="216" spans="1:20">
      <c r="A216" s="38">
        <v>2</v>
      </c>
      <c r="B216" s="22">
        <v>30</v>
      </c>
      <c r="C216" s="22">
        <v>28</v>
      </c>
      <c r="D216" s="11">
        <v>10.714285714285714</v>
      </c>
      <c r="E216" s="12">
        <v>-3</v>
      </c>
      <c r="F216" s="10">
        <v>2</v>
      </c>
      <c r="G216" s="22">
        <v>223</v>
      </c>
      <c r="H216" s="22">
        <v>206</v>
      </c>
      <c r="I216" s="11">
        <v>10.825242718446601</v>
      </c>
      <c r="J216" s="12">
        <v>-3</v>
      </c>
      <c r="K216" s="10">
        <v>2</v>
      </c>
      <c r="L216" s="22">
        <v>164</v>
      </c>
      <c r="M216" s="22">
        <v>81</v>
      </c>
      <c r="N216" s="11">
        <v>20.246913580246915</v>
      </c>
      <c r="O216" s="12">
        <v>-3</v>
      </c>
      <c r="P216" s="10">
        <v>2</v>
      </c>
      <c r="Q216" s="22">
        <v>128</v>
      </c>
      <c r="R216" s="22">
        <v>92</v>
      </c>
      <c r="S216" s="11">
        <v>13.913043478260869</v>
      </c>
      <c r="T216" s="39">
        <v>-3</v>
      </c>
    </row>
    <row r="217" spans="1:20">
      <c r="A217" s="38">
        <v>3</v>
      </c>
      <c r="B217" s="22">
        <v>40</v>
      </c>
      <c r="C217" s="22">
        <v>49</v>
      </c>
      <c r="D217" s="11">
        <v>8.1632653061224474</v>
      </c>
      <c r="E217" s="12">
        <v>-3</v>
      </c>
      <c r="F217" s="10">
        <v>3</v>
      </c>
      <c r="G217" s="22">
        <v>70</v>
      </c>
      <c r="H217" s="22">
        <v>140</v>
      </c>
      <c r="I217" s="11">
        <v>5</v>
      </c>
      <c r="J217" s="12">
        <v>-3</v>
      </c>
      <c r="K217" s="10">
        <v>3</v>
      </c>
      <c r="L217" s="22">
        <v>144</v>
      </c>
      <c r="M217" s="22">
        <v>59</v>
      </c>
      <c r="N217" s="11">
        <v>24.406779661016948</v>
      </c>
      <c r="O217" s="12">
        <v>-3</v>
      </c>
      <c r="P217" s="10">
        <v>3</v>
      </c>
      <c r="Q217" s="22">
        <v>135</v>
      </c>
      <c r="R217" s="22">
        <v>99</v>
      </c>
      <c r="S217" s="11">
        <v>13.636363636363637</v>
      </c>
      <c r="T217" s="39">
        <v>-3</v>
      </c>
    </row>
    <row r="218" spans="1:20">
      <c r="A218" s="38">
        <v>4</v>
      </c>
      <c r="B218" s="22">
        <v>181</v>
      </c>
      <c r="C218" s="22">
        <v>34</v>
      </c>
      <c r="D218" s="11">
        <v>53.235294117647058</v>
      </c>
      <c r="E218" s="12">
        <v>-3</v>
      </c>
      <c r="F218" s="10">
        <v>4</v>
      </c>
      <c r="G218" s="22"/>
      <c r="H218" s="22"/>
      <c r="I218" s="11"/>
      <c r="J218" s="12">
        <v>-3</v>
      </c>
      <c r="K218" s="10">
        <v>4</v>
      </c>
      <c r="L218" s="22">
        <v>30</v>
      </c>
      <c r="M218" s="22">
        <v>68</v>
      </c>
      <c r="N218" s="11">
        <v>4.4117647058823533</v>
      </c>
      <c r="O218" s="12">
        <v>-3</v>
      </c>
      <c r="P218" s="10">
        <v>4</v>
      </c>
      <c r="Q218" s="22">
        <v>10</v>
      </c>
      <c r="R218" s="22">
        <v>96</v>
      </c>
      <c r="S218" s="11">
        <v>1.0416666666666667</v>
      </c>
      <c r="T218" s="39">
        <v>-3</v>
      </c>
    </row>
    <row r="219" spans="1:20">
      <c r="A219" s="38">
        <v>5</v>
      </c>
      <c r="B219" s="22"/>
      <c r="C219" s="22"/>
      <c r="D219" s="11"/>
      <c r="E219" s="12">
        <v>-3</v>
      </c>
      <c r="F219" s="10">
        <v>5</v>
      </c>
      <c r="G219" s="22">
        <v>60</v>
      </c>
      <c r="H219" s="22">
        <v>79</v>
      </c>
      <c r="I219" s="11">
        <v>7.59493670886076</v>
      </c>
      <c r="J219" s="12">
        <v>-3</v>
      </c>
      <c r="K219" s="10">
        <v>5</v>
      </c>
      <c r="L219" s="22">
        <v>39</v>
      </c>
      <c r="M219" s="22">
        <v>40</v>
      </c>
      <c r="N219" s="11">
        <v>9.75</v>
      </c>
      <c r="O219" s="12">
        <v>-3</v>
      </c>
      <c r="P219" s="10">
        <v>5</v>
      </c>
      <c r="Q219" s="22">
        <v>69</v>
      </c>
      <c r="R219" s="22">
        <v>58</v>
      </c>
      <c r="S219" s="11">
        <v>11.896551724137932</v>
      </c>
      <c r="T219" s="39">
        <v>-3</v>
      </c>
    </row>
    <row r="220" spans="1:20">
      <c r="A220" s="40">
        <v>6</v>
      </c>
      <c r="B220" s="22">
        <v>30</v>
      </c>
      <c r="C220" s="23">
        <v>19</v>
      </c>
      <c r="D220" s="23">
        <v>15.789473684210527</v>
      </c>
      <c r="E220" s="20">
        <v>-3</v>
      </c>
      <c r="F220" s="18">
        <v>6</v>
      </c>
      <c r="G220" s="22">
        <v>234</v>
      </c>
      <c r="H220" s="23">
        <v>64</v>
      </c>
      <c r="I220" s="23">
        <v>36.5625</v>
      </c>
      <c r="J220" s="20">
        <v>-3</v>
      </c>
      <c r="K220" s="18">
        <v>6</v>
      </c>
      <c r="L220" s="22">
        <v>156</v>
      </c>
      <c r="M220" s="23">
        <v>105</v>
      </c>
      <c r="N220" s="23">
        <v>14.857142857142859</v>
      </c>
      <c r="O220" s="20">
        <v>-3</v>
      </c>
      <c r="P220" s="18">
        <v>6</v>
      </c>
      <c r="Q220" s="22">
        <v>180</v>
      </c>
      <c r="R220" s="23">
        <v>76</v>
      </c>
      <c r="S220" s="23">
        <v>23.684210526315791</v>
      </c>
      <c r="T220" s="41">
        <v>-3</v>
      </c>
    </row>
    <row r="221" spans="1:20">
      <c r="A221" s="44" t="s">
        <v>13</v>
      </c>
      <c r="B221" s="11">
        <v>40</v>
      </c>
      <c r="C221" s="11">
        <v>33</v>
      </c>
      <c r="D221" s="11">
        <v>12.121212121212121</v>
      </c>
      <c r="E221" s="12">
        <v>-3</v>
      </c>
      <c r="F221" s="26" t="s">
        <v>13</v>
      </c>
      <c r="G221" s="11">
        <v>70</v>
      </c>
      <c r="H221" s="11">
        <v>109.4</v>
      </c>
      <c r="I221" s="11">
        <v>6.3985374771480803</v>
      </c>
      <c r="J221" s="12">
        <v>-3</v>
      </c>
      <c r="K221" s="26" t="s">
        <v>13</v>
      </c>
      <c r="L221" s="11">
        <v>91.5</v>
      </c>
      <c r="M221" s="11">
        <v>64</v>
      </c>
      <c r="N221" s="11">
        <v>14.296875</v>
      </c>
      <c r="O221" s="12">
        <v>-3</v>
      </c>
      <c r="P221" s="26" t="s">
        <v>13</v>
      </c>
      <c r="Q221" s="11">
        <v>98.5</v>
      </c>
      <c r="R221" s="11">
        <v>91.666666666666671</v>
      </c>
      <c r="S221" s="11">
        <v>10.745454545454546</v>
      </c>
      <c r="T221" s="39">
        <v>-3</v>
      </c>
    </row>
    <row r="222" spans="1:20">
      <c r="A222" s="51" t="s">
        <v>14</v>
      </c>
      <c r="B222" s="31"/>
      <c r="C222" s="31">
        <v>1.5789473684210527</v>
      </c>
      <c r="D222" s="19" t="s">
        <v>17</v>
      </c>
      <c r="E222" s="32">
        <v>-2</v>
      </c>
      <c r="F222" s="30" t="s">
        <v>14</v>
      </c>
      <c r="G222" s="31"/>
      <c r="H222" s="31">
        <v>9.137931034482758</v>
      </c>
      <c r="I222" s="19" t="s">
        <v>17</v>
      </c>
      <c r="J222" s="32">
        <v>-3</v>
      </c>
      <c r="K222" s="30" t="s">
        <v>14</v>
      </c>
      <c r="L222" s="31"/>
      <c r="M222" s="31">
        <v>1.2303571428571431</v>
      </c>
      <c r="N222" s="19" t="s">
        <v>17</v>
      </c>
      <c r="O222" s="32">
        <v>-2</v>
      </c>
      <c r="P222" s="30" t="s">
        <v>14</v>
      </c>
      <c r="Q222" s="31"/>
      <c r="R222" s="31">
        <v>1.2766457680250785</v>
      </c>
      <c r="S222" s="19" t="s">
        <v>17</v>
      </c>
      <c r="T222" s="52">
        <v>-2</v>
      </c>
    </row>
    <row r="223" spans="1:20">
      <c r="A223" s="73"/>
      <c r="B223" s="35" t="s">
        <v>15</v>
      </c>
      <c r="C223" s="3" t="s">
        <v>4</v>
      </c>
      <c r="D223" s="36" t="s">
        <v>3</v>
      </c>
      <c r="E223" s="35">
        <v>1</v>
      </c>
      <c r="F223" s="34"/>
      <c r="G223" s="35" t="s">
        <v>15</v>
      </c>
      <c r="H223" s="3" t="s">
        <v>4</v>
      </c>
      <c r="I223" s="36" t="s">
        <v>3</v>
      </c>
      <c r="J223" s="37">
        <v>2</v>
      </c>
      <c r="K223" s="4"/>
      <c r="L223" s="35" t="s">
        <v>15</v>
      </c>
      <c r="M223" s="3" t="s">
        <v>4</v>
      </c>
      <c r="N223" s="36" t="s">
        <v>3</v>
      </c>
      <c r="O223" s="37">
        <v>2</v>
      </c>
      <c r="P223" s="34"/>
      <c r="Q223" s="35" t="s">
        <v>15</v>
      </c>
      <c r="R223" s="3" t="s">
        <v>4</v>
      </c>
      <c r="S223" s="36" t="s">
        <v>3</v>
      </c>
      <c r="T223" s="37">
        <v>4</v>
      </c>
    </row>
    <row r="224" spans="1:20">
      <c r="A224" s="38"/>
      <c r="B224" s="11"/>
      <c r="C224" s="11" t="s">
        <v>19</v>
      </c>
      <c r="D224" s="22"/>
      <c r="E224" s="12"/>
      <c r="F224" s="10"/>
      <c r="G224" s="11"/>
      <c r="H224" s="11" t="s">
        <v>19</v>
      </c>
      <c r="I224" s="22"/>
      <c r="J224" s="12"/>
      <c r="K224" s="8"/>
      <c r="L224" s="11"/>
      <c r="M224" s="11" t="s">
        <v>19</v>
      </c>
      <c r="N224" s="22"/>
      <c r="O224" s="12"/>
      <c r="P224" s="10"/>
      <c r="Q224" s="11"/>
      <c r="R224" s="11" t="s">
        <v>19</v>
      </c>
      <c r="S224" s="22"/>
      <c r="T224" s="39"/>
    </row>
    <row r="225" spans="1:20">
      <c r="A225" s="38"/>
      <c r="B225" s="11"/>
      <c r="C225" s="11"/>
      <c r="D225" s="14"/>
      <c r="E225" s="12"/>
      <c r="F225" s="10"/>
      <c r="G225" s="11"/>
      <c r="H225" s="11"/>
      <c r="I225" s="14"/>
      <c r="J225" s="12"/>
      <c r="K225" s="8"/>
      <c r="L225" s="2"/>
      <c r="M225" s="2"/>
      <c r="N225" s="13"/>
      <c r="O225" s="9"/>
      <c r="P225" s="10"/>
      <c r="Q225" s="11"/>
      <c r="R225" s="11"/>
      <c r="S225" s="14"/>
      <c r="T225" s="39"/>
    </row>
    <row r="226" spans="1:20">
      <c r="A226" s="40"/>
      <c r="B226" s="19" t="s">
        <v>8</v>
      </c>
      <c r="C226" s="19" t="s">
        <v>9</v>
      </c>
      <c r="D226" s="19" t="s">
        <v>10</v>
      </c>
      <c r="E226" s="20" t="s">
        <v>11</v>
      </c>
      <c r="F226" s="18"/>
      <c r="G226" s="19" t="s">
        <v>8</v>
      </c>
      <c r="H226" s="19" t="s">
        <v>9</v>
      </c>
      <c r="I226" s="19" t="s">
        <v>10</v>
      </c>
      <c r="J226" s="20" t="s">
        <v>11</v>
      </c>
      <c r="K226" s="15"/>
      <c r="L226" s="16" t="s">
        <v>8</v>
      </c>
      <c r="M226" s="16" t="s">
        <v>9</v>
      </c>
      <c r="N226" s="16" t="s">
        <v>10</v>
      </c>
      <c r="O226" s="17" t="s">
        <v>11</v>
      </c>
      <c r="P226" s="18"/>
      <c r="Q226" s="19" t="s">
        <v>8</v>
      </c>
      <c r="R226" s="19" t="s">
        <v>9</v>
      </c>
      <c r="S226" s="19" t="s">
        <v>10</v>
      </c>
      <c r="T226" s="41" t="s">
        <v>11</v>
      </c>
    </row>
    <row r="227" spans="1:20">
      <c r="A227" s="40" t="s">
        <v>12</v>
      </c>
      <c r="B227" s="21">
        <v>400</v>
      </c>
      <c r="C227" s="21">
        <v>40000</v>
      </c>
      <c r="D227" s="19">
        <v>1000</v>
      </c>
      <c r="E227" s="20" t="s">
        <v>16</v>
      </c>
      <c r="F227" s="18" t="s">
        <v>12</v>
      </c>
      <c r="G227" s="21">
        <v>400</v>
      </c>
      <c r="H227" s="21">
        <v>40000</v>
      </c>
      <c r="I227" s="19">
        <v>1000</v>
      </c>
      <c r="J227" s="20" t="s">
        <v>16</v>
      </c>
      <c r="K227" s="15" t="s">
        <v>12</v>
      </c>
      <c r="L227" s="21">
        <v>400</v>
      </c>
      <c r="M227" s="21">
        <v>40000</v>
      </c>
      <c r="N227" s="16">
        <v>1000</v>
      </c>
      <c r="O227" s="17" t="str">
        <f>"x10"</f>
        <v>x10</v>
      </c>
      <c r="P227" s="18" t="s">
        <v>12</v>
      </c>
      <c r="Q227" s="21">
        <v>400</v>
      </c>
      <c r="R227" s="21">
        <v>40000</v>
      </c>
      <c r="S227" s="19">
        <v>1000</v>
      </c>
      <c r="T227" s="41" t="s">
        <v>16</v>
      </c>
    </row>
    <row r="228" spans="1:20">
      <c r="A228" s="38">
        <v>1</v>
      </c>
      <c r="B228" s="11">
        <v>92</v>
      </c>
      <c r="C228" s="11">
        <v>33</v>
      </c>
      <c r="D228" s="11">
        <v>27.878787878787882</v>
      </c>
      <c r="E228" s="12">
        <v>-3</v>
      </c>
      <c r="F228" s="10">
        <v>1</v>
      </c>
      <c r="G228" s="11">
        <v>156</v>
      </c>
      <c r="H228" s="11">
        <v>25</v>
      </c>
      <c r="I228" s="11">
        <v>62.4</v>
      </c>
      <c r="J228" s="12">
        <v>-3</v>
      </c>
      <c r="K228" s="8">
        <v>1</v>
      </c>
      <c r="L228" s="22"/>
      <c r="M228" s="22"/>
      <c r="N228" s="11"/>
      <c r="O228" s="9">
        <f>-LOG(N227)</f>
        <v>-3</v>
      </c>
      <c r="P228" s="10">
        <v>1</v>
      </c>
      <c r="Q228" s="22">
        <v>165</v>
      </c>
      <c r="R228" s="22">
        <v>56</v>
      </c>
      <c r="S228" s="22">
        <v>31</v>
      </c>
      <c r="T228" s="39">
        <v>-3</v>
      </c>
    </row>
    <row r="229" spans="1:20">
      <c r="A229" s="38">
        <v>2</v>
      </c>
      <c r="B229" s="11">
        <v>110</v>
      </c>
      <c r="C229" s="11">
        <v>15</v>
      </c>
      <c r="D229" s="11">
        <v>73.333333333333329</v>
      </c>
      <c r="E229" s="12">
        <v>-3</v>
      </c>
      <c r="F229" s="10">
        <v>2</v>
      </c>
      <c r="G229" s="11">
        <v>138</v>
      </c>
      <c r="H229" s="11">
        <v>27</v>
      </c>
      <c r="I229" s="11">
        <v>51.111111111111107</v>
      </c>
      <c r="J229" s="12">
        <v>-3</v>
      </c>
      <c r="K229" s="8">
        <v>2</v>
      </c>
      <c r="L229" s="22">
        <v>84</v>
      </c>
      <c r="M229" s="22">
        <v>44</v>
      </c>
      <c r="N229" s="11">
        <f>IF(M229=0,0,L229*L227/M229/M227*N227)</f>
        <v>19.09090909090909</v>
      </c>
      <c r="O229" s="9">
        <f>-LOG(N227)</f>
        <v>-3</v>
      </c>
      <c r="P229" s="10">
        <v>2</v>
      </c>
      <c r="Q229" s="22">
        <v>127</v>
      </c>
      <c r="R229" s="22">
        <v>35</v>
      </c>
      <c r="S229" s="11">
        <v>36.285714285714285</v>
      </c>
      <c r="T229" s="39">
        <v>-3</v>
      </c>
    </row>
    <row r="230" spans="1:20">
      <c r="A230" s="38">
        <v>3</v>
      </c>
      <c r="B230" s="11">
        <v>100</v>
      </c>
      <c r="C230" s="11">
        <v>32</v>
      </c>
      <c r="D230" s="11">
        <v>31.25</v>
      </c>
      <c r="E230" s="12">
        <v>-3</v>
      </c>
      <c r="F230" s="10">
        <v>3</v>
      </c>
      <c r="G230" s="11">
        <v>152</v>
      </c>
      <c r="H230" s="11">
        <v>51</v>
      </c>
      <c r="I230" s="11">
        <v>29.803921568627455</v>
      </c>
      <c r="J230" s="12">
        <v>-3</v>
      </c>
      <c r="K230" s="8">
        <v>3</v>
      </c>
      <c r="L230" s="22">
        <v>134</v>
      </c>
      <c r="M230" s="22">
        <v>42</v>
      </c>
      <c r="N230" s="11">
        <f>IF(M230=0,0,L230*L227/M230/M227*N227)</f>
        <v>31.904761904761902</v>
      </c>
      <c r="O230" s="9">
        <f>-LOG(N227)</f>
        <v>-3</v>
      </c>
      <c r="P230" s="10">
        <v>3</v>
      </c>
      <c r="Q230" s="22">
        <v>190</v>
      </c>
      <c r="R230" s="22">
        <v>42</v>
      </c>
      <c r="S230" s="11">
        <v>45.238095238095241</v>
      </c>
      <c r="T230" s="39">
        <v>-3</v>
      </c>
    </row>
    <row r="231" spans="1:20">
      <c r="A231" s="38">
        <v>4</v>
      </c>
      <c r="B231" s="11">
        <v>181</v>
      </c>
      <c r="C231" s="11">
        <v>15</v>
      </c>
      <c r="D231" s="11">
        <v>120.66666666666667</v>
      </c>
      <c r="E231" s="12">
        <v>-3</v>
      </c>
      <c r="F231" s="10">
        <v>4</v>
      </c>
      <c r="G231" s="11">
        <v>200</v>
      </c>
      <c r="H231" s="11">
        <v>26</v>
      </c>
      <c r="I231" s="11">
        <v>76.923076923076934</v>
      </c>
      <c r="J231" s="12">
        <v>-3</v>
      </c>
      <c r="K231" s="8">
        <v>4</v>
      </c>
      <c r="L231" s="22"/>
      <c r="M231" s="22"/>
      <c r="N231" s="2"/>
      <c r="O231" s="9">
        <f>-LOG(N227)</f>
        <v>-3</v>
      </c>
      <c r="P231" s="10">
        <v>4</v>
      </c>
      <c r="Q231" s="22">
        <v>98</v>
      </c>
      <c r="R231" s="22">
        <v>17</v>
      </c>
      <c r="S231" s="11">
        <v>57.647058823529413</v>
      </c>
      <c r="T231" s="39">
        <v>-3</v>
      </c>
    </row>
    <row r="232" spans="1:20">
      <c r="A232" s="38">
        <v>5</v>
      </c>
      <c r="B232" s="22">
        <v>98</v>
      </c>
      <c r="C232" s="22">
        <v>24</v>
      </c>
      <c r="D232" s="11">
        <v>40.833333333333336</v>
      </c>
      <c r="E232" s="12">
        <v>-3</v>
      </c>
      <c r="F232" s="10">
        <v>5</v>
      </c>
      <c r="G232" s="22">
        <v>121</v>
      </c>
      <c r="H232" s="22">
        <v>49</v>
      </c>
      <c r="I232" s="11">
        <v>24.69387755102041</v>
      </c>
      <c r="J232" s="12">
        <v>-3</v>
      </c>
      <c r="K232" s="8">
        <v>5</v>
      </c>
      <c r="L232" s="22">
        <v>64</v>
      </c>
      <c r="M232" s="22">
        <v>32</v>
      </c>
      <c r="N232" s="2">
        <f>IF(M232=0,0,L232*L227/M232/M227*N227)</f>
        <v>20</v>
      </c>
      <c r="O232" s="9">
        <f>-LOG(N227)</f>
        <v>-3</v>
      </c>
      <c r="P232" s="10">
        <v>5</v>
      </c>
      <c r="Q232" s="22">
        <v>122</v>
      </c>
      <c r="R232" s="22">
        <v>28</v>
      </c>
      <c r="S232" s="11">
        <v>43.571428571428577</v>
      </c>
      <c r="T232" s="39">
        <v>-3</v>
      </c>
    </row>
    <row r="233" spans="1:20">
      <c r="A233" s="40">
        <v>6</v>
      </c>
      <c r="B233" s="22">
        <v>144</v>
      </c>
      <c r="C233" s="23">
        <v>33</v>
      </c>
      <c r="D233" s="23">
        <v>43.63636363636364</v>
      </c>
      <c r="E233" s="20">
        <v>-3</v>
      </c>
      <c r="F233" s="18">
        <v>6</v>
      </c>
      <c r="G233" s="22">
        <v>193</v>
      </c>
      <c r="H233" s="23">
        <v>37</v>
      </c>
      <c r="I233" s="23">
        <v>52.162162162162161</v>
      </c>
      <c r="J233" s="20">
        <v>-3</v>
      </c>
      <c r="K233" s="15">
        <v>6</v>
      </c>
      <c r="L233" s="22">
        <v>98</v>
      </c>
      <c r="M233" s="23">
        <v>31</v>
      </c>
      <c r="N233" s="24">
        <f>IF(M233=0,0,L233*L227/M233/M227*N227)</f>
        <v>31.612903225806456</v>
      </c>
      <c r="O233" s="17">
        <f>-LOG(N227)</f>
        <v>-3</v>
      </c>
      <c r="P233" s="18">
        <v>6</v>
      </c>
      <c r="Q233" s="22">
        <v>93</v>
      </c>
      <c r="R233" s="23">
        <v>12</v>
      </c>
      <c r="S233" s="23">
        <v>77.5</v>
      </c>
      <c r="T233" s="41">
        <v>-3</v>
      </c>
    </row>
    <row r="234" spans="1:20">
      <c r="A234" s="44" t="s">
        <v>13</v>
      </c>
      <c r="B234" s="11">
        <v>105</v>
      </c>
      <c r="C234" s="11">
        <v>25.333333333333332</v>
      </c>
      <c r="D234" s="11">
        <v>41.447368421052637</v>
      </c>
      <c r="E234" s="12">
        <v>-3</v>
      </c>
      <c r="F234" s="26" t="s">
        <v>13</v>
      </c>
      <c r="G234" s="11">
        <v>154</v>
      </c>
      <c r="H234" s="11">
        <v>35.833333333333336</v>
      </c>
      <c r="I234" s="11">
        <v>42.97674418604651</v>
      </c>
      <c r="J234" s="12">
        <v>-3</v>
      </c>
      <c r="K234" s="25" t="s">
        <v>13</v>
      </c>
      <c r="L234" s="2">
        <f>MEDIAN(L228:L233)</f>
        <v>91</v>
      </c>
      <c r="M234" s="2">
        <f>AVERAGE(M228:M233)</f>
        <v>37.25</v>
      </c>
      <c r="N234" s="2">
        <f>L234*L227/M234/M227*N227</f>
        <v>24.429530201342281</v>
      </c>
      <c r="O234" s="9">
        <f>-LOG(N227)</f>
        <v>-3</v>
      </c>
      <c r="P234" s="26" t="s">
        <v>13</v>
      </c>
      <c r="Q234" s="11">
        <v>124.5</v>
      </c>
      <c r="R234" s="11">
        <v>31.666666666666668</v>
      </c>
      <c r="S234" s="11">
        <v>39.315789473684205</v>
      </c>
      <c r="T234" s="39">
        <v>-3</v>
      </c>
    </row>
    <row r="235" spans="1:20">
      <c r="A235" s="51" t="s">
        <v>14</v>
      </c>
      <c r="B235" s="31"/>
      <c r="C235" s="31">
        <v>4.2234848484848486</v>
      </c>
      <c r="D235" s="19" t="s">
        <v>17</v>
      </c>
      <c r="E235" s="32">
        <v>-2</v>
      </c>
      <c r="F235" s="30" t="s">
        <v>14</v>
      </c>
      <c r="G235" s="31"/>
      <c r="H235" s="31">
        <v>5.1636636636636641</v>
      </c>
      <c r="I235" s="19" t="s">
        <v>17</v>
      </c>
      <c r="J235" s="32">
        <v>-2</v>
      </c>
      <c r="K235" s="27" t="s">
        <v>14</v>
      </c>
      <c r="L235" s="28"/>
      <c r="M235" s="28">
        <f>IF(MEDIAN(N228:N233)&lt;0.01,MEDIAN(N228:N233)*1000,IF(MEDIAN(N228:N233)&lt;0.1,MEDIAN(N228:N233)*100,IF(MEDIAN(N228:N233)&lt;1,MEDIAN(N228:N233)*10,IF(MEDIAN(N228:N233)&gt;999.99,MEDIAN(N228:N233)/1000,IF(MEDIAN(N228:N233)&gt;99.99,MEDIAN(N228:N233)/100,IF(MEDIAN(N228:N233)&gt;9.99,MEDIAN(N228:N233)/10,MEDIAN(N228:N233)))))))</f>
        <v>2.580645161290323</v>
      </c>
      <c r="N235" s="16" t="str">
        <f>"x 10 "</f>
        <v xml:space="preserve">x 10 </v>
      </c>
      <c r="O235" s="29">
        <f>IF(MEDIAN(N228:N233)&lt;0.01,-LOG(N227)-3,IF(MEDIAN(N228:N233)&lt;0.1,-LOG(N227)-2,IF(MEDIAN(N228:N233)&lt;1,-LOG(N227)-1,IF(MEDIAN(N228:N233)&gt;999.99,-LOG(N227)+3,IF(MEDIAN(N228:N233)&gt;99.99,-LOG(N227)+2,IF(MEDIAN(N228:N233)&gt;9.99,-LOG(N227)+1,-LOG(N227)))))))</f>
        <v>-2</v>
      </c>
      <c r="P235" s="30" t="s">
        <v>14</v>
      </c>
      <c r="Q235" s="31"/>
      <c r="R235" s="31">
        <v>4.4404761904761916</v>
      </c>
      <c r="S235" s="19" t="s">
        <v>17</v>
      </c>
      <c r="T235" s="52">
        <v>-2</v>
      </c>
    </row>
    <row r="236" spans="1:20">
      <c r="A236" s="73"/>
      <c r="B236" s="35" t="s">
        <v>15</v>
      </c>
      <c r="C236" s="3" t="s">
        <v>5</v>
      </c>
      <c r="D236" s="36" t="s">
        <v>3</v>
      </c>
      <c r="E236" s="35">
        <v>1</v>
      </c>
      <c r="F236" s="34"/>
      <c r="G236" s="35" t="s">
        <v>15</v>
      </c>
      <c r="H236" s="3" t="s">
        <v>5</v>
      </c>
      <c r="I236" s="36" t="s">
        <v>3</v>
      </c>
      <c r="J236" s="35">
        <v>2</v>
      </c>
      <c r="K236" s="34"/>
      <c r="L236" s="35" t="s">
        <v>15</v>
      </c>
      <c r="M236" s="3" t="s">
        <v>5</v>
      </c>
      <c r="N236" s="36" t="s">
        <v>3</v>
      </c>
      <c r="O236" s="35">
        <v>3</v>
      </c>
      <c r="P236" s="5"/>
      <c r="Q236" s="35" t="s">
        <v>15</v>
      </c>
      <c r="R236" s="3" t="s">
        <v>5</v>
      </c>
      <c r="S236" s="36" t="s">
        <v>3</v>
      </c>
      <c r="T236" s="37">
        <v>4</v>
      </c>
    </row>
    <row r="237" spans="1:20">
      <c r="A237" s="38"/>
      <c r="B237" s="11"/>
      <c r="C237" s="11" t="s">
        <v>19</v>
      </c>
      <c r="D237" s="22"/>
      <c r="E237" s="12"/>
      <c r="F237" s="10"/>
      <c r="G237" s="11"/>
      <c r="H237" s="11" t="s">
        <v>19</v>
      </c>
      <c r="I237" s="22"/>
      <c r="J237" s="12"/>
      <c r="K237" s="10"/>
      <c r="L237" s="11"/>
      <c r="M237" s="11" t="s">
        <v>19</v>
      </c>
      <c r="N237" s="22"/>
      <c r="O237" s="12"/>
      <c r="P237" s="10"/>
      <c r="Q237" s="11"/>
      <c r="R237" s="11" t="s">
        <v>19</v>
      </c>
      <c r="S237" s="22"/>
      <c r="T237" s="39"/>
    </row>
    <row r="238" spans="1:20">
      <c r="A238" s="38"/>
      <c r="B238" s="11"/>
      <c r="C238" s="11"/>
      <c r="D238" s="14"/>
      <c r="E238" s="12"/>
      <c r="F238" s="10"/>
      <c r="G238" s="11"/>
      <c r="H238" s="11"/>
      <c r="I238" s="14"/>
      <c r="J238" s="12"/>
      <c r="K238" s="10"/>
      <c r="L238" s="11"/>
      <c r="M238" s="11"/>
      <c r="N238" s="14"/>
      <c r="O238" s="12"/>
      <c r="P238" s="10"/>
      <c r="Q238" s="11"/>
      <c r="R238" s="11"/>
      <c r="S238" s="14"/>
      <c r="T238" s="39"/>
    </row>
    <row r="239" spans="1:20">
      <c r="A239" s="40"/>
      <c r="B239" s="19" t="s">
        <v>8</v>
      </c>
      <c r="C239" s="19" t="s">
        <v>9</v>
      </c>
      <c r="D239" s="19" t="s">
        <v>10</v>
      </c>
      <c r="E239" s="20" t="s">
        <v>11</v>
      </c>
      <c r="F239" s="18"/>
      <c r="G239" s="19" t="s">
        <v>8</v>
      </c>
      <c r="H239" s="19" t="s">
        <v>9</v>
      </c>
      <c r="I239" s="19" t="s">
        <v>10</v>
      </c>
      <c r="J239" s="20" t="s">
        <v>11</v>
      </c>
      <c r="K239" s="18"/>
      <c r="L239" s="19" t="s">
        <v>8</v>
      </c>
      <c r="M239" s="19" t="s">
        <v>9</v>
      </c>
      <c r="N239" s="19" t="s">
        <v>10</v>
      </c>
      <c r="O239" s="20" t="s">
        <v>11</v>
      </c>
      <c r="P239" s="18"/>
      <c r="Q239" s="19" t="s">
        <v>8</v>
      </c>
      <c r="R239" s="19" t="s">
        <v>9</v>
      </c>
      <c r="S239" s="19" t="s">
        <v>10</v>
      </c>
      <c r="T239" s="41" t="s">
        <v>11</v>
      </c>
    </row>
    <row r="240" spans="1:20">
      <c r="A240" s="40" t="s">
        <v>12</v>
      </c>
      <c r="B240" s="21">
        <v>4000</v>
      </c>
      <c r="C240" s="21">
        <v>40000</v>
      </c>
      <c r="D240" s="19">
        <v>1000</v>
      </c>
      <c r="E240" s="20" t="s">
        <v>16</v>
      </c>
      <c r="F240" s="18" t="s">
        <v>12</v>
      </c>
      <c r="G240" s="21">
        <v>400</v>
      </c>
      <c r="H240" s="21">
        <v>40000</v>
      </c>
      <c r="I240" s="19">
        <v>1000</v>
      </c>
      <c r="J240" s="20" t="s">
        <v>16</v>
      </c>
      <c r="K240" s="18" t="s">
        <v>12</v>
      </c>
      <c r="L240" s="21">
        <v>400</v>
      </c>
      <c r="M240" s="21">
        <v>40000</v>
      </c>
      <c r="N240" s="19">
        <v>1000</v>
      </c>
      <c r="O240" s="20" t="s">
        <v>16</v>
      </c>
      <c r="P240" s="18" t="s">
        <v>12</v>
      </c>
      <c r="Q240" s="21">
        <v>400</v>
      </c>
      <c r="R240" s="21">
        <v>40000</v>
      </c>
      <c r="S240" s="19">
        <v>1000</v>
      </c>
      <c r="T240" s="41" t="s">
        <v>16</v>
      </c>
    </row>
    <row r="241" spans="1:21">
      <c r="A241" s="38">
        <v>1</v>
      </c>
      <c r="B241" s="11">
        <v>15</v>
      </c>
      <c r="C241" s="11">
        <v>22</v>
      </c>
      <c r="D241" s="11">
        <v>68.181818181818187</v>
      </c>
      <c r="E241" s="12">
        <v>-3</v>
      </c>
      <c r="F241" s="10">
        <v>1</v>
      </c>
      <c r="G241" s="11"/>
      <c r="H241" s="11"/>
      <c r="I241" s="11"/>
      <c r="J241" s="12">
        <v>-3</v>
      </c>
      <c r="K241" s="10">
        <v>1</v>
      </c>
      <c r="L241" s="22">
        <v>87</v>
      </c>
      <c r="M241" s="22">
        <v>56</v>
      </c>
      <c r="N241" s="11">
        <v>15.535714285714286</v>
      </c>
      <c r="O241" s="12">
        <v>-3</v>
      </c>
      <c r="P241" s="10">
        <v>1</v>
      </c>
      <c r="Q241" s="22">
        <v>152</v>
      </c>
      <c r="R241" s="22">
        <v>71</v>
      </c>
      <c r="S241" s="11">
        <v>21.408450704225356</v>
      </c>
      <c r="T241" s="39">
        <v>-3</v>
      </c>
    </row>
    <row r="242" spans="1:21">
      <c r="A242" s="38">
        <v>2</v>
      </c>
      <c r="B242" s="11">
        <v>23</v>
      </c>
      <c r="C242" s="11">
        <v>70</v>
      </c>
      <c r="D242" s="11">
        <v>32.857142857142854</v>
      </c>
      <c r="E242" s="12">
        <v>-3</v>
      </c>
      <c r="F242" s="10">
        <v>2</v>
      </c>
      <c r="G242" s="11">
        <v>41</v>
      </c>
      <c r="H242" s="11">
        <v>82</v>
      </c>
      <c r="I242" s="11">
        <v>5</v>
      </c>
      <c r="J242" s="12">
        <v>-3</v>
      </c>
      <c r="K242" s="10">
        <v>2</v>
      </c>
      <c r="L242" s="22">
        <v>149</v>
      </c>
      <c r="M242" s="22">
        <v>69</v>
      </c>
      <c r="N242" s="11">
        <v>21.594202898550723</v>
      </c>
      <c r="O242" s="12">
        <v>-3</v>
      </c>
      <c r="P242" s="10">
        <v>2</v>
      </c>
      <c r="Q242" s="22">
        <v>46</v>
      </c>
      <c r="R242" s="22">
        <v>50</v>
      </c>
      <c r="S242" s="11">
        <v>9.1999999999999993</v>
      </c>
      <c r="T242" s="39">
        <v>-3</v>
      </c>
    </row>
    <row r="243" spans="1:21">
      <c r="A243" s="38">
        <v>3</v>
      </c>
      <c r="B243" s="11">
        <v>16</v>
      </c>
      <c r="C243" s="11">
        <v>40</v>
      </c>
      <c r="D243" s="11">
        <v>40</v>
      </c>
      <c r="E243" s="12">
        <v>-3</v>
      </c>
      <c r="F243" s="10">
        <v>3</v>
      </c>
      <c r="G243" s="11">
        <v>24</v>
      </c>
      <c r="H243" s="11">
        <v>88</v>
      </c>
      <c r="I243" s="11">
        <v>2.7272727272727275</v>
      </c>
      <c r="J243" s="12">
        <v>-3</v>
      </c>
      <c r="K243" s="10">
        <v>3</v>
      </c>
      <c r="L243" s="22">
        <v>166</v>
      </c>
      <c r="M243" s="22">
        <v>69</v>
      </c>
      <c r="N243" s="11">
        <v>24.05797101449275</v>
      </c>
      <c r="O243" s="12">
        <v>-3</v>
      </c>
      <c r="P243" s="10">
        <v>3</v>
      </c>
      <c r="Q243" s="22">
        <v>166</v>
      </c>
      <c r="R243" s="22">
        <v>66</v>
      </c>
      <c r="S243" s="11">
        <v>25.151515151515149</v>
      </c>
      <c r="T243" s="39">
        <v>-3</v>
      </c>
    </row>
    <row r="244" spans="1:21">
      <c r="A244" s="38">
        <v>4</v>
      </c>
      <c r="B244" s="11">
        <v>9</v>
      </c>
      <c r="C244" s="11">
        <v>59</v>
      </c>
      <c r="D244" s="11">
        <v>15.254237288135593</v>
      </c>
      <c r="E244" s="12">
        <v>-3</v>
      </c>
      <c r="F244" s="10">
        <v>4</v>
      </c>
      <c r="G244" s="11">
        <v>83</v>
      </c>
      <c r="H244" s="11">
        <v>57</v>
      </c>
      <c r="I244" s="11">
        <v>14.561403508771928</v>
      </c>
      <c r="J244" s="12">
        <v>-3</v>
      </c>
      <c r="K244" s="10">
        <v>4</v>
      </c>
      <c r="L244" s="22">
        <v>78</v>
      </c>
      <c r="M244" s="22">
        <v>7</v>
      </c>
      <c r="N244" s="11">
        <v>111.42857142857142</v>
      </c>
      <c r="O244" s="12">
        <v>-3</v>
      </c>
      <c r="P244" s="10">
        <v>4</v>
      </c>
      <c r="Q244" s="22">
        <v>86</v>
      </c>
      <c r="R244" s="22">
        <v>57</v>
      </c>
      <c r="S244" s="11">
        <v>15.087719298245613</v>
      </c>
      <c r="T244" s="39">
        <v>-3</v>
      </c>
    </row>
    <row r="245" spans="1:21">
      <c r="A245" s="38">
        <v>5</v>
      </c>
      <c r="B245" s="11">
        <v>13</v>
      </c>
      <c r="C245" s="11">
        <v>46</v>
      </c>
      <c r="D245" s="11">
        <v>28.260869565217394</v>
      </c>
      <c r="E245" s="12">
        <v>-3</v>
      </c>
      <c r="F245" s="10">
        <v>5</v>
      </c>
      <c r="G245" s="11">
        <v>79</v>
      </c>
      <c r="H245" s="11">
        <v>91</v>
      </c>
      <c r="I245" s="11">
        <v>8.6813186813186825</v>
      </c>
      <c r="J245" s="12">
        <v>-3</v>
      </c>
      <c r="K245" s="10">
        <v>5</v>
      </c>
      <c r="L245" s="22">
        <v>191</v>
      </c>
      <c r="M245" s="22">
        <v>55</v>
      </c>
      <c r="N245" s="11">
        <v>34.727272727272727</v>
      </c>
      <c r="O245" s="12">
        <v>-3</v>
      </c>
      <c r="P245" s="10">
        <v>5</v>
      </c>
      <c r="Q245" s="22">
        <v>113</v>
      </c>
      <c r="R245" s="22">
        <v>63</v>
      </c>
      <c r="S245" s="11">
        <v>17.936507936507937</v>
      </c>
      <c r="T245" s="39">
        <v>-3</v>
      </c>
    </row>
    <row r="246" spans="1:21">
      <c r="A246" s="63">
        <v>6</v>
      </c>
      <c r="B246" s="42">
        <v>26</v>
      </c>
      <c r="C246" s="42">
        <v>34</v>
      </c>
      <c r="D246" s="42">
        <v>76.47058823529413</v>
      </c>
      <c r="E246" s="64">
        <v>-3</v>
      </c>
      <c r="F246" s="65">
        <v>6</v>
      </c>
      <c r="G246" s="42">
        <v>132</v>
      </c>
      <c r="H246" s="42">
        <v>56</v>
      </c>
      <c r="I246" s="42">
        <v>23.571428571428573</v>
      </c>
      <c r="J246" s="64">
        <v>-3</v>
      </c>
      <c r="K246" s="65">
        <v>6</v>
      </c>
      <c r="L246" s="66">
        <v>194</v>
      </c>
      <c r="M246" s="42">
        <v>79</v>
      </c>
      <c r="N246" s="42">
        <v>24.556962025316455</v>
      </c>
      <c r="O246" s="64">
        <v>-3</v>
      </c>
      <c r="P246" s="65">
        <v>6</v>
      </c>
      <c r="Q246" s="66">
        <v>100</v>
      </c>
      <c r="R246" s="42">
        <v>67</v>
      </c>
      <c r="S246" s="42">
        <v>14.92537313432836</v>
      </c>
      <c r="T246" s="67">
        <v>-3</v>
      </c>
    </row>
    <row r="247" spans="1:21">
      <c r="A247" s="26" t="s">
        <v>13</v>
      </c>
      <c r="B247" s="11">
        <v>15.5</v>
      </c>
      <c r="C247" s="11">
        <v>45.166666666666664</v>
      </c>
      <c r="D247" s="11">
        <v>34.317343173431738</v>
      </c>
      <c r="E247" s="12">
        <v>-3</v>
      </c>
      <c r="F247" s="26" t="s">
        <v>13</v>
      </c>
      <c r="G247" s="11">
        <v>79</v>
      </c>
      <c r="H247" s="11">
        <v>74.8</v>
      </c>
      <c r="I247" s="11">
        <v>10.561497326203209</v>
      </c>
      <c r="J247" s="12">
        <v>-3</v>
      </c>
      <c r="K247" s="26" t="s">
        <v>13</v>
      </c>
      <c r="L247" s="11">
        <v>157.5</v>
      </c>
      <c r="M247" s="11">
        <v>55.833333333333336</v>
      </c>
      <c r="N247" s="11">
        <v>28.208955223880594</v>
      </c>
      <c r="O247" s="12">
        <v>-3</v>
      </c>
      <c r="P247" s="26" t="s">
        <v>13</v>
      </c>
      <c r="Q247" s="11">
        <v>106.5</v>
      </c>
      <c r="R247" s="11">
        <v>62.333333333333336</v>
      </c>
      <c r="S247" s="11">
        <v>17.085561497326204</v>
      </c>
      <c r="T247" s="12">
        <v>-3</v>
      </c>
    </row>
    <row r="248" spans="1:21">
      <c r="A248" s="30" t="s">
        <v>14</v>
      </c>
      <c r="B248" s="31"/>
      <c r="C248" s="31">
        <v>3.6428571428571432</v>
      </c>
      <c r="D248" s="19" t="s">
        <v>17</v>
      </c>
      <c r="E248" s="32">
        <v>-2</v>
      </c>
      <c r="F248" s="30" t="s">
        <v>14</v>
      </c>
      <c r="G248" s="31"/>
      <c r="H248" s="31">
        <v>8.6813186813186825</v>
      </c>
      <c r="I248" s="19" t="s">
        <v>17</v>
      </c>
      <c r="J248" s="32">
        <v>-3</v>
      </c>
      <c r="K248" s="30" t="s">
        <v>14</v>
      </c>
      <c r="L248" s="31"/>
      <c r="M248" s="31">
        <v>2.4307466519904599</v>
      </c>
      <c r="N248" s="19" t="s">
        <v>17</v>
      </c>
      <c r="O248" s="32">
        <v>-2</v>
      </c>
      <c r="P248" s="30" t="s">
        <v>14</v>
      </c>
      <c r="Q248" s="31"/>
      <c r="R248" s="31">
        <v>1.6512113617376776</v>
      </c>
      <c r="S248" s="19" t="s">
        <v>17</v>
      </c>
      <c r="T248" s="32">
        <v>-2</v>
      </c>
    </row>
    <row r="249" spans="1:21">
      <c r="A249" s="33"/>
      <c r="B249" s="33"/>
      <c r="C249" s="33"/>
      <c r="D249" s="33"/>
      <c r="E249" s="33"/>
      <c r="F249" s="33"/>
      <c r="G249" s="33"/>
      <c r="H249" s="33"/>
      <c r="I249" s="33"/>
      <c r="J249" s="33"/>
      <c r="K249" s="33"/>
      <c r="L249" s="33"/>
      <c r="M249" s="33"/>
      <c r="N249" s="33"/>
      <c r="O249" s="33"/>
      <c r="P249" s="33"/>
      <c r="Q249" s="33"/>
      <c r="R249" s="33"/>
      <c r="S249" s="33"/>
      <c r="T249" s="33"/>
    </row>
    <row r="250" spans="1:21">
      <c r="A250" s="33"/>
      <c r="B250" s="33"/>
      <c r="C250" s="33"/>
      <c r="D250" s="33"/>
      <c r="E250" s="33"/>
      <c r="F250" s="33"/>
      <c r="G250" s="33"/>
      <c r="H250" s="33"/>
      <c r="I250" s="33"/>
      <c r="J250" s="33"/>
      <c r="K250" s="33"/>
      <c r="L250" s="33"/>
      <c r="M250" s="33"/>
      <c r="N250" s="33"/>
      <c r="O250" s="33"/>
      <c r="P250" s="33"/>
      <c r="Q250" s="33"/>
      <c r="R250" s="33"/>
      <c r="S250" s="33"/>
      <c r="T250" s="33"/>
    </row>
    <row r="251" spans="1:21">
      <c r="A251" s="84" t="s">
        <v>2</v>
      </c>
      <c r="B251" s="84"/>
      <c r="C251" s="84"/>
      <c r="D251" s="84" t="s">
        <v>2</v>
      </c>
      <c r="E251" s="84"/>
      <c r="F251" s="84"/>
      <c r="G251" s="84" t="s">
        <v>2</v>
      </c>
      <c r="H251" s="84"/>
      <c r="I251" s="84"/>
      <c r="J251" s="84" t="s">
        <v>2</v>
      </c>
      <c r="K251" s="84"/>
      <c r="L251" s="84"/>
      <c r="M251" s="84" t="s">
        <v>2</v>
      </c>
      <c r="N251" s="84"/>
      <c r="O251" s="84"/>
      <c r="P251" s="84" t="s">
        <v>2</v>
      </c>
      <c r="Q251" s="84"/>
      <c r="R251" s="84"/>
      <c r="S251" s="84" t="s">
        <v>2</v>
      </c>
      <c r="T251" s="84"/>
      <c r="U251" s="84"/>
    </row>
    <row r="252" spans="1:21">
      <c r="A252" s="33"/>
      <c r="B252" s="33"/>
      <c r="C252" s="33"/>
      <c r="D252" s="33"/>
      <c r="E252" s="33"/>
      <c r="F252" s="33"/>
      <c r="G252" s="33"/>
      <c r="H252" s="33"/>
      <c r="I252" s="33"/>
      <c r="J252" s="33"/>
      <c r="K252" s="33"/>
      <c r="L252" s="33"/>
      <c r="M252" s="33"/>
      <c r="N252" s="33"/>
      <c r="O252" s="33"/>
      <c r="P252" s="33"/>
      <c r="Q252" s="33"/>
      <c r="R252" s="33"/>
      <c r="S252" s="33"/>
      <c r="T252" s="33"/>
      <c r="U252" s="33"/>
    </row>
    <row r="253" spans="1:21">
      <c r="A253" s="5"/>
      <c r="B253" s="35" t="s">
        <v>15</v>
      </c>
      <c r="C253" s="35" t="s">
        <v>0</v>
      </c>
      <c r="D253" s="36" t="s">
        <v>3</v>
      </c>
      <c r="E253" s="35">
        <v>1</v>
      </c>
      <c r="F253" s="5"/>
      <c r="G253" s="35" t="s">
        <v>15</v>
      </c>
      <c r="H253" s="35" t="s">
        <v>0</v>
      </c>
      <c r="I253" s="36" t="s">
        <v>3</v>
      </c>
      <c r="J253" s="35">
        <v>2</v>
      </c>
      <c r="K253" s="5"/>
      <c r="L253" s="35" t="s">
        <v>15</v>
      </c>
      <c r="M253" s="35" t="s">
        <v>0</v>
      </c>
      <c r="N253" s="36" t="s">
        <v>3</v>
      </c>
      <c r="O253" s="35">
        <v>3</v>
      </c>
      <c r="P253" s="5"/>
      <c r="Q253" s="35" t="s">
        <v>15</v>
      </c>
      <c r="R253" s="35" t="s">
        <v>0</v>
      </c>
      <c r="S253" s="36" t="s">
        <v>3</v>
      </c>
      <c r="T253" s="35">
        <v>4</v>
      </c>
      <c r="U253" s="33"/>
    </row>
    <row r="254" spans="1:21">
      <c r="A254" s="10"/>
      <c r="B254" s="11"/>
      <c r="C254" s="11" t="s">
        <v>18</v>
      </c>
      <c r="D254" s="22"/>
      <c r="E254" s="12"/>
      <c r="F254" s="10"/>
      <c r="G254" s="11"/>
      <c r="H254" s="11" t="s">
        <v>18</v>
      </c>
      <c r="I254" s="22"/>
      <c r="J254" s="12"/>
      <c r="K254" s="10"/>
      <c r="L254" s="11"/>
      <c r="M254" s="11" t="s">
        <v>18</v>
      </c>
      <c r="N254" s="22"/>
      <c r="O254" s="12"/>
      <c r="P254" s="10"/>
      <c r="Q254" s="11"/>
      <c r="R254" s="11" t="s">
        <v>18</v>
      </c>
      <c r="S254" s="22"/>
      <c r="T254" s="12"/>
      <c r="U254" s="33"/>
    </row>
    <row r="255" spans="1:21">
      <c r="A255" s="10"/>
      <c r="B255" s="11"/>
      <c r="C255" s="11"/>
      <c r="D255" s="14"/>
      <c r="E255" s="12"/>
      <c r="F255" s="10"/>
      <c r="G255" s="11"/>
      <c r="H255" s="11"/>
      <c r="I255" s="14"/>
      <c r="J255" s="12"/>
      <c r="K255" s="10"/>
      <c r="L255" s="11"/>
      <c r="M255" s="11"/>
      <c r="N255" s="14"/>
      <c r="O255" s="12"/>
      <c r="P255" s="10"/>
      <c r="Q255" s="11"/>
      <c r="R255" s="11"/>
      <c r="S255" s="14"/>
      <c r="T255" s="12"/>
      <c r="U255" s="33"/>
    </row>
    <row r="256" spans="1:21">
      <c r="A256" s="18"/>
      <c r="B256" s="19" t="s">
        <v>8</v>
      </c>
      <c r="C256" s="19" t="s">
        <v>9</v>
      </c>
      <c r="D256" s="19" t="s">
        <v>10</v>
      </c>
      <c r="E256" s="20" t="s">
        <v>11</v>
      </c>
      <c r="F256" s="18"/>
      <c r="G256" s="19" t="s">
        <v>8</v>
      </c>
      <c r="H256" s="19" t="s">
        <v>9</v>
      </c>
      <c r="I256" s="19" t="s">
        <v>10</v>
      </c>
      <c r="J256" s="20" t="s">
        <v>11</v>
      </c>
      <c r="K256" s="18"/>
      <c r="L256" s="19" t="s">
        <v>8</v>
      </c>
      <c r="M256" s="19" t="s">
        <v>9</v>
      </c>
      <c r="N256" s="19" t="s">
        <v>10</v>
      </c>
      <c r="O256" s="20" t="s">
        <v>11</v>
      </c>
      <c r="P256" s="18"/>
      <c r="Q256" s="19" t="s">
        <v>8</v>
      </c>
      <c r="R256" s="19" t="s">
        <v>9</v>
      </c>
      <c r="S256" s="19" t="s">
        <v>10</v>
      </c>
      <c r="T256" s="20" t="s">
        <v>11</v>
      </c>
      <c r="U256" s="33"/>
    </row>
    <row r="257" spans="1:21">
      <c r="A257" s="18" t="s">
        <v>12</v>
      </c>
      <c r="B257" s="21">
        <v>400</v>
      </c>
      <c r="C257" s="21">
        <v>40000</v>
      </c>
      <c r="D257" s="19">
        <v>1000</v>
      </c>
      <c r="E257" s="20" t="s">
        <v>16</v>
      </c>
      <c r="F257" s="18" t="s">
        <v>12</v>
      </c>
      <c r="G257" s="21">
        <v>400</v>
      </c>
      <c r="H257" s="21">
        <v>40000</v>
      </c>
      <c r="I257" s="19">
        <v>1000</v>
      </c>
      <c r="J257" s="20" t="s">
        <v>16</v>
      </c>
      <c r="K257" s="18" t="s">
        <v>12</v>
      </c>
      <c r="L257" s="21">
        <v>400</v>
      </c>
      <c r="M257" s="21">
        <v>40000</v>
      </c>
      <c r="N257" s="19">
        <v>1000</v>
      </c>
      <c r="O257" s="20" t="s">
        <v>16</v>
      </c>
      <c r="P257" s="18" t="s">
        <v>12</v>
      </c>
      <c r="Q257" s="21">
        <v>400</v>
      </c>
      <c r="R257" s="21">
        <v>40000</v>
      </c>
      <c r="S257" s="19">
        <v>1000</v>
      </c>
      <c r="T257" s="20" t="s">
        <v>16</v>
      </c>
      <c r="U257" s="33"/>
    </row>
    <row r="258" spans="1:21">
      <c r="A258" s="10">
        <v>1</v>
      </c>
      <c r="B258" s="11">
        <v>21</v>
      </c>
      <c r="C258" s="11">
        <v>48</v>
      </c>
      <c r="D258" s="11">
        <v>4.375</v>
      </c>
      <c r="E258" s="12">
        <v>-3</v>
      </c>
      <c r="F258" s="10">
        <v>1</v>
      </c>
      <c r="G258" s="11">
        <v>143</v>
      </c>
      <c r="H258" s="11">
        <v>79</v>
      </c>
      <c r="I258" s="11">
        <v>18.101265822784811</v>
      </c>
      <c r="J258" s="12">
        <v>-3</v>
      </c>
      <c r="K258" s="10">
        <v>1</v>
      </c>
      <c r="L258" s="22">
        <v>85</v>
      </c>
      <c r="M258" s="22">
        <v>50</v>
      </c>
      <c r="N258" s="11">
        <v>17</v>
      </c>
      <c r="O258" s="12">
        <v>-3</v>
      </c>
      <c r="P258" s="10">
        <v>1</v>
      </c>
      <c r="Q258" s="22">
        <v>71</v>
      </c>
      <c r="R258" s="22">
        <v>119</v>
      </c>
      <c r="S258" s="11">
        <v>5.9663865546218489</v>
      </c>
      <c r="T258" s="12">
        <v>-3</v>
      </c>
      <c r="U258" s="33"/>
    </row>
    <row r="259" spans="1:21">
      <c r="A259" s="10">
        <v>2</v>
      </c>
      <c r="B259" s="22">
        <v>18</v>
      </c>
      <c r="C259" s="22">
        <v>15</v>
      </c>
      <c r="D259" s="11">
        <v>12</v>
      </c>
      <c r="E259" s="12">
        <v>-3</v>
      </c>
      <c r="F259" s="10">
        <v>2</v>
      </c>
      <c r="G259" s="22">
        <v>220</v>
      </c>
      <c r="H259" s="22">
        <v>74</v>
      </c>
      <c r="I259" s="11">
        <v>29.729729729729726</v>
      </c>
      <c r="J259" s="12">
        <v>-3</v>
      </c>
      <c r="K259" s="10">
        <v>2</v>
      </c>
      <c r="L259" s="22">
        <v>48</v>
      </c>
      <c r="M259" s="22">
        <v>48</v>
      </c>
      <c r="N259" s="11">
        <v>10</v>
      </c>
      <c r="O259" s="12">
        <v>-3</v>
      </c>
      <c r="P259" s="10">
        <v>2</v>
      </c>
      <c r="Q259" s="22">
        <v>96</v>
      </c>
      <c r="R259" s="22">
        <v>30</v>
      </c>
      <c r="S259" s="11">
        <v>32</v>
      </c>
      <c r="T259" s="12">
        <v>-3</v>
      </c>
      <c r="U259" s="33"/>
    </row>
    <row r="260" spans="1:21">
      <c r="A260" s="10">
        <v>3</v>
      </c>
      <c r="B260" s="22">
        <v>96</v>
      </c>
      <c r="C260" s="22">
        <v>44</v>
      </c>
      <c r="D260" s="11">
        <v>21.81818181818182</v>
      </c>
      <c r="E260" s="12">
        <v>-3</v>
      </c>
      <c r="F260" s="10">
        <v>3</v>
      </c>
      <c r="G260" s="22">
        <v>83</v>
      </c>
      <c r="H260" s="22">
        <v>59</v>
      </c>
      <c r="I260" s="11">
        <v>14.067796610169491</v>
      </c>
      <c r="J260" s="12">
        <v>-3</v>
      </c>
      <c r="K260" s="10">
        <v>3</v>
      </c>
      <c r="L260" s="22">
        <v>25</v>
      </c>
      <c r="M260" s="22">
        <v>30</v>
      </c>
      <c r="N260" s="11">
        <v>8.3333333333333339</v>
      </c>
      <c r="O260" s="12">
        <v>-3</v>
      </c>
      <c r="P260" s="10">
        <v>3</v>
      </c>
      <c r="Q260" s="22">
        <v>49</v>
      </c>
      <c r="R260" s="22">
        <v>87</v>
      </c>
      <c r="S260" s="11">
        <v>5.6321839080459766</v>
      </c>
      <c r="T260" s="12">
        <v>-3</v>
      </c>
      <c r="U260" s="33"/>
    </row>
    <row r="261" spans="1:21">
      <c r="A261" s="10">
        <v>4</v>
      </c>
      <c r="B261" s="22">
        <v>47</v>
      </c>
      <c r="C261" s="22">
        <v>41</v>
      </c>
      <c r="D261" s="11">
        <v>11.463414634146341</v>
      </c>
      <c r="E261" s="12">
        <v>-3</v>
      </c>
      <c r="F261" s="10">
        <v>4</v>
      </c>
      <c r="G261" s="22">
        <v>26</v>
      </c>
      <c r="H261" s="22">
        <v>70</v>
      </c>
      <c r="I261" s="11">
        <v>3.7142857142857149</v>
      </c>
      <c r="J261" s="12">
        <v>-3</v>
      </c>
      <c r="K261" s="10">
        <v>4</v>
      </c>
      <c r="L261" s="22">
        <v>76</v>
      </c>
      <c r="M261" s="22">
        <v>46</v>
      </c>
      <c r="N261" s="11">
        <v>16.521739130434781</v>
      </c>
      <c r="O261" s="12">
        <v>-3</v>
      </c>
      <c r="P261" s="10">
        <v>4</v>
      </c>
      <c r="Q261" s="22">
        <v>137</v>
      </c>
      <c r="R261" s="22">
        <v>117</v>
      </c>
      <c r="S261" s="11">
        <v>11.709401709401709</v>
      </c>
      <c r="T261" s="12">
        <v>-3</v>
      </c>
      <c r="U261" s="33"/>
    </row>
    <row r="262" spans="1:21">
      <c r="A262" s="10">
        <v>5</v>
      </c>
      <c r="B262" s="22">
        <v>26</v>
      </c>
      <c r="C262" s="22">
        <v>69</v>
      </c>
      <c r="D262" s="11">
        <v>3.7681159420289849</v>
      </c>
      <c r="E262" s="12">
        <v>-3</v>
      </c>
      <c r="F262" s="10">
        <v>5</v>
      </c>
      <c r="G262" s="22">
        <v>46</v>
      </c>
      <c r="H262" s="22">
        <v>78</v>
      </c>
      <c r="I262" s="11">
        <v>5.8974358974358969</v>
      </c>
      <c r="J262" s="12">
        <v>-3</v>
      </c>
      <c r="K262" s="10">
        <v>5</v>
      </c>
      <c r="L262" s="22">
        <v>66</v>
      </c>
      <c r="M262" s="22">
        <v>54</v>
      </c>
      <c r="N262" s="11">
        <v>12.222222222222223</v>
      </c>
      <c r="O262" s="12">
        <v>-3</v>
      </c>
      <c r="P262" s="10">
        <v>5</v>
      </c>
      <c r="Q262" s="22">
        <v>78</v>
      </c>
      <c r="R262" s="22">
        <v>112</v>
      </c>
      <c r="S262" s="11">
        <v>6.9642857142857135</v>
      </c>
      <c r="T262" s="12">
        <v>-3</v>
      </c>
      <c r="U262" s="33"/>
    </row>
    <row r="263" spans="1:21">
      <c r="A263" s="58">
        <v>6</v>
      </c>
      <c r="B263" s="22">
        <v>87</v>
      </c>
      <c r="C263" s="11">
        <v>43</v>
      </c>
      <c r="D263" s="11">
        <v>20.232558139534884</v>
      </c>
      <c r="E263" s="57">
        <v>-3</v>
      </c>
      <c r="F263" s="58">
        <v>6</v>
      </c>
      <c r="G263" s="22">
        <v>117</v>
      </c>
      <c r="H263" s="11">
        <v>70</v>
      </c>
      <c r="I263" s="11">
        <v>16.714285714285712</v>
      </c>
      <c r="J263" s="57">
        <v>-3</v>
      </c>
      <c r="K263" s="58">
        <v>6</v>
      </c>
      <c r="L263" s="22">
        <v>17</v>
      </c>
      <c r="M263" s="11">
        <v>18</v>
      </c>
      <c r="N263" s="11">
        <v>9.4444444444444446</v>
      </c>
      <c r="O263" s="57">
        <v>-3</v>
      </c>
      <c r="P263" s="58">
        <v>6</v>
      </c>
      <c r="Q263" s="22">
        <v>134</v>
      </c>
      <c r="R263" s="11">
        <v>70</v>
      </c>
      <c r="S263" s="11">
        <v>19.142857142857142</v>
      </c>
      <c r="T263" s="57">
        <v>-3</v>
      </c>
      <c r="U263" s="33"/>
    </row>
    <row r="264" spans="1:21">
      <c r="A264" s="74" t="s">
        <v>13</v>
      </c>
      <c r="B264" s="35">
        <v>36.5</v>
      </c>
      <c r="C264" s="35">
        <v>43.333333333333336</v>
      </c>
      <c r="D264" s="35">
        <v>8.4230769230769216</v>
      </c>
      <c r="E264" s="61">
        <v>-3</v>
      </c>
      <c r="F264" s="75" t="s">
        <v>13</v>
      </c>
      <c r="G264" s="35">
        <v>100</v>
      </c>
      <c r="H264" s="35">
        <v>71.666666666666671</v>
      </c>
      <c r="I264" s="35">
        <v>13.953488372093023</v>
      </c>
      <c r="J264" s="61">
        <v>-3</v>
      </c>
      <c r="K264" s="75" t="s">
        <v>13</v>
      </c>
      <c r="L264" s="35">
        <v>57</v>
      </c>
      <c r="M264" s="35">
        <v>41</v>
      </c>
      <c r="N264" s="35">
        <v>13.902439024390244</v>
      </c>
      <c r="O264" s="61">
        <v>-3</v>
      </c>
      <c r="P264" s="75" t="s">
        <v>13</v>
      </c>
      <c r="Q264" s="35">
        <v>87</v>
      </c>
      <c r="R264" s="35">
        <v>89.166666666666671</v>
      </c>
      <c r="S264" s="35">
        <v>9.7570093457943923</v>
      </c>
      <c r="T264" s="62">
        <v>-3</v>
      </c>
      <c r="U264" s="33"/>
    </row>
    <row r="265" spans="1:21">
      <c r="A265" s="51" t="s">
        <v>14</v>
      </c>
      <c r="B265" s="31"/>
      <c r="C265" s="31">
        <v>1.173170731707317</v>
      </c>
      <c r="D265" s="19" t="s">
        <v>17</v>
      </c>
      <c r="E265" s="32">
        <v>-2</v>
      </c>
      <c r="F265" s="30" t="s">
        <v>14</v>
      </c>
      <c r="G265" s="31"/>
      <c r="H265" s="31">
        <v>1.5391041162227601</v>
      </c>
      <c r="I265" s="19" t="s">
        <v>17</v>
      </c>
      <c r="J265" s="32">
        <v>-2</v>
      </c>
      <c r="K265" s="30" t="s">
        <v>14</v>
      </c>
      <c r="L265" s="31"/>
      <c r="M265" s="31">
        <v>1.1111111111111112</v>
      </c>
      <c r="N265" s="19" t="s">
        <v>17</v>
      </c>
      <c r="O265" s="32">
        <v>-2</v>
      </c>
      <c r="P265" s="30" t="s">
        <v>14</v>
      </c>
      <c r="Q265" s="31"/>
      <c r="R265" s="31">
        <v>9.3368437118437111</v>
      </c>
      <c r="S265" s="19" t="s">
        <v>17</v>
      </c>
      <c r="T265" s="52">
        <v>-3</v>
      </c>
      <c r="U265" s="33"/>
    </row>
    <row r="266" spans="1:21">
      <c r="A266" s="73"/>
      <c r="B266" s="35" t="s">
        <v>15</v>
      </c>
      <c r="C266" s="3" t="s">
        <v>4</v>
      </c>
      <c r="D266" s="36" t="s">
        <v>3</v>
      </c>
      <c r="E266" s="35">
        <v>1</v>
      </c>
      <c r="F266" s="34"/>
      <c r="G266" s="35" t="s">
        <v>15</v>
      </c>
      <c r="H266" s="3" t="s">
        <v>4</v>
      </c>
      <c r="I266" s="36" t="s">
        <v>3</v>
      </c>
      <c r="J266" s="37">
        <v>2</v>
      </c>
      <c r="K266" s="4"/>
      <c r="L266" s="35" t="s">
        <v>15</v>
      </c>
      <c r="M266" s="3" t="s">
        <v>4</v>
      </c>
      <c r="N266" s="36" t="s">
        <v>3</v>
      </c>
      <c r="O266" s="37">
        <v>2</v>
      </c>
      <c r="P266" s="34"/>
      <c r="Q266" s="35" t="s">
        <v>15</v>
      </c>
      <c r="R266" s="3" t="s">
        <v>4</v>
      </c>
      <c r="S266" s="36" t="s">
        <v>3</v>
      </c>
      <c r="T266" s="37">
        <v>4</v>
      </c>
      <c r="U266" s="33"/>
    </row>
    <row r="267" spans="1:21">
      <c r="A267" s="38"/>
      <c r="B267" s="11"/>
      <c r="C267" s="11" t="s">
        <v>18</v>
      </c>
      <c r="D267" s="22"/>
      <c r="E267" s="12"/>
      <c r="F267" s="10"/>
      <c r="G267" s="11"/>
      <c r="H267" s="11" t="s">
        <v>18</v>
      </c>
      <c r="I267" s="22"/>
      <c r="J267" s="12"/>
      <c r="K267" s="8"/>
      <c r="L267" s="11"/>
      <c r="M267" s="11" t="s">
        <v>18</v>
      </c>
      <c r="N267" s="22"/>
      <c r="O267" s="12"/>
      <c r="P267" s="10"/>
      <c r="Q267" s="11"/>
      <c r="R267" s="11" t="s">
        <v>18</v>
      </c>
      <c r="S267" s="22"/>
      <c r="T267" s="39"/>
      <c r="U267" s="33"/>
    </row>
    <row r="268" spans="1:21">
      <c r="A268" s="38"/>
      <c r="B268" s="11"/>
      <c r="C268" s="11"/>
      <c r="D268" s="14"/>
      <c r="E268" s="12"/>
      <c r="F268" s="10"/>
      <c r="G268" s="11"/>
      <c r="H268" s="11"/>
      <c r="I268" s="14"/>
      <c r="J268" s="12"/>
      <c r="K268" s="8"/>
      <c r="L268" s="2"/>
      <c r="M268" s="2"/>
      <c r="N268" s="13"/>
      <c r="O268" s="12"/>
      <c r="P268" s="10"/>
      <c r="Q268" s="11"/>
      <c r="R268" s="11"/>
      <c r="S268" s="14"/>
      <c r="T268" s="39"/>
      <c r="U268" s="33"/>
    </row>
    <row r="269" spans="1:21">
      <c r="A269" s="40"/>
      <c r="B269" s="19" t="s">
        <v>8</v>
      </c>
      <c r="C269" s="19" t="s">
        <v>9</v>
      </c>
      <c r="D269" s="19" t="s">
        <v>10</v>
      </c>
      <c r="E269" s="20" t="s">
        <v>11</v>
      </c>
      <c r="F269" s="18"/>
      <c r="G269" s="19" t="s">
        <v>8</v>
      </c>
      <c r="H269" s="19" t="s">
        <v>9</v>
      </c>
      <c r="I269" s="19" t="s">
        <v>10</v>
      </c>
      <c r="J269" s="20" t="s">
        <v>11</v>
      </c>
      <c r="K269" s="15"/>
      <c r="L269" s="16" t="s">
        <v>8</v>
      </c>
      <c r="M269" s="16" t="s">
        <v>9</v>
      </c>
      <c r="N269" s="16" t="s">
        <v>10</v>
      </c>
      <c r="O269" s="17" t="s">
        <v>11</v>
      </c>
      <c r="P269" s="18"/>
      <c r="Q269" s="19" t="s">
        <v>8</v>
      </c>
      <c r="R269" s="19" t="s">
        <v>9</v>
      </c>
      <c r="S269" s="19" t="s">
        <v>10</v>
      </c>
      <c r="T269" s="41" t="s">
        <v>11</v>
      </c>
      <c r="U269" s="33"/>
    </row>
    <row r="270" spans="1:21">
      <c r="A270" s="40" t="s">
        <v>12</v>
      </c>
      <c r="B270" s="21">
        <v>400</v>
      </c>
      <c r="C270" s="21">
        <v>40000</v>
      </c>
      <c r="D270" s="19">
        <v>1000</v>
      </c>
      <c r="E270" s="20" t="s">
        <v>16</v>
      </c>
      <c r="F270" s="18" t="s">
        <v>12</v>
      </c>
      <c r="G270" s="21">
        <v>400</v>
      </c>
      <c r="H270" s="21">
        <v>40000</v>
      </c>
      <c r="I270" s="19">
        <v>1000</v>
      </c>
      <c r="J270" s="20" t="s">
        <v>16</v>
      </c>
      <c r="K270" s="15" t="s">
        <v>12</v>
      </c>
      <c r="L270" s="21">
        <v>400</v>
      </c>
      <c r="M270" s="21">
        <v>40000</v>
      </c>
      <c r="N270" s="16">
        <v>1000</v>
      </c>
      <c r="O270" s="17" t="str">
        <f>"x10"</f>
        <v>x10</v>
      </c>
      <c r="P270" s="18" t="s">
        <v>12</v>
      </c>
      <c r="Q270" s="21">
        <v>400</v>
      </c>
      <c r="R270" s="21">
        <v>40000</v>
      </c>
      <c r="S270" s="19">
        <v>1000</v>
      </c>
      <c r="T270" s="41" t="s">
        <v>16</v>
      </c>
      <c r="U270" s="33"/>
    </row>
    <row r="271" spans="1:21">
      <c r="A271" s="38">
        <v>1</v>
      </c>
      <c r="B271" s="11">
        <v>59</v>
      </c>
      <c r="C271" s="11">
        <v>25</v>
      </c>
      <c r="D271" s="11">
        <v>23.599999999999998</v>
      </c>
      <c r="E271" s="12">
        <v>-3</v>
      </c>
      <c r="F271" s="10">
        <v>1</v>
      </c>
      <c r="G271" s="22">
        <v>99</v>
      </c>
      <c r="H271" s="22">
        <v>38</v>
      </c>
      <c r="I271" s="11">
        <v>26.05263157894737</v>
      </c>
      <c r="J271" s="12">
        <v>-3</v>
      </c>
      <c r="K271" s="8">
        <v>1</v>
      </c>
      <c r="L271" s="22">
        <v>51</v>
      </c>
      <c r="M271" s="22">
        <v>20</v>
      </c>
      <c r="N271" s="11">
        <f>IF(M271=0,0,L271*L270/M271/M270*N270)</f>
        <v>25.5</v>
      </c>
      <c r="O271" s="9">
        <f>-LOG(N270)</f>
        <v>-3</v>
      </c>
      <c r="P271" s="10">
        <v>1</v>
      </c>
      <c r="Q271" s="22">
        <v>80</v>
      </c>
      <c r="R271" s="22">
        <v>33</v>
      </c>
      <c r="S271" s="11">
        <v>24.242424242424242</v>
      </c>
      <c r="T271" s="39">
        <v>-3</v>
      </c>
      <c r="U271" s="33"/>
    </row>
    <row r="272" spans="1:21">
      <c r="A272" s="38">
        <v>2</v>
      </c>
      <c r="B272" s="11">
        <v>63</v>
      </c>
      <c r="C272" s="11">
        <v>15</v>
      </c>
      <c r="D272" s="11">
        <v>42</v>
      </c>
      <c r="E272" s="12">
        <v>-3</v>
      </c>
      <c r="F272" s="10">
        <v>2</v>
      </c>
      <c r="G272" s="22">
        <v>139</v>
      </c>
      <c r="H272" s="22">
        <v>43</v>
      </c>
      <c r="I272" s="11">
        <v>32.325581395348834</v>
      </c>
      <c r="J272" s="12">
        <v>-3</v>
      </c>
      <c r="K272" s="8">
        <v>2</v>
      </c>
      <c r="L272" s="22">
        <v>60</v>
      </c>
      <c r="M272" s="22">
        <v>29</v>
      </c>
      <c r="N272" s="11">
        <f>IF(M272=0,0,L272*L270/M272/M270*N270)</f>
        <v>20.689655172413794</v>
      </c>
      <c r="O272" s="9">
        <f>-LOG(N270)</f>
        <v>-3</v>
      </c>
      <c r="P272" s="10">
        <v>2</v>
      </c>
      <c r="Q272" s="22">
        <v>61</v>
      </c>
      <c r="R272" s="22">
        <v>25</v>
      </c>
      <c r="S272" s="11">
        <v>24.400000000000002</v>
      </c>
      <c r="T272" s="39">
        <v>-3</v>
      </c>
      <c r="U272" s="33"/>
    </row>
    <row r="273" spans="1:21">
      <c r="A273" s="38">
        <v>3</v>
      </c>
      <c r="B273" s="11">
        <v>70</v>
      </c>
      <c r="C273" s="11">
        <v>32</v>
      </c>
      <c r="D273" s="11">
        <v>21.875</v>
      </c>
      <c r="E273" s="12">
        <v>-3</v>
      </c>
      <c r="F273" s="10">
        <v>3</v>
      </c>
      <c r="G273" s="22">
        <v>73</v>
      </c>
      <c r="H273" s="22">
        <v>32</v>
      </c>
      <c r="I273" s="11">
        <v>22.8125</v>
      </c>
      <c r="J273" s="12">
        <v>-3</v>
      </c>
      <c r="K273" s="8">
        <v>3</v>
      </c>
      <c r="L273" s="22">
        <v>35</v>
      </c>
      <c r="M273" s="22">
        <v>34</v>
      </c>
      <c r="N273" s="11">
        <f>IF(M273=0,0,L273*L270/M273/M270*N270)</f>
        <v>10.294117647058824</v>
      </c>
      <c r="O273" s="9">
        <f>-LOG(N270)</f>
        <v>-3</v>
      </c>
      <c r="P273" s="10">
        <v>3</v>
      </c>
      <c r="Q273" s="22">
        <v>66</v>
      </c>
      <c r="R273" s="22">
        <v>17</v>
      </c>
      <c r="S273" s="11">
        <v>38.82352941176471</v>
      </c>
      <c r="T273" s="39">
        <v>-3</v>
      </c>
      <c r="U273" s="33"/>
    </row>
    <row r="274" spans="1:21">
      <c r="A274" s="38">
        <v>4</v>
      </c>
      <c r="B274" s="11">
        <v>42</v>
      </c>
      <c r="C274" s="11">
        <v>28</v>
      </c>
      <c r="D274" s="11">
        <v>15</v>
      </c>
      <c r="E274" s="12">
        <v>-3</v>
      </c>
      <c r="F274" s="10">
        <v>4</v>
      </c>
      <c r="G274" s="22">
        <v>175</v>
      </c>
      <c r="H274" s="22">
        <v>81</v>
      </c>
      <c r="I274" s="11">
        <v>21.60493827160494</v>
      </c>
      <c r="J274" s="12">
        <v>-3</v>
      </c>
      <c r="K274" s="8">
        <v>4</v>
      </c>
      <c r="L274" s="22">
        <v>44</v>
      </c>
      <c r="M274" s="22">
        <v>20</v>
      </c>
      <c r="N274" s="2">
        <f>IF(M274=0,0,L274*L270/M274/M270*N270)</f>
        <v>22</v>
      </c>
      <c r="O274" s="9">
        <f>-LOG(N270)</f>
        <v>-3</v>
      </c>
      <c r="P274" s="10">
        <v>4</v>
      </c>
      <c r="Q274" s="22">
        <v>80</v>
      </c>
      <c r="R274" s="22">
        <v>36</v>
      </c>
      <c r="S274" s="11">
        <v>22.222222222222221</v>
      </c>
      <c r="T274" s="39">
        <v>-3</v>
      </c>
      <c r="U274" s="33"/>
    </row>
    <row r="275" spans="1:21">
      <c r="A275" s="38">
        <v>5</v>
      </c>
      <c r="B275" s="22">
        <v>82</v>
      </c>
      <c r="C275" s="22">
        <v>32</v>
      </c>
      <c r="D275" s="11">
        <v>25.625</v>
      </c>
      <c r="E275" s="12">
        <v>-3</v>
      </c>
      <c r="F275" s="10">
        <v>5</v>
      </c>
      <c r="G275" s="22">
        <v>79</v>
      </c>
      <c r="H275" s="22">
        <v>35</v>
      </c>
      <c r="I275" s="11">
        <v>22.571428571428573</v>
      </c>
      <c r="J275" s="12">
        <v>-3</v>
      </c>
      <c r="K275" s="8">
        <v>5</v>
      </c>
      <c r="L275" s="22">
        <v>49</v>
      </c>
      <c r="M275" s="22">
        <v>34</v>
      </c>
      <c r="N275" s="2">
        <f>IF(M275=0,0,L275*L270/M275/M270*N270)</f>
        <v>14.411764705882353</v>
      </c>
      <c r="O275" s="9">
        <f>-LOG(N270)</f>
        <v>-3</v>
      </c>
      <c r="P275" s="10">
        <v>5</v>
      </c>
      <c r="Q275" s="22">
        <v>90</v>
      </c>
      <c r="R275" s="22">
        <v>26</v>
      </c>
      <c r="S275" s="11">
        <v>34.615384615384613</v>
      </c>
      <c r="T275" s="39">
        <v>-3</v>
      </c>
      <c r="U275" s="33"/>
    </row>
    <row r="276" spans="1:21">
      <c r="A276" s="63">
        <v>6</v>
      </c>
      <c r="B276" s="66">
        <v>42</v>
      </c>
      <c r="C276" s="42">
        <v>13</v>
      </c>
      <c r="D276" s="42">
        <v>32.307692307692307</v>
      </c>
      <c r="E276" s="64">
        <v>-3</v>
      </c>
      <c r="F276" s="65">
        <v>6</v>
      </c>
      <c r="G276" s="66">
        <v>81</v>
      </c>
      <c r="H276" s="42">
        <v>27</v>
      </c>
      <c r="I276" s="42">
        <v>30</v>
      </c>
      <c r="J276" s="64">
        <v>-3</v>
      </c>
      <c r="K276" s="15">
        <v>6</v>
      </c>
      <c r="L276" s="22">
        <v>83</v>
      </c>
      <c r="M276" s="23">
        <v>34</v>
      </c>
      <c r="N276" s="24">
        <f>IF(M276=0,0,L276*L270/M276/M270*N270)</f>
        <v>24.411764705882355</v>
      </c>
      <c r="O276" s="17">
        <f>-LOG(N270)</f>
        <v>-3</v>
      </c>
      <c r="P276" s="65">
        <v>6</v>
      </c>
      <c r="Q276" s="66">
        <v>69</v>
      </c>
      <c r="R276" s="42">
        <v>299</v>
      </c>
      <c r="S276" s="42">
        <v>2.3076923076923075</v>
      </c>
      <c r="T276" s="67">
        <v>-3</v>
      </c>
      <c r="U276" s="33"/>
    </row>
    <row r="277" spans="1:21">
      <c r="A277" s="26" t="s">
        <v>13</v>
      </c>
      <c r="B277" s="11">
        <v>61</v>
      </c>
      <c r="C277" s="11">
        <v>24.166666666666668</v>
      </c>
      <c r="D277" s="11">
        <v>25.241379310344826</v>
      </c>
      <c r="E277" s="12">
        <v>-3</v>
      </c>
      <c r="F277" s="26" t="s">
        <v>13</v>
      </c>
      <c r="G277" s="11">
        <v>90</v>
      </c>
      <c r="H277" s="11">
        <v>42.666666666666664</v>
      </c>
      <c r="I277" s="11">
        <v>21.09375</v>
      </c>
      <c r="J277" s="12">
        <v>-3</v>
      </c>
      <c r="K277" s="25" t="s">
        <v>13</v>
      </c>
      <c r="L277" s="2">
        <f>MEDIAN(L271:L276)</f>
        <v>50</v>
      </c>
      <c r="M277" s="2">
        <f>AVERAGE(M271:M276)</f>
        <v>28.5</v>
      </c>
      <c r="N277" s="2">
        <f>L277*L270/M277/M270*N270</f>
        <v>17.543859649122808</v>
      </c>
      <c r="O277" s="9">
        <f>-LOG(N270)</f>
        <v>-3</v>
      </c>
      <c r="P277" s="26" t="s">
        <v>13</v>
      </c>
      <c r="Q277" s="11">
        <v>74.5</v>
      </c>
      <c r="R277" s="11">
        <v>72.666666666666671</v>
      </c>
      <c r="S277" s="11">
        <v>10.252293577981652</v>
      </c>
      <c r="T277" s="12">
        <v>-3</v>
      </c>
      <c r="U277" s="33"/>
    </row>
    <row r="278" spans="1:21">
      <c r="A278" s="70" t="s">
        <v>14</v>
      </c>
      <c r="B278" s="43"/>
      <c r="C278" s="43">
        <v>2.4612499999999997</v>
      </c>
      <c r="D278" s="56" t="s">
        <v>17</v>
      </c>
      <c r="E278" s="71">
        <v>-2</v>
      </c>
      <c r="F278" s="70" t="s">
        <v>14</v>
      </c>
      <c r="G278" s="43"/>
      <c r="H278" s="43">
        <v>2.4432565789473686</v>
      </c>
      <c r="I278" s="56" t="s">
        <v>17</v>
      </c>
      <c r="J278" s="71">
        <v>-2</v>
      </c>
      <c r="K278" s="27" t="s">
        <v>14</v>
      </c>
      <c r="L278" s="28"/>
      <c r="M278" s="28">
        <f>IF(MEDIAN(N271:N276)&lt;0.01,MEDIAN(N271:N276)*1000,IF(MEDIAN(N271:N276)&lt;0.1,MEDIAN(N271:N276)*100,IF(MEDIAN(N271:N276)&lt;1,MEDIAN(N271:N276)*10,IF(MEDIAN(N271:N276)&gt;999.99,MEDIAN(N271:N276)/1000,IF(MEDIAN(N271:N276)&gt;99.99,MEDIAN(N271:N276)/100,IF(MEDIAN(N271:N276)&gt;9.99,MEDIAN(N271:N276)/10,MEDIAN(N271:N276)))))))</f>
        <v>2.1344827586206896</v>
      </c>
      <c r="N278" s="16" t="str">
        <f>"x 10 "</f>
        <v xml:space="preserve">x 10 </v>
      </c>
      <c r="O278" s="29">
        <f>IF(MEDIAN(N271:N276)&lt;0.01,-LOG(N270)-3,IF(MEDIAN(N271:N276)&lt;0.1,-LOG(N270)-2,IF(MEDIAN(N271:N276)&lt;1,-LOG(N270)-1,IF(MEDIAN(N271:N276)&gt;999.99,-LOG(N270)+3,IF(MEDIAN(N271:N276)&gt;99.99,-LOG(N270)+2,IF(MEDIAN(N271:N276)&gt;9.99,-LOG(N270)+1,-LOG(N270)))))))</f>
        <v>-2</v>
      </c>
      <c r="P278" s="70" t="s">
        <v>14</v>
      </c>
      <c r="Q278" s="43"/>
      <c r="R278" s="43">
        <v>2.4321212121212121</v>
      </c>
      <c r="S278" s="56" t="s">
        <v>17</v>
      </c>
      <c r="T278" s="71">
        <v>-2</v>
      </c>
      <c r="U278" s="33"/>
    </row>
    <row r="279" spans="1:21">
      <c r="A279" s="60"/>
      <c r="B279" s="35" t="s">
        <v>15</v>
      </c>
      <c r="C279" s="3" t="s">
        <v>5</v>
      </c>
      <c r="D279" s="36" t="s">
        <v>3</v>
      </c>
      <c r="E279" s="35">
        <v>1</v>
      </c>
      <c r="F279" s="34"/>
      <c r="G279" s="35" t="s">
        <v>15</v>
      </c>
      <c r="H279" s="3" t="s">
        <v>5</v>
      </c>
      <c r="I279" s="36" t="s">
        <v>3</v>
      </c>
      <c r="J279" s="35">
        <v>2</v>
      </c>
      <c r="K279" s="34"/>
      <c r="L279" s="35" t="s">
        <v>15</v>
      </c>
      <c r="M279" s="3" t="s">
        <v>5</v>
      </c>
      <c r="N279" s="36" t="s">
        <v>3</v>
      </c>
      <c r="O279" s="35">
        <v>3</v>
      </c>
      <c r="P279" s="34"/>
      <c r="Q279" s="35" t="s">
        <v>15</v>
      </c>
      <c r="R279" s="3" t="s">
        <v>5</v>
      </c>
      <c r="S279" s="36" t="s">
        <v>3</v>
      </c>
      <c r="T279" s="37">
        <v>4</v>
      </c>
      <c r="U279" s="33"/>
    </row>
    <row r="280" spans="1:21">
      <c r="A280" s="38"/>
      <c r="B280" s="11"/>
      <c r="C280" s="11" t="s">
        <v>18</v>
      </c>
      <c r="D280" s="22"/>
      <c r="E280" s="12"/>
      <c r="F280" s="10"/>
      <c r="G280" s="11"/>
      <c r="H280" s="11" t="s">
        <v>18</v>
      </c>
      <c r="I280" s="22"/>
      <c r="J280" s="12"/>
      <c r="K280" s="10"/>
      <c r="L280" s="11"/>
      <c r="M280" s="11" t="s">
        <v>18</v>
      </c>
      <c r="N280" s="22"/>
      <c r="O280" s="12"/>
      <c r="P280" s="10"/>
      <c r="Q280" s="11"/>
      <c r="R280" s="11" t="s">
        <v>18</v>
      </c>
      <c r="S280" s="22"/>
      <c r="T280" s="39"/>
      <c r="U280" s="33"/>
    </row>
    <row r="281" spans="1:21">
      <c r="A281" s="38"/>
      <c r="B281" s="11"/>
      <c r="C281" s="11"/>
      <c r="D281" s="14"/>
      <c r="E281" s="12"/>
      <c r="F281" s="10"/>
      <c r="G281" s="11"/>
      <c r="H281" s="11"/>
      <c r="I281" s="14"/>
      <c r="J281" s="12"/>
      <c r="K281" s="10"/>
      <c r="L281" s="11"/>
      <c r="M281" s="11"/>
      <c r="N281" s="14"/>
      <c r="O281" s="12"/>
      <c r="P281" s="10"/>
      <c r="Q281" s="11"/>
      <c r="R281" s="11"/>
      <c r="S281" s="14"/>
      <c r="T281" s="39"/>
      <c r="U281" s="33"/>
    </row>
    <row r="282" spans="1:21">
      <c r="A282" s="40"/>
      <c r="B282" s="19" t="s">
        <v>8</v>
      </c>
      <c r="C282" s="19" t="s">
        <v>9</v>
      </c>
      <c r="D282" s="19" t="s">
        <v>10</v>
      </c>
      <c r="E282" s="20" t="s">
        <v>11</v>
      </c>
      <c r="F282" s="18"/>
      <c r="G282" s="19" t="s">
        <v>8</v>
      </c>
      <c r="H282" s="19" t="s">
        <v>9</v>
      </c>
      <c r="I282" s="19" t="s">
        <v>10</v>
      </c>
      <c r="J282" s="20" t="s">
        <v>11</v>
      </c>
      <c r="K282" s="18"/>
      <c r="L282" s="19" t="s">
        <v>8</v>
      </c>
      <c r="M282" s="19" t="s">
        <v>9</v>
      </c>
      <c r="N282" s="19" t="s">
        <v>10</v>
      </c>
      <c r="O282" s="20" t="s">
        <v>11</v>
      </c>
      <c r="P282" s="18"/>
      <c r="Q282" s="19" t="s">
        <v>8</v>
      </c>
      <c r="R282" s="19" t="s">
        <v>9</v>
      </c>
      <c r="S282" s="19" t="s">
        <v>10</v>
      </c>
      <c r="T282" s="41" t="s">
        <v>11</v>
      </c>
      <c r="U282" s="33"/>
    </row>
    <row r="283" spans="1:21">
      <c r="A283" s="40" t="s">
        <v>12</v>
      </c>
      <c r="B283" s="21">
        <v>400</v>
      </c>
      <c r="C283" s="21">
        <v>40000</v>
      </c>
      <c r="D283" s="19">
        <v>1000</v>
      </c>
      <c r="E283" s="20" t="s">
        <v>16</v>
      </c>
      <c r="F283" s="18" t="s">
        <v>12</v>
      </c>
      <c r="G283" s="21">
        <v>400</v>
      </c>
      <c r="H283" s="21">
        <v>40000</v>
      </c>
      <c r="I283" s="19">
        <v>1000</v>
      </c>
      <c r="J283" s="20" t="s">
        <v>16</v>
      </c>
      <c r="K283" s="18" t="s">
        <v>12</v>
      </c>
      <c r="L283" s="21">
        <v>400</v>
      </c>
      <c r="M283" s="21">
        <v>40000</v>
      </c>
      <c r="N283" s="19">
        <v>1000</v>
      </c>
      <c r="O283" s="20" t="s">
        <v>16</v>
      </c>
      <c r="P283" s="18" t="s">
        <v>12</v>
      </c>
      <c r="Q283" s="21">
        <v>400</v>
      </c>
      <c r="R283" s="21">
        <v>40000</v>
      </c>
      <c r="S283" s="19">
        <v>1000</v>
      </c>
      <c r="T283" s="41" t="s">
        <v>16</v>
      </c>
      <c r="U283" s="33"/>
    </row>
    <row r="284" spans="1:21">
      <c r="A284" s="38">
        <v>1</v>
      </c>
      <c r="B284" s="11">
        <v>55</v>
      </c>
      <c r="C284" s="11">
        <v>65</v>
      </c>
      <c r="D284" s="11">
        <v>8.4615384615384617</v>
      </c>
      <c r="E284" s="12">
        <v>-3</v>
      </c>
      <c r="F284" s="10">
        <v>1</v>
      </c>
      <c r="G284" s="11">
        <v>136</v>
      </c>
      <c r="H284" s="11">
        <v>84</v>
      </c>
      <c r="I284" s="11">
        <v>16.19047619047619</v>
      </c>
      <c r="J284" s="12">
        <v>-3</v>
      </c>
      <c r="K284" s="10">
        <v>1</v>
      </c>
      <c r="L284" s="22">
        <v>35</v>
      </c>
      <c r="M284" s="22">
        <v>58</v>
      </c>
      <c r="N284" s="11">
        <v>6.0344827586206895</v>
      </c>
      <c r="O284" s="12">
        <v>-3</v>
      </c>
      <c r="P284" s="10">
        <v>1</v>
      </c>
      <c r="Q284" s="22">
        <v>59</v>
      </c>
      <c r="R284" s="22">
        <v>140</v>
      </c>
      <c r="S284" s="11">
        <v>4.2142857142857144</v>
      </c>
      <c r="T284" s="39">
        <v>-3</v>
      </c>
      <c r="U284" s="33"/>
    </row>
    <row r="285" spans="1:21">
      <c r="A285" s="38">
        <v>2</v>
      </c>
      <c r="B285" s="11">
        <v>7</v>
      </c>
      <c r="C285" s="11">
        <v>12</v>
      </c>
      <c r="D285" s="11">
        <v>5.8333333333333339</v>
      </c>
      <c r="E285" s="12">
        <v>-3</v>
      </c>
      <c r="F285" s="10">
        <v>2</v>
      </c>
      <c r="G285" s="11">
        <v>110</v>
      </c>
      <c r="H285" s="11">
        <v>63</v>
      </c>
      <c r="I285" s="11">
        <v>17.460317460317462</v>
      </c>
      <c r="J285" s="12">
        <v>-3</v>
      </c>
      <c r="K285" s="10">
        <v>2</v>
      </c>
      <c r="L285" s="22">
        <v>32</v>
      </c>
      <c r="M285" s="22">
        <v>80</v>
      </c>
      <c r="N285" s="11">
        <v>4</v>
      </c>
      <c r="O285" s="12">
        <v>-3</v>
      </c>
      <c r="P285" s="10">
        <v>2</v>
      </c>
      <c r="Q285" s="22">
        <v>87</v>
      </c>
      <c r="R285" s="22">
        <v>83</v>
      </c>
      <c r="S285" s="11">
        <v>10.481927710843374</v>
      </c>
      <c r="T285" s="39">
        <v>-3</v>
      </c>
      <c r="U285" s="33"/>
    </row>
    <row r="286" spans="1:21">
      <c r="A286" s="38">
        <v>3</v>
      </c>
      <c r="B286" s="11">
        <v>89</v>
      </c>
      <c r="C286" s="11">
        <v>51</v>
      </c>
      <c r="D286" s="11">
        <v>17.450980392156861</v>
      </c>
      <c r="E286" s="12">
        <v>-3</v>
      </c>
      <c r="F286" s="10">
        <v>3</v>
      </c>
      <c r="G286" s="11">
        <v>93</v>
      </c>
      <c r="H286" s="11">
        <v>65</v>
      </c>
      <c r="I286" s="11">
        <v>14.307692307692307</v>
      </c>
      <c r="J286" s="12">
        <v>-3</v>
      </c>
      <c r="K286" s="10">
        <v>3</v>
      </c>
      <c r="L286" s="22">
        <v>44</v>
      </c>
      <c r="M286" s="22">
        <v>76</v>
      </c>
      <c r="N286" s="11">
        <v>5.7894736842105257</v>
      </c>
      <c r="O286" s="12">
        <v>-3</v>
      </c>
      <c r="P286" s="10">
        <v>3</v>
      </c>
      <c r="Q286" s="22">
        <v>24</v>
      </c>
      <c r="R286" s="22">
        <v>55</v>
      </c>
      <c r="S286" s="11">
        <v>4.3636363636363633</v>
      </c>
      <c r="T286" s="39">
        <v>-3</v>
      </c>
      <c r="U286" s="33"/>
    </row>
    <row r="287" spans="1:21">
      <c r="A287" s="38">
        <v>4</v>
      </c>
      <c r="B287" s="11">
        <v>76</v>
      </c>
      <c r="C287" s="11">
        <v>57</v>
      </c>
      <c r="D287" s="11">
        <v>13.333333333333334</v>
      </c>
      <c r="E287" s="12">
        <v>-3</v>
      </c>
      <c r="F287" s="10">
        <v>4</v>
      </c>
      <c r="G287" s="11">
        <v>72</v>
      </c>
      <c r="H287" s="11">
        <v>102</v>
      </c>
      <c r="I287" s="11">
        <v>7.0588235294117654</v>
      </c>
      <c r="J287" s="12">
        <v>-3</v>
      </c>
      <c r="K287" s="10">
        <v>4</v>
      </c>
      <c r="L287" s="22">
        <v>77</v>
      </c>
      <c r="M287" s="22">
        <v>93</v>
      </c>
      <c r="N287" s="11">
        <v>8.279569892473118</v>
      </c>
      <c r="O287" s="12">
        <v>-3</v>
      </c>
      <c r="P287" s="10">
        <v>4</v>
      </c>
      <c r="Q287" s="22">
        <v>74</v>
      </c>
      <c r="R287" s="22">
        <v>28</v>
      </c>
      <c r="S287" s="11">
        <v>26.428571428571427</v>
      </c>
      <c r="T287" s="39">
        <v>-3</v>
      </c>
      <c r="U287" s="33"/>
    </row>
    <row r="288" spans="1:21">
      <c r="A288" s="38">
        <v>5</v>
      </c>
      <c r="B288" s="11">
        <v>17</v>
      </c>
      <c r="C288" s="11">
        <v>59</v>
      </c>
      <c r="D288" s="11">
        <v>2.8813559322033901</v>
      </c>
      <c r="E288" s="12">
        <v>-3</v>
      </c>
      <c r="F288" s="10">
        <v>5</v>
      </c>
      <c r="G288" s="11">
        <v>95</v>
      </c>
      <c r="H288" s="11">
        <v>98</v>
      </c>
      <c r="I288" s="11">
        <v>9.6938775510204085</v>
      </c>
      <c r="J288" s="12">
        <v>-3</v>
      </c>
      <c r="K288" s="10">
        <v>5</v>
      </c>
      <c r="L288" s="22">
        <v>28</v>
      </c>
      <c r="M288" s="22">
        <v>74</v>
      </c>
      <c r="N288" s="11">
        <v>3.7837837837837838</v>
      </c>
      <c r="O288" s="12">
        <v>-3</v>
      </c>
      <c r="P288" s="10">
        <v>5</v>
      </c>
      <c r="Q288" s="22">
        <v>123</v>
      </c>
      <c r="R288" s="22">
        <v>75</v>
      </c>
      <c r="S288" s="11">
        <v>16.400000000000002</v>
      </c>
      <c r="T288" s="39">
        <v>-3</v>
      </c>
      <c r="U288" s="33"/>
    </row>
    <row r="289" spans="1:21">
      <c r="A289" s="63">
        <v>6</v>
      </c>
      <c r="B289" s="42">
        <v>11</v>
      </c>
      <c r="C289" s="42">
        <v>36</v>
      </c>
      <c r="D289" s="42">
        <v>3.0555555555555558</v>
      </c>
      <c r="E289" s="64">
        <v>-3</v>
      </c>
      <c r="F289" s="65">
        <v>6</v>
      </c>
      <c r="G289" s="42">
        <v>94</v>
      </c>
      <c r="H289" s="42">
        <v>89</v>
      </c>
      <c r="I289" s="42">
        <v>10.561797752808989</v>
      </c>
      <c r="J289" s="64">
        <v>-3</v>
      </c>
      <c r="K289" s="65">
        <v>6</v>
      </c>
      <c r="L289" s="66">
        <v>56</v>
      </c>
      <c r="M289" s="42">
        <v>145</v>
      </c>
      <c r="N289" s="42">
        <v>3.8620689655172415</v>
      </c>
      <c r="O289" s="64">
        <v>-3</v>
      </c>
      <c r="P289" s="65">
        <v>6</v>
      </c>
      <c r="Q289" s="66">
        <v>96</v>
      </c>
      <c r="R289" s="42">
        <v>94</v>
      </c>
      <c r="S289" s="42">
        <v>10.212765957446807</v>
      </c>
      <c r="T289" s="67">
        <v>-3</v>
      </c>
      <c r="U289" s="33"/>
    </row>
    <row r="290" spans="1:21">
      <c r="A290" s="26" t="s">
        <v>13</v>
      </c>
      <c r="B290" s="11">
        <v>36</v>
      </c>
      <c r="C290" s="11">
        <v>46.666666666666664</v>
      </c>
      <c r="D290" s="11">
        <v>7.7142857142857153</v>
      </c>
      <c r="E290" s="12">
        <v>-3</v>
      </c>
      <c r="F290" s="26" t="s">
        <v>13</v>
      </c>
      <c r="G290" s="11">
        <v>94.5</v>
      </c>
      <c r="H290" s="11">
        <v>83.5</v>
      </c>
      <c r="I290" s="11">
        <v>11.317365269461078</v>
      </c>
      <c r="J290" s="12">
        <v>-3</v>
      </c>
      <c r="K290" s="26" t="s">
        <v>13</v>
      </c>
      <c r="L290" s="11">
        <v>39.5</v>
      </c>
      <c r="M290" s="11">
        <v>87.666666666666671</v>
      </c>
      <c r="N290" s="11">
        <v>4.5057034220532319</v>
      </c>
      <c r="O290" s="12">
        <v>-3</v>
      </c>
      <c r="P290" s="26" t="s">
        <v>13</v>
      </c>
      <c r="Q290" s="11">
        <v>80.5</v>
      </c>
      <c r="R290" s="11">
        <v>79.166666666666671</v>
      </c>
      <c r="S290" s="11">
        <v>10.168421052631578</v>
      </c>
      <c r="T290" s="12">
        <v>-3</v>
      </c>
      <c r="U290" s="33"/>
    </row>
    <row r="291" spans="1:21">
      <c r="A291" s="70" t="s">
        <v>14</v>
      </c>
      <c r="B291" s="43"/>
      <c r="C291" s="43">
        <v>7.1474358974358978</v>
      </c>
      <c r="D291" s="56" t="s">
        <v>17</v>
      </c>
      <c r="E291" s="71">
        <v>-3</v>
      </c>
      <c r="F291" s="70" t="s">
        <v>14</v>
      </c>
      <c r="G291" s="43"/>
      <c r="H291" s="43">
        <v>1.2434745030250647</v>
      </c>
      <c r="I291" s="56" t="s">
        <v>17</v>
      </c>
      <c r="J291" s="71">
        <v>-2</v>
      </c>
      <c r="K291" s="70" t="s">
        <v>14</v>
      </c>
      <c r="L291" s="43"/>
      <c r="M291" s="43">
        <v>4.8947368421052628</v>
      </c>
      <c r="N291" s="56" t="s">
        <v>17</v>
      </c>
      <c r="O291" s="71">
        <v>-3</v>
      </c>
      <c r="P291" s="70" t="s">
        <v>14</v>
      </c>
      <c r="Q291" s="43"/>
      <c r="R291" s="43">
        <v>1.034734683414509</v>
      </c>
      <c r="S291" s="56" t="s">
        <v>17</v>
      </c>
      <c r="T291" s="71">
        <v>-2</v>
      </c>
      <c r="U291" s="33"/>
    </row>
    <row r="292" spans="1:21">
      <c r="A292" s="60"/>
      <c r="B292" s="35" t="s">
        <v>15</v>
      </c>
      <c r="C292" s="35" t="s">
        <v>0</v>
      </c>
      <c r="D292" s="36" t="s">
        <v>3</v>
      </c>
      <c r="E292" s="35">
        <v>1</v>
      </c>
      <c r="F292" s="34"/>
      <c r="G292" s="35" t="s">
        <v>15</v>
      </c>
      <c r="H292" s="35" t="s">
        <v>0</v>
      </c>
      <c r="I292" s="36" t="s">
        <v>3</v>
      </c>
      <c r="J292" s="35">
        <v>2</v>
      </c>
      <c r="K292" s="34"/>
      <c r="L292" s="35" t="s">
        <v>15</v>
      </c>
      <c r="M292" s="35" t="s">
        <v>0</v>
      </c>
      <c r="N292" s="36" t="s">
        <v>3</v>
      </c>
      <c r="O292" s="35">
        <v>3</v>
      </c>
      <c r="P292" s="34"/>
      <c r="Q292" s="35" t="s">
        <v>15</v>
      </c>
      <c r="R292" s="35" t="s">
        <v>0</v>
      </c>
      <c r="S292" s="36" t="s">
        <v>3</v>
      </c>
      <c r="T292" s="37">
        <v>4</v>
      </c>
      <c r="U292" s="33"/>
    </row>
    <row r="293" spans="1:21">
      <c r="A293" s="38"/>
      <c r="B293" s="11"/>
      <c r="C293" s="11" t="s">
        <v>19</v>
      </c>
      <c r="D293" s="22"/>
      <c r="E293" s="12"/>
      <c r="F293" s="10"/>
      <c r="G293" s="11"/>
      <c r="H293" s="11" t="s">
        <v>19</v>
      </c>
      <c r="I293" s="22"/>
      <c r="J293" s="12"/>
      <c r="K293" s="10"/>
      <c r="L293" s="11"/>
      <c r="M293" s="11" t="s">
        <v>19</v>
      </c>
      <c r="N293" s="22"/>
      <c r="O293" s="12"/>
      <c r="P293" s="10"/>
      <c r="Q293" s="11"/>
      <c r="R293" s="11" t="s">
        <v>19</v>
      </c>
      <c r="S293" s="22"/>
      <c r="T293" s="39"/>
      <c r="U293" s="33"/>
    </row>
    <row r="294" spans="1:21">
      <c r="A294" s="38"/>
      <c r="B294" s="11"/>
      <c r="C294" s="11"/>
      <c r="D294" s="14"/>
      <c r="E294" s="12"/>
      <c r="F294" s="10"/>
      <c r="G294" s="11"/>
      <c r="H294" s="11"/>
      <c r="I294" s="14"/>
      <c r="J294" s="12"/>
      <c r="K294" s="10"/>
      <c r="L294" s="11"/>
      <c r="M294" s="11"/>
      <c r="N294" s="14"/>
      <c r="O294" s="12"/>
      <c r="P294" s="10"/>
      <c r="Q294" s="11"/>
      <c r="R294" s="11"/>
      <c r="S294" s="14"/>
      <c r="T294" s="39"/>
      <c r="U294" s="33"/>
    </row>
    <row r="295" spans="1:21">
      <c r="A295" s="40"/>
      <c r="B295" s="19" t="s">
        <v>8</v>
      </c>
      <c r="C295" s="19" t="s">
        <v>9</v>
      </c>
      <c r="D295" s="19" t="s">
        <v>10</v>
      </c>
      <c r="E295" s="20" t="s">
        <v>11</v>
      </c>
      <c r="F295" s="18"/>
      <c r="G295" s="19" t="s">
        <v>8</v>
      </c>
      <c r="H295" s="19" t="s">
        <v>9</v>
      </c>
      <c r="I295" s="19" t="s">
        <v>10</v>
      </c>
      <c r="J295" s="20" t="s">
        <v>11</v>
      </c>
      <c r="K295" s="18"/>
      <c r="L295" s="19" t="s">
        <v>8</v>
      </c>
      <c r="M295" s="19" t="s">
        <v>9</v>
      </c>
      <c r="N295" s="19" t="s">
        <v>10</v>
      </c>
      <c r="O295" s="20" t="s">
        <v>11</v>
      </c>
      <c r="P295" s="18"/>
      <c r="Q295" s="19" t="s">
        <v>8</v>
      </c>
      <c r="R295" s="19" t="s">
        <v>9</v>
      </c>
      <c r="S295" s="19" t="s">
        <v>10</v>
      </c>
      <c r="T295" s="41" t="s">
        <v>11</v>
      </c>
      <c r="U295" s="33"/>
    </row>
    <row r="296" spans="1:21">
      <c r="A296" s="40" t="s">
        <v>12</v>
      </c>
      <c r="B296" s="21">
        <v>400</v>
      </c>
      <c r="C296" s="21">
        <v>40000</v>
      </c>
      <c r="D296" s="19">
        <v>1000</v>
      </c>
      <c r="E296" s="20" t="s">
        <v>16</v>
      </c>
      <c r="F296" s="18" t="s">
        <v>12</v>
      </c>
      <c r="G296" s="21">
        <v>400</v>
      </c>
      <c r="H296" s="21">
        <v>40000</v>
      </c>
      <c r="I296" s="19">
        <v>1000</v>
      </c>
      <c r="J296" s="20" t="s">
        <v>16</v>
      </c>
      <c r="K296" s="18" t="s">
        <v>12</v>
      </c>
      <c r="L296" s="21">
        <v>400</v>
      </c>
      <c r="M296" s="21">
        <v>40000</v>
      </c>
      <c r="N296" s="19">
        <v>1000</v>
      </c>
      <c r="O296" s="20" t="s">
        <v>16</v>
      </c>
      <c r="P296" s="18" t="s">
        <v>12</v>
      </c>
      <c r="Q296" s="21">
        <v>400</v>
      </c>
      <c r="R296" s="21">
        <v>40000</v>
      </c>
      <c r="S296" s="19">
        <v>1000</v>
      </c>
      <c r="T296" s="41" t="s">
        <v>16</v>
      </c>
      <c r="U296" s="33"/>
    </row>
    <row r="297" spans="1:21">
      <c r="A297" s="38">
        <v>1</v>
      </c>
      <c r="B297" s="11">
        <v>31</v>
      </c>
      <c r="C297" s="11">
        <v>36</v>
      </c>
      <c r="D297" s="11">
        <v>8.6111111111111107</v>
      </c>
      <c r="E297" s="12">
        <v>-3</v>
      </c>
      <c r="F297" s="10">
        <v>1</v>
      </c>
      <c r="G297" s="11">
        <v>61</v>
      </c>
      <c r="H297" s="11">
        <v>50</v>
      </c>
      <c r="I297" s="11">
        <v>12.200000000000001</v>
      </c>
      <c r="J297" s="12">
        <v>-3</v>
      </c>
      <c r="K297" s="10">
        <v>1</v>
      </c>
      <c r="L297" s="22">
        <v>39</v>
      </c>
      <c r="M297" s="22">
        <v>56</v>
      </c>
      <c r="N297" s="11">
        <v>6.9642857142857135</v>
      </c>
      <c r="O297" s="12">
        <v>-3</v>
      </c>
      <c r="P297" s="10">
        <v>1</v>
      </c>
      <c r="Q297" s="22">
        <v>73</v>
      </c>
      <c r="R297" s="22">
        <v>82</v>
      </c>
      <c r="S297" s="11">
        <v>8.9024390243902456</v>
      </c>
      <c r="T297" s="39">
        <v>-3</v>
      </c>
      <c r="U297" s="33"/>
    </row>
    <row r="298" spans="1:21">
      <c r="A298" s="38">
        <v>2</v>
      </c>
      <c r="B298" s="11">
        <v>13</v>
      </c>
      <c r="C298" s="11">
        <v>21</v>
      </c>
      <c r="D298" s="11">
        <v>6.1904761904761907</v>
      </c>
      <c r="E298" s="12">
        <v>-3</v>
      </c>
      <c r="F298" s="10">
        <v>2</v>
      </c>
      <c r="G298" s="11">
        <v>104</v>
      </c>
      <c r="H298" s="11">
        <v>89</v>
      </c>
      <c r="I298" s="11">
        <v>11.685393258426966</v>
      </c>
      <c r="J298" s="12">
        <v>-3</v>
      </c>
      <c r="K298" s="10">
        <v>2</v>
      </c>
      <c r="L298" s="22">
        <v>87</v>
      </c>
      <c r="M298" s="22">
        <v>76</v>
      </c>
      <c r="N298" s="11">
        <v>11.447368421052632</v>
      </c>
      <c r="O298" s="12">
        <v>-3</v>
      </c>
      <c r="P298" s="10">
        <v>2</v>
      </c>
      <c r="Q298" s="22">
        <v>98</v>
      </c>
      <c r="R298" s="22">
        <v>59</v>
      </c>
      <c r="S298" s="11">
        <v>16.610169491525422</v>
      </c>
      <c r="T298" s="39">
        <v>-3</v>
      </c>
      <c r="U298" s="33"/>
    </row>
    <row r="299" spans="1:21">
      <c r="A299" s="38">
        <v>3</v>
      </c>
      <c r="B299" s="11">
        <v>15</v>
      </c>
      <c r="C299" s="11">
        <v>5</v>
      </c>
      <c r="D299" s="11">
        <v>30</v>
      </c>
      <c r="E299" s="12">
        <v>-3</v>
      </c>
      <c r="F299" s="10">
        <v>3</v>
      </c>
      <c r="G299" s="11">
        <v>56</v>
      </c>
      <c r="H299" s="11">
        <v>46</v>
      </c>
      <c r="I299" s="11">
        <v>12.17391304347826</v>
      </c>
      <c r="J299" s="12">
        <v>-3</v>
      </c>
      <c r="K299" s="10">
        <v>3</v>
      </c>
      <c r="L299" s="22">
        <v>24</v>
      </c>
      <c r="M299" s="22">
        <v>31</v>
      </c>
      <c r="N299" s="11">
        <v>7.741935483870968</v>
      </c>
      <c r="O299" s="12">
        <v>-3</v>
      </c>
      <c r="P299" s="10">
        <v>3</v>
      </c>
      <c r="Q299" s="22">
        <v>106</v>
      </c>
      <c r="R299" s="22">
        <v>138</v>
      </c>
      <c r="S299" s="11">
        <v>7.6811594202898545</v>
      </c>
      <c r="T299" s="39">
        <v>-3</v>
      </c>
      <c r="U299" s="33"/>
    </row>
    <row r="300" spans="1:21">
      <c r="A300" s="38">
        <v>4</v>
      </c>
      <c r="B300" s="11">
        <v>22</v>
      </c>
      <c r="C300" s="11">
        <v>18</v>
      </c>
      <c r="D300" s="11">
        <v>12.222222222222223</v>
      </c>
      <c r="E300" s="12">
        <v>-3</v>
      </c>
      <c r="F300" s="10">
        <v>4</v>
      </c>
      <c r="G300" s="11">
        <v>26</v>
      </c>
      <c r="H300" s="11">
        <v>64</v>
      </c>
      <c r="I300" s="11">
        <v>4.0625</v>
      </c>
      <c r="J300" s="12">
        <v>-3</v>
      </c>
      <c r="K300" s="10">
        <v>4</v>
      </c>
      <c r="L300" s="22">
        <v>67</v>
      </c>
      <c r="M300" s="22">
        <v>62</v>
      </c>
      <c r="N300" s="11">
        <v>10.806451612903226</v>
      </c>
      <c r="O300" s="12">
        <v>-3</v>
      </c>
      <c r="P300" s="10">
        <v>4</v>
      </c>
      <c r="Q300" s="22">
        <v>66</v>
      </c>
      <c r="R300" s="22">
        <v>60</v>
      </c>
      <c r="S300" s="11">
        <v>11</v>
      </c>
      <c r="T300" s="39">
        <v>-3</v>
      </c>
      <c r="U300" s="33"/>
    </row>
    <row r="301" spans="1:21">
      <c r="A301" s="38">
        <v>5</v>
      </c>
      <c r="B301" s="11">
        <v>61</v>
      </c>
      <c r="C301" s="11">
        <v>41</v>
      </c>
      <c r="D301" s="11">
        <v>14.878048780487804</v>
      </c>
      <c r="E301" s="12">
        <v>-3</v>
      </c>
      <c r="F301" s="10">
        <v>5</v>
      </c>
      <c r="G301" s="11">
        <v>153</v>
      </c>
      <c r="H301" s="11">
        <v>78</v>
      </c>
      <c r="I301" s="11">
        <v>19.615384615384613</v>
      </c>
      <c r="J301" s="12">
        <v>-3</v>
      </c>
      <c r="K301" s="10">
        <v>5</v>
      </c>
      <c r="L301" s="22">
        <v>158</v>
      </c>
      <c r="M301" s="22">
        <v>79</v>
      </c>
      <c r="N301" s="11">
        <v>20</v>
      </c>
      <c r="O301" s="12">
        <v>-3</v>
      </c>
      <c r="P301" s="10">
        <v>5</v>
      </c>
      <c r="Q301" s="22">
        <v>86</v>
      </c>
      <c r="R301" s="22">
        <v>96</v>
      </c>
      <c r="S301" s="11">
        <v>8.9583333333333321</v>
      </c>
      <c r="T301" s="39">
        <v>-3</v>
      </c>
      <c r="U301" s="33"/>
    </row>
    <row r="302" spans="1:21">
      <c r="A302" s="63">
        <v>6</v>
      </c>
      <c r="B302" s="42">
        <v>13</v>
      </c>
      <c r="C302" s="42">
        <v>15</v>
      </c>
      <c r="D302" s="42">
        <v>8.6666666666666679</v>
      </c>
      <c r="E302" s="64">
        <v>-3</v>
      </c>
      <c r="F302" s="65">
        <v>6</v>
      </c>
      <c r="G302" s="42">
        <v>69</v>
      </c>
      <c r="H302" s="42">
        <v>77</v>
      </c>
      <c r="I302" s="42">
        <v>8.9610389610389589</v>
      </c>
      <c r="J302" s="64">
        <v>-3</v>
      </c>
      <c r="K302" s="65">
        <v>6</v>
      </c>
      <c r="L302" s="66">
        <v>76</v>
      </c>
      <c r="M302" s="42">
        <v>72</v>
      </c>
      <c r="N302" s="42">
        <v>10.555555555555555</v>
      </c>
      <c r="O302" s="64">
        <v>-3</v>
      </c>
      <c r="P302" s="65">
        <v>6</v>
      </c>
      <c r="Q302" s="66">
        <v>127</v>
      </c>
      <c r="R302" s="42">
        <v>86</v>
      </c>
      <c r="S302" s="42">
        <v>14.767441860465116</v>
      </c>
      <c r="T302" s="67">
        <v>-3</v>
      </c>
      <c r="U302" s="33"/>
    </row>
    <row r="303" spans="1:21">
      <c r="A303" s="26" t="s">
        <v>13</v>
      </c>
      <c r="B303" s="11">
        <v>18.5</v>
      </c>
      <c r="C303" s="11">
        <v>22.666666666666668</v>
      </c>
      <c r="D303" s="11">
        <v>8.1617647058823533</v>
      </c>
      <c r="E303" s="12">
        <v>-3</v>
      </c>
      <c r="F303" s="26" t="s">
        <v>13</v>
      </c>
      <c r="G303" s="11">
        <v>65</v>
      </c>
      <c r="H303" s="11">
        <v>67.333333333333329</v>
      </c>
      <c r="I303" s="11">
        <v>9.653465346534654</v>
      </c>
      <c r="J303" s="12">
        <v>-3</v>
      </c>
      <c r="K303" s="26" t="s">
        <v>13</v>
      </c>
      <c r="L303" s="11">
        <v>71.5</v>
      </c>
      <c r="M303" s="11">
        <v>62.666666666666664</v>
      </c>
      <c r="N303" s="11">
        <v>11.409574468085108</v>
      </c>
      <c r="O303" s="12">
        <v>-3</v>
      </c>
      <c r="P303" s="26" t="s">
        <v>13</v>
      </c>
      <c r="Q303" s="11">
        <v>92</v>
      </c>
      <c r="R303" s="11">
        <v>86.833333333333329</v>
      </c>
      <c r="S303" s="11">
        <v>10.595009596928982</v>
      </c>
      <c r="T303" s="12">
        <v>-3</v>
      </c>
      <c r="U303" s="33"/>
    </row>
    <row r="304" spans="1:21">
      <c r="A304" s="70" t="s">
        <v>14</v>
      </c>
      <c r="B304" s="43"/>
      <c r="C304" s="43">
        <v>1.0444444444444447</v>
      </c>
      <c r="D304" s="56" t="s">
        <v>17</v>
      </c>
      <c r="E304" s="71">
        <v>-2</v>
      </c>
      <c r="F304" s="70" t="s">
        <v>14</v>
      </c>
      <c r="G304" s="43"/>
      <c r="H304" s="43">
        <v>1.1929653150952615</v>
      </c>
      <c r="I304" s="56" t="s">
        <v>17</v>
      </c>
      <c r="J304" s="71">
        <v>-2</v>
      </c>
      <c r="K304" s="70" t="s">
        <v>14</v>
      </c>
      <c r="L304" s="43"/>
      <c r="M304" s="43">
        <v>1.0681003584229392</v>
      </c>
      <c r="N304" s="56" t="s">
        <v>17</v>
      </c>
      <c r="O304" s="71">
        <v>-2</v>
      </c>
      <c r="P304" s="70" t="s">
        <v>14</v>
      </c>
      <c r="Q304" s="43"/>
      <c r="R304" s="43">
        <v>9.9791666666666661</v>
      </c>
      <c r="S304" s="56" t="s">
        <v>17</v>
      </c>
      <c r="T304" s="71">
        <v>-3</v>
      </c>
      <c r="U304" s="33"/>
    </row>
    <row r="305" spans="1:21">
      <c r="A305" s="60"/>
      <c r="B305" s="35" t="s">
        <v>15</v>
      </c>
      <c r="C305" s="3" t="s">
        <v>4</v>
      </c>
      <c r="D305" s="36" t="s">
        <v>3</v>
      </c>
      <c r="E305" s="35">
        <v>1</v>
      </c>
      <c r="F305" s="34"/>
      <c r="G305" s="35" t="s">
        <v>15</v>
      </c>
      <c r="H305" s="3" t="s">
        <v>4</v>
      </c>
      <c r="I305" s="36" t="s">
        <v>3</v>
      </c>
      <c r="J305" s="37">
        <v>2</v>
      </c>
      <c r="K305" s="4"/>
      <c r="L305" s="35" t="s">
        <v>15</v>
      </c>
      <c r="M305" s="3" t="s">
        <v>4</v>
      </c>
      <c r="N305" s="36" t="s">
        <v>3</v>
      </c>
      <c r="O305" s="37">
        <v>3</v>
      </c>
      <c r="P305" s="34"/>
      <c r="Q305" s="35" t="s">
        <v>15</v>
      </c>
      <c r="R305" s="3" t="s">
        <v>4</v>
      </c>
      <c r="S305" s="36" t="s">
        <v>3</v>
      </c>
      <c r="T305" s="37">
        <v>4</v>
      </c>
      <c r="U305" s="33"/>
    </row>
    <row r="306" spans="1:21">
      <c r="A306" s="38"/>
      <c r="B306" s="11"/>
      <c r="C306" s="11" t="s">
        <v>19</v>
      </c>
      <c r="D306" s="22"/>
      <c r="E306" s="12"/>
      <c r="F306" s="10"/>
      <c r="G306" s="11"/>
      <c r="H306" s="11" t="s">
        <v>19</v>
      </c>
      <c r="I306" s="22"/>
      <c r="J306" s="12"/>
      <c r="K306" s="8"/>
      <c r="L306" s="11"/>
      <c r="M306" s="11" t="s">
        <v>19</v>
      </c>
      <c r="N306" s="22"/>
      <c r="O306" s="12"/>
      <c r="P306" s="10"/>
      <c r="Q306" s="11"/>
      <c r="R306" s="11" t="s">
        <v>19</v>
      </c>
      <c r="S306" s="22"/>
      <c r="T306" s="39"/>
      <c r="U306" s="33"/>
    </row>
    <row r="307" spans="1:21">
      <c r="A307" s="38"/>
      <c r="B307" s="11"/>
      <c r="C307" s="11"/>
      <c r="D307" s="14"/>
      <c r="E307" s="12"/>
      <c r="F307" s="10"/>
      <c r="G307" s="11"/>
      <c r="H307" s="11"/>
      <c r="I307" s="14"/>
      <c r="J307" s="12"/>
      <c r="K307" s="8"/>
      <c r="L307" s="2"/>
      <c r="M307" s="2"/>
      <c r="N307" s="13"/>
      <c r="O307" s="9"/>
      <c r="P307" s="10"/>
      <c r="Q307" s="11"/>
      <c r="R307" s="11"/>
      <c r="S307" s="14"/>
      <c r="T307" s="39"/>
      <c r="U307" s="33"/>
    </row>
    <row r="308" spans="1:21">
      <c r="A308" s="40"/>
      <c r="B308" s="19" t="s">
        <v>8</v>
      </c>
      <c r="C308" s="19" t="s">
        <v>9</v>
      </c>
      <c r="D308" s="19" t="s">
        <v>10</v>
      </c>
      <c r="E308" s="20" t="s">
        <v>11</v>
      </c>
      <c r="F308" s="18"/>
      <c r="G308" s="19" t="s">
        <v>8</v>
      </c>
      <c r="H308" s="19" t="s">
        <v>9</v>
      </c>
      <c r="I308" s="19" t="s">
        <v>10</v>
      </c>
      <c r="J308" s="20" t="s">
        <v>11</v>
      </c>
      <c r="K308" s="15"/>
      <c r="L308" s="16" t="s">
        <v>8</v>
      </c>
      <c r="M308" s="16" t="s">
        <v>9</v>
      </c>
      <c r="N308" s="16" t="s">
        <v>10</v>
      </c>
      <c r="O308" s="17" t="s">
        <v>11</v>
      </c>
      <c r="P308" s="18"/>
      <c r="Q308" s="19" t="s">
        <v>8</v>
      </c>
      <c r="R308" s="19" t="s">
        <v>9</v>
      </c>
      <c r="S308" s="19" t="s">
        <v>10</v>
      </c>
      <c r="T308" s="41" t="s">
        <v>11</v>
      </c>
      <c r="U308" s="33"/>
    </row>
    <row r="309" spans="1:21">
      <c r="A309" s="40" t="s">
        <v>12</v>
      </c>
      <c r="B309" s="21">
        <v>400</v>
      </c>
      <c r="C309" s="21">
        <v>40000</v>
      </c>
      <c r="D309" s="19">
        <v>1000</v>
      </c>
      <c r="E309" s="20" t="s">
        <v>16</v>
      </c>
      <c r="F309" s="18" t="s">
        <v>12</v>
      </c>
      <c r="G309" s="21">
        <v>400</v>
      </c>
      <c r="H309" s="21">
        <v>40000</v>
      </c>
      <c r="I309" s="19">
        <v>1000</v>
      </c>
      <c r="J309" s="20" t="s">
        <v>16</v>
      </c>
      <c r="K309" s="15" t="s">
        <v>12</v>
      </c>
      <c r="L309" s="21">
        <v>400</v>
      </c>
      <c r="M309" s="21">
        <v>40000</v>
      </c>
      <c r="N309" s="16">
        <v>1000</v>
      </c>
      <c r="O309" s="17" t="str">
        <f>"x10"</f>
        <v>x10</v>
      </c>
      <c r="P309" s="18" t="s">
        <v>12</v>
      </c>
      <c r="Q309" s="21">
        <v>400</v>
      </c>
      <c r="R309" s="21">
        <v>40000</v>
      </c>
      <c r="S309" s="19">
        <v>1000</v>
      </c>
      <c r="T309" s="41" t="s">
        <v>16</v>
      </c>
      <c r="U309" s="33"/>
    </row>
    <row r="310" spans="1:21">
      <c r="A310" s="38">
        <v>1</v>
      </c>
      <c r="B310" s="11">
        <v>42</v>
      </c>
      <c r="C310" s="11">
        <v>20</v>
      </c>
      <c r="D310" s="11">
        <v>21</v>
      </c>
      <c r="E310" s="12">
        <v>-3</v>
      </c>
      <c r="F310" s="10">
        <v>1</v>
      </c>
      <c r="G310" s="22">
        <v>88</v>
      </c>
      <c r="H310" s="22">
        <v>38</v>
      </c>
      <c r="I310" s="11">
        <v>23.157894736842103</v>
      </c>
      <c r="J310" s="12">
        <v>-3</v>
      </c>
      <c r="K310" s="8">
        <v>1</v>
      </c>
      <c r="L310" s="22">
        <v>27</v>
      </c>
      <c r="M310" s="22">
        <v>21</v>
      </c>
      <c r="N310" s="11">
        <f>IF(M310=0,0,L310*L309/M310/M309*N309)</f>
        <v>12.857142857142859</v>
      </c>
      <c r="O310" s="9">
        <f>-LOG(N309)</f>
        <v>-3</v>
      </c>
      <c r="P310" s="10">
        <v>1</v>
      </c>
      <c r="Q310" s="22">
        <v>60</v>
      </c>
      <c r="R310" s="22">
        <v>15</v>
      </c>
      <c r="S310" s="11">
        <v>40</v>
      </c>
      <c r="T310" s="39">
        <v>-3</v>
      </c>
      <c r="U310" s="33"/>
    </row>
    <row r="311" spans="1:21">
      <c r="A311" s="38">
        <v>2</v>
      </c>
      <c r="B311" s="11">
        <v>39</v>
      </c>
      <c r="C311" s="11">
        <v>12</v>
      </c>
      <c r="D311" s="11">
        <v>32.5</v>
      </c>
      <c r="E311" s="12">
        <v>-3</v>
      </c>
      <c r="F311" s="10">
        <v>2</v>
      </c>
      <c r="G311" s="22">
        <v>116</v>
      </c>
      <c r="H311" s="22">
        <v>40</v>
      </c>
      <c r="I311" s="11">
        <v>29</v>
      </c>
      <c r="J311" s="12">
        <v>-3</v>
      </c>
      <c r="K311" s="8">
        <v>2</v>
      </c>
      <c r="L311" s="22">
        <v>36</v>
      </c>
      <c r="M311" s="22">
        <v>23</v>
      </c>
      <c r="N311" s="11">
        <f>IF(M311=0,0,L311*L309/M311/M309*N309)</f>
        <v>15.65217391304348</v>
      </c>
      <c r="O311" s="9">
        <f>-LOG(N309)</f>
        <v>-3</v>
      </c>
      <c r="P311" s="10">
        <v>2</v>
      </c>
      <c r="Q311" s="22">
        <v>73</v>
      </c>
      <c r="R311" s="22">
        <v>17</v>
      </c>
      <c r="S311" s="11">
        <v>42.941176470588239</v>
      </c>
      <c r="T311" s="39">
        <v>-3</v>
      </c>
      <c r="U311" s="33"/>
    </row>
    <row r="312" spans="1:21">
      <c r="A312" s="38">
        <v>3</v>
      </c>
      <c r="B312" s="11">
        <v>70</v>
      </c>
      <c r="C312" s="11">
        <v>18</v>
      </c>
      <c r="D312" s="11">
        <v>38.888888888888893</v>
      </c>
      <c r="E312" s="12">
        <v>-3</v>
      </c>
      <c r="F312" s="10">
        <v>3</v>
      </c>
      <c r="G312" s="22">
        <v>88</v>
      </c>
      <c r="H312" s="22">
        <v>27</v>
      </c>
      <c r="I312" s="11">
        <v>32.592592592592588</v>
      </c>
      <c r="J312" s="12">
        <v>-3</v>
      </c>
      <c r="K312" s="8">
        <v>3</v>
      </c>
      <c r="L312" s="22">
        <v>47</v>
      </c>
      <c r="M312" s="22">
        <v>24</v>
      </c>
      <c r="N312" s="11">
        <f>IF(M312=0,0,L312*L309/M312/M309*N309)</f>
        <v>19.583333333333336</v>
      </c>
      <c r="O312" s="9">
        <f>-LOG(N309)</f>
        <v>-3</v>
      </c>
      <c r="P312" s="10">
        <v>3</v>
      </c>
      <c r="Q312" s="22">
        <v>54</v>
      </c>
      <c r="R312" s="22">
        <v>32</v>
      </c>
      <c r="S312" s="11">
        <v>16.875</v>
      </c>
      <c r="T312" s="39">
        <v>-3</v>
      </c>
      <c r="U312" s="33"/>
    </row>
    <row r="313" spans="1:21">
      <c r="A313" s="38">
        <v>4</v>
      </c>
      <c r="B313" s="11">
        <v>70</v>
      </c>
      <c r="C313" s="11">
        <v>33</v>
      </c>
      <c r="D313" s="11">
        <v>21.212121212121215</v>
      </c>
      <c r="E313" s="12">
        <v>-3</v>
      </c>
      <c r="F313" s="10">
        <v>4</v>
      </c>
      <c r="G313" s="22"/>
      <c r="H313" s="22"/>
      <c r="I313" s="11"/>
      <c r="J313" s="12">
        <v>-3</v>
      </c>
      <c r="K313" s="8">
        <v>4</v>
      </c>
      <c r="L313" s="22">
        <v>33</v>
      </c>
      <c r="M313" s="22">
        <v>32</v>
      </c>
      <c r="N313" s="2">
        <f>IF(M313=0,0,L313*L309/M313/M309*N309)</f>
        <v>10.3125</v>
      </c>
      <c r="O313" s="9">
        <f>-LOG(N309)</f>
        <v>-3</v>
      </c>
      <c r="P313" s="10">
        <v>4</v>
      </c>
      <c r="Q313" s="22">
        <v>99</v>
      </c>
      <c r="R313" s="22">
        <v>42</v>
      </c>
      <c r="S313" s="11">
        <v>23.571428571428573</v>
      </c>
      <c r="T313" s="39">
        <v>-3</v>
      </c>
      <c r="U313" s="33"/>
    </row>
    <row r="314" spans="1:21">
      <c r="A314" s="38">
        <v>5</v>
      </c>
      <c r="B314" s="22">
        <v>81</v>
      </c>
      <c r="C314" s="22">
        <v>40</v>
      </c>
      <c r="D314" s="11">
        <v>20.25</v>
      </c>
      <c r="E314" s="12">
        <v>-3</v>
      </c>
      <c r="F314" s="10">
        <v>5</v>
      </c>
      <c r="G314" s="22">
        <v>105</v>
      </c>
      <c r="H314" s="22">
        <v>28</v>
      </c>
      <c r="I314" s="11">
        <v>37.5</v>
      </c>
      <c r="J314" s="12">
        <v>-3</v>
      </c>
      <c r="K314" s="8">
        <v>5</v>
      </c>
      <c r="L314" s="22">
        <v>59</v>
      </c>
      <c r="M314" s="22">
        <v>40</v>
      </c>
      <c r="N314" s="2">
        <f>IF(M314=0,0,L314*L309/M314/M309*N309)</f>
        <v>14.75</v>
      </c>
      <c r="O314" s="9">
        <f>-LOG(N309)</f>
        <v>-3</v>
      </c>
      <c r="P314" s="10">
        <v>5</v>
      </c>
      <c r="Q314" s="22">
        <v>108</v>
      </c>
      <c r="R314" s="22">
        <v>37</v>
      </c>
      <c r="S314" s="11">
        <v>29.189189189189186</v>
      </c>
      <c r="T314" s="39">
        <v>-3</v>
      </c>
      <c r="U314" s="33"/>
    </row>
    <row r="315" spans="1:21">
      <c r="A315" s="63">
        <v>6</v>
      </c>
      <c r="B315" s="66">
        <v>45</v>
      </c>
      <c r="C315" s="42">
        <v>30</v>
      </c>
      <c r="D315" s="42">
        <v>15</v>
      </c>
      <c r="E315" s="64">
        <v>-3</v>
      </c>
      <c r="F315" s="65">
        <v>6</v>
      </c>
      <c r="G315" s="66">
        <v>124</v>
      </c>
      <c r="H315" s="42">
        <v>51</v>
      </c>
      <c r="I315" s="42">
        <v>24.313725490196077</v>
      </c>
      <c r="J315" s="64">
        <v>-3</v>
      </c>
      <c r="K315" s="15">
        <v>6</v>
      </c>
      <c r="L315" s="22">
        <v>49</v>
      </c>
      <c r="M315" s="23">
        <v>36</v>
      </c>
      <c r="N315" s="24">
        <f>IF(M315=0,0,L315*L309/M315/M309*N309)</f>
        <v>13.611111111111112</v>
      </c>
      <c r="O315" s="17">
        <f>-LOG(N309)</f>
        <v>-3</v>
      </c>
      <c r="P315" s="65">
        <v>6</v>
      </c>
      <c r="Q315" s="66">
        <v>48</v>
      </c>
      <c r="R315" s="42">
        <v>37</v>
      </c>
      <c r="S315" s="42">
        <v>12.972972972972974</v>
      </c>
      <c r="T315" s="67">
        <v>-3</v>
      </c>
      <c r="U315" s="33"/>
    </row>
    <row r="316" spans="1:21">
      <c r="A316" s="26" t="s">
        <v>13</v>
      </c>
      <c r="B316" s="11">
        <v>57.5</v>
      </c>
      <c r="C316" s="11">
        <v>25.5</v>
      </c>
      <c r="D316" s="11">
        <v>22.549019607843135</v>
      </c>
      <c r="E316" s="12">
        <v>-3</v>
      </c>
      <c r="F316" s="26" t="s">
        <v>13</v>
      </c>
      <c r="G316" s="11">
        <v>105</v>
      </c>
      <c r="H316" s="11">
        <v>36.799999999999997</v>
      </c>
      <c r="I316" s="11">
        <v>28.532608695652176</v>
      </c>
      <c r="J316" s="12">
        <v>-3</v>
      </c>
      <c r="K316" s="25" t="s">
        <v>13</v>
      </c>
      <c r="L316" s="2">
        <f>MEDIAN(L310:L315)</f>
        <v>41.5</v>
      </c>
      <c r="M316" s="2">
        <f>AVERAGE(M310:M315)</f>
        <v>29.333333333333332</v>
      </c>
      <c r="N316" s="2">
        <f>L316*L309/M316/M309*N309</f>
        <v>14.147727272727272</v>
      </c>
      <c r="O316" s="9">
        <f>-LOG(N309)</f>
        <v>-3</v>
      </c>
      <c r="P316" s="26" t="s">
        <v>13</v>
      </c>
      <c r="Q316" s="11">
        <v>66.5</v>
      </c>
      <c r="R316" s="11">
        <v>30</v>
      </c>
      <c r="S316" s="11">
        <v>22.166666666666664</v>
      </c>
      <c r="T316" s="12">
        <v>-3</v>
      </c>
      <c r="U316" s="33"/>
    </row>
    <row r="317" spans="1:21">
      <c r="A317" s="70" t="s">
        <v>14</v>
      </c>
      <c r="B317" s="43"/>
      <c r="C317" s="43">
        <v>2.1106060606060608</v>
      </c>
      <c r="D317" s="56" t="s">
        <v>17</v>
      </c>
      <c r="E317" s="71">
        <v>-2</v>
      </c>
      <c r="F317" s="70" t="s">
        <v>14</v>
      </c>
      <c r="G317" s="43"/>
      <c r="H317" s="43">
        <v>2.9</v>
      </c>
      <c r="I317" s="56" t="s">
        <v>17</v>
      </c>
      <c r="J317" s="71">
        <v>-2</v>
      </c>
      <c r="K317" s="27" t="s">
        <v>14</v>
      </c>
      <c r="L317" s="28"/>
      <c r="M317" s="28">
        <f>IF(MEDIAN(N310:N315)&lt;0.01,MEDIAN(N310:N315)*1000,IF(MEDIAN(N310:N315)&lt;0.1,MEDIAN(N310:N315)*100,IF(MEDIAN(N310:N315)&lt;1,MEDIAN(N310:N315)*10,IF(MEDIAN(N310:N315)&gt;999.99,MEDIAN(N310:N315)/1000,IF(MEDIAN(N310:N315)&gt;99.99,MEDIAN(N310:N315)/100,IF(MEDIAN(N310:N315)&gt;9.99,MEDIAN(N310:N315)/10,MEDIAN(N310:N315)))))))</f>
        <v>1.4180555555555556</v>
      </c>
      <c r="N317" s="16" t="str">
        <f>"x 10 "</f>
        <v xml:space="preserve">x 10 </v>
      </c>
      <c r="O317" s="29">
        <f>IF(MEDIAN(N310:N315)&lt;0.01,-LOG(N309)-3,IF(MEDIAN(N310:N315)&lt;0.1,-LOG(N309)-2,IF(MEDIAN(N310:N315)&lt;1,-LOG(N309)-1,IF(MEDIAN(N310:N315)&gt;999.99,-LOG(N309)+3,IF(MEDIAN(N310:N315)&gt;99.99,-LOG(N309)+2,IF(MEDIAN(N310:N315)&gt;9.99,-LOG(N309)+1,-LOG(N309)))))))</f>
        <v>-2</v>
      </c>
      <c r="P317" s="70" t="s">
        <v>14</v>
      </c>
      <c r="Q317" s="43"/>
      <c r="R317" s="43">
        <v>2.638030888030888</v>
      </c>
      <c r="S317" s="56" t="s">
        <v>17</v>
      </c>
      <c r="T317" s="71">
        <v>-2</v>
      </c>
      <c r="U317" s="33"/>
    </row>
    <row r="318" spans="1:21">
      <c r="A318" s="60"/>
      <c r="B318" s="35" t="s">
        <v>15</v>
      </c>
      <c r="C318" s="3" t="s">
        <v>5</v>
      </c>
      <c r="D318" s="36" t="s">
        <v>3</v>
      </c>
      <c r="E318" s="35">
        <v>1</v>
      </c>
      <c r="F318" s="34"/>
      <c r="G318" s="35" t="s">
        <v>15</v>
      </c>
      <c r="H318" s="3" t="s">
        <v>5</v>
      </c>
      <c r="I318" s="36" t="s">
        <v>3</v>
      </c>
      <c r="J318" s="35">
        <v>2</v>
      </c>
      <c r="K318" s="34"/>
      <c r="L318" s="35" t="s">
        <v>15</v>
      </c>
      <c r="M318" s="3" t="s">
        <v>5</v>
      </c>
      <c r="N318" s="36" t="s">
        <v>3</v>
      </c>
      <c r="O318" s="35">
        <v>3</v>
      </c>
      <c r="P318" s="34"/>
      <c r="Q318" s="35" t="s">
        <v>15</v>
      </c>
      <c r="R318" s="3" t="s">
        <v>5</v>
      </c>
      <c r="S318" s="36" t="s">
        <v>3</v>
      </c>
      <c r="T318" s="37">
        <v>4</v>
      </c>
      <c r="U318" s="33"/>
    </row>
    <row r="319" spans="1:21">
      <c r="A319" s="38"/>
      <c r="B319" s="11"/>
      <c r="C319" s="11" t="s">
        <v>19</v>
      </c>
      <c r="D319" s="22"/>
      <c r="E319" s="12"/>
      <c r="F319" s="10"/>
      <c r="G319" s="11"/>
      <c r="H319" s="11" t="s">
        <v>19</v>
      </c>
      <c r="I319" s="22"/>
      <c r="J319" s="12"/>
      <c r="K319" s="10"/>
      <c r="L319" s="11"/>
      <c r="M319" s="11" t="s">
        <v>19</v>
      </c>
      <c r="N319" s="22"/>
      <c r="O319" s="12"/>
      <c r="P319" s="10"/>
      <c r="Q319" s="11"/>
      <c r="R319" s="11" t="s">
        <v>19</v>
      </c>
      <c r="S319" s="22"/>
      <c r="T319" s="39"/>
      <c r="U319" s="33"/>
    </row>
    <row r="320" spans="1:21">
      <c r="A320" s="38"/>
      <c r="B320" s="11"/>
      <c r="C320" s="11"/>
      <c r="D320" s="14"/>
      <c r="E320" s="12"/>
      <c r="F320" s="10"/>
      <c r="G320" s="11"/>
      <c r="H320" s="11"/>
      <c r="I320" s="14"/>
      <c r="J320" s="12"/>
      <c r="K320" s="10"/>
      <c r="L320" s="11"/>
      <c r="M320" s="11"/>
      <c r="N320" s="14"/>
      <c r="O320" s="12"/>
      <c r="P320" s="10"/>
      <c r="Q320" s="11"/>
      <c r="R320" s="11"/>
      <c r="S320" s="14"/>
      <c r="T320" s="39"/>
      <c r="U320" s="33"/>
    </row>
    <row r="321" spans="1:21">
      <c r="A321" s="40"/>
      <c r="B321" s="19" t="s">
        <v>8</v>
      </c>
      <c r="C321" s="19" t="s">
        <v>9</v>
      </c>
      <c r="D321" s="19" t="s">
        <v>10</v>
      </c>
      <c r="E321" s="20" t="s">
        <v>11</v>
      </c>
      <c r="F321" s="18"/>
      <c r="G321" s="19" t="s">
        <v>8</v>
      </c>
      <c r="H321" s="19" t="s">
        <v>9</v>
      </c>
      <c r="I321" s="19" t="s">
        <v>10</v>
      </c>
      <c r="J321" s="20" t="s">
        <v>11</v>
      </c>
      <c r="K321" s="18"/>
      <c r="L321" s="19" t="s">
        <v>8</v>
      </c>
      <c r="M321" s="19" t="s">
        <v>9</v>
      </c>
      <c r="N321" s="19" t="s">
        <v>10</v>
      </c>
      <c r="O321" s="20" t="s">
        <v>11</v>
      </c>
      <c r="P321" s="18"/>
      <c r="Q321" s="19" t="s">
        <v>8</v>
      </c>
      <c r="R321" s="19" t="s">
        <v>9</v>
      </c>
      <c r="S321" s="19" t="s">
        <v>10</v>
      </c>
      <c r="T321" s="41" t="s">
        <v>11</v>
      </c>
      <c r="U321" s="33"/>
    </row>
    <row r="322" spans="1:21">
      <c r="A322" s="40" t="s">
        <v>12</v>
      </c>
      <c r="B322" s="21">
        <v>400</v>
      </c>
      <c r="C322" s="21">
        <v>40000</v>
      </c>
      <c r="D322" s="19">
        <v>1000</v>
      </c>
      <c r="E322" s="20" t="s">
        <v>16</v>
      </c>
      <c r="F322" s="18" t="s">
        <v>12</v>
      </c>
      <c r="G322" s="21">
        <v>400</v>
      </c>
      <c r="H322" s="21">
        <v>40000</v>
      </c>
      <c r="I322" s="19">
        <v>1000</v>
      </c>
      <c r="J322" s="20" t="s">
        <v>16</v>
      </c>
      <c r="K322" s="18" t="s">
        <v>12</v>
      </c>
      <c r="L322" s="21">
        <v>400</v>
      </c>
      <c r="M322" s="21">
        <v>40000</v>
      </c>
      <c r="N322" s="19">
        <v>1000</v>
      </c>
      <c r="O322" s="20" t="s">
        <v>16</v>
      </c>
      <c r="P322" s="18" t="s">
        <v>12</v>
      </c>
      <c r="Q322" s="21">
        <v>400</v>
      </c>
      <c r="R322" s="21">
        <v>40000</v>
      </c>
      <c r="S322" s="19">
        <v>1000</v>
      </c>
      <c r="T322" s="41" t="s">
        <v>16</v>
      </c>
      <c r="U322" s="33"/>
    </row>
    <row r="323" spans="1:21">
      <c r="A323" s="38">
        <v>1</v>
      </c>
      <c r="B323" s="11">
        <v>70</v>
      </c>
      <c r="C323" s="11">
        <v>30</v>
      </c>
      <c r="D323" s="11">
        <v>23.333333333333336</v>
      </c>
      <c r="E323" s="12">
        <v>-3</v>
      </c>
      <c r="F323" s="10">
        <v>1</v>
      </c>
      <c r="G323" s="11">
        <v>68</v>
      </c>
      <c r="H323" s="11">
        <v>68</v>
      </c>
      <c r="I323" s="11">
        <v>10</v>
      </c>
      <c r="J323" s="12">
        <v>-3</v>
      </c>
      <c r="K323" s="10">
        <v>1</v>
      </c>
      <c r="L323" s="22">
        <v>128</v>
      </c>
      <c r="M323" s="22">
        <v>36</v>
      </c>
      <c r="N323" s="11">
        <v>35.555555555555557</v>
      </c>
      <c r="O323" s="12">
        <v>-3</v>
      </c>
      <c r="P323" s="10">
        <v>1</v>
      </c>
      <c r="Q323" s="22">
        <v>181</v>
      </c>
      <c r="R323" s="22">
        <v>35</v>
      </c>
      <c r="S323" s="11">
        <v>51.714285714285715</v>
      </c>
      <c r="T323" s="39">
        <v>-3</v>
      </c>
      <c r="U323" s="33"/>
    </row>
    <row r="324" spans="1:21">
      <c r="A324" s="38">
        <v>2</v>
      </c>
      <c r="B324" s="11">
        <v>73</v>
      </c>
      <c r="C324" s="11">
        <v>53</v>
      </c>
      <c r="D324" s="11">
        <v>13.773584905660377</v>
      </c>
      <c r="E324" s="12">
        <v>-3</v>
      </c>
      <c r="F324" s="10">
        <v>2</v>
      </c>
      <c r="G324" s="11">
        <v>66</v>
      </c>
      <c r="H324" s="11">
        <v>115</v>
      </c>
      <c r="I324" s="11">
        <v>5.7391304347826084</v>
      </c>
      <c r="J324" s="12">
        <v>-3</v>
      </c>
      <c r="K324" s="10">
        <v>2</v>
      </c>
      <c r="L324" s="11">
        <v>48</v>
      </c>
      <c r="M324" s="11">
        <v>101</v>
      </c>
      <c r="N324" s="11">
        <v>4.7524752475247523</v>
      </c>
      <c r="O324" s="12">
        <v>-3</v>
      </c>
      <c r="P324" s="10">
        <v>2</v>
      </c>
      <c r="Q324" s="22">
        <v>167</v>
      </c>
      <c r="R324" s="22">
        <v>76</v>
      </c>
      <c r="S324" s="11">
        <v>21.973684210526315</v>
      </c>
      <c r="T324" s="39">
        <v>-3</v>
      </c>
      <c r="U324" s="33"/>
    </row>
    <row r="325" spans="1:21">
      <c r="A325" s="38">
        <v>3</v>
      </c>
      <c r="B325" s="11">
        <v>70</v>
      </c>
      <c r="C325" s="11">
        <v>45</v>
      </c>
      <c r="D325" s="11">
        <v>15.555555555555555</v>
      </c>
      <c r="E325" s="12">
        <v>-3</v>
      </c>
      <c r="F325" s="10">
        <v>3</v>
      </c>
      <c r="G325" s="11">
        <v>180</v>
      </c>
      <c r="H325" s="11">
        <v>68</v>
      </c>
      <c r="I325" s="11">
        <v>26.470588235294116</v>
      </c>
      <c r="J325" s="12">
        <v>-3</v>
      </c>
      <c r="K325" s="10">
        <v>3</v>
      </c>
      <c r="L325" s="22">
        <v>25</v>
      </c>
      <c r="M325" s="22">
        <v>85</v>
      </c>
      <c r="N325" s="11">
        <v>2.9411764705882351</v>
      </c>
      <c r="O325" s="12">
        <v>-3</v>
      </c>
      <c r="P325" s="10">
        <v>3</v>
      </c>
      <c r="Q325" s="22">
        <v>11</v>
      </c>
      <c r="R325" s="22">
        <v>87</v>
      </c>
      <c r="S325" s="11">
        <v>1.264367816091954</v>
      </c>
      <c r="T325" s="39">
        <v>-3</v>
      </c>
      <c r="U325" s="33"/>
    </row>
    <row r="326" spans="1:21">
      <c r="A326" s="38">
        <v>4</v>
      </c>
      <c r="B326" s="11">
        <v>45</v>
      </c>
      <c r="C326" s="11">
        <v>24</v>
      </c>
      <c r="D326" s="11">
        <v>18.75</v>
      </c>
      <c r="E326" s="12">
        <v>-3</v>
      </c>
      <c r="F326" s="10">
        <v>4</v>
      </c>
      <c r="G326" s="11">
        <v>82</v>
      </c>
      <c r="H326" s="11">
        <v>54</v>
      </c>
      <c r="I326" s="11">
        <v>15.185185185185185</v>
      </c>
      <c r="J326" s="12">
        <v>-3</v>
      </c>
      <c r="K326" s="10">
        <v>4</v>
      </c>
      <c r="L326" s="22">
        <v>56</v>
      </c>
      <c r="M326" s="22">
        <v>80</v>
      </c>
      <c r="N326" s="11">
        <v>7</v>
      </c>
      <c r="O326" s="12">
        <v>-3</v>
      </c>
      <c r="P326" s="10">
        <v>4</v>
      </c>
      <c r="Q326" s="22">
        <v>21</v>
      </c>
      <c r="R326" s="22">
        <v>27</v>
      </c>
      <c r="S326" s="11">
        <v>7.7777777777777777</v>
      </c>
      <c r="T326" s="39">
        <v>-3</v>
      </c>
      <c r="U326" s="33"/>
    </row>
    <row r="327" spans="1:21">
      <c r="A327" s="38">
        <v>5</v>
      </c>
      <c r="B327" s="11">
        <v>28</v>
      </c>
      <c r="C327" s="11">
        <v>80</v>
      </c>
      <c r="D327" s="11">
        <v>3.5</v>
      </c>
      <c r="E327" s="12">
        <v>-3</v>
      </c>
      <c r="F327" s="10">
        <v>5</v>
      </c>
      <c r="G327" s="11">
        <v>63</v>
      </c>
      <c r="H327" s="11">
        <v>92</v>
      </c>
      <c r="I327" s="11">
        <v>6.8478260869565224</v>
      </c>
      <c r="J327" s="12">
        <v>-3</v>
      </c>
      <c r="K327" s="10">
        <v>5</v>
      </c>
      <c r="L327" s="22"/>
      <c r="M327" s="22"/>
      <c r="N327" s="11"/>
      <c r="O327" s="12">
        <v>-3</v>
      </c>
      <c r="P327" s="10">
        <v>5</v>
      </c>
      <c r="Q327" s="22">
        <v>82</v>
      </c>
      <c r="R327" s="22">
        <v>89</v>
      </c>
      <c r="S327" s="11">
        <v>9.213483146067416</v>
      </c>
      <c r="T327" s="39">
        <v>-3</v>
      </c>
      <c r="U327" s="33"/>
    </row>
    <row r="328" spans="1:21">
      <c r="A328" s="63">
        <v>6</v>
      </c>
      <c r="B328" s="42">
        <v>43</v>
      </c>
      <c r="C328" s="42">
        <v>66</v>
      </c>
      <c r="D328" s="42">
        <v>6.5151515151515156</v>
      </c>
      <c r="E328" s="64">
        <v>-3</v>
      </c>
      <c r="F328" s="65">
        <v>6</v>
      </c>
      <c r="G328" s="42">
        <v>200</v>
      </c>
      <c r="H328" s="42">
        <v>61</v>
      </c>
      <c r="I328" s="42">
        <v>32.786885245901644</v>
      </c>
      <c r="J328" s="64">
        <v>-3</v>
      </c>
      <c r="K328" s="65">
        <v>6</v>
      </c>
      <c r="L328" s="42">
        <v>89</v>
      </c>
      <c r="M328" s="42">
        <v>57</v>
      </c>
      <c r="N328" s="42">
        <v>15.6140350877193</v>
      </c>
      <c r="O328" s="64">
        <v>-3</v>
      </c>
      <c r="P328" s="65">
        <v>6</v>
      </c>
      <c r="Q328" s="66">
        <v>38</v>
      </c>
      <c r="R328" s="42">
        <v>92</v>
      </c>
      <c r="S328" s="42">
        <v>4.1304347826086953</v>
      </c>
      <c r="T328" s="67">
        <v>-3</v>
      </c>
      <c r="U328" s="33"/>
    </row>
    <row r="329" spans="1:21">
      <c r="A329" s="26" t="s">
        <v>13</v>
      </c>
      <c r="B329" s="11">
        <v>57.5</v>
      </c>
      <c r="C329" s="11">
        <v>49.666666666666664</v>
      </c>
      <c r="D329" s="11">
        <v>11.577181208053691</v>
      </c>
      <c r="E329" s="12">
        <v>-3</v>
      </c>
      <c r="F329" s="26" t="s">
        <v>13</v>
      </c>
      <c r="G329" s="11">
        <v>75</v>
      </c>
      <c r="H329" s="11">
        <v>76.333333333333329</v>
      </c>
      <c r="I329" s="11">
        <v>9.825327510917031</v>
      </c>
      <c r="J329" s="12">
        <v>-3</v>
      </c>
      <c r="K329" s="26" t="s">
        <v>13</v>
      </c>
      <c r="L329" s="11">
        <v>56</v>
      </c>
      <c r="M329" s="11">
        <v>71.8</v>
      </c>
      <c r="N329" s="11">
        <v>7.7994428969359335</v>
      </c>
      <c r="O329" s="12">
        <v>-3</v>
      </c>
      <c r="P329" s="26" t="s">
        <v>13</v>
      </c>
      <c r="Q329" s="11">
        <v>60</v>
      </c>
      <c r="R329" s="11">
        <v>67.666666666666671</v>
      </c>
      <c r="S329" s="11">
        <v>8.8669950738916263</v>
      </c>
      <c r="T329" s="12">
        <v>-3</v>
      </c>
      <c r="U329" s="33"/>
    </row>
    <row r="330" spans="1:21">
      <c r="A330" s="30" t="s">
        <v>14</v>
      </c>
      <c r="B330" s="31"/>
      <c r="C330" s="31">
        <v>1.4664570230607965</v>
      </c>
      <c r="D330" s="19" t="s">
        <v>17</v>
      </c>
      <c r="E330" s="32">
        <v>-2</v>
      </c>
      <c r="F330" s="30" t="s">
        <v>14</v>
      </c>
      <c r="G330" s="31"/>
      <c r="H330" s="31">
        <v>1.2592592592592591</v>
      </c>
      <c r="I330" s="19" t="s">
        <v>17</v>
      </c>
      <c r="J330" s="32">
        <v>-2</v>
      </c>
      <c r="K330" s="30" t="s">
        <v>14</v>
      </c>
      <c r="L330" s="31"/>
      <c r="M330" s="31">
        <v>7</v>
      </c>
      <c r="N330" s="19" t="s">
        <v>17</v>
      </c>
      <c r="O330" s="32">
        <v>-3</v>
      </c>
      <c r="P330" s="30" t="s">
        <v>14</v>
      </c>
      <c r="Q330" s="31"/>
      <c r="R330" s="31">
        <v>8.4956304619225964</v>
      </c>
      <c r="S330" s="19" t="s">
        <v>17</v>
      </c>
      <c r="T330" s="32">
        <v>-3</v>
      </c>
      <c r="U330" s="33"/>
    </row>
    <row r="331" spans="1:21">
      <c r="P331" s="33"/>
      <c r="Q331" s="33"/>
      <c r="R331" s="33"/>
      <c r="S331" s="33"/>
      <c r="T331" s="33"/>
      <c r="U331" s="33"/>
    </row>
  </sheetData>
  <mergeCells count="26">
    <mergeCell ref="P81:R81"/>
    <mergeCell ref="S81:U81"/>
    <mergeCell ref="A85:C85"/>
    <mergeCell ref="D85:F85"/>
    <mergeCell ref="G85:I85"/>
    <mergeCell ref="J85:L85"/>
    <mergeCell ref="M85:O85"/>
    <mergeCell ref="A4:C4"/>
    <mergeCell ref="D4:F4"/>
    <mergeCell ref="G4:I4"/>
    <mergeCell ref="J4:L4"/>
    <mergeCell ref="M4:O4"/>
    <mergeCell ref="P169:R169"/>
    <mergeCell ref="S169:U169"/>
    <mergeCell ref="A251:C251"/>
    <mergeCell ref="D251:F251"/>
    <mergeCell ref="G251:I251"/>
    <mergeCell ref="J251:L251"/>
    <mergeCell ref="M251:O251"/>
    <mergeCell ref="P251:R251"/>
    <mergeCell ref="S251:U251"/>
    <mergeCell ref="A169:C169"/>
    <mergeCell ref="D169:F169"/>
    <mergeCell ref="G169:I169"/>
    <mergeCell ref="J169:L169"/>
    <mergeCell ref="M169:O169"/>
  </mergeCells>
  <pageMargins left="0.7" right="0.7" top="0.75" bottom="0.75" header="0.3" footer="0.3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2-s2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2021-06-29T07:23:48Z</dcterms:modified>
</cp:coreProperties>
</file>