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ProFAAL-story\CoA-rejection-paper\CoA_Story_Submission\submission-4\review_from_eLife\prepare_for_submission\re-resubmission\source_data\"/>
    </mc:Choice>
  </mc:AlternateContent>
  <xr:revisionPtr revIDLastSave="0" documentId="13_ncr:1_{E80A31EF-D6F6-4693-AFE7-4E3289EE6F1F}" xr6:coauthVersionLast="47" xr6:coauthVersionMax="47" xr10:uidLastSave="{00000000-0000-0000-0000-000000000000}"/>
  <bookViews>
    <workbookView xWindow="-100" yWindow="-100" windowWidth="21467" windowHeight="11576" xr2:uid="{9B3C653B-B70B-4B3C-9296-F22ADF42EFB6}"/>
  </bookViews>
  <sheets>
    <sheet name="RawData" sheetId="2" r:id="rId1"/>
    <sheet name="Percentage_Conversion" sheetId="3" r:id="rId2"/>
    <sheet name="_xltb_storage_" sheetId="5" state="veryHidden" r:id="rId3"/>
    <sheet name="FinalGraph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D31" i="2"/>
  <c r="E31" i="2"/>
  <c r="F31" i="2"/>
  <c r="G31" i="2"/>
  <c r="H31" i="2"/>
  <c r="J31" i="3"/>
  <c r="J30" i="3"/>
  <c r="K9" i="2"/>
  <c r="I31" i="3"/>
  <c r="H31" i="3"/>
  <c r="G31" i="3"/>
  <c r="F31" i="3"/>
  <c r="E31" i="3"/>
  <c r="D31" i="3"/>
  <c r="I30" i="3"/>
  <c r="H30" i="3"/>
  <c r="G30" i="3"/>
  <c r="F30" i="3"/>
  <c r="E30" i="3"/>
  <c r="D30" i="3"/>
  <c r="D19" i="3"/>
  <c r="I20" i="3"/>
  <c r="H20" i="3"/>
  <c r="G20" i="3"/>
  <c r="J20" i="3"/>
  <c r="F20" i="3"/>
  <c r="E20" i="3"/>
  <c r="D20" i="3"/>
  <c r="I19" i="3"/>
  <c r="H19" i="3"/>
  <c r="G19" i="3"/>
  <c r="J19" i="3"/>
  <c r="F19" i="3"/>
  <c r="E19" i="3"/>
  <c r="I9" i="3"/>
  <c r="H9" i="3"/>
  <c r="G9" i="3"/>
  <c r="J9" i="3"/>
  <c r="F9" i="3"/>
  <c r="E9" i="3"/>
  <c r="D9" i="3"/>
  <c r="I8" i="3"/>
  <c r="H8" i="3"/>
  <c r="G8" i="3"/>
  <c r="J8" i="3"/>
  <c r="F8" i="3"/>
  <c r="E8" i="3"/>
  <c r="D8" i="3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P31" i="2"/>
  <c r="O31" i="2"/>
  <c r="N31" i="2"/>
  <c r="M31" i="2"/>
  <c r="L31" i="2"/>
  <c r="K31" i="2"/>
  <c r="J31" i="2"/>
  <c r="I3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P9" i="2"/>
  <c r="O9" i="2"/>
  <c r="N9" i="2"/>
  <c r="M9" i="2"/>
  <c r="L9" i="2"/>
  <c r="J9" i="2"/>
  <c r="I9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<sst xmlns="http://schemas.openxmlformats.org/spreadsheetml/2006/main" count="173" uniqueCount="38">
  <si>
    <t>WT</t>
  </si>
  <si>
    <t>Avg</t>
  </si>
  <si>
    <t>Acyl-AMP</t>
  </si>
  <si>
    <t>Acyl-CoA</t>
  </si>
  <si>
    <t>SEM</t>
  </si>
  <si>
    <t>%TA to A</t>
  </si>
  <si>
    <t>%TA to T</t>
  </si>
  <si>
    <r>
      <t>E</t>
    </r>
    <r>
      <rPr>
        <vertAlign val="subscript"/>
        <sz val="11"/>
        <color theme="1"/>
        <rFont val="Calibri"/>
        <family val="2"/>
        <scheme val="minor"/>
      </rPr>
      <t>%TA to A</t>
    </r>
  </si>
  <si>
    <r>
      <t>E</t>
    </r>
    <r>
      <rPr>
        <vertAlign val="subscript"/>
        <sz val="11"/>
        <color theme="1"/>
        <rFont val="Calibri"/>
        <family val="2"/>
        <scheme val="minor"/>
      </rPr>
      <t>%TA to T</t>
    </r>
  </si>
  <si>
    <t>Wt</t>
  </si>
  <si>
    <t>Control</t>
  </si>
  <si>
    <t>Ave</t>
  </si>
  <si>
    <t>Average</t>
  </si>
  <si>
    <t>F275A &amp; A253G
&amp; M227A</t>
  </si>
  <si>
    <t>XL Toolbox Settings</t>
  </si>
  <si>
    <t>export_preset</t>
  </si>
  <si>
    <t>export_path</t>
  </si>
  <si>
    <t>&lt;?xml version="1.0" encoding="utf-16"?&gt;_x000D_
&lt;Preset xmlns:xsd="http://www.w3.org/2001/XMLSchema" xmlns:xsi="http://www.w3.org/2001/XMLSchema-instance"&gt;_x000D_
  &lt;Name&gt;Emf&lt;/Name&gt;_x000D_
  &lt;Dpi&gt;300&lt;/Dpi&gt;_x000D_
  &lt;FileType&gt;Emf&lt;/FileType&gt;_x000D_
  &lt;ColorSpace&gt;Rgb&lt;/ColorSpace&gt;_x000D_
  &lt;Transparency&gt;TransparentCanvas&lt;/Transparency&gt;_x000D_
  &lt;UseColorProfile&gt;false&lt;/UseColorProfile&gt;_x000D_
  &lt;ColorProfile&gt;sRGB Color Space Profile&lt;/ColorProfile&gt;_x000D_
&lt;/Preset&gt;</t>
  </si>
  <si>
    <t>C:\Users\Priyadarshan\Desktop\Figures\gain_of_function_FAALs\figure_new1.emf</t>
  </si>
  <si>
    <t>A253F</t>
  </si>
  <si>
    <t>SFQLins</t>
  </si>
  <si>
    <t>A253F&amp; SFQLins</t>
  </si>
  <si>
    <t>A253F &amp; A210M</t>
  </si>
  <si>
    <t>A253F&amp; SFQLins &amp; A210M</t>
  </si>
  <si>
    <t>AfFACL</t>
  </si>
  <si>
    <t>MtFACL13</t>
  </si>
  <si>
    <t>EcFACL</t>
  </si>
  <si>
    <t>A276F</t>
  </si>
  <si>
    <t>A276F&amp; SFQLins</t>
  </si>
  <si>
    <t>A276F &amp; A232M</t>
  </si>
  <si>
    <t>A276F&amp; SFQLins &amp; A232M</t>
  </si>
  <si>
    <t>T308F</t>
  </si>
  <si>
    <t>T308F&amp; SFQLins</t>
  </si>
  <si>
    <t>T308F &amp; A264M</t>
  </si>
  <si>
    <t>T308F&amp; SFQLins &amp; A264M</t>
  </si>
  <si>
    <r>
      <rPr>
        <b/>
        <i/>
        <sz val="11"/>
        <color theme="1"/>
        <rFont val="Calibri"/>
        <family val="2"/>
        <scheme val="minor"/>
      </rPr>
      <t>Mt</t>
    </r>
    <r>
      <rPr>
        <b/>
        <sz val="11"/>
        <color theme="1"/>
        <rFont val="Calibri"/>
        <family val="2"/>
        <scheme val="minor"/>
      </rPr>
      <t>FACL13</t>
    </r>
  </si>
  <si>
    <r>
      <rPr>
        <b/>
        <i/>
        <sz val="11"/>
        <color theme="1"/>
        <rFont val="Calibri"/>
        <family val="2"/>
        <scheme val="minor"/>
      </rPr>
      <t>Af</t>
    </r>
    <r>
      <rPr>
        <b/>
        <sz val="11"/>
        <color theme="1"/>
        <rFont val="Calibri"/>
        <family val="2"/>
        <scheme val="minor"/>
      </rPr>
      <t>FACL</t>
    </r>
  </si>
  <si>
    <r>
      <rPr>
        <b/>
        <i/>
        <sz val="11"/>
        <color theme="1"/>
        <rFont val="Calibri"/>
        <family val="2"/>
        <scheme val="minor"/>
      </rPr>
      <t>Ec</t>
    </r>
    <r>
      <rPr>
        <b/>
        <sz val="11"/>
        <color theme="1"/>
        <rFont val="Calibri"/>
        <family val="2"/>
        <scheme val="minor"/>
      </rPr>
      <t>FACL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</si>
</sst>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4" xfId="0" applyBorder="1"/>
    <xf numFmtId="0" fontId="0" fillId="0" borderId="26" xfId="0" applyBorder="1"/>
    <xf numFmtId="0" fontId="0" fillId="0" borderId="4" xfId="0" applyBorder="1" applyAlignment="1">
      <alignment vertical="center"/>
    </xf>
    <xf numFmtId="2" fontId="0" fillId="0" borderId="26" xfId="0" applyNumberForma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0" xfId="0" applyBorder="1"/>
    <xf numFmtId="0" fontId="0" fillId="0" borderId="28" xfId="0" applyBorder="1"/>
    <xf numFmtId="2" fontId="0" fillId="0" borderId="29" xfId="0" applyNumberFormat="1" applyBorder="1"/>
    <xf numFmtId="2" fontId="0" fillId="0" borderId="26" xfId="0" applyNumberFormat="1" applyBorder="1"/>
    <xf numFmtId="0" fontId="0" fillId="0" borderId="1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4D751"/>
      <color rgb="FF74FB51"/>
      <color rgb="FFF4796C"/>
      <color rgb="FF5F8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Percentage_Conversion!$A$2</c:f>
              <c:strCache>
                <c:ptCount val="1"/>
                <c:pt idx="0">
                  <c:v>MtFACL13</c:v>
                </c:pt>
              </c:strCache>
            </c:strRef>
          </c:tx>
          <c:spPr>
            <a:solidFill>
              <a:srgbClr val="5F86CC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Percentage_Conversion!$D$11:$I$11</c:f>
                <c:numCache>
                  <c:formatCode>General</c:formatCode>
                  <c:ptCount val="6"/>
                  <c:pt idx="0">
                    <c:v>7.5613461524386199E-3</c:v>
                  </c:pt>
                  <c:pt idx="1">
                    <c:v>4.6865790544560797E-2</c:v>
                  </c:pt>
                  <c:pt idx="2">
                    <c:v>5.0016067326744199E-2</c:v>
                  </c:pt>
                  <c:pt idx="3">
                    <c:v>4.39788597396088E-2</c:v>
                  </c:pt>
                  <c:pt idx="4">
                    <c:v>6.2739758625018904E-3</c:v>
                  </c:pt>
                  <c:pt idx="5">
                    <c:v>1.1034659361595501E-2</c:v>
                  </c:pt>
                </c:numCache>
              </c:numRef>
            </c:plus>
            <c:minus>
              <c:numRef>
                <c:f>Percentage_Conversion!$D$11:$I$11</c:f>
                <c:numCache>
                  <c:formatCode>General</c:formatCode>
                  <c:ptCount val="6"/>
                  <c:pt idx="0">
                    <c:v>7.5613461524386199E-3</c:v>
                  </c:pt>
                  <c:pt idx="1">
                    <c:v>4.6865790544560797E-2</c:v>
                  </c:pt>
                  <c:pt idx="2">
                    <c:v>5.0016067326744199E-2</c:v>
                  </c:pt>
                  <c:pt idx="3">
                    <c:v>4.39788597396088E-2</c:v>
                  </c:pt>
                  <c:pt idx="4">
                    <c:v>6.2739758625018904E-3</c:v>
                  </c:pt>
                  <c:pt idx="5">
                    <c:v>1.1034659361595501E-2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Percentage_Conversion!$D$9:$I$9</c:f>
              <c:numCache>
                <c:formatCode>0.00</c:formatCode>
                <c:ptCount val="6"/>
                <c:pt idx="0">
                  <c:v>0.97406126482213451</c:v>
                </c:pt>
                <c:pt idx="1">
                  <c:v>0.17510853835021706</c:v>
                </c:pt>
                <c:pt idx="2">
                  <c:v>0.26865671641791039</c:v>
                </c:pt>
                <c:pt idx="3">
                  <c:v>0.16253869969040247</c:v>
                </c:pt>
                <c:pt idx="4">
                  <c:v>0.96617724174095443</c:v>
                </c:pt>
                <c:pt idx="5">
                  <c:v>0.14129353233830844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5-4C92-86BF-D0CDFDE9987C}"/>
            </c:ext>
          </c:extLst>
        </c:ser>
        <c:ser>
          <c:idx val="1"/>
          <c:order val="1"/>
          <c:tx>
            <c:strRef>
              <c:f>Percentage_Conversion!$A$13</c:f>
              <c:strCache>
                <c:ptCount val="1"/>
                <c:pt idx="0">
                  <c:v>AfFACL</c:v>
                </c:pt>
              </c:strCache>
            </c:strRef>
          </c:tx>
          <c:spPr>
            <a:solidFill>
              <a:srgbClr val="F4796C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Percentage_Conversion!$D$21:$I$21</c:f>
                <c:numCache>
                  <c:formatCode>General</c:formatCode>
                  <c:ptCount val="6"/>
                  <c:pt idx="0">
                    <c:v>5.8780742928501398E-4</c:v>
                  </c:pt>
                  <c:pt idx="1">
                    <c:v>1.0562033091228199E-3</c:v>
                  </c:pt>
                  <c:pt idx="2">
                    <c:v>9.3298640112433103E-4</c:v>
                  </c:pt>
                  <c:pt idx="3">
                    <c:v>1.4649624862503899E-4</c:v>
                  </c:pt>
                  <c:pt idx="4">
                    <c:v>1.6667657556491099E-4</c:v>
                  </c:pt>
                  <c:pt idx="5">
                    <c:v>1.1563075858169701E-3</c:v>
                  </c:pt>
                </c:numCache>
              </c:numRef>
            </c:plus>
            <c:minus>
              <c:numRef>
                <c:f>Percentage_Conversion!$D$21:$I$21</c:f>
                <c:numCache>
                  <c:formatCode>General</c:formatCode>
                  <c:ptCount val="6"/>
                  <c:pt idx="0">
                    <c:v>5.8780742928501398E-4</c:v>
                  </c:pt>
                  <c:pt idx="1">
                    <c:v>1.0562033091228199E-3</c:v>
                  </c:pt>
                  <c:pt idx="2">
                    <c:v>9.3298640112433103E-4</c:v>
                  </c:pt>
                  <c:pt idx="3">
                    <c:v>1.4649624862503899E-4</c:v>
                  </c:pt>
                  <c:pt idx="4">
                    <c:v>1.6667657556491099E-4</c:v>
                  </c:pt>
                  <c:pt idx="5">
                    <c:v>1.1563075858169701E-3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Percentage_Conversion!$D$20:$I$20</c:f>
              <c:numCache>
                <c:formatCode>0.00</c:formatCode>
                <c:ptCount val="6"/>
                <c:pt idx="0">
                  <c:v>0.99694189602446481</c:v>
                </c:pt>
                <c:pt idx="1">
                  <c:v>0.96553398058252438</c:v>
                </c:pt>
                <c:pt idx="2">
                  <c:v>0.99757751937984485</c:v>
                </c:pt>
                <c:pt idx="3">
                  <c:v>0.82819383259911905</c:v>
                </c:pt>
                <c:pt idx="4">
                  <c:v>3.7558685446009391E-2</c:v>
                </c:pt>
                <c:pt idx="5">
                  <c:v>1.564455569461827E-2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5-4C92-86BF-D0CDFDE9987C}"/>
            </c:ext>
          </c:extLst>
        </c:ser>
        <c:ser>
          <c:idx val="2"/>
          <c:order val="2"/>
          <c:tx>
            <c:strRef>
              <c:f>Percentage_Conversion!$A$24</c:f>
              <c:strCache>
                <c:ptCount val="1"/>
                <c:pt idx="0">
                  <c:v>EcFACL</c:v>
                </c:pt>
              </c:strCache>
            </c:strRef>
          </c:tx>
          <c:spPr>
            <a:solidFill>
              <a:srgbClr val="74D75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Percentage_Conversion!$D$33:$I$33</c:f>
                <c:numCache>
                  <c:formatCode>General</c:formatCode>
                  <c:ptCount val="6"/>
                  <c:pt idx="0">
                    <c:v>6.0771807495008101E-4</c:v>
                  </c:pt>
                  <c:pt idx="1">
                    <c:v>4.6326623704115999E-3</c:v>
                  </c:pt>
                  <c:pt idx="2">
                    <c:v>2.1717736529023101E-2</c:v>
                  </c:pt>
                  <c:pt idx="3">
                    <c:v>9.9422956858699306E-3</c:v>
                  </c:pt>
                  <c:pt idx="4">
                    <c:v>2.84299119387887E-3</c:v>
                  </c:pt>
                  <c:pt idx="5">
                    <c:v>1.1875993645759701E-2</c:v>
                  </c:pt>
                </c:numCache>
              </c:numRef>
            </c:plus>
            <c:minus>
              <c:numRef>
                <c:f>Percentage_Conversion!$D$33:$I$33</c:f>
                <c:numCache>
                  <c:formatCode>General</c:formatCode>
                  <c:ptCount val="6"/>
                  <c:pt idx="0">
                    <c:v>6.0771807495008101E-4</c:v>
                  </c:pt>
                  <c:pt idx="1">
                    <c:v>4.6326623704115999E-3</c:v>
                  </c:pt>
                  <c:pt idx="2">
                    <c:v>2.1717736529023101E-2</c:v>
                  </c:pt>
                  <c:pt idx="3">
                    <c:v>9.9422956858699306E-3</c:v>
                  </c:pt>
                  <c:pt idx="4">
                    <c:v>2.84299119387887E-3</c:v>
                  </c:pt>
                  <c:pt idx="5">
                    <c:v>1.1875993645759701E-2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Percentage_Conversion!$D$31:$I$31</c:f>
              <c:numCache>
                <c:formatCode>0.00</c:formatCode>
                <c:ptCount val="6"/>
                <c:pt idx="0">
                  <c:v>0.99848535846516318</c:v>
                </c:pt>
                <c:pt idx="1">
                  <c:v>0.98734504132231415</c:v>
                </c:pt>
                <c:pt idx="2">
                  <c:v>0.25084745762711863</c:v>
                </c:pt>
                <c:pt idx="3">
                  <c:v>0.8643617021276595</c:v>
                </c:pt>
                <c:pt idx="4">
                  <c:v>0.99566205329477375</c:v>
                </c:pt>
                <c:pt idx="5">
                  <c:v>6.0013046314416181E-2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5-4C92-86BF-D0CDFDE99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3431439"/>
        <c:axId val="1885269535"/>
      </c:barChart>
      <c:catAx>
        <c:axId val="18834314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5269535"/>
        <c:crosses val="autoZero"/>
        <c:auto val="1"/>
        <c:lblAlgn val="ctr"/>
        <c:lblOffset val="100"/>
        <c:noMultiLvlLbl val="0"/>
      </c:catAx>
      <c:valAx>
        <c:axId val="1885269535"/>
        <c:scaling>
          <c:orientation val="minMax"/>
          <c:max val="1.05"/>
          <c:min val="0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431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54014563492063494"/>
          <c:y val="9.6759920634920654E-3"/>
          <c:w val="0.45481464816897882"/>
          <c:h val="4.9720634920634915E-2"/>
        </c:manualLayout>
      </c:layout>
      <c:overlay val="1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121920</xdr:colOff>
      <xdr:row>1</xdr:row>
      <xdr:rowOff>121920</xdr:rowOff>
    </xdr:from>
    <xdr:to>
      <xdr:col>15</xdr:col>
      <xdr:colOff>498480</xdr:colOff>
      <xdr:row>22</xdr:row>
      <xdr:rowOff>18420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61BD1-786C-4820-9C69-779507A7A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0D89-08D7-47D6-B03C-5B6D96244A76}">
  <dimension ref="B1:T33"/>
  <sheetViews>
    <sheetView tabSelected="1" workbookViewId="0">
      <selection activeCell="T25" sqref="T25"/>
    </sheetView>
  </sheetViews>
  <sheetFormatPr defaultColWidth="8.8984375" defaultRowHeight="14.4" x14ac:dyDescent="0.3"/>
  <cols>
    <col min="1" max="10" width="8.8984375" style="77"/>
    <col min="11" max="11" width="9.59765625" style="77" bestFit="1" customWidth="1"/>
    <col min="12" max="12" width="8.69921875" style="77" bestFit="1" customWidth="1"/>
    <col min="13" max="16384" width="8.8984375" style="77"/>
  </cols>
  <sheetData>
    <row r="1" spans="2:20" ht="14.95" thickBot="1" x14ac:dyDescent="0.35"/>
    <row r="2" spans="2:20" ht="14.95" thickBot="1" x14ac:dyDescent="0.35">
      <c r="B2" s="13"/>
      <c r="C2" s="16" t="s">
        <v>9</v>
      </c>
      <c r="D2" s="14" t="s">
        <v>9</v>
      </c>
      <c r="E2" s="14" t="s">
        <v>19</v>
      </c>
      <c r="F2" s="14" t="s">
        <v>19</v>
      </c>
      <c r="G2" s="14" t="s">
        <v>20</v>
      </c>
      <c r="H2" s="14" t="s">
        <v>20</v>
      </c>
      <c r="I2" s="14" t="s">
        <v>21</v>
      </c>
      <c r="J2" s="14" t="s">
        <v>21</v>
      </c>
      <c r="K2" s="14" t="s">
        <v>22</v>
      </c>
      <c r="L2" s="14" t="s">
        <v>22</v>
      </c>
      <c r="M2" s="14" t="s">
        <v>23</v>
      </c>
      <c r="N2" s="14" t="s">
        <v>23</v>
      </c>
      <c r="O2" s="14" t="s">
        <v>10</v>
      </c>
      <c r="P2" s="84" t="s">
        <v>10</v>
      </c>
    </row>
    <row r="3" spans="2:20" ht="14.95" thickBot="1" x14ac:dyDescent="0.35">
      <c r="B3" s="90" t="s">
        <v>25</v>
      </c>
      <c r="C3" s="80" t="s">
        <v>2</v>
      </c>
      <c r="D3" s="81" t="s">
        <v>3</v>
      </c>
      <c r="E3" s="81" t="s">
        <v>2</v>
      </c>
      <c r="F3" s="81" t="s">
        <v>3</v>
      </c>
      <c r="G3" s="81" t="s">
        <v>2</v>
      </c>
      <c r="H3" s="81" t="s">
        <v>3</v>
      </c>
      <c r="I3" s="81" t="s">
        <v>2</v>
      </c>
      <c r="J3" s="81" t="s">
        <v>3</v>
      </c>
      <c r="K3" s="81" t="s">
        <v>2</v>
      </c>
      <c r="L3" s="81" t="s">
        <v>3</v>
      </c>
      <c r="M3" s="81" t="s">
        <v>2</v>
      </c>
      <c r="N3" s="81" t="s">
        <v>3</v>
      </c>
      <c r="O3" s="81" t="s">
        <v>2</v>
      </c>
      <c r="P3" s="82" t="s">
        <v>3</v>
      </c>
    </row>
    <row r="4" spans="2:20" x14ac:dyDescent="0.3">
      <c r="B4" s="91"/>
      <c r="C4" s="17">
        <v>3.3</v>
      </c>
      <c r="D4" s="17">
        <v>66.3</v>
      </c>
      <c r="E4" s="17">
        <v>5.5</v>
      </c>
      <c r="F4" s="17">
        <v>1.1000000000000001</v>
      </c>
      <c r="G4" s="17">
        <v>11</v>
      </c>
      <c r="H4" s="17">
        <v>5.7</v>
      </c>
      <c r="I4" s="17">
        <v>16.100000000000001</v>
      </c>
      <c r="J4" s="17">
        <v>0.5</v>
      </c>
      <c r="K4" s="17">
        <v>4.4000000000000004</v>
      </c>
      <c r="L4" s="17">
        <v>64.5</v>
      </c>
      <c r="M4" s="17">
        <v>23.9</v>
      </c>
      <c r="N4" s="17">
        <v>2.8</v>
      </c>
      <c r="O4" s="17">
        <v>0</v>
      </c>
      <c r="P4" s="17">
        <v>0.1</v>
      </c>
    </row>
    <row r="5" spans="2:20" x14ac:dyDescent="0.3">
      <c r="B5" s="91"/>
      <c r="C5" s="2">
        <v>0.6</v>
      </c>
      <c r="D5" s="2">
        <v>86.2</v>
      </c>
      <c r="E5" s="2">
        <v>13.2</v>
      </c>
      <c r="F5" s="2">
        <v>3.7</v>
      </c>
      <c r="G5" s="2">
        <v>6.2</v>
      </c>
      <c r="H5" s="2">
        <v>3.2</v>
      </c>
      <c r="I5" s="2">
        <v>10.6</v>
      </c>
      <c r="J5" s="2">
        <v>5.4</v>
      </c>
      <c r="K5" s="2">
        <v>0.6</v>
      </c>
      <c r="L5" s="2">
        <v>78.7</v>
      </c>
      <c r="M5" s="2">
        <v>16.5</v>
      </c>
      <c r="N5" s="2">
        <v>2.5</v>
      </c>
      <c r="O5" s="2">
        <v>0.1</v>
      </c>
      <c r="P5" s="2">
        <v>0.1</v>
      </c>
    </row>
    <row r="6" spans="2:20" x14ac:dyDescent="0.3">
      <c r="B6" s="91"/>
      <c r="C6" s="2">
        <v>3.1</v>
      </c>
      <c r="D6" s="2">
        <v>59</v>
      </c>
      <c r="E6" s="2">
        <v>5.9</v>
      </c>
      <c r="F6" s="2">
        <v>1.1000000000000001</v>
      </c>
      <c r="G6" s="2">
        <v>8</v>
      </c>
      <c r="H6" s="2">
        <v>3.4</v>
      </c>
      <c r="I6" s="2">
        <v>7.2</v>
      </c>
      <c r="J6" s="2">
        <v>0.3</v>
      </c>
      <c r="K6" s="2">
        <v>3</v>
      </c>
      <c r="L6" s="2">
        <v>63.8</v>
      </c>
      <c r="M6" s="2">
        <v>11</v>
      </c>
      <c r="N6" s="2">
        <v>2.6</v>
      </c>
      <c r="O6" s="2">
        <v>0.1</v>
      </c>
      <c r="P6" s="2">
        <v>0</v>
      </c>
    </row>
    <row r="7" spans="2:20" x14ac:dyDescent="0.3">
      <c r="B7" s="91"/>
      <c r="C7" s="2">
        <v>0.7</v>
      </c>
      <c r="D7" s="2">
        <v>97.8</v>
      </c>
      <c r="E7" s="2">
        <v>18.7</v>
      </c>
      <c r="F7" s="2">
        <v>2.8</v>
      </c>
      <c r="G7" s="2">
        <v>9.5</v>
      </c>
      <c r="H7" s="2">
        <v>1.1000000000000001</v>
      </c>
      <c r="I7" s="2">
        <v>9.6</v>
      </c>
      <c r="J7" s="2">
        <v>1.9</v>
      </c>
      <c r="K7" s="2">
        <v>2.2000000000000002</v>
      </c>
      <c r="L7" s="2">
        <v>81.3</v>
      </c>
      <c r="M7" s="2">
        <v>13</v>
      </c>
      <c r="N7" s="2">
        <v>3</v>
      </c>
      <c r="O7" s="2">
        <v>0.5</v>
      </c>
      <c r="P7" s="2">
        <v>0.5</v>
      </c>
    </row>
    <row r="8" spans="2:20" ht="14.95" thickBot="1" x14ac:dyDescent="0.35">
      <c r="B8" s="91"/>
      <c r="C8" s="4">
        <v>2.8</v>
      </c>
      <c r="D8" s="4">
        <v>85</v>
      </c>
      <c r="E8" s="4">
        <v>13.7</v>
      </c>
      <c r="F8" s="4">
        <v>3.4</v>
      </c>
      <c r="G8" s="4">
        <v>9.4</v>
      </c>
      <c r="H8" s="4">
        <v>2.8</v>
      </c>
      <c r="I8" s="4">
        <v>10.6</v>
      </c>
      <c r="J8" s="4">
        <v>2.4</v>
      </c>
      <c r="K8" s="4">
        <v>2.7</v>
      </c>
      <c r="L8" s="4">
        <v>80.2</v>
      </c>
      <c r="M8" s="4">
        <v>21.9</v>
      </c>
      <c r="N8" s="4">
        <v>3.3</v>
      </c>
      <c r="O8" s="4">
        <v>0.2</v>
      </c>
      <c r="P8" s="4">
        <v>0.1</v>
      </c>
    </row>
    <row r="9" spans="2:20" x14ac:dyDescent="0.3">
      <c r="B9" s="75" t="s">
        <v>11</v>
      </c>
      <c r="C9" s="15">
        <f>AVERAGE(C4:C8)</f>
        <v>2.1</v>
      </c>
      <c r="D9" s="15">
        <f t="shared" ref="D9:P9" si="0">AVERAGE(D4:D8)</f>
        <v>78.86</v>
      </c>
      <c r="E9" s="15">
        <f t="shared" si="0"/>
        <v>11.4</v>
      </c>
      <c r="F9" s="15">
        <f t="shared" si="0"/>
        <v>2.42</v>
      </c>
      <c r="G9" s="15">
        <f t="shared" si="0"/>
        <v>8.82</v>
      </c>
      <c r="H9" s="15">
        <f t="shared" si="0"/>
        <v>3.2399999999999998</v>
      </c>
      <c r="I9" s="15">
        <f t="shared" si="0"/>
        <v>10.820000000000002</v>
      </c>
      <c r="J9" s="15">
        <f t="shared" si="0"/>
        <v>2.1</v>
      </c>
      <c r="K9" s="11">
        <f>AVERAGE(K4:K8)</f>
        <v>2.5799999999999996</v>
      </c>
      <c r="L9" s="11">
        <f t="shared" si="0"/>
        <v>73.7</v>
      </c>
      <c r="M9" s="15">
        <f t="shared" si="0"/>
        <v>17.260000000000002</v>
      </c>
      <c r="N9" s="15">
        <f t="shared" si="0"/>
        <v>2.84</v>
      </c>
      <c r="O9" s="15">
        <f t="shared" si="0"/>
        <v>0.18</v>
      </c>
      <c r="P9" s="15">
        <f t="shared" si="0"/>
        <v>0.15999999999999998</v>
      </c>
    </row>
    <row r="10" spans="2:20" ht="14.95" thickBot="1" x14ac:dyDescent="0.35">
      <c r="B10" s="5" t="s">
        <v>4</v>
      </c>
      <c r="C10" s="12">
        <f>_xlfn.STDEV.S(C4:C8)/(SQRT(COUNTA(C4:C8)))</f>
        <v>0.59749476985158612</v>
      </c>
      <c r="D10" s="12">
        <f t="shared" ref="D10:P10" si="1">_xlfn.STDEV.S(D4:D8)/(SQRT(COUNTA(D4:D8)))</f>
        <v>7.0798022571255403</v>
      </c>
      <c r="E10" s="12">
        <f t="shared" si="1"/>
        <v>2.5187298386289863</v>
      </c>
      <c r="F10" s="12">
        <f t="shared" si="1"/>
        <v>0.55803225713214843</v>
      </c>
      <c r="G10" s="12">
        <f t="shared" si="1"/>
        <v>0.80894993664626624</v>
      </c>
      <c r="H10" s="12">
        <f t="shared" si="1"/>
        <v>0.73661387442811599</v>
      </c>
      <c r="I10" s="12">
        <f t="shared" si="1"/>
        <v>1.4589036979869483</v>
      </c>
      <c r="J10" s="12">
        <f t="shared" si="1"/>
        <v>0.9170605214488301</v>
      </c>
      <c r="K10" s="12">
        <f t="shared" si="1"/>
        <v>0.61514225996918814</v>
      </c>
      <c r="L10" s="12">
        <f t="shared" si="1"/>
        <v>3.92211677541605</v>
      </c>
      <c r="M10" s="12">
        <f t="shared" si="1"/>
        <v>2.4852766445609173</v>
      </c>
      <c r="N10" s="12">
        <f t="shared" si="1"/>
        <v>0.14352700094407431</v>
      </c>
      <c r="O10" s="12">
        <f t="shared" si="1"/>
        <v>8.6023252670426278E-2</v>
      </c>
      <c r="P10" s="12">
        <f t="shared" si="1"/>
        <v>8.717797887081348E-2</v>
      </c>
    </row>
    <row r="11" spans="2:20" x14ac:dyDescent="0.3">
      <c r="B11" s="89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74"/>
      <c r="P11" s="74"/>
      <c r="Q11" s="74"/>
      <c r="R11" s="74"/>
      <c r="S11" s="74"/>
      <c r="T11" s="74"/>
    </row>
    <row r="12" spans="2:20" ht="14.95" thickBot="1" x14ac:dyDescent="0.35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74"/>
      <c r="P12" s="74"/>
      <c r="Q12" s="74"/>
      <c r="R12" s="74"/>
      <c r="S12" s="74"/>
      <c r="T12" s="74"/>
    </row>
    <row r="13" spans="2:20" ht="14.95" thickBot="1" x14ac:dyDescent="0.35">
      <c r="B13" s="93" t="s">
        <v>24</v>
      </c>
      <c r="C13" s="16" t="s">
        <v>9</v>
      </c>
      <c r="D13" s="14" t="s">
        <v>9</v>
      </c>
      <c r="E13" s="14" t="s">
        <v>27</v>
      </c>
      <c r="F13" s="14" t="s">
        <v>27</v>
      </c>
      <c r="G13" s="14" t="s">
        <v>20</v>
      </c>
      <c r="H13" s="14" t="s">
        <v>20</v>
      </c>
      <c r="I13" s="14" t="s">
        <v>28</v>
      </c>
      <c r="J13" s="14" t="s">
        <v>28</v>
      </c>
      <c r="K13" s="14" t="s">
        <v>29</v>
      </c>
      <c r="L13" s="14" t="s">
        <v>29</v>
      </c>
      <c r="M13" s="14" t="s">
        <v>30</v>
      </c>
      <c r="N13" s="14" t="s">
        <v>30</v>
      </c>
      <c r="O13" s="14" t="s">
        <v>10</v>
      </c>
      <c r="P13" s="84" t="s">
        <v>10</v>
      </c>
    </row>
    <row r="14" spans="2:20" ht="14.95" thickBot="1" x14ac:dyDescent="0.35">
      <c r="B14" s="94"/>
      <c r="C14" s="80" t="s">
        <v>2</v>
      </c>
      <c r="D14" s="81" t="s">
        <v>3</v>
      </c>
      <c r="E14" s="81" t="s">
        <v>2</v>
      </c>
      <c r="F14" s="81" t="s">
        <v>3</v>
      </c>
      <c r="G14" s="81" t="s">
        <v>2</v>
      </c>
      <c r="H14" s="81" t="s">
        <v>3</v>
      </c>
      <c r="I14" s="81" t="s">
        <v>2</v>
      </c>
      <c r="J14" s="81" t="s">
        <v>3</v>
      </c>
      <c r="K14" s="81" t="s">
        <v>2</v>
      </c>
      <c r="L14" s="81" t="s">
        <v>3</v>
      </c>
      <c r="M14" s="81" t="s">
        <v>2</v>
      </c>
      <c r="N14" s="81" t="s">
        <v>3</v>
      </c>
      <c r="O14" s="81" t="s">
        <v>2</v>
      </c>
      <c r="P14" s="82" t="s">
        <v>3</v>
      </c>
    </row>
    <row r="15" spans="2:20" x14ac:dyDescent="0.3">
      <c r="B15" s="94"/>
      <c r="C15" s="17">
        <v>0.4</v>
      </c>
      <c r="D15" s="17">
        <v>99.1</v>
      </c>
      <c r="E15" s="83">
        <v>2.4</v>
      </c>
      <c r="F15" s="17">
        <v>70.099999999999994</v>
      </c>
      <c r="G15" s="17">
        <v>0.3</v>
      </c>
      <c r="H15" s="17">
        <v>76.599999999999994</v>
      </c>
      <c r="I15" s="17">
        <v>2.2000000000000002</v>
      </c>
      <c r="J15" s="17">
        <v>10.4</v>
      </c>
      <c r="K15" s="17">
        <v>7.1</v>
      </c>
      <c r="L15" s="17">
        <v>0.3</v>
      </c>
      <c r="M15" s="17">
        <v>52.4</v>
      </c>
      <c r="N15" s="17">
        <v>1</v>
      </c>
      <c r="O15" s="17">
        <v>0.1</v>
      </c>
      <c r="P15" s="17">
        <v>0.1</v>
      </c>
    </row>
    <row r="16" spans="2:20" x14ac:dyDescent="0.3">
      <c r="B16" s="94"/>
      <c r="C16" s="2">
        <v>0.2</v>
      </c>
      <c r="D16" s="2">
        <v>95.9</v>
      </c>
      <c r="E16" s="10">
        <v>2.7</v>
      </c>
      <c r="F16" s="2">
        <v>59.1</v>
      </c>
      <c r="G16" s="2">
        <v>0.1</v>
      </c>
      <c r="H16" s="2">
        <v>65.3</v>
      </c>
      <c r="I16" s="2">
        <v>4.4000000000000004</v>
      </c>
      <c r="J16" s="2">
        <v>22.8</v>
      </c>
      <c r="K16" s="2">
        <v>8.5</v>
      </c>
      <c r="L16" s="2">
        <v>0.2</v>
      </c>
      <c r="M16" s="2">
        <v>55.7</v>
      </c>
      <c r="N16" s="2">
        <v>0.7</v>
      </c>
      <c r="O16" s="2">
        <v>0.1</v>
      </c>
      <c r="P16" s="2">
        <v>0</v>
      </c>
    </row>
    <row r="17" spans="2:20" x14ac:dyDescent="0.3">
      <c r="B17" s="94"/>
      <c r="C17" s="2">
        <v>0.3</v>
      </c>
      <c r="D17" s="2">
        <v>98.4</v>
      </c>
      <c r="E17" s="10">
        <v>2</v>
      </c>
      <c r="F17" s="2">
        <v>69.7</v>
      </c>
      <c r="G17" s="2">
        <v>0.1</v>
      </c>
      <c r="H17" s="2">
        <v>64</v>
      </c>
      <c r="I17" s="2">
        <v>5.0999999999999996</v>
      </c>
      <c r="J17" s="2">
        <v>23.2</v>
      </c>
      <c r="K17" s="2">
        <v>4.9000000000000004</v>
      </c>
      <c r="L17" s="2">
        <v>0.3</v>
      </c>
      <c r="M17" s="2">
        <v>49.2</v>
      </c>
      <c r="N17" s="2">
        <v>0.8</v>
      </c>
      <c r="O17" s="2">
        <v>0</v>
      </c>
      <c r="P17" s="2">
        <v>0.1</v>
      </c>
    </row>
    <row r="18" spans="2:20" x14ac:dyDescent="0.3">
      <c r="B18" s="94"/>
      <c r="C18" s="2"/>
      <c r="D18" s="2"/>
      <c r="E18" s="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20" ht="14.95" thickBot="1" x14ac:dyDescent="0.35">
      <c r="B19" s="94"/>
      <c r="C19" s="2"/>
      <c r="D19" s="2"/>
      <c r="E19" s="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2:20" x14ac:dyDescent="0.3">
      <c r="B20" s="75" t="s">
        <v>11</v>
      </c>
      <c r="C20" s="15">
        <f>AVERAGE(C15:C19)</f>
        <v>0.30000000000000004</v>
      </c>
      <c r="D20" s="15">
        <f t="shared" ref="D20:P20" si="2">AVERAGE(D15:D19)</f>
        <v>97.8</v>
      </c>
      <c r="E20" s="15">
        <f t="shared" si="2"/>
        <v>2.3666666666666667</v>
      </c>
      <c r="F20" s="15">
        <f t="shared" si="2"/>
        <v>66.3</v>
      </c>
      <c r="G20" s="15">
        <f t="shared" si="2"/>
        <v>0.16666666666666666</v>
      </c>
      <c r="H20" s="15">
        <f t="shared" si="2"/>
        <v>68.633333333333326</v>
      </c>
      <c r="I20" s="15">
        <f t="shared" si="2"/>
        <v>3.9</v>
      </c>
      <c r="J20" s="15">
        <f t="shared" si="2"/>
        <v>18.8</v>
      </c>
      <c r="K20" s="15">
        <f t="shared" si="2"/>
        <v>6.833333333333333</v>
      </c>
      <c r="L20" s="15">
        <f t="shared" si="2"/>
        <v>0.26666666666666666</v>
      </c>
      <c r="M20" s="15">
        <f t="shared" si="2"/>
        <v>52.433333333333337</v>
      </c>
      <c r="N20" s="15">
        <f t="shared" si="2"/>
        <v>0.83333333333333337</v>
      </c>
      <c r="O20" s="15">
        <f t="shared" si="2"/>
        <v>6.6666666666666666E-2</v>
      </c>
      <c r="P20" s="15">
        <f t="shared" si="2"/>
        <v>6.6666666666666666E-2</v>
      </c>
    </row>
    <row r="21" spans="2:20" ht="14.95" thickBot="1" x14ac:dyDescent="0.35">
      <c r="B21" s="5" t="s">
        <v>4</v>
      </c>
      <c r="C21" s="12">
        <f>_xlfn.STDEV.S(C15:C19)/(SQRT(COUNTA(C15:C19)))</f>
        <v>5.7735026918962526E-2</v>
      </c>
      <c r="D21" s="12">
        <f t="shared" ref="D21:P21" si="3">_xlfn.STDEV.S(D15:D19)/(SQRT(COUNTA(D15:D19)))</f>
        <v>0.97125348562222846</v>
      </c>
      <c r="E21" s="12">
        <f t="shared" si="3"/>
        <v>0.2027587510099419</v>
      </c>
      <c r="F21" s="12">
        <f t="shared" si="3"/>
        <v>3.6018513757973585</v>
      </c>
      <c r="G21" s="12">
        <f t="shared" si="3"/>
        <v>6.6666666666666693E-2</v>
      </c>
      <c r="H21" s="12">
        <f t="shared" si="3"/>
        <v>4.0009721040989241</v>
      </c>
      <c r="I21" s="12">
        <f t="shared" si="3"/>
        <v>0.87368949480541103</v>
      </c>
      <c r="J21" s="12">
        <f t="shared" si="3"/>
        <v>4.2015870017569918</v>
      </c>
      <c r="K21" s="12">
        <f t="shared" si="3"/>
        <v>1.0477489097001147</v>
      </c>
      <c r="L21" s="12">
        <f t="shared" si="3"/>
        <v>3.3333333333333236E-2</v>
      </c>
      <c r="M21" s="12">
        <f t="shared" si="3"/>
        <v>1.8764623926716759</v>
      </c>
      <c r="N21" s="12">
        <f t="shared" si="3"/>
        <v>8.8191710368819454E-2</v>
      </c>
      <c r="O21" s="12">
        <f t="shared" si="3"/>
        <v>3.333333333333334E-2</v>
      </c>
      <c r="P21" s="12">
        <f t="shared" si="3"/>
        <v>3.333333333333334E-2</v>
      </c>
    </row>
    <row r="22" spans="2:20" x14ac:dyDescent="0.3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</row>
    <row r="23" spans="2:20" ht="14.95" thickBot="1" x14ac:dyDescent="0.35">
      <c r="B23" s="6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4"/>
      <c r="P23" s="74"/>
      <c r="Q23" s="74"/>
      <c r="R23" s="74"/>
      <c r="S23" s="74"/>
      <c r="T23" s="74"/>
    </row>
    <row r="24" spans="2:20" ht="14.95" thickBot="1" x14ac:dyDescent="0.35">
      <c r="B24" s="95" t="s">
        <v>26</v>
      </c>
      <c r="C24" s="16" t="s">
        <v>9</v>
      </c>
      <c r="D24" s="14" t="s">
        <v>9</v>
      </c>
      <c r="E24" s="14" t="s">
        <v>31</v>
      </c>
      <c r="F24" s="14" t="s">
        <v>31</v>
      </c>
      <c r="G24" s="14" t="s">
        <v>20</v>
      </c>
      <c r="H24" s="14" t="s">
        <v>20</v>
      </c>
      <c r="I24" s="14" t="s">
        <v>32</v>
      </c>
      <c r="J24" s="14" t="s">
        <v>32</v>
      </c>
      <c r="K24" s="14" t="s">
        <v>33</v>
      </c>
      <c r="L24" s="14" t="s">
        <v>33</v>
      </c>
      <c r="M24" s="14" t="s">
        <v>34</v>
      </c>
      <c r="N24" s="14" t="s">
        <v>34</v>
      </c>
      <c r="O24" s="14" t="s">
        <v>10</v>
      </c>
      <c r="P24" s="84" t="s">
        <v>10</v>
      </c>
      <c r="Q24" s="74"/>
      <c r="R24" s="74"/>
    </row>
    <row r="25" spans="2:20" ht="14.95" thickBot="1" x14ac:dyDescent="0.35">
      <c r="B25" s="96"/>
      <c r="C25" s="80" t="s">
        <v>2</v>
      </c>
      <c r="D25" s="81" t="s">
        <v>3</v>
      </c>
      <c r="E25" s="81" t="s">
        <v>2</v>
      </c>
      <c r="F25" s="81" t="s">
        <v>3</v>
      </c>
      <c r="G25" s="81" t="s">
        <v>2</v>
      </c>
      <c r="H25" s="81" t="s">
        <v>3</v>
      </c>
      <c r="I25" s="81" t="s">
        <v>2</v>
      </c>
      <c r="J25" s="81" t="s">
        <v>3</v>
      </c>
      <c r="K25" s="81" t="s">
        <v>2</v>
      </c>
      <c r="L25" s="81" t="s">
        <v>3</v>
      </c>
      <c r="M25" s="81" t="s">
        <v>2</v>
      </c>
      <c r="N25" s="81" t="s">
        <v>3</v>
      </c>
      <c r="O25" s="81" t="s">
        <v>2</v>
      </c>
      <c r="P25" s="82" t="s">
        <v>3</v>
      </c>
      <c r="Q25" s="74"/>
      <c r="R25" s="74"/>
    </row>
    <row r="26" spans="2:20" x14ac:dyDescent="0.3">
      <c r="B26" s="91"/>
      <c r="C26" s="17">
        <v>0.1</v>
      </c>
      <c r="D26" s="17">
        <v>97.2</v>
      </c>
      <c r="E26" s="17">
        <v>2</v>
      </c>
      <c r="F26" s="17">
        <v>97.1</v>
      </c>
      <c r="G26" s="17">
        <v>12.2</v>
      </c>
      <c r="H26" s="17">
        <v>5.3</v>
      </c>
      <c r="I26" s="17">
        <v>0.1</v>
      </c>
      <c r="J26" s="17">
        <v>0.2</v>
      </c>
      <c r="K26" s="17">
        <v>1.5</v>
      </c>
      <c r="L26" s="17">
        <v>98.4</v>
      </c>
      <c r="M26" s="17">
        <v>54.8</v>
      </c>
      <c r="N26" s="79">
        <v>4.2</v>
      </c>
      <c r="O26" s="17">
        <v>0.1</v>
      </c>
      <c r="P26" s="17">
        <v>0.2</v>
      </c>
      <c r="Q26" s="74"/>
      <c r="R26" s="74"/>
    </row>
    <row r="27" spans="2:20" x14ac:dyDescent="0.3">
      <c r="B27" s="91"/>
      <c r="C27" s="2">
        <v>0</v>
      </c>
      <c r="D27" s="2">
        <v>98.9</v>
      </c>
      <c r="E27" s="2">
        <v>2.1</v>
      </c>
      <c r="F27" s="2">
        <v>97.2</v>
      </c>
      <c r="G27" s="2">
        <v>15.8</v>
      </c>
      <c r="H27" s="2">
        <v>5.2</v>
      </c>
      <c r="I27" s="2">
        <v>0.1</v>
      </c>
      <c r="J27" s="2">
        <v>0.2</v>
      </c>
      <c r="K27" s="2">
        <v>0</v>
      </c>
      <c r="L27" s="2">
        <v>99.7</v>
      </c>
      <c r="M27" s="2">
        <v>54</v>
      </c>
      <c r="N27" s="3">
        <v>4</v>
      </c>
      <c r="O27" s="2">
        <v>0.1</v>
      </c>
      <c r="P27" s="2">
        <v>0.1</v>
      </c>
      <c r="Q27" s="74"/>
      <c r="R27" s="74"/>
    </row>
    <row r="28" spans="2:20" x14ac:dyDescent="0.3">
      <c r="B28" s="91"/>
      <c r="C28" s="2">
        <v>0.2</v>
      </c>
      <c r="D28" s="2">
        <v>99.2</v>
      </c>
      <c r="E28" s="2">
        <v>0.4</v>
      </c>
      <c r="F28" s="2">
        <v>99.6</v>
      </c>
      <c r="G28" s="2">
        <v>16.5</v>
      </c>
      <c r="H28" s="2">
        <v>5.5</v>
      </c>
      <c r="I28" s="2">
        <v>2.7</v>
      </c>
      <c r="J28" s="2">
        <v>21.9</v>
      </c>
      <c r="K28" s="2">
        <v>0.3</v>
      </c>
      <c r="L28" s="2">
        <v>99.4</v>
      </c>
      <c r="M28" s="2">
        <v>35.299999999999997</v>
      </c>
      <c r="N28" s="3">
        <v>1</v>
      </c>
      <c r="O28" s="2">
        <v>0.2</v>
      </c>
      <c r="P28" s="2">
        <v>0.1</v>
      </c>
      <c r="Q28" s="74"/>
      <c r="R28" s="74"/>
    </row>
    <row r="29" spans="2:20" x14ac:dyDescent="0.3">
      <c r="B29" s="91"/>
      <c r="C29" s="2">
        <v>0.4</v>
      </c>
      <c r="D29" s="2">
        <v>98.9</v>
      </c>
      <c r="E29" s="2">
        <v>0.4</v>
      </c>
      <c r="F29" s="2">
        <v>88.4</v>
      </c>
      <c r="G29" s="2">
        <v>9.1</v>
      </c>
      <c r="H29" s="2">
        <v>0.7</v>
      </c>
      <c r="I29" s="2">
        <v>2.2000000000000002</v>
      </c>
      <c r="J29" s="2">
        <v>10.199999999999999</v>
      </c>
      <c r="K29" s="2">
        <v>0.3</v>
      </c>
      <c r="L29" s="2">
        <v>92.9</v>
      </c>
      <c r="M29" s="2"/>
      <c r="N29" s="3"/>
      <c r="O29" s="2">
        <v>0.2</v>
      </c>
      <c r="P29" s="2">
        <v>0.2</v>
      </c>
      <c r="Q29" s="74"/>
      <c r="R29" s="74"/>
    </row>
    <row r="30" spans="2:20" ht="14.95" thickBot="1" x14ac:dyDescent="0.35">
      <c r="B30" s="91"/>
      <c r="C30" s="2">
        <v>0.2</v>
      </c>
      <c r="D30" s="2">
        <v>99.5</v>
      </c>
      <c r="E30" s="7"/>
      <c r="F30" s="2"/>
      <c r="G30" s="2">
        <v>12.7</v>
      </c>
      <c r="H30" s="2">
        <v>5.5</v>
      </c>
      <c r="I30" s="2"/>
      <c r="J30" s="2"/>
      <c r="K30" s="2">
        <v>0</v>
      </c>
      <c r="L30" s="2">
        <v>91.6</v>
      </c>
      <c r="M30" s="2"/>
      <c r="N30" s="3"/>
      <c r="O30" s="2"/>
      <c r="P30" s="2"/>
      <c r="Q30" s="74"/>
      <c r="R30" s="74"/>
    </row>
    <row r="31" spans="2:20" x14ac:dyDescent="0.3">
      <c r="B31" s="75" t="s">
        <v>12</v>
      </c>
      <c r="C31" s="8">
        <f>AVERAGE(C26:C30)</f>
        <v>0.18000000000000002</v>
      </c>
      <c r="D31" s="8">
        <f t="shared" ref="D31:P31" si="4">AVERAGE(D26:D30)</f>
        <v>98.740000000000009</v>
      </c>
      <c r="E31" s="8">
        <f t="shared" si="4"/>
        <v>1.2250000000000001</v>
      </c>
      <c r="F31" s="8">
        <f t="shared" si="4"/>
        <v>95.574999999999989</v>
      </c>
      <c r="G31" s="8">
        <f t="shared" si="4"/>
        <v>13.26</v>
      </c>
      <c r="H31" s="8">
        <f t="shared" si="4"/>
        <v>4.4399999999999995</v>
      </c>
      <c r="I31" s="8">
        <f t="shared" si="4"/>
        <v>1.2750000000000001</v>
      </c>
      <c r="J31" s="8">
        <f t="shared" si="4"/>
        <v>8.125</v>
      </c>
      <c r="K31" s="8">
        <f t="shared" si="4"/>
        <v>0.42000000000000004</v>
      </c>
      <c r="L31" s="8">
        <f t="shared" si="4"/>
        <v>96.4</v>
      </c>
      <c r="M31" s="8">
        <f t="shared" si="4"/>
        <v>48.033333333333331</v>
      </c>
      <c r="N31" s="8">
        <f t="shared" si="4"/>
        <v>3.0666666666666664</v>
      </c>
      <c r="O31" s="8">
        <f t="shared" si="4"/>
        <v>0.15000000000000002</v>
      </c>
      <c r="P31" s="8">
        <f t="shared" si="4"/>
        <v>0.15000000000000002</v>
      </c>
      <c r="Q31" s="74"/>
      <c r="R31" s="74"/>
    </row>
    <row r="32" spans="2:20" ht="14.95" thickBot="1" x14ac:dyDescent="0.35">
      <c r="B32" s="5" t="s">
        <v>4</v>
      </c>
      <c r="C32" s="9">
        <f>_xlfn.STDEV.S(C26:C30)/(SQRT(COUNTA(C26:C30)))</f>
        <v>6.6332495807107997E-2</v>
      </c>
      <c r="D32" s="9">
        <f t="shared" ref="D32:P32" si="5">_xlfn.STDEV.S(D26:D30)/(SQRT(COUNTA(D26:D30)))</f>
        <v>0.40074929819027738</v>
      </c>
      <c r="E32" s="9">
        <f t="shared" si="5"/>
        <v>0.47675115801292667</v>
      </c>
      <c r="F32" s="9">
        <f t="shared" si="5"/>
        <v>2.4604792893526501</v>
      </c>
      <c r="G32" s="9">
        <f t="shared" si="5"/>
        <v>1.3358892169637422</v>
      </c>
      <c r="H32" s="9">
        <f t="shared" si="5"/>
        <v>0.93680307429042919</v>
      </c>
      <c r="I32" s="9">
        <f t="shared" si="5"/>
        <v>0.68602113670061227</v>
      </c>
      <c r="J32" s="9">
        <f t="shared" si="5"/>
        <v>5.1612942498304939</v>
      </c>
      <c r="K32" s="9">
        <f t="shared" si="5"/>
        <v>0.27820855486487106</v>
      </c>
      <c r="L32" s="9">
        <f t="shared" si="5"/>
        <v>1.7201744097619882</v>
      </c>
      <c r="M32" s="9">
        <f t="shared" si="5"/>
        <v>6.3708537714954483</v>
      </c>
      <c r="N32" s="9">
        <f t="shared" si="5"/>
        <v>1.0349449797506689</v>
      </c>
      <c r="O32" s="9">
        <f t="shared" si="5"/>
        <v>2.886751345948128E-2</v>
      </c>
      <c r="P32" s="9">
        <f t="shared" si="5"/>
        <v>2.886751345948128E-2</v>
      </c>
      <c r="Q32" s="74"/>
      <c r="R32" s="74"/>
    </row>
    <row r="33" spans="2:20" x14ac:dyDescent="0.3"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74"/>
      <c r="P33" s="74"/>
      <c r="Q33" s="74"/>
      <c r="R33" s="74"/>
      <c r="S33" s="74"/>
      <c r="T33" s="74"/>
    </row>
  </sheetData>
  <mergeCells count="5">
    <mergeCell ref="B33:N33"/>
    <mergeCell ref="B3:B8"/>
    <mergeCell ref="B11:N12"/>
    <mergeCell ref="B13:B19"/>
    <mergeCell ref="B24:B30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A8C3-376D-4827-A455-A764673B55F3}">
  <dimension ref="A1:S33"/>
  <sheetViews>
    <sheetView workbookViewId="0">
      <selection activeCell="D24" sqref="D24:I24"/>
    </sheetView>
  </sheetViews>
  <sheetFormatPr defaultRowHeight="14.4" x14ac:dyDescent="0.3"/>
  <cols>
    <col min="1" max="1" width="9.796875" bestFit="1" customWidth="1"/>
    <col min="7" max="7" width="13.19921875" bestFit="1" customWidth="1"/>
    <col min="8" max="8" width="14.59765625" bestFit="1" customWidth="1"/>
    <col min="9" max="9" width="22.09765625" bestFit="1" customWidth="1"/>
  </cols>
  <sheetData>
    <row r="1" spans="1:10" ht="14.95" thickBot="1" x14ac:dyDescent="0.35"/>
    <row r="2" spans="1:10" ht="14.95" thickBot="1" x14ac:dyDescent="0.35">
      <c r="A2" s="98" t="s">
        <v>25</v>
      </c>
      <c r="B2" s="25"/>
      <c r="C2" s="34"/>
      <c r="D2" s="37" t="s">
        <v>0</v>
      </c>
      <c r="E2" s="18" t="s">
        <v>19</v>
      </c>
      <c r="F2" s="18" t="s">
        <v>20</v>
      </c>
      <c r="G2" s="18" t="s">
        <v>21</v>
      </c>
      <c r="H2" s="18" t="s">
        <v>22</v>
      </c>
      <c r="I2" s="38" t="s">
        <v>23</v>
      </c>
      <c r="J2" s="38" t="s">
        <v>10</v>
      </c>
    </row>
    <row r="3" spans="1:10" x14ac:dyDescent="0.3">
      <c r="A3" s="98"/>
      <c r="B3" s="97" t="s">
        <v>1</v>
      </c>
      <c r="C3" s="19" t="s">
        <v>2</v>
      </c>
      <c r="D3" s="35">
        <v>2.1</v>
      </c>
      <c r="E3" s="35">
        <v>11.4</v>
      </c>
      <c r="F3" s="35">
        <v>8.82</v>
      </c>
      <c r="G3" s="35">
        <v>10.820000000000002</v>
      </c>
      <c r="H3" s="35">
        <v>2.5799999999999996</v>
      </c>
      <c r="I3" s="36">
        <v>17.260000000000002</v>
      </c>
      <c r="J3" s="36">
        <v>0.18</v>
      </c>
    </row>
    <row r="4" spans="1:10" x14ac:dyDescent="0.3">
      <c r="A4" s="98"/>
      <c r="B4" s="97"/>
      <c r="C4" s="19" t="s">
        <v>3</v>
      </c>
      <c r="D4" s="20">
        <v>78.86</v>
      </c>
      <c r="E4" s="20">
        <v>2.42</v>
      </c>
      <c r="F4" s="20">
        <v>3.2399999999999998</v>
      </c>
      <c r="G4" s="20">
        <v>2.1</v>
      </c>
      <c r="H4" s="20">
        <v>73.7</v>
      </c>
      <c r="I4" s="26">
        <v>2.84</v>
      </c>
      <c r="J4" s="26">
        <v>0.15999999999999998</v>
      </c>
    </row>
    <row r="5" spans="1:10" x14ac:dyDescent="0.3">
      <c r="A5" s="98"/>
      <c r="B5" s="97" t="s">
        <v>4</v>
      </c>
      <c r="C5" s="19" t="s">
        <v>2</v>
      </c>
      <c r="D5" s="20">
        <v>0.59749476985158612</v>
      </c>
      <c r="E5" s="20">
        <v>2.5187298386289863</v>
      </c>
      <c r="F5" s="20">
        <v>0.80894993664626624</v>
      </c>
      <c r="G5" s="20">
        <v>1.4589036979869483</v>
      </c>
      <c r="H5" s="20">
        <v>0.61514225996918814</v>
      </c>
      <c r="I5" s="26">
        <v>2.4852766445609173</v>
      </c>
      <c r="J5" s="26">
        <v>8.6023252670426278E-2</v>
      </c>
    </row>
    <row r="6" spans="1:10" x14ac:dyDescent="0.3">
      <c r="A6" s="98"/>
      <c r="B6" s="97"/>
      <c r="C6" s="19" t="s">
        <v>3</v>
      </c>
      <c r="D6" s="20">
        <v>7.0798022571255403</v>
      </c>
      <c r="E6" s="20">
        <v>0.55803225713214843</v>
      </c>
      <c r="F6" s="20">
        <v>0.73661387442811599</v>
      </c>
      <c r="G6" s="20">
        <v>0.9170605214488301</v>
      </c>
      <c r="H6" s="20">
        <v>3.92211677541605</v>
      </c>
      <c r="I6" s="26">
        <v>0.14352700094407431</v>
      </c>
      <c r="J6" s="26">
        <v>8.717797887081348E-2</v>
      </c>
    </row>
    <row r="7" spans="1:10" x14ac:dyDescent="0.3">
      <c r="A7" s="98"/>
      <c r="B7" s="39"/>
      <c r="C7" s="1"/>
      <c r="D7" s="1"/>
      <c r="E7" s="1"/>
      <c r="F7" s="1"/>
      <c r="G7" s="1"/>
      <c r="H7" s="1"/>
      <c r="I7" s="40"/>
      <c r="J7" s="40"/>
    </row>
    <row r="8" spans="1:10" x14ac:dyDescent="0.3">
      <c r="A8" s="98"/>
      <c r="B8" s="76"/>
      <c r="C8" s="19" t="s">
        <v>5</v>
      </c>
      <c r="D8" s="20">
        <f t="shared" ref="D8:J8" si="0">D3/(D3+D4)</f>
        <v>2.5938735177865616E-2</v>
      </c>
      <c r="E8" s="20">
        <f t="shared" si="0"/>
        <v>0.82489146164978289</v>
      </c>
      <c r="F8" s="20">
        <f t="shared" si="0"/>
        <v>0.73134328358208955</v>
      </c>
      <c r="G8" s="20">
        <f t="shared" si="0"/>
        <v>0.83746130030959753</v>
      </c>
      <c r="H8" s="20">
        <f t="shared" si="0"/>
        <v>3.3822758259045613E-2</v>
      </c>
      <c r="I8" s="26">
        <f t="shared" si="0"/>
        <v>0.85870646766169156</v>
      </c>
      <c r="J8" s="26">
        <f t="shared" si="0"/>
        <v>0.52941176470588236</v>
      </c>
    </row>
    <row r="9" spans="1:10" x14ac:dyDescent="0.3">
      <c r="A9" s="98"/>
      <c r="B9" s="76"/>
      <c r="C9" s="19" t="s">
        <v>6</v>
      </c>
      <c r="D9" s="23">
        <f t="shared" ref="D9:J9" si="1">D4/(D3+D4)</f>
        <v>0.97406126482213451</v>
      </c>
      <c r="E9" s="23">
        <f t="shared" si="1"/>
        <v>0.17510853835021706</v>
      </c>
      <c r="F9" s="23">
        <f t="shared" si="1"/>
        <v>0.26865671641791039</v>
      </c>
      <c r="G9" s="23">
        <f t="shared" si="1"/>
        <v>0.16253869969040247</v>
      </c>
      <c r="H9" s="23">
        <f t="shared" si="1"/>
        <v>0.96617724174095443</v>
      </c>
      <c r="I9" s="30">
        <f t="shared" si="1"/>
        <v>0.14129353233830844</v>
      </c>
      <c r="J9" s="30">
        <f t="shared" si="1"/>
        <v>0.47058823529411764</v>
      </c>
    </row>
    <row r="10" spans="1:10" ht="16.649999999999999" x14ac:dyDescent="0.3">
      <c r="A10" s="98"/>
      <c r="B10" s="41"/>
      <c r="C10" s="42" t="s">
        <v>7</v>
      </c>
      <c r="D10" s="20">
        <v>7.5613461524386104E-3</v>
      </c>
      <c r="E10" s="23">
        <v>4.68657905445607E-2</v>
      </c>
      <c r="F10" s="23">
        <v>5.00160673267444E-2</v>
      </c>
      <c r="G10" s="23">
        <v>4.3978859739608897E-2</v>
      </c>
      <c r="H10" s="23">
        <v>6.27397586250205E-3</v>
      </c>
      <c r="I10" s="30">
        <v>1.10346593615954E-2</v>
      </c>
      <c r="J10" s="30"/>
    </row>
    <row r="11" spans="1:10" ht="17.2" thickBot="1" x14ac:dyDescent="0.35">
      <c r="A11" s="98"/>
      <c r="B11" s="43"/>
      <c r="C11" s="44" t="s">
        <v>8</v>
      </c>
      <c r="D11" s="45">
        <v>7.5613461524386199E-3</v>
      </c>
      <c r="E11" s="45">
        <v>4.6865790544560797E-2</v>
      </c>
      <c r="F11" s="45">
        <v>5.0016067326744199E-2</v>
      </c>
      <c r="G11" s="45">
        <v>4.39788597396088E-2</v>
      </c>
      <c r="H11" s="45">
        <v>6.2739758625018904E-3</v>
      </c>
      <c r="I11" s="46">
        <v>1.1034659361595501E-2</v>
      </c>
      <c r="J11" s="46"/>
    </row>
    <row r="12" spans="1:10" ht="14.95" thickBot="1" x14ac:dyDescent="0.35"/>
    <row r="13" spans="1:10" ht="14.95" thickBot="1" x14ac:dyDescent="0.35">
      <c r="A13" s="98" t="s">
        <v>24</v>
      </c>
      <c r="B13" s="25"/>
      <c r="C13" s="34"/>
      <c r="D13" s="37" t="s">
        <v>9</v>
      </c>
      <c r="E13" s="18" t="s">
        <v>27</v>
      </c>
      <c r="F13" s="18" t="s">
        <v>20</v>
      </c>
      <c r="G13" s="18" t="s">
        <v>28</v>
      </c>
      <c r="H13" s="18" t="s">
        <v>29</v>
      </c>
      <c r="I13" s="38" t="s">
        <v>30</v>
      </c>
      <c r="J13" s="38" t="s">
        <v>10</v>
      </c>
    </row>
    <row r="14" spans="1:10" x14ac:dyDescent="0.3">
      <c r="A14" s="98"/>
      <c r="B14" s="97" t="s">
        <v>1</v>
      </c>
      <c r="C14" s="19" t="s">
        <v>2</v>
      </c>
      <c r="D14" s="35">
        <v>0.30000000000000004</v>
      </c>
      <c r="E14" s="35">
        <v>2.3666666666666667</v>
      </c>
      <c r="F14" s="35">
        <v>0.16666666666666666</v>
      </c>
      <c r="G14" s="35">
        <v>3.9</v>
      </c>
      <c r="H14" s="35">
        <v>6.833333333333333</v>
      </c>
      <c r="I14" s="36">
        <v>52.433333333333337</v>
      </c>
      <c r="J14" s="36">
        <v>6.6666666666666666E-2</v>
      </c>
    </row>
    <row r="15" spans="1:10" x14ac:dyDescent="0.3">
      <c r="A15" s="98"/>
      <c r="B15" s="97"/>
      <c r="C15" s="19" t="s">
        <v>3</v>
      </c>
      <c r="D15" s="20">
        <v>97.8</v>
      </c>
      <c r="E15" s="20">
        <v>66.3</v>
      </c>
      <c r="F15" s="20">
        <v>68.633333333333326</v>
      </c>
      <c r="G15" s="20">
        <v>18.8</v>
      </c>
      <c r="H15" s="20">
        <v>0.26666666666666666</v>
      </c>
      <c r="I15" s="26">
        <v>0.83333333333333337</v>
      </c>
      <c r="J15" s="26">
        <v>6.6666666666666666E-2</v>
      </c>
    </row>
    <row r="16" spans="1:10" x14ac:dyDescent="0.3">
      <c r="A16" s="98"/>
      <c r="B16" s="97" t="s">
        <v>4</v>
      </c>
      <c r="C16" s="19" t="s">
        <v>2</v>
      </c>
      <c r="D16" s="20">
        <v>5.7735026918962526E-2</v>
      </c>
      <c r="E16" s="20">
        <v>0.2027587510099419</v>
      </c>
      <c r="F16" s="20">
        <v>6.6666666666666693E-2</v>
      </c>
      <c r="G16" s="20">
        <v>0.87368949480541103</v>
      </c>
      <c r="H16" s="20">
        <v>1.0477489097001147</v>
      </c>
      <c r="I16" s="26">
        <v>1.8764623926716759</v>
      </c>
      <c r="J16" s="26">
        <v>3.333333333333334E-2</v>
      </c>
    </row>
    <row r="17" spans="1:19" x14ac:dyDescent="0.3">
      <c r="A17" s="98"/>
      <c r="B17" s="97"/>
      <c r="C17" s="19" t="s">
        <v>3</v>
      </c>
      <c r="D17" s="20">
        <v>0.97125348562222846</v>
      </c>
      <c r="E17" s="20">
        <v>3.6018513757973585</v>
      </c>
      <c r="F17" s="20">
        <v>4.0009721040989241</v>
      </c>
      <c r="G17" s="20">
        <v>4.2015870017569918</v>
      </c>
      <c r="H17" s="20">
        <v>3.3333333333333236E-2</v>
      </c>
      <c r="I17" s="26">
        <v>8.8191710368819454E-2</v>
      </c>
      <c r="J17" s="26">
        <v>3.333333333333334E-2</v>
      </c>
    </row>
    <row r="18" spans="1:19" x14ac:dyDescent="0.3">
      <c r="A18" s="98"/>
      <c r="B18" s="27"/>
      <c r="C18" s="21"/>
      <c r="D18" s="21"/>
      <c r="E18" s="21"/>
      <c r="F18" s="21"/>
      <c r="G18" s="21"/>
      <c r="H18" s="21"/>
      <c r="I18" s="28"/>
      <c r="J18" s="28"/>
    </row>
    <row r="19" spans="1:19" x14ac:dyDescent="0.3">
      <c r="A19" s="98"/>
      <c r="B19" s="29"/>
      <c r="C19" s="22" t="s">
        <v>5</v>
      </c>
      <c r="D19" s="20">
        <f t="shared" ref="D19:J19" si="2">D14/(D14+D15)</f>
        <v>3.0581039755351687E-3</v>
      </c>
      <c r="E19" s="20">
        <f t="shared" si="2"/>
        <v>3.4466019417475735E-2</v>
      </c>
      <c r="F19" s="20">
        <f t="shared" si="2"/>
        <v>2.4224806201550387E-3</v>
      </c>
      <c r="G19" s="20">
        <f t="shared" si="2"/>
        <v>0.17180616740088106</v>
      </c>
      <c r="H19" s="20">
        <f t="shared" si="2"/>
        <v>0.96244131455399062</v>
      </c>
      <c r="I19" s="26">
        <f t="shared" si="2"/>
        <v>0.98435544430538169</v>
      </c>
      <c r="J19" s="26">
        <f t="shared" si="2"/>
        <v>0.5</v>
      </c>
    </row>
    <row r="20" spans="1:19" x14ac:dyDescent="0.3">
      <c r="A20" s="98"/>
      <c r="B20" s="29"/>
      <c r="C20" s="22" t="s">
        <v>6</v>
      </c>
      <c r="D20" s="23">
        <f t="shared" ref="D20:J20" si="3">D15/(D14+D15)</f>
        <v>0.99694189602446481</v>
      </c>
      <c r="E20" s="23">
        <f t="shared" si="3"/>
        <v>0.96553398058252438</v>
      </c>
      <c r="F20" s="23">
        <f t="shared" si="3"/>
        <v>0.99757751937984485</v>
      </c>
      <c r="G20" s="23">
        <f t="shared" si="3"/>
        <v>0.82819383259911905</v>
      </c>
      <c r="H20" s="23">
        <f t="shared" si="3"/>
        <v>3.7558685446009391E-2</v>
      </c>
      <c r="I20" s="30">
        <f t="shared" si="3"/>
        <v>1.564455569461827E-2</v>
      </c>
      <c r="J20" s="30">
        <f t="shared" si="3"/>
        <v>0.5</v>
      </c>
    </row>
    <row r="21" spans="1:19" ht="16.649999999999999" x14ac:dyDescent="0.3">
      <c r="A21" s="98"/>
      <c r="B21" s="31"/>
      <c r="C21" s="24" t="s">
        <v>7</v>
      </c>
      <c r="D21" s="20">
        <v>5.8780742928501398E-4</v>
      </c>
      <c r="E21" s="20">
        <v>1.0562033091228199E-3</v>
      </c>
      <c r="F21" s="20">
        <v>9.3298640112433103E-4</v>
      </c>
      <c r="G21" s="20">
        <v>1.4649624862503899E-4</v>
      </c>
      <c r="H21" s="20">
        <v>1.6667657556491099E-4</v>
      </c>
      <c r="I21" s="26">
        <v>1.1563075858169701E-3</v>
      </c>
      <c r="J21" s="26"/>
    </row>
    <row r="22" spans="1:19" ht="17.2" thickBot="1" x14ac:dyDescent="0.35">
      <c r="A22" s="98"/>
      <c r="B22" s="32"/>
      <c r="C22" s="33" t="s">
        <v>8</v>
      </c>
      <c r="D22" s="47">
        <v>5.8780742928499197E-4</v>
      </c>
      <c r="E22" s="47">
        <v>1.0562033091228099E-3</v>
      </c>
      <c r="F22" s="47">
        <v>9.3298640112449095E-4</v>
      </c>
      <c r="G22" s="47">
        <v>1.4649624862503899E-4</v>
      </c>
      <c r="H22" s="47">
        <v>1.6667657556491099E-4</v>
      </c>
      <c r="I22" s="48">
        <v>1.1563075858169801E-3</v>
      </c>
      <c r="J22" s="48"/>
    </row>
    <row r="23" spans="1:19" ht="14.95" thickBot="1" x14ac:dyDescent="0.35"/>
    <row r="24" spans="1:19" ht="14.95" thickBot="1" x14ac:dyDescent="0.35">
      <c r="A24" s="98" t="s">
        <v>26</v>
      </c>
      <c r="B24" s="25"/>
      <c r="C24" s="34"/>
      <c r="D24" s="37" t="s">
        <v>9</v>
      </c>
      <c r="E24" s="18" t="s">
        <v>31</v>
      </c>
      <c r="F24" s="18" t="s">
        <v>20</v>
      </c>
      <c r="G24" s="18" t="s">
        <v>32</v>
      </c>
      <c r="H24" s="18" t="s">
        <v>33</v>
      </c>
      <c r="I24" s="49" t="s">
        <v>34</v>
      </c>
      <c r="J24" s="85" t="s">
        <v>10</v>
      </c>
      <c r="L24" s="99"/>
      <c r="M24" s="99"/>
      <c r="O24" s="99"/>
      <c r="P24" s="99"/>
      <c r="R24" s="99"/>
      <c r="S24" s="99"/>
    </row>
    <row r="25" spans="1:19" x14ac:dyDescent="0.3">
      <c r="A25" s="98"/>
      <c r="B25" s="97" t="s">
        <v>1</v>
      </c>
      <c r="C25" s="19" t="s">
        <v>2</v>
      </c>
      <c r="D25" s="35">
        <v>0.15000000000000002</v>
      </c>
      <c r="E25" s="35">
        <v>1.2250000000000001</v>
      </c>
      <c r="F25" s="35">
        <v>13.26</v>
      </c>
      <c r="G25" s="35">
        <v>1.2750000000000001</v>
      </c>
      <c r="H25" s="35">
        <v>0.42000000000000004</v>
      </c>
      <c r="I25" s="36">
        <v>48.033333333333331</v>
      </c>
      <c r="J25" s="87">
        <v>0.15000000000000002</v>
      </c>
    </row>
    <row r="26" spans="1:19" x14ac:dyDescent="0.3">
      <c r="A26" s="98"/>
      <c r="B26" s="97"/>
      <c r="C26" s="19" t="s">
        <v>3</v>
      </c>
      <c r="D26" s="20">
        <v>98.88333333333334</v>
      </c>
      <c r="E26" s="20">
        <v>95.574999999999989</v>
      </c>
      <c r="F26" s="20">
        <v>4.4399999999999995</v>
      </c>
      <c r="G26" s="20">
        <v>8.125</v>
      </c>
      <c r="H26" s="20">
        <v>96.4</v>
      </c>
      <c r="I26" s="26">
        <v>3.0666666666666664</v>
      </c>
      <c r="J26" s="88">
        <v>0.15000000000000002</v>
      </c>
    </row>
    <row r="27" spans="1:19" x14ac:dyDescent="0.3">
      <c r="A27" s="98"/>
      <c r="B27" s="97" t="s">
        <v>4</v>
      </c>
      <c r="C27" s="19" t="s">
        <v>2</v>
      </c>
      <c r="D27" s="20">
        <v>6.1913918736689041E-2</v>
      </c>
      <c r="E27" s="20">
        <v>0.47675115801292667</v>
      </c>
      <c r="F27" s="20">
        <v>1.3358892169637422</v>
      </c>
      <c r="G27" s="20">
        <v>0.68602113670061227</v>
      </c>
      <c r="H27" s="20">
        <v>0.27820855486487106</v>
      </c>
      <c r="I27" s="26">
        <v>6.3708537714954483</v>
      </c>
      <c r="J27" s="88">
        <v>2.886751345948128E-2</v>
      </c>
    </row>
    <row r="28" spans="1:19" x14ac:dyDescent="0.3">
      <c r="A28" s="98"/>
      <c r="B28" s="97"/>
      <c r="C28" s="19" t="s">
        <v>3</v>
      </c>
      <c r="D28" s="20">
        <v>0.3572269742210275</v>
      </c>
      <c r="E28" s="20">
        <v>2.4604792893526501</v>
      </c>
      <c r="F28" s="20">
        <v>0.93680307429042919</v>
      </c>
      <c r="G28" s="20">
        <v>5.1612942498304939</v>
      </c>
      <c r="H28" s="20">
        <v>1.7201744097619882</v>
      </c>
      <c r="I28" s="26">
        <v>1.0349449797506689</v>
      </c>
      <c r="J28" s="88">
        <v>2.886751345948128E-2</v>
      </c>
    </row>
    <row r="29" spans="1:19" x14ac:dyDescent="0.3">
      <c r="A29" s="98"/>
      <c r="B29" s="76"/>
      <c r="C29" s="19"/>
      <c r="D29" s="19"/>
      <c r="E29" s="19"/>
      <c r="F29" s="19"/>
      <c r="G29" s="19"/>
      <c r="H29" s="19"/>
      <c r="I29" s="50"/>
      <c r="J29" s="28"/>
    </row>
    <row r="30" spans="1:19" x14ac:dyDescent="0.3">
      <c r="A30" s="98"/>
      <c r="B30" s="76"/>
      <c r="C30" s="19" t="s">
        <v>5</v>
      </c>
      <c r="D30" s="20">
        <f t="shared" ref="D30:I30" si="4">D25/(D25+D26)</f>
        <v>1.5146415348367553E-3</v>
      </c>
      <c r="E30" s="20">
        <f t="shared" si="4"/>
        <v>1.2654958677685953E-2</v>
      </c>
      <c r="F30" s="20">
        <f t="shared" si="4"/>
        <v>0.74915254237288142</v>
      </c>
      <c r="G30" s="20">
        <f t="shared" si="4"/>
        <v>0.13563829787234044</v>
      </c>
      <c r="H30" s="20">
        <f t="shared" si="4"/>
        <v>4.3379467052261931E-3</v>
      </c>
      <c r="I30" s="26">
        <f t="shared" si="4"/>
        <v>0.93998695368558394</v>
      </c>
      <c r="J30" s="28">
        <f>J25/(J25+J26)</f>
        <v>0.5</v>
      </c>
    </row>
    <row r="31" spans="1:19" x14ac:dyDescent="0.3">
      <c r="A31" s="98"/>
      <c r="B31" s="76"/>
      <c r="C31" s="19" t="s">
        <v>6</v>
      </c>
      <c r="D31" s="20">
        <f t="shared" ref="D31:I31" si="5">D26/(D25+D26)</f>
        <v>0.99848535846516318</v>
      </c>
      <c r="E31" s="20">
        <f t="shared" si="5"/>
        <v>0.98734504132231415</v>
      </c>
      <c r="F31" s="20">
        <f t="shared" si="5"/>
        <v>0.25084745762711863</v>
      </c>
      <c r="G31" s="20">
        <f t="shared" si="5"/>
        <v>0.8643617021276595</v>
      </c>
      <c r="H31" s="20">
        <f t="shared" si="5"/>
        <v>0.99566205329477375</v>
      </c>
      <c r="I31" s="26">
        <f t="shared" si="5"/>
        <v>6.0013046314416181E-2</v>
      </c>
      <c r="J31" s="28">
        <f>J25/(J25+J26)</f>
        <v>0.5</v>
      </c>
    </row>
    <row r="32" spans="1:19" ht="16.649999999999999" x14ac:dyDescent="0.3">
      <c r="A32" s="98"/>
      <c r="B32" s="41"/>
      <c r="C32" s="42" t="s">
        <v>7</v>
      </c>
      <c r="D32" s="20">
        <v>6.0771807495004903E-4</v>
      </c>
      <c r="E32" s="20">
        <v>4.6326623704116702E-3</v>
      </c>
      <c r="F32" s="20">
        <v>2.1717736529023E-2</v>
      </c>
      <c r="G32" s="20">
        <v>9.9422956858699306E-3</v>
      </c>
      <c r="H32" s="20">
        <v>2.8429911938789398E-3</v>
      </c>
      <c r="I32" s="26">
        <v>1.1875993645759799E-2</v>
      </c>
      <c r="J32" s="28"/>
    </row>
    <row r="33" spans="1:10" ht="17.2" thickBot="1" x14ac:dyDescent="0.35">
      <c r="A33" s="98"/>
      <c r="B33" s="43"/>
      <c r="C33" s="44" t="s">
        <v>8</v>
      </c>
      <c r="D33" s="47">
        <v>6.0771807495008101E-4</v>
      </c>
      <c r="E33" s="47">
        <v>4.6326623704115999E-3</v>
      </c>
      <c r="F33" s="47">
        <v>2.1717736529023101E-2</v>
      </c>
      <c r="G33" s="47">
        <v>9.9422956858699306E-3</v>
      </c>
      <c r="H33" s="47">
        <v>2.84299119387887E-3</v>
      </c>
      <c r="I33" s="48">
        <v>1.1875993645759701E-2</v>
      </c>
      <c r="J33" s="86"/>
    </row>
  </sheetData>
  <mergeCells count="12">
    <mergeCell ref="O24:P24"/>
    <mergeCell ref="R24:S24"/>
    <mergeCell ref="L24:M24"/>
    <mergeCell ref="A24:A33"/>
    <mergeCell ref="B25:B26"/>
    <mergeCell ref="B27:B28"/>
    <mergeCell ref="B3:B4"/>
    <mergeCell ref="B5:B6"/>
    <mergeCell ref="A2:A11"/>
    <mergeCell ref="A13:A22"/>
    <mergeCell ref="B14:B15"/>
    <mergeCell ref="B16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DBF6-1631-4D3A-8EA3-2FE279A9B646}">
  <dimension ref="A1:C3"/>
  <sheetViews>
    <sheetView workbookViewId="0"/>
  </sheetViews>
  <sheetFormatPr defaultRowHeight="14.4" x14ac:dyDescent="0.3"/>
  <sheetData>
    <row r="1" spans="1:3" x14ac:dyDescent="0.3">
      <c r="A1" t="s">
        <v>14</v>
      </c>
    </row>
    <row r="2" spans="1:3" ht="409.6" x14ac:dyDescent="0.3">
      <c r="B2" t="s">
        <v>15</v>
      </c>
      <c r="C2" s="54" t="s">
        <v>17</v>
      </c>
    </row>
    <row r="3" spans="1:3" x14ac:dyDescent="0.3">
      <c r="B3" t="s">
        <v>16</v>
      </c>
      <c r="C3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54D3-F974-4D7B-91C0-FF125227A338}">
  <dimension ref="E5:N12"/>
  <sheetViews>
    <sheetView workbookViewId="0">
      <selection activeCell="E17" sqref="E17"/>
    </sheetView>
  </sheetViews>
  <sheetFormatPr defaultRowHeight="14.4" x14ac:dyDescent="0.3"/>
  <cols>
    <col min="6" max="7" width="13.796875" bestFit="1" customWidth="1"/>
    <col min="8" max="8" width="13.69921875" bestFit="1" customWidth="1"/>
    <col min="12" max="14" width="13.796875" customWidth="1"/>
  </cols>
  <sheetData>
    <row r="5" spans="5:14" ht="14.95" thickBot="1" x14ac:dyDescent="0.35"/>
    <row r="6" spans="5:14" ht="28.8" customHeight="1" thickBot="1" x14ac:dyDescent="0.35">
      <c r="E6" s="69"/>
      <c r="F6" s="72" t="s">
        <v>35</v>
      </c>
      <c r="G6" s="67" t="s">
        <v>36</v>
      </c>
      <c r="H6" s="68" t="s">
        <v>37</v>
      </c>
    </row>
    <row r="7" spans="5:14" ht="28.8" customHeight="1" thickBot="1" x14ac:dyDescent="0.35">
      <c r="E7" s="70">
        <v>1</v>
      </c>
      <c r="F7" s="64" t="s">
        <v>19</v>
      </c>
      <c r="G7" s="65" t="s">
        <v>9</v>
      </c>
      <c r="H7" s="66" t="s">
        <v>9</v>
      </c>
      <c r="L7" s="37"/>
      <c r="M7" s="37"/>
      <c r="N7" s="37"/>
    </row>
    <row r="8" spans="5:14" ht="28.8" customHeight="1" thickBot="1" x14ac:dyDescent="0.35">
      <c r="E8" s="70">
        <v>2</v>
      </c>
      <c r="F8" s="61" t="s">
        <v>20</v>
      </c>
      <c r="G8" s="55" t="s">
        <v>27</v>
      </c>
      <c r="H8" s="56" t="s">
        <v>31</v>
      </c>
      <c r="L8" s="18"/>
      <c r="M8" s="18"/>
      <c r="N8" s="18"/>
    </row>
    <row r="9" spans="5:14" ht="28.8" customHeight="1" thickBot="1" x14ac:dyDescent="0.35">
      <c r="E9" s="70">
        <v>3</v>
      </c>
      <c r="F9" s="61" t="s">
        <v>21</v>
      </c>
      <c r="G9" s="55" t="s">
        <v>20</v>
      </c>
      <c r="H9" s="56" t="s">
        <v>20</v>
      </c>
      <c r="L9" s="18"/>
      <c r="M9" s="18"/>
      <c r="N9" s="18"/>
    </row>
    <row r="10" spans="5:14" ht="28.8" customHeight="1" thickBot="1" x14ac:dyDescent="0.35">
      <c r="E10" s="70">
        <v>4</v>
      </c>
      <c r="F10" s="62" t="s">
        <v>22</v>
      </c>
      <c r="G10" s="57" t="s">
        <v>28</v>
      </c>
      <c r="H10" s="58" t="s">
        <v>32</v>
      </c>
      <c r="L10" s="18"/>
      <c r="M10" s="18"/>
      <c r="N10" s="18"/>
    </row>
    <row r="11" spans="5:14" ht="43.75" thickBot="1" x14ac:dyDescent="0.35">
      <c r="E11" s="70">
        <v>5</v>
      </c>
      <c r="F11" s="62" t="s">
        <v>23</v>
      </c>
      <c r="G11" s="57" t="s">
        <v>29</v>
      </c>
      <c r="H11" s="58" t="s">
        <v>33</v>
      </c>
      <c r="L11" s="51"/>
      <c r="M11" s="51"/>
      <c r="N11" s="51"/>
    </row>
    <row r="12" spans="5:14" ht="29.35" customHeight="1" thickBot="1" x14ac:dyDescent="0.35">
      <c r="E12" s="71">
        <v>6</v>
      </c>
      <c r="F12" s="63" t="s">
        <v>13</v>
      </c>
      <c r="G12" s="59" t="s">
        <v>30</v>
      </c>
      <c r="H12" s="60" t="s">
        <v>34</v>
      </c>
      <c r="L12" s="52"/>
      <c r="M12" s="52"/>
      <c r="N12" s="53"/>
    </row>
  </sheetData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Percentage_Conversion</vt:lpstr>
      <vt:lpstr>FinalGraph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Priyadarshan</dc:creator>
  <cp:lastModifiedBy>priyadarshan</cp:lastModifiedBy>
  <dcterms:created xsi:type="dcterms:W3CDTF">2020-10-20T04:51:11Z</dcterms:created>
  <dcterms:modified xsi:type="dcterms:W3CDTF">2021-08-26T12:26:15Z</dcterms:modified>
</cp:coreProperties>
</file>