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U Lei\Desktop\21, Elife, Liu et al Liu, GABA-B PAM\1 Source data\Fig. 2\"/>
    </mc:Choice>
  </mc:AlternateContent>
  <bookViews>
    <workbookView xWindow="33480" yWindow="0" windowWidth="19560" windowHeight="8115" activeTab="1"/>
  </bookViews>
  <sheets>
    <sheet name="Fig. 2B Ca2+_Raw" sheetId="10" r:id="rId1"/>
    <sheet name="Fig. 2B Ca2+_%" sheetId="11" r:id="rId2"/>
    <sheet name="Fig. 2C IP1_Raw" sheetId="14" r:id="rId3"/>
    <sheet name="Fig. 2C IP1_%" sheetId="15" r:id="rId4"/>
    <sheet name="Fig. 2F BRET" sheetId="16" r:id="rId5"/>
    <sheet name="Fig. 2F ΔBRET" sheetId="17" r:id="rId6"/>
    <sheet name="Fig. 2G Ca2+_Raw" sheetId="18" r:id="rId7"/>
    <sheet name="Fig. 2G Ca2+_%" sheetId="19" r:id="rId8"/>
    <sheet name="Fig. 2H Ca2+_Raw" sheetId="20" r:id="rId9"/>
    <sheet name="Fig. 2H Ca2+_%" sheetId="21" r:id="rId10"/>
    <sheet name="Fig. 2I Ca2+_Raw" sheetId="22" r:id="rId11"/>
    <sheet name="Fig. 2I Ca2+_%" sheetId="23" r:id="rId12"/>
    <sheet name="Fig. 2S1 IP1_Raw" sheetId="24" r:id="rId13"/>
    <sheet name="Fig. 2S1 IP1_%" sheetId="25" r:id="rId14"/>
  </sheet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go-effect_Raw_813d3c49-9ca3-48b6-951e-57c6a876a0ba" name="Ago-effect_Raw" connection="查询 - Ago-effect_Raw"/>
          <x15:modelTable id="Ago-effect_Normalized_652306ef-3572-4379-83fc-5916ef92b2f1" name="Ago-effect_Normalized" connection="查询 - Ago-effect_Normalized"/>
        </x15:modelTables>
      </x15:dataModel>
    </ext>
  </extLst>
</workbook>
</file>

<file path=xl/calcChain.xml><?xml version="1.0" encoding="utf-8"?>
<calcChain xmlns="http://schemas.openxmlformats.org/spreadsheetml/2006/main">
  <c r="G192" i="25" l="1"/>
  <c r="F192" i="25"/>
  <c r="N192" i="25" s="1"/>
  <c r="E192" i="25"/>
  <c r="M192" i="25" s="1"/>
  <c r="C192" i="25"/>
  <c r="G191" i="25"/>
  <c r="F191" i="25"/>
  <c r="N191" i="25" s="1"/>
  <c r="E191" i="25"/>
  <c r="M191" i="25" s="1"/>
  <c r="C191" i="25"/>
  <c r="G190" i="25"/>
  <c r="F190" i="25"/>
  <c r="N190" i="25" s="1"/>
  <c r="E190" i="25"/>
  <c r="C190" i="25"/>
  <c r="G189" i="25"/>
  <c r="N189" i="25" s="1"/>
  <c r="F189" i="25"/>
  <c r="E189" i="25"/>
  <c r="C189" i="25"/>
  <c r="N188" i="25"/>
  <c r="G188" i="25"/>
  <c r="F188" i="25"/>
  <c r="E188" i="25"/>
  <c r="M188" i="25" s="1"/>
  <c r="C188" i="25"/>
  <c r="G187" i="25"/>
  <c r="F187" i="25"/>
  <c r="N187" i="25" s="1"/>
  <c r="E187" i="25"/>
  <c r="M187" i="25" s="1"/>
  <c r="C187" i="25"/>
  <c r="G186" i="25"/>
  <c r="F186" i="25"/>
  <c r="N186" i="25" s="1"/>
  <c r="E186" i="25"/>
  <c r="C186" i="25"/>
  <c r="G185" i="25"/>
  <c r="N185" i="25" s="1"/>
  <c r="F185" i="25"/>
  <c r="E185" i="25"/>
  <c r="D185" i="25"/>
  <c r="C185" i="25"/>
  <c r="D184" i="25"/>
  <c r="C184" i="25"/>
  <c r="G183" i="25"/>
  <c r="F183" i="25"/>
  <c r="E183" i="25"/>
  <c r="C182" i="25"/>
  <c r="L180" i="25"/>
  <c r="G180" i="25"/>
  <c r="F180" i="25"/>
  <c r="E180" i="25"/>
  <c r="N180" i="25" s="1"/>
  <c r="C180" i="25"/>
  <c r="L179" i="25"/>
  <c r="G179" i="25"/>
  <c r="F179" i="25"/>
  <c r="E179" i="25"/>
  <c r="N179" i="25" s="1"/>
  <c r="C179" i="25"/>
  <c r="G178" i="25"/>
  <c r="F178" i="25"/>
  <c r="E178" i="25"/>
  <c r="N178" i="25" s="1"/>
  <c r="C178" i="25"/>
  <c r="M177" i="25"/>
  <c r="G177" i="25"/>
  <c r="F177" i="25"/>
  <c r="E177" i="25"/>
  <c r="C177" i="25"/>
  <c r="L176" i="25"/>
  <c r="G176" i="25"/>
  <c r="F176" i="25"/>
  <c r="E176" i="25"/>
  <c r="N176" i="25" s="1"/>
  <c r="C176" i="25"/>
  <c r="L175" i="25"/>
  <c r="G175" i="25"/>
  <c r="F175" i="25"/>
  <c r="E175" i="25"/>
  <c r="N175" i="25" s="1"/>
  <c r="C175" i="25"/>
  <c r="G174" i="25"/>
  <c r="F174" i="25"/>
  <c r="E174" i="25"/>
  <c r="N174" i="25" s="1"/>
  <c r="C174" i="25"/>
  <c r="M173" i="25"/>
  <c r="G173" i="25"/>
  <c r="F173" i="25"/>
  <c r="E173" i="25"/>
  <c r="D173" i="25"/>
  <c r="C173" i="25"/>
  <c r="D172" i="25"/>
  <c r="C172" i="25"/>
  <c r="G171" i="25"/>
  <c r="F171" i="25"/>
  <c r="E171" i="25"/>
  <c r="C170" i="25"/>
  <c r="G168" i="25"/>
  <c r="F168" i="25"/>
  <c r="N168" i="25" s="1"/>
  <c r="E168" i="25"/>
  <c r="M168" i="25" s="1"/>
  <c r="C168" i="25"/>
  <c r="G167" i="25"/>
  <c r="F167" i="25"/>
  <c r="N167" i="25" s="1"/>
  <c r="E167" i="25"/>
  <c r="C167" i="25"/>
  <c r="G166" i="25"/>
  <c r="N166" i="25" s="1"/>
  <c r="F166" i="25"/>
  <c r="E166" i="25"/>
  <c r="C166" i="25"/>
  <c r="N165" i="25"/>
  <c r="G165" i="25"/>
  <c r="F165" i="25"/>
  <c r="E165" i="25"/>
  <c r="M165" i="25" s="1"/>
  <c r="C165" i="25"/>
  <c r="G164" i="25"/>
  <c r="F164" i="25"/>
  <c r="N164" i="25" s="1"/>
  <c r="E164" i="25"/>
  <c r="M164" i="25" s="1"/>
  <c r="C164" i="25"/>
  <c r="G163" i="25"/>
  <c r="F163" i="25"/>
  <c r="N163" i="25" s="1"/>
  <c r="E163" i="25"/>
  <c r="C163" i="25"/>
  <c r="G162" i="25"/>
  <c r="N162" i="25" s="1"/>
  <c r="F162" i="25"/>
  <c r="E162" i="25"/>
  <c r="C162" i="25"/>
  <c r="N161" i="25"/>
  <c r="G161" i="25"/>
  <c r="F161" i="25"/>
  <c r="E161" i="25"/>
  <c r="M161" i="25" s="1"/>
  <c r="D161" i="25"/>
  <c r="C161" i="25"/>
  <c r="D160" i="25"/>
  <c r="C160" i="25"/>
  <c r="G159" i="25"/>
  <c r="F159" i="25"/>
  <c r="E159" i="25"/>
  <c r="C158" i="25"/>
  <c r="G156" i="25"/>
  <c r="F156" i="25"/>
  <c r="E156" i="25"/>
  <c r="C156" i="25"/>
  <c r="L155" i="25"/>
  <c r="G155" i="25"/>
  <c r="F155" i="25"/>
  <c r="E155" i="25"/>
  <c r="N155" i="25" s="1"/>
  <c r="C155" i="25"/>
  <c r="L154" i="25"/>
  <c r="G154" i="25"/>
  <c r="F154" i="25"/>
  <c r="E154" i="25"/>
  <c r="N154" i="25" s="1"/>
  <c r="C154" i="25"/>
  <c r="L153" i="25"/>
  <c r="G153" i="25"/>
  <c r="F153" i="25"/>
  <c r="E153" i="25"/>
  <c r="N153" i="25" s="1"/>
  <c r="C153" i="25"/>
  <c r="M152" i="25"/>
  <c r="G152" i="25"/>
  <c r="F152" i="25"/>
  <c r="E152" i="25"/>
  <c r="C152" i="25"/>
  <c r="L151" i="25"/>
  <c r="G151" i="25"/>
  <c r="F151" i="25"/>
  <c r="E151" i="25"/>
  <c r="N151" i="25" s="1"/>
  <c r="D151" i="25"/>
  <c r="C151" i="25"/>
  <c r="L150" i="25"/>
  <c r="G150" i="25"/>
  <c r="F150" i="25"/>
  <c r="E150" i="25"/>
  <c r="N150" i="25" s="1"/>
  <c r="C150" i="25"/>
  <c r="L149" i="25"/>
  <c r="G149" i="25"/>
  <c r="F149" i="25"/>
  <c r="E149" i="25"/>
  <c r="N149" i="25" s="1"/>
  <c r="D149" i="25"/>
  <c r="C149" i="25"/>
  <c r="D148" i="25"/>
  <c r="C148" i="25"/>
  <c r="G147" i="25"/>
  <c r="F147" i="25"/>
  <c r="E147" i="25"/>
  <c r="C146" i="25"/>
  <c r="B146" i="25"/>
  <c r="I144" i="25"/>
  <c r="L144" i="25" s="1"/>
  <c r="H144" i="25"/>
  <c r="G144" i="25"/>
  <c r="C144" i="25"/>
  <c r="L143" i="25"/>
  <c r="I143" i="25"/>
  <c r="H143" i="25"/>
  <c r="G143" i="25"/>
  <c r="N143" i="25" s="1"/>
  <c r="C143" i="25"/>
  <c r="I142" i="25"/>
  <c r="L142" i="25" s="1"/>
  <c r="H142" i="25"/>
  <c r="G142" i="25"/>
  <c r="C142" i="25"/>
  <c r="L141" i="25"/>
  <c r="I141" i="25"/>
  <c r="H141" i="25"/>
  <c r="G141" i="25"/>
  <c r="N141" i="25" s="1"/>
  <c r="C141" i="25"/>
  <c r="I140" i="25"/>
  <c r="L140" i="25" s="1"/>
  <c r="H140" i="25"/>
  <c r="G140" i="25"/>
  <c r="C140" i="25"/>
  <c r="I139" i="25"/>
  <c r="L139" i="25" s="1"/>
  <c r="H139" i="25"/>
  <c r="G139" i="25"/>
  <c r="N139" i="25" s="1"/>
  <c r="C139" i="25"/>
  <c r="I138" i="25"/>
  <c r="L138" i="25" s="1"/>
  <c r="H138" i="25"/>
  <c r="G138" i="25"/>
  <c r="C138" i="25"/>
  <c r="I137" i="25"/>
  <c r="L137" i="25" s="1"/>
  <c r="H137" i="25"/>
  <c r="G137" i="25"/>
  <c r="N137" i="25" s="1"/>
  <c r="D137" i="25"/>
  <c r="C137" i="25"/>
  <c r="D136" i="25"/>
  <c r="C136" i="25"/>
  <c r="I135" i="25"/>
  <c r="H135" i="25"/>
  <c r="G135" i="25"/>
  <c r="C134" i="25"/>
  <c r="I132" i="25"/>
  <c r="H132" i="25"/>
  <c r="G132" i="25"/>
  <c r="M132" i="25" s="1"/>
  <c r="C132" i="25"/>
  <c r="M131" i="25"/>
  <c r="I131" i="25"/>
  <c r="H131" i="25"/>
  <c r="G131" i="25"/>
  <c r="L131" i="25" s="1"/>
  <c r="C131" i="25"/>
  <c r="I130" i="25"/>
  <c r="H130" i="25"/>
  <c r="G130" i="25"/>
  <c r="M130" i="25" s="1"/>
  <c r="C130" i="25"/>
  <c r="M129" i="25"/>
  <c r="I129" i="25"/>
  <c r="H129" i="25"/>
  <c r="G129" i="25"/>
  <c r="L129" i="25" s="1"/>
  <c r="C129" i="25"/>
  <c r="I128" i="25"/>
  <c r="H128" i="25"/>
  <c r="G128" i="25"/>
  <c r="M128" i="25" s="1"/>
  <c r="C128" i="25"/>
  <c r="M127" i="25"/>
  <c r="I127" i="25"/>
  <c r="H127" i="25"/>
  <c r="G127" i="25"/>
  <c r="L127" i="25" s="1"/>
  <c r="C127" i="25"/>
  <c r="I126" i="25"/>
  <c r="H126" i="25"/>
  <c r="G126" i="25"/>
  <c r="C126" i="25"/>
  <c r="M125" i="25"/>
  <c r="I125" i="25"/>
  <c r="H125" i="25"/>
  <c r="G125" i="25"/>
  <c r="L125" i="25" s="1"/>
  <c r="D125" i="25"/>
  <c r="C125" i="25"/>
  <c r="D124" i="25"/>
  <c r="C124" i="25"/>
  <c r="I123" i="25"/>
  <c r="H123" i="25"/>
  <c r="G123" i="25"/>
  <c r="C122" i="25"/>
  <c r="I120" i="25"/>
  <c r="L120" i="25" s="1"/>
  <c r="H120" i="25"/>
  <c r="G120" i="25"/>
  <c r="D120" i="25"/>
  <c r="C120" i="25"/>
  <c r="I119" i="25"/>
  <c r="L119" i="25" s="1"/>
  <c r="H119" i="25"/>
  <c r="G119" i="25"/>
  <c r="N119" i="25" s="1"/>
  <c r="C119" i="25"/>
  <c r="I118" i="25"/>
  <c r="L118" i="25" s="1"/>
  <c r="H118" i="25"/>
  <c r="G118" i="25"/>
  <c r="C118" i="25"/>
  <c r="I117" i="25"/>
  <c r="L117" i="25" s="1"/>
  <c r="H117" i="25"/>
  <c r="G117" i="25"/>
  <c r="N117" i="25" s="1"/>
  <c r="C117" i="25"/>
  <c r="I116" i="25"/>
  <c r="L116" i="25" s="1"/>
  <c r="H116" i="25"/>
  <c r="G116" i="25"/>
  <c r="D116" i="25"/>
  <c r="C116" i="25"/>
  <c r="I115" i="25"/>
  <c r="L115" i="25" s="1"/>
  <c r="H115" i="25"/>
  <c r="G115" i="25"/>
  <c r="N115" i="25" s="1"/>
  <c r="C115" i="25"/>
  <c r="I114" i="25"/>
  <c r="L114" i="25" s="1"/>
  <c r="H114" i="25"/>
  <c r="G114" i="25"/>
  <c r="C114" i="25"/>
  <c r="I113" i="25"/>
  <c r="L113" i="25" s="1"/>
  <c r="H113" i="25"/>
  <c r="G113" i="25"/>
  <c r="N113" i="25" s="1"/>
  <c r="D113" i="25"/>
  <c r="C113" i="25"/>
  <c r="D112" i="25"/>
  <c r="C112" i="25"/>
  <c r="I111" i="25"/>
  <c r="H111" i="25"/>
  <c r="G111" i="25"/>
  <c r="C110" i="25"/>
  <c r="I108" i="25"/>
  <c r="H108" i="25"/>
  <c r="M108" i="25" s="1"/>
  <c r="G108" i="25"/>
  <c r="C108" i="25"/>
  <c r="M107" i="25"/>
  <c r="I107" i="25"/>
  <c r="H107" i="25"/>
  <c r="G107" i="25"/>
  <c r="L107" i="25" s="1"/>
  <c r="C107" i="25"/>
  <c r="I106" i="25"/>
  <c r="H106" i="25"/>
  <c r="M106" i="25" s="1"/>
  <c r="G106" i="25"/>
  <c r="C106" i="25"/>
  <c r="N105" i="25"/>
  <c r="I105" i="25"/>
  <c r="H105" i="25"/>
  <c r="G105" i="25"/>
  <c r="L105" i="25" s="1"/>
  <c r="C105" i="25"/>
  <c r="I104" i="25"/>
  <c r="H104" i="25"/>
  <c r="M104" i="25" s="1"/>
  <c r="G104" i="25"/>
  <c r="C104" i="25"/>
  <c r="M103" i="25"/>
  <c r="I103" i="25"/>
  <c r="H103" i="25"/>
  <c r="G103" i="25"/>
  <c r="L103" i="25" s="1"/>
  <c r="C103" i="25"/>
  <c r="I102" i="25"/>
  <c r="H102" i="25"/>
  <c r="M102" i="25" s="1"/>
  <c r="G102" i="25"/>
  <c r="C102" i="25"/>
  <c r="I101" i="25"/>
  <c r="H101" i="25"/>
  <c r="G101" i="25"/>
  <c r="L101" i="25" s="1"/>
  <c r="D101" i="25"/>
  <c r="C101" i="25"/>
  <c r="D100" i="25"/>
  <c r="C100" i="25"/>
  <c r="I99" i="25"/>
  <c r="H99" i="25"/>
  <c r="G99" i="25"/>
  <c r="C98" i="25"/>
  <c r="B98" i="25"/>
  <c r="L96" i="25"/>
  <c r="I96" i="25"/>
  <c r="H96" i="25"/>
  <c r="G96" i="25"/>
  <c r="N96" i="25" s="1"/>
  <c r="C96" i="25"/>
  <c r="M95" i="25"/>
  <c r="I95" i="25"/>
  <c r="H95" i="25"/>
  <c r="G95" i="25"/>
  <c r="C95" i="25"/>
  <c r="I94" i="25"/>
  <c r="H94" i="25"/>
  <c r="G94" i="25"/>
  <c r="N94" i="25" s="1"/>
  <c r="C94" i="25"/>
  <c r="L93" i="25"/>
  <c r="I93" i="25"/>
  <c r="H93" i="25"/>
  <c r="G93" i="25"/>
  <c r="N93" i="25" s="1"/>
  <c r="C93" i="25"/>
  <c r="L92" i="25"/>
  <c r="I92" i="25"/>
  <c r="H92" i="25"/>
  <c r="G92" i="25"/>
  <c r="N92" i="25" s="1"/>
  <c r="C92" i="25"/>
  <c r="I91" i="25"/>
  <c r="H91" i="25"/>
  <c r="G91" i="25"/>
  <c r="M91" i="25" s="1"/>
  <c r="C91" i="25"/>
  <c r="L90" i="25"/>
  <c r="I90" i="25"/>
  <c r="H90" i="25"/>
  <c r="G90" i="25"/>
  <c r="N90" i="25" s="1"/>
  <c r="D90" i="25"/>
  <c r="C90" i="25"/>
  <c r="L89" i="25"/>
  <c r="I89" i="25"/>
  <c r="H89" i="25"/>
  <c r="G89" i="25"/>
  <c r="N89" i="25" s="1"/>
  <c r="D89" i="25"/>
  <c r="C89" i="25"/>
  <c r="D88" i="25"/>
  <c r="C88" i="25"/>
  <c r="I87" i="25"/>
  <c r="H87" i="25"/>
  <c r="G87" i="25"/>
  <c r="C86" i="25"/>
  <c r="I84" i="25"/>
  <c r="N84" i="25" s="1"/>
  <c r="H84" i="25"/>
  <c r="G84" i="25"/>
  <c r="C84" i="25"/>
  <c r="N83" i="25"/>
  <c r="I83" i="25"/>
  <c r="H83" i="25"/>
  <c r="L83" i="25" s="1"/>
  <c r="G83" i="25"/>
  <c r="M83" i="25" s="1"/>
  <c r="C83" i="25"/>
  <c r="I82" i="25"/>
  <c r="H82" i="25"/>
  <c r="G82" i="25"/>
  <c r="M82" i="25" s="1"/>
  <c r="C82" i="25"/>
  <c r="I81" i="25"/>
  <c r="H81" i="25"/>
  <c r="G81" i="25"/>
  <c r="C81" i="25"/>
  <c r="N80" i="25"/>
  <c r="I80" i="25"/>
  <c r="H80" i="25"/>
  <c r="G80" i="25"/>
  <c r="C80" i="25"/>
  <c r="N79" i="25"/>
  <c r="I79" i="25"/>
  <c r="H79" i="25"/>
  <c r="L79" i="25" s="1"/>
  <c r="G79" i="25"/>
  <c r="M79" i="25" s="1"/>
  <c r="C79" i="25"/>
  <c r="I78" i="25"/>
  <c r="H78" i="25"/>
  <c r="G78" i="25"/>
  <c r="M78" i="25" s="1"/>
  <c r="C78" i="25"/>
  <c r="I77" i="25"/>
  <c r="H77" i="25"/>
  <c r="G77" i="25"/>
  <c r="D77" i="25"/>
  <c r="C77" i="25"/>
  <c r="D76" i="25"/>
  <c r="C76" i="25"/>
  <c r="I75" i="25"/>
  <c r="H75" i="25"/>
  <c r="G75" i="25"/>
  <c r="C74" i="25"/>
  <c r="L72" i="25"/>
  <c r="I72" i="25"/>
  <c r="H72" i="25"/>
  <c r="G72" i="25"/>
  <c r="N72" i="25" s="1"/>
  <c r="C72" i="25"/>
  <c r="I71" i="25"/>
  <c r="H71" i="25"/>
  <c r="G71" i="25"/>
  <c r="N71" i="25" s="1"/>
  <c r="C71" i="25"/>
  <c r="L70" i="25"/>
  <c r="I70" i="25"/>
  <c r="H70" i="25"/>
  <c r="G70" i="25"/>
  <c r="N70" i="25" s="1"/>
  <c r="C70" i="25"/>
  <c r="L69" i="25"/>
  <c r="I69" i="25"/>
  <c r="H69" i="25"/>
  <c r="G69" i="25"/>
  <c r="N69" i="25" s="1"/>
  <c r="D69" i="25"/>
  <c r="C69" i="25"/>
  <c r="L68" i="25"/>
  <c r="I68" i="25"/>
  <c r="H68" i="25"/>
  <c r="G68" i="25"/>
  <c r="N68" i="25" s="1"/>
  <c r="C68" i="25"/>
  <c r="I67" i="25"/>
  <c r="H67" i="25"/>
  <c r="G67" i="25"/>
  <c r="N67" i="25" s="1"/>
  <c r="C67" i="25"/>
  <c r="L66" i="25"/>
  <c r="I66" i="25"/>
  <c r="H66" i="25"/>
  <c r="G66" i="25"/>
  <c r="N66" i="25" s="1"/>
  <c r="C66" i="25"/>
  <c r="L65" i="25"/>
  <c r="I65" i="25"/>
  <c r="H65" i="25"/>
  <c r="G65" i="25"/>
  <c r="N65" i="25" s="1"/>
  <c r="D65" i="25"/>
  <c r="C65" i="25"/>
  <c r="D64" i="25"/>
  <c r="C64" i="25"/>
  <c r="I63" i="25"/>
  <c r="H63" i="25"/>
  <c r="G63" i="25"/>
  <c r="C62" i="25"/>
  <c r="I60" i="25"/>
  <c r="N60" i="25" s="1"/>
  <c r="H60" i="25"/>
  <c r="G60" i="25"/>
  <c r="C60" i="25"/>
  <c r="N59" i="25"/>
  <c r="I59" i="25"/>
  <c r="H59" i="25"/>
  <c r="L59" i="25" s="1"/>
  <c r="G59" i="25"/>
  <c r="M59" i="25" s="1"/>
  <c r="C59" i="25"/>
  <c r="I58" i="25"/>
  <c r="H58" i="25"/>
  <c r="N58" i="25" s="1"/>
  <c r="G58" i="25"/>
  <c r="C58" i="25"/>
  <c r="N57" i="25"/>
  <c r="I57" i="25"/>
  <c r="H57" i="25"/>
  <c r="L57" i="25" s="1"/>
  <c r="G57" i="25"/>
  <c r="M57" i="25" s="1"/>
  <c r="C57" i="25"/>
  <c r="N56" i="25"/>
  <c r="L56" i="25"/>
  <c r="I56" i="25"/>
  <c r="H56" i="25"/>
  <c r="G56" i="25"/>
  <c r="M56" i="25" s="1"/>
  <c r="D56" i="25"/>
  <c r="C56" i="25"/>
  <c r="I55" i="25"/>
  <c r="N55" i="25" s="1"/>
  <c r="H55" i="25"/>
  <c r="G55" i="25"/>
  <c r="D55" i="25"/>
  <c r="C55" i="25"/>
  <c r="I54" i="25"/>
  <c r="H54" i="25"/>
  <c r="N54" i="25" s="1"/>
  <c r="G54" i="25"/>
  <c r="C54" i="25"/>
  <c r="N53" i="25"/>
  <c r="I53" i="25"/>
  <c r="H53" i="25"/>
  <c r="L53" i="25" s="1"/>
  <c r="G53" i="25"/>
  <c r="M53" i="25" s="1"/>
  <c r="D53" i="25"/>
  <c r="C53" i="25"/>
  <c r="D52" i="25"/>
  <c r="C52" i="25"/>
  <c r="I51" i="25"/>
  <c r="H51" i="25"/>
  <c r="G51" i="25"/>
  <c r="C50" i="25"/>
  <c r="B50" i="25"/>
  <c r="I48" i="25"/>
  <c r="H48" i="25"/>
  <c r="G48" i="25"/>
  <c r="F48" i="25"/>
  <c r="E48" i="25"/>
  <c r="L48" i="25" s="1"/>
  <c r="C48" i="25"/>
  <c r="M47" i="25"/>
  <c r="L47" i="25"/>
  <c r="G47" i="25"/>
  <c r="F47" i="25"/>
  <c r="E47" i="25"/>
  <c r="N47" i="25" s="1"/>
  <c r="D47" i="25"/>
  <c r="C47" i="25"/>
  <c r="G46" i="25"/>
  <c r="L46" i="25" s="1"/>
  <c r="F46" i="25"/>
  <c r="E46" i="25"/>
  <c r="D46" i="25"/>
  <c r="C46" i="25"/>
  <c r="G45" i="25"/>
  <c r="L45" i="25" s="1"/>
  <c r="F45" i="25"/>
  <c r="E45" i="25"/>
  <c r="C45" i="25"/>
  <c r="G44" i="25"/>
  <c r="F44" i="25"/>
  <c r="E44" i="25"/>
  <c r="N44" i="25" s="1"/>
  <c r="C44" i="25"/>
  <c r="L43" i="25"/>
  <c r="G43" i="25"/>
  <c r="F43" i="25"/>
  <c r="E43" i="25"/>
  <c r="N43" i="25" s="1"/>
  <c r="D43" i="25"/>
  <c r="C43" i="25"/>
  <c r="G42" i="25"/>
  <c r="L42" i="25" s="1"/>
  <c r="F42" i="25"/>
  <c r="E42" i="25"/>
  <c r="D42" i="25"/>
  <c r="C42" i="25"/>
  <c r="I41" i="25"/>
  <c r="H41" i="25"/>
  <c r="G41" i="25"/>
  <c r="F41" i="25"/>
  <c r="E41" i="25"/>
  <c r="N41" i="25" s="1"/>
  <c r="D41" i="25"/>
  <c r="C41" i="25"/>
  <c r="D40" i="25"/>
  <c r="C40" i="25"/>
  <c r="I39" i="25"/>
  <c r="H39" i="25"/>
  <c r="G39" i="25"/>
  <c r="F39" i="25"/>
  <c r="E39" i="25"/>
  <c r="C38" i="25"/>
  <c r="G36" i="25"/>
  <c r="M36" i="25" s="1"/>
  <c r="F36" i="25"/>
  <c r="E36" i="25"/>
  <c r="C36" i="25"/>
  <c r="G35" i="25"/>
  <c r="F35" i="25"/>
  <c r="E35" i="25"/>
  <c r="L35" i="25" s="1"/>
  <c r="C35" i="25"/>
  <c r="G34" i="25"/>
  <c r="M34" i="25" s="1"/>
  <c r="F34" i="25"/>
  <c r="E34" i="25"/>
  <c r="C34" i="25"/>
  <c r="G33" i="25"/>
  <c r="F33" i="25"/>
  <c r="E33" i="25"/>
  <c r="L33" i="25" s="1"/>
  <c r="C33" i="25"/>
  <c r="G32" i="25"/>
  <c r="M32" i="25" s="1"/>
  <c r="F32" i="25"/>
  <c r="E32" i="25"/>
  <c r="C32" i="25"/>
  <c r="N31" i="25"/>
  <c r="G31" i="25"/>
  <c r="F31" i="25"/>
  <c r="E31" i="25"/>
  <c r="C31" i="25"/>
  <c r="G30" i="25"/>
  <c r="M30" i="25" s="1"/>
  <c r="F30" i="25"/>
  <c r="E30" i="25"/>
  <c r="C30" i="25"/>
  <c r="G29" i="25"/>
  <c r="F29" i="25"/>
  <c r="E29" i="25"/>
  <c r="D29" i="25"/>
  <c r="C29" i="25"/>
  <c r="D28" i="25"/>
  <c r="C28" i="25"/>
  <c r="G27" i="25"/>
  <c r="F27" i="25"/>
  <c r="E27" i="25"/>
  <c r="C26" i="25"/>
  <c r="G24" i="25"/>
  <c r="L24" i="25" s="1"/>
  <c r="F24" i="25"/>
  <c r="E24" i="25"/>
  <c r="C24" i="25"/>
  <c r="G23" i="25"/>
  <c r="F23" i="25"/>
  <c r="E23" i="25"/>
  <c r="C23" i="25"/>
  <c r="G22" i="25"/>
  <c r="F22" i="25"/>
  <c r="E22" i="25"/>
  <c r="M22" i="25" s="1"/>
  <c r="C22" i="25"/>
  <c r="M21" i="25"/>
  <c r="G21" i="25"/>
  <c r="F21" i="25"/>
  <c r="E21" i="25"/>
  <c r="C21" i="25"/>
  <c r="M20" i="25"/>
  <c r="G20" i="25"/>
  <c r="F20" i="25"/>
  <c r="E20" i="25"/>
  <c r="C20" i="25"/>
  <c r="G19" i="25"/>
  <c r="F19" i="25"/>
  <c r="E19" i="25"/>
  <c r="C19" i="25"/>
  <c r="G18" i="25"/>
  <c r="F18" i="25"/>
  <c r="E18" i="25"/>
  <c r="M18" i="25" s="1"/>
  <c r="C18" i="25"/>
  <c r="M17" i="25"/>
  <c r="G17" i="25"/>
  <c r="F17" i="25"/>
  <c r="E17" i="25"/>
  <c r="D17" i="25"/>
  <c r="C17" i="25"/>
  <c r="D16" i="25"/>
  <c r="C16" i="25"/>
  <c r="G15" i="25"/>
  <c r="F15" i="25"/>
  <c r="E15" i="25"/>
  <c r="C14" i="25"/>
  <c r="G12" i="25"/>
  <c r="L12" i="25" s="1"/>
  <c r="F12" i="25"/>
  <c r="E12" i="25"/>
  <c r="D12" i="25"/>
  <c r="C12" i="25"/>
  <c r="G11" i="25"/>
  <c r="L11" i="25" s="1"/>
  <c r="F11" i="25"/>
  <c r="E11" i="25"/>
  <c r="D11" i="25"/>
  <c r="C11" i="25"/>
  <c r="G10" i="25"/>
  <c r="L10" i="25" s="1"/>
  <c r="F10" i="25"/>
  <c r="E10" i="25"/>
  <c r="N10" i="25" s="1"/>
  <c r="C10" i="25"/>
  <c r="G9" i="25"/>
  <c r="L9" i="25" s="1"/>
  <c r="F9" i="25"/>
  <c r="E9" i="25"/>
  <c r="N9" i="25" s="1"/>
  <c r="C9" i="25"/>
  <c r="G8" i="25"/>
  <c r="L8" i="25" s="1"/>
  <c r="F8" i="25"/>
  <c r="E8" i="25"/>
  <c r="N8" i="25" s="1"/>
  <c r="D8" i="25"/>
  <c r="C8" i="25"/>
  <c r="G7" i="25"/>
  <c r="L7" i="25" s="1"/>
  <c r="F7" i="25"/>
  <c r="E7" i="25"/>
  <c r="N7" i="25" s="1"/>
  <c r="D7" i="25"/>
  <c r="C7" i="25"/>
  <c r="G6" i="25"/>
  <c r="L6" i="25" s="1"/>
  <c r="F6" i="25"/>
  <c r="E6" i="25"/>
  <c r="C6" i="25"/>
  <c r="G5" i="25"/>
  <c r="L5" i="25" s="1"/>
  <c r="F5" i="25"/>
  <c r="E5" i="25"/>
  <c r="D5" i="25"/>
  <c r="C5" i="25"/>
  <c r="D4" i="25"/>
  <c r="C4" i="25"/>
  <c r="G3" i="25"/>
  <c r="F3" i="25"/>
  <c r="E3" i="25"/>
  <c r="C2" i="25"/>
  <c r="B2" i="25"/>
  <c r="D192" i="24"/>
  <c r="D192" i="25" s="1"/>
  <c r="D191" i="24"/>
  <c r="D191" i="25" s="1"/>
  <c r="D190" i="24"/>
  <c r="D190" i="25" s="1"/>
  <c r="D189" i="24"/>
  <c r="D189" i="25" s="1"/>
  <c r="D188" i="24"/>
  <c r="D188" i="25" s="1"/>
  <c r="D187" i="24"/>
  <c r="D187" i="25" s="1"/>
  <c r="D186" i="24"/>
  <c r="D186" i="25" s="1"/>
  <c r="D180" i="24"/>
  <c r="D180" i="25" s="1"/>
  <c r="D179" i="24"/>
  <c r="D179" i="25" s="1"/>
  <c r="D178" i="24"/>
  <c r="D178" i="25" s="1"/>
  <c r="D177" i="24"/>
  <c r="D177" i="25" s="1"/>
  <c r="D176" i="24"/>
  <c r="D176" i="25" s="1"/>
  <c r="D175" i="24"/>
  <c r="D175" i="25" s="1"/>
  <c r="D174" i="24"/>
  <c r="D174" i="25" s="1"/>
  <c r="D168" i="24"/>
  <c r="D168" i="25" s="1"/>
  <c r="D167" i="24"/>
  <c r="D167" i="25" s="1"/>
  <c r="D166" i="24"/>
  <c r="D166" i="25" s="1"/>
  <c r="D165" i="24"/>
  <c r="D165" i="25" s="1"/>
  <c r="D164" i="24"/>
  <c r="D164" i="25" s="1"/>
  <c r="D163" i="24"/>
  <c r="D163" i="25" s="1"/>
  <c r="D162" i="24"/>
  <c r="D162" i="25" s="1"/>
  <c r="D156" i="24"/>
  <c r="D156" i="25" s="1"/>
  <c r="D155" i="24"/>
  <c r="D155" i="25" s="1"/>
  <c r="D154" i="24"/>
  <c r="D154" i="25" s="1"/>
  <c r="D153" i="24"/>
  <c r="D153" i="25" s="1"/>
  <c r="D152" i="24"/>
  <c r="D152" i="25" s="1"/>
  <c r="D151" i="24"/>
  <c r="D150" i="24"/>
  <c r="D150" i="25" s="1"/>
  <c r="D144" i="24"/>
  <c r="D144" i="25" s="1"/>
  <c r="D143" i="24"/>
  <c r="D143" i="25" s="1"/>
  <c r="D142" i="24"/>
  <c r="D142" i="25" s="1"/>
  <c r="D141" i="24"/>
  <c r="D141" i="25" s="1"/>
  <c r="D140" i="24"/>
  <c r="D140" i="25" s="1"/>
  <c r="D139" i="24"/>
  <c r="D139" i="25" s="1"/>
  <c r="D138" i="24"/>
  <c r="D138" i="25" s="1"/>
  <c r="D132" i="24"/>
  <c r="D132" i="25" s="1"/>
  <c r="D131" i="24"/>
  <c r="D131" i="25" s="1"/>
  <c r="D130" i="24"/>
  <c r="D130" i="25" s="1"/>
  <c r="D129" i="24"/>
  <c r="D129" i="25" s="1"/>
  <c r="D128" i="24"/>
  <c r="D128" i="25" s="1"/>
  <c r="D127" i="24"/>
  <c r="D127" i="25" s="1"/>
  <c r="D126" i="24"/>
  <c r="D126" i="25" s="1"/>
  <c r="D120" i="24"/>
  <c r="D119" i="24"/>
  <c r="D119" i="25" s="1"/>
  <c r="D118" i="24"/>
  <c r="D118" i="25" s="1"/>
  <c r="D117" i="24"/>
  <c r="D117" i="25" s="1"/>
  <c r="D116" i="24"/>
  <c r="D115" i="24"/>
  <c r="D115" i="25" s="1"/>
  <c r="D114" i="24"/>
  <c r="D114" i="25" s="1"/>
  <c r="D108" i="24"/>
  <c r="D108" i="25" s="1"/>
  <c r="D107" i="24"/>
  <c r="D107" i="25" s="1"/>
  <c r="D106" i="24"/>
  <c r="D106" i="25" s="1"/>
  <c r="D105" i="24"/>
  <c r="D105" i="25" s="1"/>
  <c r="D104" i="24"/>
  <c r="D104" i="25" s="1"/>
  <c r="D103" i="24"/>
  <c r="D103" i="25" s="1"/>
  <c r="D102" i="24"/>
  <c r="D102" i="25" s="1"/>
  <c r="D96" i="24"/>
  <c r="D96" i="25" s="1"/>
  <c r="D95" i="24"/>
  <c r="D95" i="25" s="1"/>
  <c r="D94" i="24"/>
  <c r="D94" i="25" s="1"/>
  <c r="D93" i="24"/>
  <c r="D93" i="25" s="1"/>
  <c r="D92" i="24"/>
  <c r="D92" i="25" s="1"/>
  <c r="D91" i="24"/>
  <c r="D91" i="25" s="1"/>
  <c r="D90" i="24"/>
  <c r="D84" i="24"/>
  <c r="D84" i="25" s="1"/>
  <c r="D83" i="24"/>
  <c r="D83" i="25" s="1"/>
  <c r="D82" i="24"/>
  <c r="D82" i="25" s="1"/>
  <c r="D81" i="24"/>
  <c r="D81" i="25" s="1"/>
  <c r="D80" i="24"/>
  <c r="D80" i="25" s="1"/>
  <c r="D79" i="24"/>
  <c r="D79" i="25" s="1"/>
  <c r="D78" i="24"/>
  <c r="D78" i="25" s="1"/>
  <c r="D72" i="24"/>
  <c r="D72" i="25" s="1"/>
  <c r="D71" i="24"/>
  <c r="D71" i="25" s="1"/>
  <c r="D70" i="24"/>
  <c r="D70" i="25" s="1"/>
  <c r="D69" i="24"/>
  <c r="D68" i="24"/>
  <c r="D68" i="25" s="1"/>
  <c r="D67" i="24"/>
  <c r="D67" i="25" s="1"/>
  <c r="D66" i="24"/>
  <c r="D66" i="25" s="1"/>
  <c r="D60" i="24"/>
  <c r="D60" i="25" s="1"/>
  <c r="D59" i="24"/>
  <c r="D59" i="25" s="1"/>
  <c r="D58" i="24"/>
  <c r="D58" i="25" s="1"/>
  <c r="D57" i="24"/>
  <c r="D57" i="25" s="1"/>
  <c r="D56" i="24"/>
  <c r="D55" i="24"/>
  <c r="D54" i="24"/>
  <c r="D54" i="25" s="1"/>
  <c r="D48" i="24"/>
  <c r="D48" i="25" s="1"/>
  <c r="D47" i="24"/>
  <c r="D46" i="24"/>
  <c r="D45" i="24"/>
  <c r="D45" i="25" s="1"/>
  <c r="D44" i="24"/>
  <c r="D44" i="25" s="1"/>
  <c r="D43" i="24"/>
  <c r="D42" i="24"/>
  <c r="D36" i="24"/>
  <c r="D36" i="25" s="1"/>
  <c r="D35" i="24"/>
  <c r="D35" i="25" s="1"/>
  <c r="D34" i="24"/>
  <c r="D34" i="25" s="1"/>
  <c r="D33" i="24"/>
  <c r="D33" i="25" s="1"/>
  <c r="D32" i="24"/>
  <c r="D32" i="25" s="1"/>
  <c r="D31" i="24"/>
  <c r="D31" i="25" s="1"/>
  <c r="D30" i="24"/>
  <c r="D30" i="25" s="1"/>
  <c r="D24" i="24"/>
  <c r="D24" i="25" s="1"/>
  <c r="D23" i="24"/>
  <c r="D23" i="25" s="1"/>
  <c r="D22" i="24"/>
  <c r="D22" i="25" s="1"/>
  <c r="D21" i="24"/>
  <c r="D21" i="25" s="1"/>
  <c r="D20" i="24"/>
  <c r="D20" i="25" s="1"/>
  <c r="D19" i="24"/>
  <c r="D19" i="25" s="1"/>
  <c r="D18" i="24"/>
  <c r="D18" i="25" s="1"/>
  <c r="D12" i="24"/>
  <c r="D11" i="24"/>
  <c r="D10" i="24"/>
  <c r="D10" i="25" s="1"/>
  <c r="D9" i="24"/>
  <c r="D9" i="25" s="1"/>
  <c r="D8" i="24"/>
  <c r="D7" i="24"/>
  <c r="D6" i="24"/>
  <c r="D6" i="25" s="1"/>
  <c r="L19" i="25" l="1"/>
  <c r="N19" i="25"/>
  <c r="N23" i="25"/>
  <c r="L23" i="25"/>
  <c r="L20" i="25"/>
  <c r="N20" i="25"/>
  <c r="L31" i="25"/>
  <c r="M31" i="25"/>
  <c r="N11" i="25"/>
  <c r="L17" i="25"/>
  <c r="N17" i="25"/>
  <c r="L21" i="25"/>
  <c r="N21" i="25"/>
  <c r="L29" i="25"/>
  <c r="M29" i="25"/>
  <c r="N5" i="25"/>
  <c r="N6" i="25"/>
  <c r="N12" i="25"/>
  <c r="L18" i="25"/>
  <c r="N18" i="25"/>
  <c r="M19" i="25"/>
  <c r="L22" i="25"/>
  <c r="N22" i="25"/>
  <c r="M23" i="25"/>
  <c r="N29" i="25"/>
  <c r="N35" i="25"/>
  <c r="L55" i="25"/>
  <c r="M66" i="25"/>
  <c r="M70" i="25"/>
  <c r="L77" i="25"/>
  <c r="N77" i="25"/>
  <c r="L78" i="25"/>
  <c r="N78" i="25"/>
  <c r="M5" i="25"/>
  <c r="M6" i="25"/>
  <c r="M7" i="25"/>
  <c r="M8" i="25"/>
  <c r="M9" i="25"/>
  <c r="M10" i="25"/>
  <c r="M11" i="25"/>
  <c r="M12" i="25"/>
  <c r="L30" i="25"/>
  <c r="N30" i="25"/>
  <c r="L32" i="25"/>
  <c r="N32" i="25"/>
  <c r="L34" i="25"/>
  <c r="N34" i="25"/>
  <c r="L36" i="25"/>
  <c r="N36" i="25"/>
  <c r="L41" i="25"/>
  <c r="N42" i="25"/>
  <c r="M42" i="25"/>
  <c r="N46" i="25"/>
  <c r="M46" i="25"/>
  <c r="N48" i="25"/>
  <c r="L54" i="25"/>
  <c r="M55" i="25"/>
  <c r="L58" i="25"/>
  <c r="M60" i="25"/>
  <c r="M65" i="25"/>
  <c r="M69" i="25"/>
  <c r="N95" i="25"/>
  <c r="L95" i="25"/>
  <c r="N103" i="25"/>
  <c r="N107" i="25"/>
  <c r="N33" i="25"/>
  <c r="M44" i="25"/>
  <c r="M67" i="25"/>
  <c r="M71" i="25"/>
  <c r="M94" i="25"/>
  <c r="N101" i="25"/>
  <c r="N156" i="25"/>
  <c r="L156" i="25"/>
  <c r="M43" i="25"/>
  <c r="M48" i="25"/>
  <c r="M90" i="25"/>
  <c r="N173" i="25"/>
  <c r="L173" i="25"/>
  <c r="N177" i="25"/>
  <c r="L177" i="25"/>
  <c r="N24" i="25"/>
  <c r="M24" i="25"/>
  <c r="M33" i="25"/>
  <c r="M35" i="25"/>
  <c r="M41" i="25"/>
  <c r="L44" i="25"/>
  <c r="N45" i="25"/>
  <c r="M45" i="25"/>
  <c r="M54" i="25"/>
  <c r="M58" i="25"/>
  <c r="L60" i="25"/>
  <c r="L67" i="25"/>
  <c r="M68" i="25"/>
  <c r="L71" i="25"/>
  <c r="M72" i="25"/>
  <c r="L81" i="25"/>
  <c r="N81" i="25"/>
  <c r="L82" i="25"/>
  <c r="N82" i="25"/>
  <c r="N91" i="25"/>
  <c r="L91" i="25"/>
  <c r="L94" i="25"/>
  <c r="M101" i="25"/>
  <c r="M105" i="25"/>
  <c r="M126" i="25"/>
  <c r="N152" i="25"/>
  <c r="L152" i="25"/>
  <c r="M156" i="25"/>
  <c r="M80" i="25"/>
  <c r="M84" i="25"/>
  <c r="M89" i="25"/>
  <c r="M93" i="25"/>
  <c r="N114" i="25"/>
  <c r="N116" i="25"/>
  <c r="N118" i="25"/>
  <c r="N120" i="25"/>
  <c r="N125" i="25"/>
  <c r="N127" i="25"/>
  <c r="N129" i="25"/>
  <c r="N131" i="25"/>
  <c r="M151" i="25"/>
  <c r="M155" i="25"/>
  <c r="M176" i="25"/>
  <c r="M180" i="25"/>
  <c r="M77" i="25"/>
  <c r="L80" i="25"/>
  <c r="M81" i="25"/>
  <c r="L84" i="25"/>
  <c r="M92" i="25"/>
  <c r="M96" i="25"/>
  <c r="L102" i="25"/>
  <c r="N102" i="25"/>
  <c r="L104" i="25"/>
  <c r="N104" i="25"/>
  <c r="L106" i="25"/>
  <c r="N106" i="25"/>
  <c r="L108" i="25"/>
  <c r="N108" i="25"/>
  <c r="N138" i="25"/>
  <c r="N140" i="25"/>
  <c r="N142" i="25"/>
  <c r="N144" i="25"/>
  <c r="M150" i="25"/>
  <c r="M154" i="25"/>
  <c r="M162" i="25"/>
  <c r="M166" i="25"/>
  <c r="L174" i="25"/>
  <c r="M175" i="25"/>
  <c r="L178" i="25"/>
  <c r="M179" i="25"/>
  <c r="M185" i="25"/>
  <c r="M189" i="25"/>
  <c r="L126" i="25"/>
  <c r="N126" i="25"/>
  <c r="L128" i="25"/>
  <c r="N128" i="25"/>
  <c r="L130" i="25"/>
  <c r="N130" i="25"/>
  <c r="L132" i="25"/>
  <c r="N132" i="25"/>
  <c r="M149" i="25"/>
  <c r="M153" i="25"/>
  <c r="M163" i="25"/>
  <c r="M167" i="25"/>
  <c r="M174" i="25"/>
  <c r="M178" i="25"/>
  <c r="M186" i="25"/>
  <c r="M190" i="25"/>
  <c r="M113" i="25"/>
  <c r="M114" i="25"/>
  <c r="M115" i="25"/>
  <c r="M116" i="25"/>
  <c r="M117" i="25"/>
  <c r="M118" i="25"/>
  <c r="M119" i="25"/>
  <c r="M120" i="25"/>
  <c r="M137" i="25"/>
  <c r="M138" i="25"/>
  <c r="M139" i="25"/>
  <c r="M140" i="25"/>
  <c r="M141" i="25"/>
  <c r="M142" i="25"/>
  <c r="M143" i="25"/>
  <c r="M144" i="25"/>
  <c r="L161" i="25"/>
  <c r="L162" i="25"/>
  <c r="L163" i="25"/>
  <c r="L164" i="25"/>
  <c r="L165" i="25"/>
  <c r="L166" i="25"/>
  <c r="L167" i="25"/>
  <c r="L168" i="25"/>
  <c r="L185" i="25"/>
  <c r="L186" i="25"/>
  <c r="L187" i="25"/>
  <c r="L188" i="25"/>
  <c r="L189" i="25"/>
  <c r="L190" i="25"/>
  <c r="L191" i="25"/>
  <c r="L192" i="25"/>
  <c r="F35" i="23"/>
  <c r="H35" i="23" s="1"/>
  <c r="E35" i="23"/>
  <c r="D35" i="23"/>
  <c r="J35" i="23" s="1"/>
  <c r="B35" i="23"/>
  <c r="F34" i="23"/>
  <c r="E34" i="23"/>
  <c r="J34" i="23" s="1"/>
  <c r="D34" i="23"/>
  <c r="I34" i="23" s="1"/>
  <c r="B34" i="23"/>
  <c r="F33" i="23"/>
  <c r="E33" i="23"/>
  <c r="D33" i="23"/>
  <c r="H33" i="23" s="1"/>
  <c r="B33" i="23"/>
  <c r="H32" i="23"/>
  <c r="F32" i="23"/>
  <c r="E32" i="23"/>
  <c r="D32" i="23"/>
  <c r="J32" i="23" s="1"/>
  <c r="B32" i="23"/>
  <c r="F31" i="23"/>
  <c r="H31" i="23" s="1"/>
  <c r="E31" i="23"/>
  <c r="D31" i="23"/>
  <c r="J31" i="23" s="1"/>
  <c r="B31" i="23"/>
  <c r="F30" i="23"/>
  <c r="E30" i="23"/>
  <c r="J30" i="23" s="1"/>
  <c r="D30" i="23"/>
  <c r="I30" i="23" s="1"/>
  <c r="B30" i="23"/>
  <c r="F29" i="23"/>
  <c r="E29" i="23"/>
  <c r="D29" i="23"/>
  <c r="H29" i="23" s="1"/>
  <c r="B29" i="23"/>
  <c r="H28" i="23"/>
  <c r="F28" i="23"/>
  <c r="E28" i="23"/>
  <c r="D28" i="23"/>
  <c r="J28" i="23" s="1"/>
  <c r="F26" i="23"/>
  <c r="E26" i="23"/>
  <c r="D26" i="23"/>
  <c r="F23" i="23"/>
  <c r="E23" i="23"/>
  <c r="D23" i="23"/>
  <c r="J23" i="23" s="1"/>
  <c r="C23" i="23"/>
  <c r="H23" i="23" s="1"/>
  <c r="B23" i="23"/>
  <c r="F22" i="23"/>
  <c r="E22" i="23"/>
  <c r="D22" i="23"/>
  <c r="J22" i="23" s="1"/>
  <c r="C22" i="23"/>
  <c r="H22" i="23" s="1"/>
  <c r="B22" i="23"/>
  <c r="F21" i="23"/>
  <c r="E21" i="23"/>
  <c r="D21" i="23"/>
  <c r="J21" i="23" s="1"/>
  <c r="C21" i="23"/>
  <c r="H21" i="23" s="1"/>
  <c r="B21" i="23"/>
  <c r="F20" i="23"/>
  <c r="E20" i="23"/>
  <c r="D20" i="23"/>
  <c r="J20" i="23" s="1"/>
  <c r="C20" i="23"/>
  <c r="H20" i="23" s="1"/>
  <c r="B20" i="23"/>
  <c r="F19" i="23"/>
  <c r="E19" i="23"/>
  <c r="D19" i="23"/>
  <c r="J19" i="23" s="1"/>
  <c r="C19" i="23"/>
  <c r="H19" i="23" s="1"/>
  <c r="B19" i="23"/>
  <c r="F18" i="23"/>
  <c r="E18" i="23"/>
  <c r="D18" i="23"/>
  <c r="J18" i="23" s="1"/>
  <c r="C18" i="23"/>
  <c r="H18" i="23" s="1"/>
  <c r="B18" i="23"/>
  <c r="F17" i="23"/>
  <c r="E17" i="23"/>
  <c r="D17" i="23"/>
  <c r="J17" i="23" s="1"/>
  <c r="C17" i="23"/>
  <c r="H17" i="23" s="1"/>
  <c r="B17" i="23"/>
  <c r="F16" i="23"/>
  <c r="E16" i="23"/>
  <c r="D16" i="23"/>
  <c r="J16" i="23" s="1"/>
  <c r="C16" i="23"/>
  <c r="H16" i="23" s="1"/>
  <c r="F14" i="23"/>
  <c r="E14" i="23"/>
  <c r="D14" i="23"/>
  <c r="C14" i="23"/>
  <c r="F11" i="23"/>
  <c r="E11" i="23"/>
  <c r="D11" i="23"/>
  <c r="C11" i="23"/>
  <c r="J11" i="23" s="1"/>
  <c r="B11" i="23"/>
  <c r="F10" i="23"/>
  <c r="E10" i="23"/>
  <c r="D10" i="23"/>
  <c r="C10" i="23"/>
  <c r="J10" i="23" s="1"/>
  <c r="B10" i="23"/>
  <c r="F9" i="23"/>
  <c r="E9" i="23"/>
  <c r="D9" i="23"/>
  <c r="C9" i="23"/>
  <c r="I9" i="23" s="1"/>
  <c r="B9" i="23"/>
  <c r="F8" i="23"/>
  <c r="E8" i="23"/>
  <c r="D8" i="23"/>
  <c r="C8" i="23"/>
  <c r="J8" i="23" s="1"/>
  <c r="B8" i="23"/>
  <c r="F7" i="23"/>
  <c r="E7" i="23"/>
  <c r="D7" i="23"/>
  <c r="C7" i="23"/>
  <c r="I7" i="23" s="1"/>
  <c r="B7" i="23"/>
  <c r="F6" i="23"/>
  <c r="E6" i="23"/>
  <c r="D6" i="23"/>
  <c r="C6" i="23"/>
  <c r="J6" i="23" s="1"/>
  <c r="B6" i="23"/>
  <c r="F5" i="23"/>
  <c r="E5" i="23"/>
  <c r="D5" i="23"/>
  <c r="C5" i="23"/>
  <c r="I5" i="23" s="1"/>
  <c r="B5" i="23"/>
  <c r="F4" i="23"/>
  <c r="E4" i="23"/>
  <c r="D4" i="23"/>
  <c r="C4" i="23"/>
  <c r="J4" i="23" s="1"/>
  <c r="F2" i="23"/>
  <c r="E2" i="23"/>
  <c r="D2" i="23"/>
  <c r="C2" i="23"/>
  <c r="B35" i="22"/>
  <c r="B34" i="22"/>
  <c r="B33" i="22"/>
  <c r="B32" i="22"/>
  <c r="B31" i="22"/>
  <c r="B30" i="22"/>
  <c r="B29" i="22"/>
  <c r="B23" i="22"/>
  <c r="B22" i="22"/>
  <c r="B21" i="22"/>
  <c r="B20" i="22"/>
  <c r="B19" i="22"/>
  <c r="B18" i="22"/>
  <c r="B17" i="22"/>
  <c r="B11" i="22"/>
  <c r="B10" i="22"/>
  <c r="B9" i="22"/>
  <c r="B8" i="22"/>
  <c r="B7" i="22"/>
  <c r="B6" i="22"/>
  <c r="B5" i="22"/>
  <c r="G35" i="21"/>
  <c r="F35" i="21"/>
  <c r="E35" i="21"/>
  <c r="D35" i="21"/>
  <c r="K35" i="21" s="1"/>
  <c r="B35" i="21"/>
  <c r="G34" i="21"/>
  <c r="F34" i="21"/>
  <c r="E34" i="21"/>
  <c r="D34" i="21"/>
  <c r="K34" i="21" s="1"/>
  <c r="B34" i="21"/>
  <c r="G33" i="21"/>
  <c r="F33" i="21"/>
  <c r="E33" i="21"/>
  <c r="D33" i="21"/>
  <c r="J33" i="21" s="1"/>
  <c r="B33" i="21"/>
  <c r="G32" i="21"/>
  <c r="F32" i="21"/>
  <c r="E32" i="21"/>
  <c r="D32" i="21"/>
  <c r="K32" i="21" s="1"/>
  <c r="B32" i="21"/>
  <c r="G31" i="21"/>
  <c r="F31" i="21"/>
  <c r="E31" i="21"/>
  <c r="D31" i="21"/>
  <c r="J31" i="21" s="1"/>
  <c r="B31" i="21"/>
  <c r="G30" i="21"/>
  <c r="F30" i="21"/>
  <c r="E30" i="21"/>
  <c r="D30" i="21"/>
  <c r="K30" i="21" s="1"/>
  <c r="B30" i="21"/>
  <c r="G29" i="21"/>
  <c r="F29" i="21"/>
  <c r="E29" i="21"/>
  <c r="D29" i="21"/>
  <c r="J29" i="21" s="1"/>
  <c r="B29" i="21"/>
  <c r="G28" i="21"/>
  <c r="F28" i="21"/>
  <c r="E28" i="21"/>
  <c r="D28" i="21"/>
  <c r="K28" i="21" s="1"/>
  <c r="G26" i="21"/>
  <c r="F26" i="21"/>
  <c r="E26" i="21"/>
  <c r="D26" i="21"/>
  <c r="G23" i="21"/>
  <c r="F23" i="21"/>
  <c r="E23" i="21"/>
  <c r="D23" i="21"/>
  <c r="C23" i="21"/>
  <c r="K23" i="21" s="1"/>
  <c r="B23" i="21"/>
  <c r="G22" i="21"/>
  <c r="F22" i="21"/>
  <c r="E22" i="21"/>
  <c r="D22" i="21"/>
  <c r="J22" i="21" s="1"/>
  <c r="C22" i="21"/>
  <c r="K22" i="21" s="1"/>
  <c r="B22" i="21"/>
  <c r="G21" i="21"/>
  <c r="F21" i="21"/>
  <c r="E21" i="21"/>
  <c r="K21" i="21" s="1"/>
  <c r="D21" i="21"/>
  <c r="C21" i="21"/>
  <c r="I21" i="21" s="1"/>
  <c r="B21" i="21"/>
  <c r="G20" i="21"/>
  <c r="F20" i="21"/>
  <c r="K20" i="21" s="1"/>
  <c r="E20" i="21"/>
  <c r="D20" i="21"/>
  <c r="C20" i="21"/>
  <c r="J20" i="21" s="1"/>
  <c r="B20" i="21"/>
  <c r="G19" i="21"/>
  <c r="F19" i="21"/>
  <c r="E19" i="21"/>
  <c r="D19" i="21"/>
  <c r="C19" i="21"/>
  <c r="K19" i="21" s="1"/>
  <c r="B19" i="21"/>
  <c r="G18" i="21"/>
  <c r="F18" i="21"/>
  <c r="E18" i="21"/>
  <c r="D18" i="21"/>
  <c r="J18" i="21" s="1"/>
  <c r="C18" i="21"/>
  <c r="K18" i="21" s="1"/>
  <c r="B18" i="21"/>
  <c r="G17" i="21"/>
  <c r="F17" i="21"/>
  <c r="E17" i="21"/>
  <c r="K17" i="21" s="1"/>
  <c r="D17" i="21"/>
  <c r="C17" i="21"/>
  <c r="I17" i="21" s="1"/>
  <c r="B17" i="21"/>
  <c r="G16" i="21"/>
  <c r="F16" i="21"/>
  <c r="K16" i="21" s="1"/>
  <c r="E16" i="21"/>
  <c r="D16" i="21"/>
  <c r="C16" i="21"/>
  <c r="J16" i="21" s="1"/>
  <c r="G14" i="21"/>
  <c r="F14" i="21"/>
  <c r="E14" i="21"/>
  <c r="D14" i="21"/>
  <c r="C14" i="21"/>
  <c r="G11" i="21"/>
  <c r="F11" i="21"/>
  <c r="E11" i="21"/>
  <c r="D11" i="21"/>
  <c r="C11" i="21"/>
  <c r="K11" i="21" s="1"/>
  <c r="B11" i="21"/>
  <c r="G10" i="21"/>
  <c r="F10" i="21"/>
  <c r="E10" i="21"/>
  <c r="D10" i="21"/>
  <c r="J10" i="21" s="1"/>
  <c r="C10" i="21"/>
  <c r="K10" i="21" s="1"/>
  <c r="B10" i="21"/>
  <c r="G9" i="21"/>
  <c r="F9" i="21"/>
  <c r="E9" i="21"/>
  <c r="D9" i="21"/>
  <c r="C9" i="21"/>
  <c r="I9" i="21" s="1"/>
  <c r="B9" i="21"/>
  <c r="G8" i="21"/>
  <c r="F8" i="21"/>
  <c r="K8" i="21" s="1"/>
  <c r="E8" i="21"/>
  <c r="D8" i="21"/>
  <c r="C8" i="21"/>
  <c r="J8" i="21" s="1"/>
  <c r="B8" i="21"/>
  <c r="G7" i="21"/>
  <c r="F7" i="21"/>
  <c r="E7" i="21"/>
  <c r="D7" i="21"/>
  <c r="C7" i="21"/>
  <c r="B7" i="21"/>
  <c r="G6" i="21"/>
  <c r="F6" i="21"/>
  <c r="E6" i="21"/>
  <c r="D6" i="21"/>
  <c r="J6" i="21" s="1"/>
  <c r="C6" i="21"/>
  <c r="B6" i="21"/>
  <c r="J5" i="21"/>
  <c r="G5" i="21"/>
  <c r="F5" i="21"/>
  <c r="E5" i="21"/>
  <c r="K5" i="21" s="1"/>
  <c r="D5" i="21"/>
  <c r="C5" i="21"/>
  <c r="B5" i="21"/>
  <c r="K4" i="21"/>
  <c r="G4" i="21"/>
  <c r="F4" i="21"/>
  <c r="E4" i="21"/>
  <c r="D4" i="21"/>
  <c r="C4" i="21"/>
  <c r="J4" i="21" s="1"/>
  <c r="G2" i="21"/>
  <c r="F2" i="21"/>
  <c r="E2" i="21"/>
  <c r="D2" i="21"/>
  <c r="C2" i="21"/>
  <c r="B35" i="20"/>
  <c r="B34" i="20"/>
  <c r="B33" i="20"/>
  <c r="B32" i="20"/>
  <c r="B31" i="20"/>
  <c r="B30" i="20"/>
  <c r="B29" i="20"/>
  <c r="B23" i="20"/>
  <c r="B22" i="20"/>
  <c r="B21" i="20"/>
  <c r="B20" i="20"/>
  <c r="B19" i="20"/>
  <c r="B18" i="20"/>
  <c r="B17" i="20"/>
  <c r="B11" i="20"/>
  <c r="B10" i="20"/>
  <c r="B9" i="20"/>
  <c r="B8" i="20"/>
  <c r="B7" i="20"/>
  <c r="B6" i="20"/>
  <c r="B5" i="20"/>
  <c r="G35" i="19"/>
  <c r="F35" i="19"/>
  <c r="E35" i="19"/>
  <c r="D35" i="19"/>
  <c r="B35" i="19"/>
  <c r="G34" i="19"/>
  <c r="F34" i="19"/>
  <c r="E34" i="19"/>
  <c r="D34" i="19"/>
  <c r="B34" i="19"/>
  <c r="G33" i="19"/>
  <c r="F33" i="19"/>
  <c r="E33" i="19"/>
  <c r="D33" i="19"/>
  <c r="B33" i="19"/>
  <c r="G32" i="19"/>
  <c r="F32" i="19"/>
  <c r="E32" i="19"/>
  <c r="D32" i="19"/>
  <c r="B32" i="19"/>
  <c r="G31" i="19"/>
  <c r="F31" i="19"/>
  <c r="E31" i="19"/>
  <c r="D31" i="19"/>
  <c r="B31" i="19"/>
  <c r="G30" i="19"/>
  <c r="F30" i="19"/>
  <c r="E30" i="19"/>
  <c r="D30" i="19"/>
  <c r="B30" i="19"/>
  <c r="G29" i="19"/>
  <c r="F29" i="19"/>
  <c r="E29" i="19"/>
  <c r="D29" i="19"/>
  <c r="B29" i="19"/>
  <c r="G28" i="19"/>
  <c r="F28" i="19"/>
  <c r="E28" i="19"/>
  <c r="D28" i="19"/>
  <c r="G26" i="19"/>
  <c r="F26" i="19"/>
  <c r="E26" i="19"/>
  <c r="D26" i="19"/>
  <c r="G23" i="19"/>
  <c r="F23" i="19"/>
  <c r="E23" i="19"/>
  <c r="D23" i="19"/>
  <c r="C23" i="19"/>
  <c r="B23" i="19"/>
  <c r="G22" i="19"/>
  <c r="F22" i="19"/>
  <c r="E22" i="19"/>
  <c r="D22" i="19"/>
  <c r="J22" i="19" s="1"/>
  <c r="C22" i="19"/>
  <c r="B22" i="19"/>
  <c r="J21" i="19"/>
  <c r="G21" i="19"/>
  <c r="F21" i="19"/>
  <c r="E21" i="19"/>
  <c r="K21" i="19" s="1"/>
  <c r="D21" i="19"/>
  <c r="C21" i="19"/>
  <c r="I21" i="19" s="1"/>
  <c r="B21" i="19"/>
  <c r="G20" i="19"/>
  <c r="F20" i="19"/>
  <c r="K20" i="19" s="1"/>
  <c r="E20" i="19"/>
  <c r="D20" i="19"/>
  <c r="C20" i="19"/>
  <c r="B20" i="19"/>
  <c r="G19" i="19"/>
  <c r="F19" i="19"/>
  <c r="E19" i="19"/>
  <c r="D19" i="19"/>
  <c r="C19" i="19"/>
  <c r="B19" i="19"/>
  <c r="G18" i="19"/>
  <c r="F18" i="19"/>
  <c r="E18" i="19"/>
  <c r="D18" i="19"/>
  <c r="J18" i="19" s="1"/>
  <c r="C18" i="19"/>
  <c r="K18" i="19" s="1"/>
  <c r="B18" i="19"/>
  <c r="G17" i="19"/>
  <c r="F17" i="19"/>
  <c r="E17" i="19"/>
  <c r="K17" i="19" s="1"/>
  <c r="D17" i="19"/>
  <c r="C17" i="19"/>
  <c r="I17" i="19" s="1"/>
  <c r="B17" i="19"/>
  <c r="G16" i="19"/>
  <c r="F16" i="19"/>
  <c r="K16" i="19" s="1"/>
  <c r="E16" i="19"/>
  <c r="D16" i="19"/>
  <c r="C16" i="19"/>
  <c r="G14" i="19"/>
  <c r="F14" i="19"/>
  <c r="E14" i="19"/>
  <c r="D14" i="19"/>
  <c r="C14" i="19"/>
  <c r="G11" i="19"/>
  <c r="F11" i="19"/>
  <c r="E11" i="19"/>
  <c r="D11" i="19"/>
  <c r="C11" i="19"/>
  <c r="B11" i="19"/>
  <c r="G10" i="19"/>
  <c r="F10" i="19"/>
  <c r="E10" i="19"/>
  <c r="D10" i="19"/>
  <c r="J10" i="19" s="1"/>
  <c r="C10" i="19"/>
  <c r="K10" i="19" s="1"/>
  <c r="B10" i="19"/>
  <c r="G9" i="19"/>
  <c r="F9" i="19"/>
  <c r="E9" i="19"/>
  <c r="K9" i="19" s="1"/>
  <c r="D9" i="19"/>
  <c r="C9" i="19"/>
  <c r="B9" i="19"/>
  <c r="K8" i="19"/>
  <c r="G8" i="19"/>
  <c r="F8" i="19"/>
  <c r="E8" i="19"/>
  <c r="D8" i="19"/>
  <c r="C8" i="19"/>
  <c r="J8" i="19" s="1"/>
  <c r="B8" i="19"/>
  <c r="G7" i="19"/>
  <c r="F7" i="19"/>
  <c r="E7" i="19"/>
  <c r="D7" i="19"/>
  <c r="C7" i="19"/>
  <c r="B7" i="19"/>
  <c r="G6" i="19"/>
  <c r="F6" i="19"/>
  <c r="E6" i="19"/>
  <c r="D6" i="19"/>
  <c r="J6" i="19" s="1"/>
  <c r="C6" i="19"/>
  <c r="B6" i="19"/>
  <c r="J5" i="19"/>
  <c r="G5" i="19"/>
  <c r="F5" i="19"/>
  <c r="E5" i="19"/>
  <c r="K5" i="19" s="1"/>
  <c r="D5" i="19"/>
  <c r="C5" i="19"/>
  <c r="B5" i="19"/>
  <c r="K4" i="19"/>
  <c r="G4" i="19"/>
  <c r="F4" i="19"/>
  <c r="E4" i="19"/>
  <c r="D4" i="19"/>
  <c r="C4" i="19"/>
  <c r="J4" i="19" s="1"/>
  <c r="G2" i="19"/>
  <c r="F2" i="19"/>
  <c r="E2" i="19"/>
  <c r="D2" i="19"/>
  <c r="C2" i="19"/>
  <c r="B35" i="18"/>
  <c r="B34" i="18"/>
  <c r="B33" i="18"/>
  <c r="B32" i="18"/>
  <c r="B31" i="18"/>
  <c r="B30" i="18"/>
  <c r="B29" i="18"/>
  <c r="B23" i="18"/>
  <c r="B22" i="18"/>
  <c r="B21" i="18"/>
  <c r="B20" i="18"/>
  <c r="B19" i="18"/>
  <c r="B18" i="18"/>
  <c r="B17" i="18"/>
  <c r="B11" i="18"/>
  <c r="B10" i="18"/>
  <c r="B9" i="18"/>
  <c r="B8" i="18"/>
  <c r="B7" i="18"/>
  <c r="B6" i="18"/>
  <c r="B5" i="18"/>
  <c r="I18" i="19" l="1"/>
  <c r="J29" i="19"/>
  <c r="K29" i="19"/>
  <c r="I29" i="19"/>
  <c r="J31" i="19"/>
  <c r="K31" i="19"/>
  <c r="I31" i="19"/>
  <c r="J33" i="19"/>
  <c r="K33" i="19"/>
  <c r="I33" i="19"/>
  <c r="K35" i="19"/>
  <c r="J35" i="19"/>
  <c r="I35" i="19"/>
  <c r="K7" i="21"/>
  <c r="J7" i="21"/>
  <c r="I7" i="21"/>
  <c r="K6" i="19"/>
  <c r="I9" i="19"/>
  <c r="I10" i="19"/>
  <c r="J16" i="19"/>
  <c r="J17" i="19"/>
  <c r="K23" i="19"/>
  <c r="I23" i="19"/>
  <c r="J23" i="19"/>
  <c r="K6" i="21"/>
  <c r="K11" i="19"/>
  <c r="J11" i="19"/>
  <c r="I11" i="19"/>
  <c r="I22" i="19"/>
  <c r="K7" i="19"/>
  <c r="J7" i="19"/>
  <c r="I7" i="19"/>
  <c r="J20" i="19"/>
  <c r="I5" i="19"/>
  <c r="I6" i="19"/>
  <c r="J9" i="19"/>
  <c r="K19" i="19"/>
  <c r="J19" i="19"/>
  <c r="I19" i="19"/>
  <c r="K22" i="19"/>
  <c r="K28" i="19"/>
  <c r="J28" i="19"/>
  <c r="I28" i="19"/>
  <c r="K30" i="19"/>
  <c r="J30" i="19"/>
  <c r="I30" i="19"/>
  <c r="K32" i="19"/>
  <c r="J32" i="19"/>
  <c r="I32" i="19"/>
  <c r="K34" i="19"/>
  <c r="J34" i="19"/>
  <c r="I34" i="19"/>
  <c r="I5" i="21"/>
  <c r="I6" i="21"/>
  <c r="K9" i="21"/>
  <c r="J9" i="21"/>
  <c r="I10" i="21"/>
  <c r="J17" i="21"/>
  <c r="I18" i="21"/>
  <c r="J21" i="21"/>
  <c r="I22" i="21"/>
  <c r="I28" i="21"/>
  <c r="I29" i="21"/>
  <c r="I30" i="21"/>
  <c r="I31" i="21"/>
  <c r="I32" i="21"/>
  <c r="I33" i="21"/>
  <c r="I34" i="21"/>
  <c r="I35" i="21"/>
  <c r="H4" i="23"/>
  <c r="H5" i="23"/>
  <c r="H6" i="23"/>
  <c r="H7" i="23"/>
  <c r="H8" i="23"/>
  <c r="H9" i="23"/>
  <c r="H10" i="23"/>
  <c r="H11" i="23"/>
  <c r="I16" i="23"/>
  <c r="I17" i="23"/>
  <c r="I18" i="23"/>
  <c r="I19" i="23"/>
  <c r="I20" i="23"/>
  <c r="I21" i="23"/>
  <c r="I22" i="23"/>
  <c r="I23" i="23"/>
  <c r="I29" i="23"/>
  <c r="I33" i="23"/>
  <c r="I28" i="23"/>
  <c r="J29" i="23"/>
  <c r="I32" i="23"/>
  <c r="J33" i="23"/>
  <c r="I11" i="21"/>
  <c r="J28" i="21"/>
  <c r="J30" i="21"/>
  <c r="J32" i="21"/>
  <c r="J34" i="21"/>
  <c r="J35" i="21"/>
  <c r="I4" i="23"/>
  <c r="I6" i="23"/>
  <c r="I8" i="23"/>
  <c r="I10" i="23"/>
  <c r="I11" i="23"/>
  <c r="I4" i="19"/>
  <c r="I8" i="19"/>
  <c r="I16" i="19"/>
  <c r="I20" i="19"/>
  <c r="I4" i="21"/>
  <c r="I8" i="21"/>
  <c r="J11" i="21"/>
  <c r="I16" i="21"/>
  <c r="J19" i="21"/>
  <c r="I20" i="21"/>
  <c r="J23" i="21"/>
  <c r="K29" i="21"/>
  <c r="K31" i="21"/>
  <c r="K33" i="21"/>
  <c r="J5" i="23"/>
  <c r="J7" i="23"/>
  <c r="J9" i="23"/>
  <c r="H30" i="23"/>
  <c r="I31" i="23"/>
  <c r="H34" i="23"/>
  <c r="I35" i="23"/>
  <c r="I19" i="21"/>
  <c r="I23" i="21"/>
  <c r="O25" i="17" l="1"/>
  <c r="D25" i="17"/>
  <c r="C25" i="17"/>
  <c r="B25" i="17"/>
  <c r="N25" i="17" s="1"/>
  <c r="A25" i="17"/>
  <c r="D24" i="17"/>
  <c r="C24" i="17"/>
  <c r="B24" i="17"/>
  <c r="M24" i="17" s="1"/>
  <c r="A24" i="17"/>
  <c r="M23" i="17"/>
  <c r="D23" i="17"/>
  <c r="C23" i="17"/>
  <c r="O23" i="17" s="1"/>
  <c r="B23" i="17"/>
  <c r="N23" i="17" s="1"/>
  <c r="A23" i="17"/>
  <c r="D22" i="17"/>
  <c r="C22" i="17"/>
  <c r="O22" i="17" s="1"/>
  <c r="B22" i="17"/>
  <c r="N22" i="17" s="1"/>
  <c r="A22" i="17"/>
  <c r="D21" i="17"/>
  <c r="C21" i="17"/>
  <c r="B21" i="17"/>
  <c r="A20" i="17"/>
  <c r="J18" i="17"/>
  <c r="I18" i="17"/>
  <c r="H18" i="17"/>
  <c r="N18" i="17" s="1"/>
  <c r="A18" i="17"/>
  <c r="J17" i="17"/>
  <c r="I17" i="17"/>
  <c r="H17" i="17"/>
  <c r="M17" i="17" s="1"/>
  <c r="A17" i="17"/>
  <c r="J16" i="17"/>
  <c r="M16" i="17" s="1"/>
  <c r="I16" i="17"/>
  <c r="O16" i="17" s="1"/>
  <c r="H16" i="17"/>
  <c r="N16" i="17" s="1"/>
  <c r="A16" i="17"/>
  <c r="J15" i="17"/>
  <c r="I15" i="17"/>
  <c r="O15" i="17" s="1"/>
  <c r="H15" i="17"/>
  <c r="N15" i="17" s="1"/>
  <c r="A15" i="17"/>
  <c r="J14" i="17"/>
  <c r="I14" i="17"/>
  <c r="H14" i="17"/>
  <c r="A13" i="17"/>
  <c r="G11" i="17"/>
  <c r="F11" i="17"/>
  <c r="E11" i="17"/>
  <c r="N11" i="17" s="1"/>
  <c r="A11" i="17"/>
  <c r="M10" i="17"/>
  <c r="G10" i="17"/>
  <c r="F10" i="17"/>
  <c r="E10" i="17"/>
  <c r="N10" i="17" s="1"/>
  <c r="A10" i="17"/>
  <c r="G9" i="17"/>
  <c r="M9" i="17" s="1"/>
  <c r="F9" i="17"/>
  <c r="O9" i="17" s="1"/>
  <c r="E9" i="17"/>
  <c r="N9" i="17" s="1"/>
  <c r="A9" i="17"/>
  <c r="G8" i="17"/>
  <c r="F8" i="17"/>
  <c r="O8" i="17" s="1"/>
  <c r="E8" i="17"/>
  <c r="N8" i="17" s="1"/>
  <c r="A8" i="17"/>
  <c r="G7" i="17"/>
  <c r="F7" i="17"/>
  <c r="E7" i="17"/>
  <c r="A6" i="17"/>
  <c r="O4" i="17"/>
  <c r="N4" i="17"/>
  <c r="M4" i="17"/>
  <c r="A4" i="17"/>
  <c r="O3" i="17"/>
  <c r="N3" i="17"/>
  <c r="M3" i="17"/>
  <c r="A3" i="17"/>
  <c r="A1" i="17"/>
  <c r="O25" i="16"/>
  <c r="N25" i="16"/>
  <c r="M25" i="16"/>
  <c r="O24" i="16"/>
  <c r="N24" i="16"/>
  <c r="M24" i="16"/>
  <c r="O23" i="16"/>
  <c r="N23" i="16"/>
  <c r="M23" i="16"/>
  <c r="O22" i="16"/>
  <c r="N22" i="16"/>
  <c r="M22" i="16"/>
  <c r="O18" i="16"/>
  <c r="N18" i="16"/>
  <c r="M18" i="16"/>
  <c r="O17" i="16"/>
  <c r="N17" i="16"/>
  <c r="M17" i="16"/>
  <c r="O16" i="16"/>
  <c r="N16" i="16"/>
  <c r="M16" i="16"/>
  <c r="O15" i="16"/>
  <c r="N15" i="16"/>
  <c r="M15" i="16"/>
  <c r="O11" i="16"/>
  <c r="N11" i="16"/>
  <c r="M11" i="16"/>
  <c r="O10" i="16"/>
  <c r="N10" i="16"/>
  <c r="M10" i="16"/>
  <c r="O9" i="16"/>
  <c r="N9" i="16"/>
  <c r="M9" i="16"/>
  <c r="O8" i="16"/>
  <c r="N8" i="16"/>
  <c r="M8" i="16"/>
  <c r="O4" i="16"/>
  <c r="N4" i="16"/>
  <c r="M4" i="16"/>
  <c r="O3" i="16"/>
  <c r="N3" i="16"/>
  <c r="M3" i="16"/>
  <c r="O11" i="17" l="1"/>
  <c r="M8" i="17"/>
  <c r="O10" i="17"/>
  <c r="M15" i="17"/>
  <c r="O17" i="17"/>
  <c r="M22" i="17"/>
  <c r="O24" i="17"/>
  <c r="N17" i="17"/>
  <c r="O18" i="17"/>
  <c r="N24" i="17"/>
  <c r="M11" i="17"/>
  <c r="M18" i="17"/>
  <c r="M25" i="17"/>
  <c r="L47" i="15" l="1"/>
  <c r="K47" i="15"/>
  <c r="J47" i="15"/>
  <c r="A47" i="15"/>
  <c r="F46" i="15"/>
  <c r="E46" i="15"/>
  <c r="L46" i="15" s="1"/>
  <c r="D46" i="15"/>
  <c r="K46" i="15" s="1"/>
  <c r="C46" i="15"/>
  <c r="J46" i="15" s="1"/>
  <c r="B46" i="15"/>
  <c r="A46" i="15"/>
  <c r="F45" i="15"/>
  <c r="E45" i="15"/>
  <c r="D45" i="15"/>
  <c r="C45" i="15"/>
  <c r="L45" i="15" s="1"/>
  <c r="B45" i="15"/>
  <c r="A45" i="15"/>
  <c r="F44" i="15"/>
  <c r="E44" i="15"/>
  <c r="D44" i="15"/>
  <c r="C44" i="15"/>
  <c r="J44" i="15" s="1"/>
  <c r="A44" i="15"/>
  <c r="F43" i="15"/>
  <c r="E43" i="15"/>
  <c r="D43" i="15"/>
  <c r="K43" i="15" s="1"/>
  <c r="C43" i="15"/>
  <c r="J43" i="15" s="1"/>
  <c r="A43" i="15"/>
  <c r="F42" i="15"/>
  <c r="E42" i="15"/>
  <c r="L42" i="15" s="1"/>
  <c r="D42" i="15"/>
  <c r="K42" i="15" s="1"/>
  <c r="C42" i="15"/>
  <c r="J42" i="15" s="1"/>
  <c r="B42" i="15"/>
  <c r="A42" i="15"/>
  <c r="F41" i="15"/>
  <c r="E41" i="15"/>
  <c r="D41" i="15"/>
  <c r="C41" i="15"/>
  <c r="L41" i="15" s="1"/>
  <c r="B41" i="15"/>
  <c r="A41" i="15"/>
  <c r="F40" i="15"/>
  <c r="E40" i="15"/>
  <c r="D40" i="15"/>
  <c r="C40" i="15"/>
  <c r="K40" i="15" s="1"/>
  <c r="B40" i="15"/>
  <c r="A40" i="15"/>
  <c r="B39" i="15"/>
  <c r="A39" i="15"/>
  <c r="F38" i="15"/>
  <c r="E38" i="15"/>
  <c r="D38" i="15"/>
  <c r="C38" i="15"/>
  <c r="A37" i="15"/>
  <c r="L35" i="15"/>
  <c r="K35" i="15"/>
  <c r="J35" i="15"/>
  <c r="A35" i="15"/>
  <c r="F34" i="15"/>
  <c r="E34" i="15"/>
  <c r="D34" i="15"/>
  <c r="L34" i="15" s="1"/>
  <c r="C34" i="15"/>
  <c r="J34" i="15" s="1"/>
  <c r="A34" i="15"/>
  <c r="F33" i="15"/>
  <c r="E33" i="15"/>
  <c r="L33" i="15" s="1"/>
  <c r="D33" i="15"/>
  <c r="C33" i="15"/>
  <c r="K33" i="15" s="1"/>
  <c r="B33" i="15"/>
  <c r="A33" i="15"/>
  <c r="F32" i="15"/>
  <c r="E32" i="15"/>
  <c r="D32" i="15"/>
  <c r="C32" i="15"/>
  <c r="L32" i="15" s="1"/>
  <c r="B32" i="15"/>
  <c r="A32" i="15"/>
  <c r="F31" i="15"/>
  <c r="E31" i="15"/>
  <c r="D31" i="15"/>
  <c r="C31" i="15"/>
  <c r="K31" i="15" s="1"/>
  <c r="A31" i="15"/>
  <c r="E30" i="15"/>
  <c r="D30" i="15"/>
  <c r="C30" i="15"/>
  <c r="K30" i="15" s="1"/>
  <c r="A30" i="15"/>
  <c r="E29" i="15"/>
  <c r="D29" i="15"/>
  <c r="C29" i="15"/>
  <c r="K29" i="15" s="1"/>
  <c r="A29" i="15"/>
  <c r="F28" i="15"/>
  <c r="E28" i="15"/>
  <c r="D28" i="15"/>
  <c r="K28" i="15" s="1"/>
  <c r="C28" i="15"/>
  <c r="J28" i="15" s="1"/>
  <c r="B28" i="15"/>
  <c r="A28" i="15"/>
  <c r="B27" i="15"/>
  <c r="A27" i="15"/>
  <c r="F26" i="15"/>
  <c r="E26" i="15"/>
  <c r="D26" i="15"/>
  <c r="C26" i="15"/>
  <c r="A25" i="15"/>
  <c r="L23" i="15"/>
  <c r="K23" i="15"/>
  <c r="J23" i="15"/>
  <c r="A23" i="15"/>
  <c r="F22" i="15"/>
  <c r="E22" i="15"/>
  <c r="L22" i="15" s="1"/>
  <c r="D22" i="15"/>
  <c r="C22" i="15"/>
  <c r="K22" i="15" s="1"/>
  <c r="A22" i="15"/>
  <c r="F21" i="15"/>
  <c r="E21" i="15"/>
  <c r="D21" i="15"/>
  <c r="C21" i="15"/>
  <c r="L21" i="15" s="1"/>
  <c r="A21" i="15"/>
  <c r="F20" i="15"/>
  <c r="E20" i="15"/>
  <c r="D20" i="15"/>
  <c r="C20" i="15"/>
  <c r="J20" i="15" s="1"/>
  <c r="A20" i="15"/>
  <c r="F19" i="15"/>
  <c r="E19" i="15"/>
  <c r="D19" i="15"/>
  <c r="K19" i="15" s="1"/>
  <c r="C19" i="15"/>
  <c r="J19" i="15" s="1"/>
  <c r="A19" i="15"/>
  <c r="F18" i="15"/>
  <c r="E18" i="15"/>
  <c r="L18" i="15" s="1"/>
  <c r="D18" i="15"/>
  <c r="C18" i="15"/>
  <c r="K18" i="15" s="1"/>
  <c r="A18" i="15"/>
  <c r="F17" i="15"/>
  <c r="E17" i="15"/>
  <c r="D17" i="15"/>
  <c r="C17" i="15"/>
  <c r="L17" i="15" s="1"/>
  <c r="A17" i="15"/>
  <c r="K16" i="15"/>
  <c r="F16" i="15"/>
  <c r="E16" i="15"/>
  <c r="D16" i="15"/>
  <c r="C16" i="15"/>
  <c r="J16" i="15" s="1"/>
  <c r="B16" i="15"/>
  <c r="A16" i="15"/>
  <c r="B15" i="15"/>
  <c r="A15" i="15"/>
  <c r="F14" i="15"/>
  <c r="E14" i="15"/>
  <c r="D14" i="15"/>
  <c r="C14" i="15"/>
  <c r="A13" i="15"/>
  <c r="J11" i="15"/>
  <c r="F11" i="15"/>
  <c r="E11" i="15"/>
  <c r="D11" i="15"/>
  <c r="K11" i="15" s="1"/>
  <c r="B11" i="15"/>
  <c r="A11" i="15"/>
  <c r="F10" i="15"/>
  <c r="E10" i="15"/>
  <c r="D10" i="15"/>
  <c r="C10" i="15"/>
  <c r="J10" i="15" s="1"/>
  <c r="A10" i="15"/>
  <c r="F9" i="15"/>
  <c r="E9" i="15"/>
  <c r="D9" i="15"/>
  <c r="K9" i="15" s="1"/>
  <c r="C9" i="15"/>
  <c r="J9" i="15" s="1"/>
  <c r="A9" i="15"/>
  <c r="F8" i="15"/>
  <c r="E8" i="15"/>
  <c r="L8" i="15" s="1"/>
  <c r="D8" i="15"/>
  <c r="C8" i="15"/>
  <c r="K8" i="15" s="1"/>
  <c r="A8" i="15"/>
  <c r="F7" i="15"/>
  <c r="E7" i="15"/>
  <c r="D7" i="15"/>
  <c r="C7" i="15"/>
  <c r="L7" i="15" s="1"/>
  <c r="B7" i="15"/>
  <c r="A7" i="15"/>
  <c r="F6" i="15"/>
  <c r="E6" i="15"/>
  <c r="D6" i="15"/>
  <c r="C6" i="15"/>
  <c r="J6" i="15" s="1"/>
  <c r="A6" i="15"/>
  <c r="F5" i="15"/>
  <c r="E5" i="15"/>
  <c r="D5" i="15"/>
  <c r="K5" i="15" s="1"/>
  <c r="C5" i="15"/>
  <c r="J5" i="15" s="1"/>
  <c r="A5" i="15"/>
  <c r="F4" i="15"/>
  <c r="E4" i="15"/>
  <c r="L4" i="15" s="1"/>
  <c r="D4" i="15"/>
  <c r="C4" i="15"/>
  <c r="K4" i="15" s="1"/>
  <c r="B4" i="15"/>
  <c r="A4" i="15"/>
  <c r="B3" i="15"/>
  <c r="A3" i="15"/>
  <c r="F2" i="15"/>
  <c r="E2" i="15"/>
  <c r="D2" i="15"/>
  <c r="C2" i="15"/>
  <c r="A1" i="15"/>
  <c r="B47" i="14"/>
  <c r="B47" i="15" s="1"/>
  <c r="B46" i="14"/>
  <c r="B45" i="14"/>
  <c r="B44" i="14"/>
  <c r="B44" i="15" s="1"/>
  <c r="B43" i="14"/>
  <c r="B43" i="15" s="1"/>
  <c r="B42" i="14"/>
  <c r="B41" i="14"/>
  <c r="B35" i="14"/>
  <c r="B35" i="15" s="1"/>
  <c r="B34" i="14"/>
  <c r="B34" i="15" s="1"/>
  <c r="B33" i="14"/>
  <c r="B32" i="14"/>
  <c r="B31" i="14"/>
  <c r="B31" i="15" s="1"/>
  <c r="B30" i="14"/>
  <c r="B30" i="15" s="1"/>
  <c r="B29" i="14"/>
  <c r="B29" i="15" s="1"/>
  <c r="B23" i="14"/>
  <c r="B23" i="15" s="1"/>
  <c r="B22" i="14"/>
  <c r="B22" i="15" s="1"/>
  <c r="B21" i="14"/>
  <c r="B21" i="15" s="1"/>
  <c r="B20" i="14"/>
  <c r="B20" i="15" s="1"/>
  <c r="B19" i="14"/>
  <c r="B19" i="15" s="1"/>
  <c r="B18" i="14"/>
  <c r="B18" i="15" s="1"/>
  <c r="B17" i="14"/>
  <c r="B17" i="15" s="1"/>
  <c r="B11" i="14"/>
  <c r="B10" i="14"/>
  <c r="B10" i="15" s="1"/>
  <c r="B9" i="14"/>
  <c r="B9" i="15" s="1"/>
  <c r="B8" i="14"/>
  <c r="B8" i="15" s="1"/>
  <c r="B7" i="14"/>
  <c r="B6" i="14"/>
  <c r="B6" i="15" s="1"/>
  <c r="B5" i="14"/>
  <c r="B5" i="15" s="1"/>
  <c r="K44" i="15" l="1"/>
  <c r="J45" i="15"/>
  <c r="J4" i="15"/>
  <c r="L6" i="15"/>
  <c r="K7" i="15"/>
  <c r="J8" i="15"/>
  <c r="L10" i="15"/>
  <c r="L11" i="15"/>
  <c r="L16" i="15"/>
  <c r="K17" i="15"/>
  <c r="J18" i="15"/>
  <c r="L20" i="15"/>
  <c r="K21" i="15"/>
  <c r="J22" i="15"/>
  <c r="L31" i="15"/>
  <c r="K32" i="15"/>
  <c r="J33" i="15"/>
  <c r="L40" i="15"/>
  <c r="K41" i="15"/>
  <c r="L44" i="15"/>
  <c r="K45" i="15"/>
  <c r="J31" i="15"/>
  <c r="K34" i="15"/>
  <c r="J40" i="15"/>
  <c r="L5" i="15"/>
  <c r="K6" i="15"/>
  <c r="J7" i="15"/>
  <c r="L9" i="15"/>
  <c r="K10" i="15"/>
  <c r="J17" i="15"/>
  <c r="L19" i="15"/>
  <c r="K20" i="15"/>
  <c r="J21" i="15"/>
  <c r="L28" i="15"/>
  <c r="L29" i="15"/>
  <c r="L30" i="15"/>
  <c r="J32" i="15"/>
  <c r="J41" i="15"/>
  <c r="L43" i="15"/>
  <c r="J29" i="15"/>
  <c r="J30" i="15"/>
  <c r="W24" i="11" l="1"/>
  <c r="X24" i="11"/>
  <c r="Y24" i="11"/>
  <c r="S24" i="11"/>
  <c r="T24" i="11"/>
  <c r="B24" i="11"/>
  <c r="A24" i="11"/>
  <c r="S2" i="11"/>
  <c r="T2" i="11"/>
  <c r="S4" i="11"/>
  <c r="T4" i="11"/>
  <c r="S5" i="11"/>
  <c r="T5" i="11"/>
  <c r="S6" i="11"/>
  <c r="T6" i="11"/>
  <c r="S7" i="11"/>
  <c r="T7" i="11"/>
  <c r="S8" i="11"/>
  <c r="T8" i="11"/>
  <c r="S9" i="11"/>
  <c r="T9" i="11"/>
  <c r="S10" i="11"/>
  <c r="T10" i="11"/>
  <c r="S11" i="11"/>
  <c r="T11" i="11"/>
  <c r="S14" i="11"/>
  <c r="T14" i="11"/>
  <c r="S19" i="11"/>
  <c r="T19" i="11"/>
  <c r="S20" i="11"/>
  <c r="T20" i="11"/>
  <c r="S21" i="11"/>
  <c r="T21" i="11"/>
  <c r="S22" i="11"/>
  <c r="T22" i="11"/>
  <c r="S23" i="11"/>
  <c r="T23" i="11"/>
  <c r="B24" i="10"/>
  <c r="P47" i="11"/>
  <c r="P46" i="11"/>
  <c r="P45" i="11"/>
  <c r="P44" i="11"/>
  <c r="P43" i="11"/>
  <c r="P42" i="11"/>
  <c r="P41" i="11"/>
  <c r="P40" i="11"/>
  <c r="P38" i="11"/>
  <c r="Q35" i="11"/>
  <c r="Q34" i="11"/>
  <c r="Q33" i="11"/>
  <c r="Q32" i="11"/>
  <c r="Q31" i="11"/>
  <c r="Q30" i="11"/>
  <c r="Q29" i="11"/>
  <c r="Q28" i="11"/>
  <c r="Q26" i="11"/>
  <c r="R23" i="11"/>
  <c r="Q23" i="11"/>
  <c r="R22" i="11"/>
  <c r="Q22" i="11"/>
  <c r="R21" i="11"/>
  <c r="Q21" i="11"/>
  <c r="R20" i="11"/>
  <c r="Q20" i="11"/>
  <c r="R19" i="11"/>
  <c r="Q19" i="11"/>
  <c r="R18" i="11"/>
  <c r="Q18" i="11"/>
  <c r="R17" i="11"/>
  <c r="Q17" i="11"/>
  <c r="R16" i="11"/>
  <c r="Q16" i="11"/>
  <c r="R14" i="11"/>
  <c r="Q14" i="11"/>
  <c r="R11" i="11"/>
  <c r="Q11" i="11"/>
  <c r="P11" i="11"/>
  <c r="R10" i="11"/>
  <c r="Q10" i="11"/>
  <c r="P10" i="11"/>
  <c r="R9" i="11"/>
  <c r="Q9" i="11"/>
  <c r="P9" i="11"/>
  <c r="R8" i="11"/>
  <c r="Q8" i="11"/>
  <c r="P8" i="11"/>
  <c r="R7" i="11"/>
  <c r="Q7" i="11"/>
  <c r="P7" i="11"/>
  <c r="R6" i="11"/>
  <c r="Q6" i="11"/>
  <c r="P6" i="11"/>
  <c r="R5" i="11"/>
  <c r="Q5" i="11"/>
  <c r="P5" i="11"/>
  <c r="R4" i="11"/>
  <c r="Q4" i="11"/>
  <c r="P4" i="11"/>
  <c r="R2" i="11"/>
  <c r="Q2" i="11"/>
  <c r="P2" i="11"/>
  <c r="B47" i="11" l="1"/>
  <c r="A47" i="11"/>
  <c r="B46" i="11"/>
  <c r="A46" i="11"/>
  <c r="B45" i="11"/>
  <c r="A45" i="11"/>
  <c r="B44" i="11"/>
  <c r="A44" i="11"/>
  <c r="B43" i="11"/>
  <c r="A43" i="11"/>
  <c r="B42" i="11"/>
  <c r="A42" i="11"/>
  <c r="B41" i="11"/>
  <c r="A41" i="11"/>
  <c r="A40" i="11"/>
  <c r="B39" i="11"/>
  <c r="A39" i="11"/>
  <c r="A37" i="11"/>
  <c r="B35" i="11"/>
  <c r="A35" i="11"/>
  <c r="B34" i="11"/>
  <c r="A34" i="11"/>
  <c r="B33" i="11"/>
  <c r="A33" i="11"/>
  <c r="B32" i="11"/>
  <c r="A32" i="11"/>
  <c r="B31" i="11"/>
  <c r="A31" i="11"/>
  <c r="B30" i="11"/>
  <c r="A30" i="11"/>
  <c r="B29" i="11"/>
  <c r="A29" i="11"/>
  <c r="A28" i="11"/>
  <c r="B27" i="11"/>
  <c r="A27" i="11"/>
  <c r="A25" i="11"/>
  <c r="B23" i="11"/>
  <c r="A23" i="11"/>
  <c r="B22" i="11"/>
  <c r="A22" i="11"/>
  <c r="B21" i="11"/>
  <c r="A21" i="11"/>
  <c r="B20" i="11"/>
  <c r="A20" i="11"/>
  <c r="B19" i="11"/>
  <c r="A19" i="11"/>
  <c r="B18" i="11"/>
  <c r="A18" i="11"/>
  <c r="B17" i="11"/>
  <c r="A17" i="11"/>
  <c r="A16" i="11"/>
  <c r="B15" i="11"/>
  <c r="A15" i="11"/>
  <c r="A13" i="11"/>
  <c r="B6" i="11"/>
  <c r="B7" i="11"/>
  <c r="B8" i="11"/>
  <c r="B9" i="11"/>
  <c r="B10" i="11"/>
  <c r="B11" i="11"/>
  <c r="B5" i="11"/>
  <c r="B3" i="11"/>
  <c r="A5" i="11"/>
  <c r="A6" i="11"/>
  <c r="A7" i="11"/>
  <c r="A8" i="11"/>
  <c r="A9" i="11"/>
  <c r="A10" i="11"/>
  <c r="A11" i="11"/>
  <c r="A4" i="11"/>
  <c r="A3" i="11"/>
  <c r="A1" i="11"/>
  <c r="O47" i="11" l="1"/>
  <c r="N47" i="11"/>
  <c r="M47" i="11"/>
  <c r="O46" i="11"/>
  <c r="N46" i="11"/>
  <c r="M46" i="11"/>
  <c r="O45" i="11"/>
  <c r="N45" i="11"/>
  <c r="M45" i="11"/>
  <c r="O44" i="11"/>
  <c r="N44" i="11"/>
  <c r="M44" i="11"/>
  <c r="O43" i="11"/>
  <c r="N43" i="11"/>
  <c r="M43" i="11"/>
  <c r="O42" i="11"/>
  <c r="N42" i="11"/>
  <c r="M42" i="11"/>
  <c r="O41" i="11"/>
  <c r="N41" i="11"/>
  <c r="M41" i="11"/>
  <c r="O40" i="11"/>
  <c r="N40" i="11"/>
  <c r="M40" i="11"/>
  <c r="O35" i="11"/>
  <c r="N35" i="11"/>
  <c r="K35" i="11"/>
  <c r="O34" i="11"/>
  <c r="N34" i="11"/>
  <c r="K34" i="11"/>
  <c r="O33" i="11"/>
  <c r="N33" i="11"/>
  <c r="K33" i="11"/>
  <c r="O32" i="11"/>
  <c r="N32" i="11"/>
  <c r="K32" i="11"/>
  <c r="O31" i="11"/>
  <c r="N31" i="11"/>
  <c r="K31" i="11"/>
  <c r="O30" i="11"/>
  <c r="N30" i="11"/>
  <c r="K30" i="11"/>
  <c r="O29" i="11"/>
  <c r="N29" i="11"/>
  <c r="K29" i="11"/>
  <c r="O28" i="11"/>
  <c r="N28" i="11"/>
  <c r="K28" i="11"/>
  <c r="O38" i="11"/>
  <c r="N38" i="11"/>
  <c r="M38" i="11"/>
  <c r="O26" i="11"/>
  <c r="N26" i="11"/>
  <c r="K26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D4" i="11"/>
  <c r="E4" i="11"/>
  <c r="F4" i="11"/>
  <c r="G4" i="11"/>
  <c r="H4" i="11"/>
  <c r="I4" i="11"/>
  <c r="J4" i="11"/>
  <c r="K4" i="11"/>
  <c r="L4" i="11"/>
  <c r="M4" i="11"/>
  <c r="N4" i="11"/>
  <c r="O4" i="11"/>
  <c r="D2" i="11"/>
  <c r="E2" i="11"/>
  <c r="F2" i="11"/>
  <c r="G2" i="11"/>
  <c r="H2" i="11"/>
  <c r="I2" i="11"/>
  <c r="J2" i="11"/>
  <c r="K2" i="11"/>
  <c r="L2" i="11"/>
  <c r="M2" i="11"/>
  <c r="N2" i="11"/>
  <c r="O2" i="11"/>
  <c r="B47" i="10" l="1"/>
  <c r="B46" i="10"/>
  <c r="B45" i="10"/>
  <c r="B44" i="10"/>
  <c r="B43" i="10"/>
  <c r="B42" i="10"/>
  <c r="B41" i="10"/>
  <c r="Y40" i="11" l="1"/>
  <c r="Y44" i="11"/>
  <c r="W45" i="11"/>
  <c r="W41" i="11"/>
  <c r="Y41" i="11"/>
  <c r="X45" i="11"/>
  <c r="W46" i="11"/>
  <c r="X42" i="11"/>
  <c r="W43" i="11"/>
  <c r="Y46" i="11"/>
  <c r="W47" i="11"/>
  <c r="W42" i="11"/>
  <c r="W40" i="11"/>
  <c r="Y43" i="11"/>
  <c r="W44" i="11"/>
  <c r="X47" i="11"/>
  <c r="X41" i="11"/>
  <c r="X43" i="11"/>
  <c r="X44" i="11"/>
  <c r="Y42" i="11"/>
  <c r="Y45" i="11"/>
  <c r="Y47" i="11"/>
  <c r="X40" i="11"/>
  <c r="X46" i="11"/>
  <c r="Y20" i="11"/>
  <c r="C16" i="11"/>
  <c r="Y16" i="11" s="1"/>
  <c r="C4" i="11"/>
  <c r="C14" i="11"/>
  <c r="C2" i="11"/>
  <c r="Y34" i="11" l="1"/>
  <c r="Y11" i="11"/>
  <c r="W9" i="11"/>
  <c r="W7" i="11"/>
  <c r="X6" i="11"/>
  <c r="Y5" i="11"/>
  <c r="W17" i="11"/>
  <c r="Y18" i="11"/>
  <c r="W19" i="11"/>
  <c r="W21" i="11"/>
  <c r="X22" i="11"/>
  <c r="W30" i="11"/>
  <c r="X31" i="11"/>
  <c r="Y32" i="11"/>
  <c r="X35" i="11"/>
  <c r="X23" i="11"/>
  <c r="W28" i="11"/>
  <c r="X33" i="11"/>
  <c r="Y23" i="11"/>
  <c r="X10" i="11"/>
  <c r="Y30" i="11"/>
  <c r="Y9" i="11"/>
  <c r="X4" i="11"/>
  <c r="W5" i="11"/>
  <c r="X18" i="11"/>
  <c r="X19" i="11"/>
  <c r="W34" i="11"/>
  <c r="Y7" i="11"/>
  <c r="X8" i="11"/>
  <c r="W11" i="11"/>
  <c r="X16" i="11"/>
  <c r="X17" i="11"/>
  <c r="Y21" i="11"/>
  <c r="Y22" i="11"/>
  <c r="W23" i="11"/>
  <c r="Y28" i="11"/>
  <c r="X29" i="11"/>
  <c r="W32" i="11"/>
  <c r="X20" i="11"/>
  <c r="X21" i="11"/>
  <c r="Y31" i="11"/>
  <c r="X5" i="11"/>
  <c r="X7" i="11"/>
  <c r="X9" i="11"/>
  <c r="X11" i="11"/>
  <c r="W16" i="11"/>
  <c r="Y17" i="11"/>
  <c r="W18" i="11"/>
  <c r="Y19" i="11"/>
  <c r="W20" i="11"/>
  <c r="W22" i="11"/>
  <c r="X28" i="11"/>
  <c r="X30" i="11"/>
  <c r="X32" i="11"/>
  <c r="X34" i="11"/>
  <c r="Y4" i="11"/>
  <c r="Y29" i="11"/>
  <c r="W4" i="11"/>
  <c r="W6" i="11"/>
  <c r="W10" i="11"/>
  <c r="W29" i="11"/>
  <c r="W31" i="11"/>
  <c r="W33" i="11"/>
  <c r="W35" i="11"/>
  <c r="Y6" i="11"/>
  <c r="Y8" i="11"/>
  <c r="Y10" i="11"/>
  <c r="Y33" i="11"/>
  <c r="Y35" i="11"/>
  <c r="W8" i="11"/>
  <c r="B35" i="10"/>
  <c r="B34" i="10"/>
  <c r="B33" i="10"/>
  <c r="B32" i="10"/>
  <c r="B31" i="10"/>
  <c r="B30" i="10"/>
  <c r="B29" i="10"/>
  <c r="B23" i="10"/>
  <c r="B22" i="10"/>
  <c r="B21" i="10"/>
  <c r="B20" i="10"/>
  <c r="B19" i="10"/>
  <c r="B18" i="10"/>
  <c r="B17" i="10"/>
  <c r="B11" i="10"/>
  <c r="B10" i="10"/>
  <c r="B9" i="10"/>
  <c r="B8" i="10"/>
  <c r="B7" i="10"/>
  <c r="B6" i="10"/>
  <c r="B5" i="10"/>
</calcChain>
</file>

<file path=xl/connections.xml><?xml version="1.0" encoding="utf-8"?>
<connections xmlns="http://schemas.openxmlformats.org/spreadsheetml/2006/main">
  <connection id="1" keepAlive="1" name="ThisWorkbookDataModel" description="数据模型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查询 - Ago-effect_Normalized" description="与工作簿中“Ago-effect_Normalized”查询的连接。" type="100" refreshedVersion="6" minRefreshableVersion="5">
    <extLst>
      <ext xmlns:x15="http://schemas.microsoft.com/office/spreadsheetml/2010/11/main" uri="{DE250136-89BD-433C-8126-D09CA5730AF9}">
        <x15:connection id="fbcb81a1-4337-47c1-83bc-d88690e6ba8e"/>
      </ext>
    </extLst>
  </connection>
  <connection id="3" name="查询 - Ago-effect_Raw" description="与工作簿中“Ago-effect_Raw”查询的连接。" type="100" refreshedVersion="6" minRefreshableVersion="5">
    <extLst>
      <ext xmlns:x15="http://schemas.microsoft.com/office/spreadsheetml/2010/11/main" uri="{DE250136-89BD-433C-8126-D09CA5730AF9}">
        <x15:connection id="c6a76e44-0d71-4a0a-a4ba-30a813b1085a"/>
      </ext>
    </extLst>
  </connection>
</connections>
</file>

<file path=xl/sharedStrings.xml><?xml version="1.0" encoding="utf-8"?>
<sst xmlns="http://schemas.openxmlformats.org/spreadsheetml/2006/main" count="313" uniqueCount="82">
  <si>
    <t>Mean</t>
    <phoneticPr fontId="0" type="noConversion"/>
  </si>
  <si>
    <t>Mean</t>
    <phoneticPr fontId="0" type="noConversion"/>
  </si>
  <si>
    <t>SEM</t>
    <phoneticPr fontId="0" type="noConversion"/>
  </si>
  <si>
    <t>N</t>
    <phoneticPr fontId="0" type="noConversion"/>
  </si>
  <si>
    <t>Concentration (M)</t>
    <phoneticPr fontId="0" type="noConversion"/>
  </si>
  <si>
    <t>Log M</t>
    <phoneticPr fontId="0" type="noConversion"/>
  </si>
  <si>
    <t>Log M</t>
    <phoneticPr fontId="0" type="noConversion"/>
  </si>
  <si>
    <t>GB1+GB2 GABA dose</t>
    <phoneticPr fontId="2" type="noConversion"/>
  </si>
  <si>
    <t>GB1+GB2 rac-BHFF dose</t>
    <phoneticPr fontId="2" type="noConversion"/>
  </si>
  <si>
    <t>GB1+GB2 CGP7930 dose</t>
    <phoneticPr fontId="2" type="noConversion"/>
  </si>
  <si>
    <t>GB1+GB2 GS39783 dose</t>
    <phoneticPr fontId="2" type="noConversion"/>
  </si>
  <si>
    <t>Buffer</t>
  </si>
  <si>
    <t>GB1+GB2 GABA dose</t>
    <phoneticPr fontId="2" type="noConversion"/>
  </si>
  <si>
    <t>GB1+GB2 GABA dose</t>
    <phoneticPr fontId="2" type="noConversion"/>
  </si>
  <si>
    <t>Concentration (M)</t>
    <phoneticPr fontId="0" type="noConversion"/>
  </si>
  <si>
    <t>Concentration (M)</t>
    <phoneticPr fontId="0" type="noConversion"/>
  </si>
  <si>
    <t>Log M</t>
    <phoneticPr fontId="0" type="noConversion"/>
  </si>
  <si>
    <t>GB1+GB2 rac-BHFF dose</t>
    <phoneticPr fontId="2" type="noConversion"/>
  </si>
  <si>
    <t>Log M</t>
    <phoneticPr fontId="0" type="noConversion"/>
  </si>
  <si>
    <t>GB1+GB2 CGP7930 dose</t>
    <phoneticPr fontId="2" type="noConversion"/>
  </si>
  <si>
    <t>Concentration (M)</t>
    <phoneticPr fontId="0" type="noConversion"/>
  </si>
  <si>
    <t>GB1+GB2 GS39783 dose</t>
    <phoneticPr fontId="2" type="noConversion"/>
  </si>
  <si>
    <t>Concentration (M)</t>
    <phoneticPr fontId="0" type="noConversion"/>
  </si>
  <si>
    <t>Mean</t>
    <phoneticPr fontId="0" type="noConversion"/>
  </si>
  <si>
    <t>Mean</t>
    <phoneticPr fontId="0" type="noConversion"/>
  </si>
  <si>
    <t>SEM</t>
    <phoneticPr fontId="0" type="noConversion"/>
  </si>
  <si>
    <t>N</t>
    <phoneticPr fontId="0" type="noConversion"/>
  </si>
  <si>
    <t>SEM</t>
    <phoneticPr fontId="0" type="noConversion"/>
  </si>
  <si>
    <t>N</t>
    <phoneticPr fontId="0" type="noConversion"/>
  </si>
  <si>
    <t>SEM</t>
    <phoneticPr fontId="0" type="noConversion"/>
  </si>
  <si>
    <t>Compounds</t>
  </si>
  <si>
    <t>GABA: 100 μM</t>
  </si>
  <si>
    <r>
      <t xml:space="preserve">PAM: 100 </t>
    </r>
    <r>
      <rPr>
        <sz val="10"/>
        <color theme="1"/>
        <rFont val="等线"/>
        <family val="3"/>
        <charset val="134"/>
        <scheme val="minor"/>
      </rPr>
      <t>μ</t>
    </r>
    <r>
      <rPr>
        <sz val="10"/>
        <color theme="1"/>
        <rFont val="等线"/>
        <family val="2"/>
        <scheme val="minor"/>
      </rPr>
      <t>M</t>
    </r>
    <phoneticPr fontId="2" type="noConversion"/>
  </si>
  <si>
    <t>rac-BHFF</t>
    <phoneticPr fontId="2" type="noConversion"/>
  </si>
  <si>
    <t>Mean</t>
    <phoneticPr fontId="0" type="noConversion"/>
  </si>
  <si>
    <t>Basal</t>
    <phoneticPr fontId="2" type="noConversion"/>
  </si>
  <si>
    <t>Basal</t>
    <phoneticPr fontId="2" type="noConversion"/>
  </si>
  <si>
    <t>Buffer</t>
    <phoneticPr fontId="2" type="noConversion"/>
  </si>
  <si>
    <t>GABA</t>
    <phoneticPr fontId="2" type="noConversion"/>
  </si>
  <si>
    <t>rac-BHFF</t>
  </si>
  <si>
    <t>CGP7930</t>
    <phoneticPr fontId="2" type="noConversion"/>
  </si>
  <si>
    <t>SEM</t>
    <phoneticPr fontId="0" type="noConversion"/>
  </si>
  <si>
    <t>CGP7930</t>
    <phoneticPr fontId="2" type="noConversion"/>
  </si>
  <si>
    <t>GS39783</t>
    <phoneticPr fontId="2" type="noConversion"/>
  </si>
  <si>
    <t>N</t>
    <phoneticPr fontId="0" type="noConversion"/>
  </si>
  <si>
    <t>Mean</t>
    <phoneticPr fontId="0" type="noConversion"/>
  </si>
  <si>
    <t>GB1+GB2 GABA dose</t>
    <phoneticPr fontId="2" type="noConversion"/>
  </si>
  <si>
    <t>Log M</t>
    <phoneticPr fontId="0" type="noConversion"/>
  </si>
  <si>
    <t>GB1+GB2 GABA dose + rac-BHFF 10 μM</t>
    <phoneticPr fontId="2" type="noConversion"/>
  </si>
  <si>
    <r>
      <t xml:space="preserve">GB1+GB2 GABA dose + rac-BHFF 20 </t>
    </r>
    <r>
      <rPr>
        <b/>
        <u/>
        <sz val="10"/>
        <color rgb="FFFF0000"/>
        <rFont val="等线"/>
        <family val="3"/>
        <charset val="134"/>
        <scheme val="minor"/>
      </rPr>
      <t>μ</t>
    </r>
    <r>
      <rPr>
        <b/>
        <u/>
        <sz val="10"/>
        <color rgb="FFFF0000"/>
        <rFont val="等线"/>
        <family val="2"/>
        <scheme val="minor"/>
      </rPr>
      <t>M</t>
    </r>
    <phoneticPr fontId="2" type="noConversion"/>
  </si>
  <si>
    <t>Log M</t>
    <phoneticPr fontId="0" type="noConversion"/>
  </si>
  <si>
    <t>GB1+GB2 GABA dose + rac-BHFF 10 μM</t>
    <phoneticPr fontId="2" type="noConversion"/>
  </si>
  <si>
    <r>
      <t xml:space="preserve">GB1+GB2 GABA dose + rac-BHFF 20 </t>
    </r>
    <r>
      <rPr>
        <b/>
        <u/>
        <sz val="10"/>
        <color rgb="FFFF0000"/>
        <rFont val="等线"/>
        <family val="3"/>
        <charset val="134"/>
        <scheme val="minor"/>
      </rPr>
      <t>μ</t>
    </r>
    <r>
      <rPr>
        <b/>
        <u/>
        <sz val="10"/>
        <color rgb="FFFF0000"/>
        <rFont val="等线"/>
        <family val="2"/>
        <scheme val="minor"/>
      </rPr>
      <t>M</t>
    </r>
    <phoneticPr fontId="2" type="noConversion"/>
  </si>
  <si>
    <t>Concentration (M)</t>
    <phoneticPr fontId="0" type="noConversion"/>
  </si>
  <si>
    <t>GB1+GB2 GABA dose + CGP7930 10 μM</t>
    <phoneticPr fontId="2" type="noConversion"/>
  </si>
  <si>
    <r>
      <t xml:space="preserve">GB1+GB2 GABA dose + CGP7930 20 </t>
    </r>
    <r>
      <rPr>
        <b/>
        <u/>
        <sz val="10"/>
        <color rgb="FFFF0000"/>
        <rFont val="等线"/>
        <family val="3"/>
        <charset val="134"/>
        <scheme val="minor"/>
      </rPr>
      <t>μ</t>
    </r>
    <r>
      <rPr>
        <b/>
        <u/>
        <sz val="10"/>
        <color rgb="FFFF0000"/>
        <rFont val="等线"/>
        <family val="2"/>
        <scheme val="minor"/>
      </rPr>
      <t>M</t>
    </r>
    <phoneticPr fontId="2" type="noConversion"/>
  </si>
  <si>
    <t>GB1+GB2 GABA dose + CGP7930 10 μM</t>
    <phoneticPr fontId="2" type="noConversion"/>
  </si>
  <si>
    <t>SEM</t>
    <phoneticPr fontId="0" type="noConversion"/>
  </si>
  <si>
    <t>GB1+GB2 GABA dose + GS39783 10 μM</t>
  </si>
  <si>
    <t>GB1+GB2 GABA dose + GS39783 20 μM</t>
  </si>
  <si>
    <t>pRK
GABA</t>
    <phoneticPr fontId="2" type="noConversion"/>
  </si>
  <si>
    <t>hGB1
GABA</t>
    <phoneticPr fontId="2" type="noConversion"/>
  </si>
  <si>
    <t>Log M</t>
    <phoneticPr fontId="0" type="noConversion"/>
  </si>
  <si>
    <t>hGB2
GABA</t>
    <phoneticPr fontId="2" type="noConversion"/>
  </si>
  <si>
    <t>hGB1+hGB2
GABA</t>
    <phoneticPr fontId="2" type="noConversion"/>
  </si>
  <si>
    <t>pRK
rac-BHFF</t>
  </si>
  <si>
    <t>hGB1
rac-BHFF</t>
  </si>
  <si>
    <t>hGB2
rac-BHFF</t>
  </si>
  <si>
    <t>hGB1+hGB2
rac-BHFF</t>
  </si>
  <si>
    <t>CGP7930</t>
  </si>
  <si>
    <t>pRK
CGP7930</t>
  </si>
  <si>
    <t>hGB1
CGP7930</t>
  </si>
  <si>
    <t>hGB2
CGP7930</t>
  </si>
  <si>
    <t>hGB1+hGB2
CGP7930</t>
  </si>
  <si>
    <t>GS39783</t>
  </si>
  <si>
    <t>pRK
GS39783</t>
  </si>
  <si>
    <t>hGB1
GS39783</t>
  </si>
  <si>
    <t>hGB2
GS39783</t>
  </si>
  <si>
    <t>hGB1+hGB2
GS39783</t>
  </si>
  <si>
    <t>Mean</t>
    <phoneticPr fontId="0" type="noConversion"/>
  </si>
  <si>
    <t>SEM</t>
    <phoneticPr fontId="0" type="noConversion"/>
  </si>
  <si>
    <t>N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</si>
</sst>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2" x14ac:knownFonts="1">
    <font>
      <sz val="11"/>
      <color theme="1"/>
      <name val="等线"/>
      <family val="2"/>
      <scheme val="minor"/>
    </font>
    <font>
      <b/>
      <u/>
      <sz val="10"/>
      <color rgb="FFFF0000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b/>
      <sz val="10"/>
      <color rgb="FFFF0000"/>
      <name val="等线"/>
      <family val="2"/>
      <scheme val="minor"/>
    </font>
    <font>
      <sz val="10"/>
      <color rgb="FFFF0000"/>
      <name val="等线"/>
      <family val="2"/>
      <scheme val="minor"/>
    </font>
    <font>
      <sz val="10"/>
      <color rgb="FFFF0000"/>
      <name val="等线"/>
      <family val="3"/>
      <charset val="134"/>
      <scheme val="minor"/>
    </font>
    <font>
      <sz val="10"/>
      <name val="等线"/>
      <family val="2"/>
      <scheme val="minor"/>
    </font>
    <font>
      <b/>
      <u/>
      <sz val="10"/>
      <color rgb="FFFF0000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2FAEA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5" fillId="0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1" fontId="4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176" fontId="4" fillId="0" borderId="10" xfId="0" applyNumberFormat="1" applyFont="1" applyBorder="1" applyAlignment="1">
      <alignment horizontal="right" vertical="center" wrapText="1"/>
    </xf>
    <xf numFmtId="0" fontId="9" fillId="0" borderId="0" xfId="0" applyFont="1"/>
    <xf numFmtId="176" fontId="4" fillId="0" borderId="1" xfId="0" applyNumberFormat="1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zoomScale="85" zoomScaleNormal="85" workbookViewId="0">
      <pane xSplit="1" topLeftCell="E1" activePane="topRight" state="frozen"/>
      <selection pane="topRight" activeCell="T32" sqref="T32"/>
    </sheetView>
  </sheetViews>
  <sheetFormatPr defaultColWidth="9.125" defaultRowHeight="12.75" x14ac:dyDescent="0.2"/>
  <cols>
    <col min="1" max="1" width="22.375" style="18" bestFit="1" customWidth="1"/>
    <col min="2" max="2" width="6.125" style="18" bestFit="1" customWidth="1"/>
    <col min="3" max="21" width="9.125" style="18" customWidth="1"/>
    <col min="22" max="22" width="5.125" style="18" customWidth="1"/>
    <col min="23" max="16384" width="9.125" style="18"/>
  </cols>
  <sheetData>
    <row r="1" spans="1:21" s="2" customFormat="1" ht="13.5" thickBot="1" x14ac:dyDescent="0.25">
      <c r="A1" s="1" t="s">
        <v>7</v>
      </c>
    </row>
    <row r="2" spans="1:21" s="2" customFormat="1" ht="14.25" thickTop="1" thickBot="1" x14ac:dyDescent="0.25">
      <c r="A2" s="3"/>
      <c r="B2" s="4"/>
      <c r="C2" s="5">
        <v>20160523</v>
      </c>
      <c r="D2" s="5">
        <v>20160525</v>
      </c>
      <c r="E2" s="6">
        <v>20160527</v>
      </c>
      <c r="F2" s="6">
        <v>20160529</v>
      </c>
      <c r="G2" s="5">
        <v>20160619</v>
      </c>
      <c r="H2" s="5">
        <v>20160727</v>
      </c>
      <c r="I2" s="5">
        <v>20160804</v>
      </c>
      <c r="J2" s="5">
        <v>20170118</v>
      </c>
      <c r="K2" s="5">
        <v>20170308</v>
      </c>
      <c r="L2" s="6">
        <v>20170314</v>
      </c>
      <c r="M2" s="6">
        <v>20170323</v>
      </c>
      <c r="N2" s="6">
        <v>20170326</v>
      </c>
      <c r="O2" s="6">
        <v>20170329</v>
      </c>
      <c r="P2" s="6">
        <v>20170414</v>
      </c>
      <c r="Q2" s="6">
        <v>20170418</v>
      </c>
      <c r="R2" s="6">
        <v>20170722</v>
      </c>
      <c r="S2" s="6">
        <v>20170915</v>
      </c>
      <c r="T2" s="6">
        <v>20170922</v>
      </c>
      <c r="U2" s="6"/>
    </row>
    <row r="3" spans="1:21" s="2" customFormat="1" ht="13.5" thickTop="1" x14ac:dyDescent="0.2">
      <c r="A3" s="8" t="s">
        <v>4</v>
      </c>
      <c r="B3" s="9" t="s">
        <v>5</v>
      </c>
      <c r="C3" s="10"/>
      <c r="D3" s="11"/>
      <c r="E3" s="12"/>
      <c r="F3" s="12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s="2" customFormat="1" x14ac:dyDescent="0.2">
      <c r="A4" s="13" t="s">
        <v>11</v>
      </c>
      <c r="B4" s="14"/>
      <c r="C4" s="15">
        <v>1.0089999999999999</v>
      </c>
      <c r="D4" s="15">
        <v>1.0353333333333332</v>
      </c>
      <c r="E4" s="15">
        <v>0.69299999999999995</v>
      </c>
      <c r="F4" s="16">
        <v>0.81499999999999995</v>
      </c>
      <c r="G4" s="15">
        <v>0.998</v>
      </c>
      <c r="H4" s="15">
        <v>0.97950000000000004</v>
      </c>
      <c r="I4" s="15">
        <v>0.876</v>
      </c>
      <c r="J4" s="15">
        <v>0.93800000000000006</v>
      </c>
      <c r="K4" s="15">
        <v>0.84966666666666668</v>
      </c>
      <c r="L4" s="16">
        <v>0.79900000000000004</v>
      </c>
      <c r="M4" s="16">
        <v>0.79766666666666663</v>
      </c>
      <c r="N4" s="16">
        <v>0.85299999999999998</v>
      </c>
      <c r="O4" s="16">
        <v>0.83800000000000008</v>
      </c>
      <c r="P4" s="16">
        <v>0.75449999999999995</v>
      </c>
      <c r="Q4" s="16">
        <v>0.84833333333333327</v>
      </c>
      <c r="R4" s="16">
        <v>1.585</v>
      </c>
      <c r="S4" s="16">
        <v>1.222</v>
      </c>
      <c r="T4" s="16">
        <v>1.2420800000000001</v>
      </c>
      <c r="U4" s="16"/>
    </row>
    <row r="5" spans="1:21" s="2" customFormat="1" x14ac:dyDescent="0.2">
      <c r="A5" s="13">
        <v>1.0000000000000001E-9</v>
      </c>
      <c r="B5" s="14">
        <f t="shared" ref="B5:B11" si="0">LOG(A5)</f>
        <v>-9</v>
      </c>
      <c r="C5" s="15">
        <v>1.1575627332806873</v>
      </c>
      <c r="D5" s="15">
        <v>1.0890000000000002</v>
      </c>
      <c r="E5" s="15">
        <v>0.90533333333333321</v>
      </c>
      <c r="F5" s="16">
        <v>0.86399999999999999</v>
      </c>
      <c r="G5" s="15">
        <v>1.008</v>
      </c>
      <c r="H5" s="15">
        <v>1.1110626262626264</v>
      </c>
      <c r="I5" s="15">
        <v>1.054</v>
      </c>
      <c r="J5" s="15">
        <v>1.075</v>
      </c>
      <c r="K5" s="15">
        <v>0.91893451021616468</v>
      </c>
      <c r="L5" s="16">
        <v>0.84968386274602359</v>
      </c>
      <c r="M5" s="16">
        <v>1.3913333333333331</v>
      </c>
      <c r="N5" s="16">
        <v>1.1006666666666667</v>
      </c>
      <c r="O5" s="16">
        <v>0.91200000000000003</v>
      </c>
      <c r="P5" s="16">
        <v>1.1830000000000001</v>
      </c>
      <c r="Q5" s="16">
        <v>0.91249999999999987</v>
      </c>
      <c r="R5" s="16">
        <v>1.8303333333333331</v>
      </c>
      <c r="S5" s="16">
        <v>4.2465000000000002</v>
      </c>
      <c r="T5" s="16">
        <v>1.55904</v>
      </c>
      <c r="U5" s="16"/>
    </row>
    <row r="6" spans="1:21" s="2" customFormat="1" x14ac:dyDescent="0.2">
      <c r="A6" s="13">
        <v>1E-8</v>
      </c>
      <c r="B6" s="14">
        <f t="shared" si="0"/>
        <v>-8</v>
      </c>
      <c r="C6" s="15">
        <v>2.9078219377363981</v>
      </c>
      <c r="D6" s="15">
        <v>3.101</v>
      </c>
      <c r="E6" s="15">
        <v>1.3986666666666665</v>
      </c>
      <c r="F6" s="16">
        <v>2.3073333333333337</v>
      </c>
      <c r="G6" s="15">
        <v>2.4489999999999998</v>
      </c>
      <c r="H6" s="15">
        <v>2.2376058585858587</v>
      </c>
      <c r="I6" s="15">
        <v>2.4980000000000002</v>
      </c>
      <c r="J6" s="15">
        <v>4.3450000000000006</v>
      </c>
      <c r="K6" s="15">
        <v>2.4061385918488174</v>
      </c>
      <c r="L6" s="16">
        <v>2.9637541259577409</v>
      </c>
      <c r="M6" s="16">
        <v>2.9710000000000001</v>
      </c>
      <c r="N6" s="16">
        <v>2.999333333333333</v>
      </c>
      <c r="O6" s="16">
        <v>2.3056666666666668</v>
      </c>
      <c r="P6" s="16">
        <v>1.7669999999999999</v>
      </c>
      <c r="Q6" s="16">
        <v>2.8010000000000002</v>
      </c>
      <c r="R6" s="16">
        <v>6.7789999999999999</v>
      </c>
      <c r="S6" s="16">
        <v>9.1284999999999989</v>
      </c>
      <c r="T6" s="16">
        <v>11.00864</v>
      </c>
      <c r="U6" s="16"/>
    </row>
    <row r="7" spans="1:21" s="2" customFormat="1" x14ac:dyDescent="0.2">
      <c r="A7" s="13">
        <v>9.9999999999999995E-8</v>
      </c>
      <c r="B7" s="14">
        <f t="shared" si="0"/>
        <v>-7</v>
      </c>
      <c r="C7" s="15">
        <v>4.8892587804979435</v>
      </c>
      <c r="D7" s="15">
        <v>4.7824999999999998</v>
      </c>
      <c r="E7" s="15">
        <v>4.758</v>
      </c>
      <c r="F7" s="16">
        <v>4.5643333333333338</v>
      </c>
      <c r="G7" s="15">
        <v>4.9729999999999999</v>
      </c>
      <c r="H7" s="15">
        <v>4.9439204713804719</v>
      </c>
      <c r="I7" s="15">
        <v>8.9076666666666657</v>
      </c>
      <c r="J7" s="15">
        <v>10.439333333333332</v>
      </c>
      <c r="K7" s="15">
        <v>5.5739684029917482</v>
      </c>
      <c r="L7" s="16">
        <v>5.3491848932521506</v>
      </c>
      <c r="M7" s="16">
        <v>7.512666666666667</v>
      </c>
      <c r="N7" s="16">
        <v>7.4169999999999998</v>
      </c>
      <c r="O7" s="16">
        <v>6.2973333333333334</v>
      </c>
      <c r="P7" s="16">
        <v>6.2234999999999996</v>
      </c>
      <c r="Q7" s="16">
        <v>5.3109999999999999</v>
      </c>
      <c r="R7" s="16">
        <v>14.926</v>
      </c>
      <c r="S7" s="16">
        <v>17.379000000000001</v>
      </c>
      <c r="T7" s="16">
        <v>21.219840000000001</v>
      </c>
      <c r="U7" s="16"/>
    </row>
    <row r="8" spans="1:21" s="2" customFormat="1" x14ac:dyDescent="0.2">
      <c r="A8" s="13">
        <v>9.9999999999999995E-7</v>
      </c>
      <c r="B8" s="14">
        <f t="shared" si="0"/>
        <v>-6</v>
      </c>
      <c r="C8" s="15">
        <v>6.2932318467101709</v>
      </c>
      <c r="D8" s="15">
        <v>5.9333333333333336</v>
      </c>
      <c r="E8" s="15">
        <v>6.2119999999999997</v>
      </c>
      <c r="F8" s="16">
        <v>5.5419999999999989</v>
      </c>
      <c r="G8" s="15">
        <v>6.1453333333333333</v>
      </c>
      <c r="H8" s="15">
        <v>6.1836687542087541</v>
      </c>
      <c r="I8" s="15">
        <v>10.311500000000001</v>
      </c>
      <c r="J8" s="15">
        <v>11.749000000000001</v>
      </c>
      <c r="K8" s="15">
        <v>7.9008983337562375</v>
      </c>
      <c r="L8" s="16">
        <v>6.6165804817419467</v>
      </c>
      <c r="M8" s="16">
        <v>9.9205000000000005</v>
      </c>
      <c r="N8" s="16">
        <v>9.8213333333333335</v>
      </c>
      <c r="O8" s="16">
        <v>7.2349999999999994</v>
      </c>
      <c r="P8" s="16">
        <v>8.1929999999999996</v>
      </c>
      <c r="Q8" s="16">
        <v>7.7380000000000004</v>
      </c>
      <c r="R8" s="16">
        <v>18.670000000000002</v>
      </c>
      <c r="S8" s="16">
        <v>23.224999999999998</v>
      </c>
      <c r="T8" s="16">
        <v>26.645119999999999</v>
      </c>
      <c r="U8" s="16"/>
    </row>
    <row r="9" spans="1:21" s="2" customFormat="1" x14ac:dyDescent="0.2">
      <c r="A9" s="13">
        <v>1.0000000000000001E-5</v>
      </c>
      <c r="B9" s="14">
        <f t="shared" si="0"/>
        <v>-5</v>
      </c>
      <c r="C9" s="15">
        <v>6.6569535724676854</v>
      </c>
      <c r="D9" s="15">
        <v>6.6950000000000003</v>
      </c>
      <c r="E9" s="15">
        <v>6.3913333333333329</v>
      </c>
      <c r="F9" s="16">
        <v>6.1</v>
      </c>
      <c r="G9" s="15">
        <v>6.8130000000000006</v>
      </c>
      <c r="H9" s="15">
        <v>6.9705968350168357</v>
      </c>
      <c r="I9" s="15">
        <v>10.97</v>
      </c>
      <c r="J9" s="15">
        <v>11.993500000000001</v>
      </c>
      <c r="K9" s="15">
        <v>8.5536597068667604</v>
      </c>
      <c r="L9" s="16">
        <v>7.04313228237441</v>
      </c>
      <c r="M9" s="16">
        <v>10.437000000000001</v>
      </c>
      <c r="N9" s="16">
        <v>10.675666666666666</v>
      </c>
      <c r="O9" s="16">
        <v>8.1709999999999994</v>
      </c>
      <c r="P9" s="16">
        <v>8.8143333333333338</v>
      </c>
      <c r="Q9" s="16">
        <v>8.3414999999999999</v>
      </c>
      <c r="R9" s="16">
        <v>20.58</v>
      </c>
      <c r="S9" s="16">
        <v>24.7395</v>
      </c>
      <c r="T9" s="16">
        <v>28.471039999999999</v>
      </c>
      <c r="U9" s="16"/>
    </row>
    <row r="10" spans="1:21" s="2" customFormat="1" x14ac:dyDescent="0.2">
      <c r="A10" s="13">
        <v>1E-4</v>
      </c>
      <c r="B10" s="14">
        <f t="shared" si="0"/>
        <v>-4</v>
      </c>
      <c r="C10" s="15">
        <v>6.7100288457541897</v>
      </c>
      <c r="D10" s="15">
        <v>6.823666666666667</v>
      </c>
      <c r="E10" s="15">
        <v>6.7683333333333335</v>
      </c>
      <c r="F10" s="16">
        <v>6.2430000000000003</v>
      </c>
      <c r="G10" s="15">
        <v>6.79</v>
      </c>
      <c r="H10" s="15">
        <v>6.9799795959595965</v>
      </c>
      <c r="I10" s="15">
        <v>11.106999999999999</v>
      </c>
      <c r="J10" s="15">
        <v>12.990500000000001</v>
      </c>
      <c r="K10" s="15">
        <v>8.8999989246142501</v>
      </c>
      <c r="L10" s="16">
        <v>7.2122778380872976</v>
      </c>
      <c r="M10" s="16">
        <v>10.89</v>
      </c>
      <c r="N10" s="16">
        <v>11.089</v>
      </c>
      <c r="O10" s="16">
        <v>8.6183333333333323</v>
      </c>
      <c r="P10" s="16">
        <v>9.4973333333333336</v>
      </c>
      <c r="Q10" s="16">
        <v>8.6980000000000004</v>
      </c>
      <c r="R10" s="16">
        <v>20.812333333333331</v>
      </c>
      <c r="S10" s="16">
        <v>24.9605</v>
      </c>
      <c r="T10" s="16">
        <v>29.195093333333336</v>
      </c>
      <c r="U10" s="16"/>
    </row>
    <row r="11" spans="1:21" s="2" customFormat="1" x14ac:dyDescent="0.2">
      <c r="A11" s="13">
        <v>1E-3</v>
      </c>
      <c r="B11" s="14">
        <f t="shared" si="0"/>
        <v>-3</v>
      </c>
      <c r="C11" s="15">
        <v>6.7870000000000008</v>
      </c>
      <c r="D11" s="15">
        <v>6.8550000000000004</v>
      </c>
      <c r="E11" s="15">
        <v>6.8739999999999997</v>
      </c>
      <c r="F11" s="16">
        <v>6.2119999999999997</v>
      </c>
      <c r="G11" s="15">
        <v>6.8760000000000003</v>
      </c>
      <c r="H11" s="15">
        <v>7.0374999999999996</v>
      </c>
      <c r="I11" s="15">
        <v>11.202</v>
      </c>
      <c r="J11" s="15">
        <v>13.728333333333333</v>
      </c>
      <c r="K11" s="15">
        <v>8.9466666666666672</v>
      </c>
      <c r="L11" s="16">
        <v>7.134333333333335</v>
      </c>
      <c r="M11" s="16">
        <v>11.028</v>
      </c>
      <c r="N11" s="16">
        <v>11.542666666666667</v>
      </c>
      <c r="O11" s="16">
        <v>8.7193333333333332</v>
      </c>
      <c r="P11" s="16">
        <v>9.5596666666666668</v>
      </c>
      <c r="Q11" s="16">
        <v>8.7936666666666667</v>
      </c>
      <c r="R11" s="16">
        <v>20.689333333333334</v>
      </c>
      <c r="S11" s="16">
        <v>25.280999999999999</v>
      </c>
      <c r="T11" s="16">
        <v>28.861440000000002</v>
      </c>
      <c r="U11" s="16"/>
    </row>
    <row r="13" spans="1:21" s="2" customFormat="1" ht="13.5" thickBot="1" x14ac:dyDescent="0.25">
      <c r="A13" s="1" t="s">
        <v>8</v>
      </c>
    </row>
    <row r="14" spans="1:21" s="2" customFormat="1" ht="14.25" thickTop="1" thickBot="1" x14ac:dyDescent="0.25">
      <c r="A14" s="3"/>
      <c r="B14" s="4"/>
      <c r="C14" s="5">
        <v>20160523</v>
      </c>
      <c r="D14" s="5">
        <v>20160525</v>
      </c>
      <c r="E14" s="6">
        <v>20160527</v>
      </c>
      <c r="F14" s="6">
        <v>20160529</v>
      </c>
      <c r="G14" s="5">
        <v>20160619</v>
      </c>
      <c r="H14" s="5">
        <v>20160727</v>
      </c>
      <c r="I14" s="5">
        <v>20160804</v>
      </c>
      <c r="J14" s="5">
        <v>20170118</v>
      </c>
      <c r="K14" s="5">
        <v>20170308</v>
      </c>
      <c r="L14" s="6">
        <v>20170314</v>
      </c>
      <c r="M14" s="6">
        <v>20170323</v>
      </c>
      <c r="N14" s="6">
        <v>20170326</v>
      </c>
      <c r="O14" s="6">
        <v>20170329</v>
      </c>
      <c r="P14" s="6"/>
      <c r="Q14" s="6">
        <v>20170418</v>
      </c>
      <c r="R14" s="6">
        <v>20170722</v>
      </c>
      <c r="S14" s="6">
        <v>20170915</v>
      </c>
      <c r="T14" s="6">
        <v>20170922</v>
      </c>
      <c r="U14" s="6"/>
    </row>
    <row r="15" spans="1:21" s="2" customFormat="1" ht="13.5" thickTop="1" x14ac:dyDescent="0.2">
      <c r="A15" s="8" t="s">
        <v>4</v>
      </c>
      <c r="B15" s="9" t="s">
        <v>5</v>
      </c>
      <c r="C15" s="10"/>
      <c r="D15" s="11"/>
      <c r="E15" s="12"/>
      <c r="F15" s="12"/>
      <c r="G15" s="11"/>
      <c r="H15" s="11"/>
      <c r="I15" s="11"/>
      <c r="J15" s="11"/>
      <c r="K15" s="11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s="2" customFormat="1" x14ac:dyDescent="0.2">
      <c r="A16" s="13" t="s">
        <v>11</v>
      </c>
      <c r="B16" s="14"/>
      <c r="C16" s="15">
        <v>1.079</v>
      </c>
      <c r="D16" s="15">
        <v>1.0486666666666666</v>
      </c>
      <c r="E16" s="15">
        <v>0.64500000000000002</v>
      </c>
      <c r="F16" s="16">
        <v>0.77988000000000013</v>
      </c>
      <c r="G16" s="15">
        <v>1.016</v>
      </c>
      <c r="H16" s="15">
        <v>0.97250000000000003</v>
      </c>
      <c r="I16" s="15">
        <v>0.98499999999999988</v>
      </c>
      <c r="J16" s="15">
        <v>0.91500000000000004</v>
      </c>
      <c r="K16" s="15">
        <v>0.879</v>
      </c>
      <c r="L16" s="16">
        <v>0.79766666666666663</v>
      </c>
      <c r="M16" s="16">
        <v>0.91</v>
      </c>
      <c r="N16" s="16">
        <v>0.88833333333333331</v>
      </c>
      <c r="O16" s="16">
        <v>0.86799999999999999</v>
      </c>
      <c r="P16" s="16"/>
      <c r="Q16" s="16">
        <v>0.8919999999999999</v>
      </c>
      <c r="R16" s="16">
        <v>1.3694999999999999</v>
      </c>
      <c r="S16" s="16"/>
      <c r="T16" s="16"/>
      <c r="U16" s="16"/>
    </row>
    <row r="17" spans="1:21" s="2" customFormat="1" x14ac:dyDescent="0.2">
      <c r="A17" s="13">
        <v>9.9999999999999995E-8</v>
      </c>
      <c r="B17" s="14">
        <f t="shared" ref="B17:B23" si="1">LOG(A17)</f>
        <v>-7</v>
      </c>
      <c r="C17" s="15">
        <v>1.0575000000000001</v>
      </c>
      <c r="D17" s="15">
        <v>1.1619999999999999</v>
      </c>
      <c r="E17" s="15">
        <v>0.79200000000000004</v>
      </c>
      <c r="F17" s="16">
        <v>0.77197000000000005</v>
      </c>
      <c r="G17" s="15">
        <v>0.98799999999999999</v>
      </c>
      <c r="H17" s="15">
        <v>1.034</v>
      </c>
      <c r="I17" s="15">
        <v>1.02</v>
      </c>
      <c r="J17" s="15">
        <v>0.92</v>
      </c>
      <c r="K17" s="15">
        <v>0.98100000000000009</v>
      </c>
      <c r="L17" s="16">
        <v>0.80166666666666675</v>
      </c>
      <c r="M17" s="16">
        <v>0.95950000000000002</v>
      </c>
      <c r="N17" s="16">
        <v>0.93900000000000006</v>
      </c>
      <c r="O17" s="16">
        <v>1.0660000000000001</v>
      </c>
      <c r="P17" s="16"/>
      <c r="Q17" s="16">
        <v>0.89900000000000002</v>
      </c>
      <c r="R17" s="16">
        <v>1.4370000000000001</v>
      </c>
      <c r="S17" s="16"/>
      <c r="T17" s="16"/>
      <c r="U17" s="16"/>
    </row>
    <row r="18" spans="1:21" s="2" customFormat="1" x14ac:dyDescent="0.2">
      <c r="A18" s="13">
        <v>2.9999999999999999E-7</v>
      </c>
      <c r="B18" s="14">
        <f t="shared" si="1"/>
        <v>-6.5228787452803374</v>
      </c>
      <c r="C18" s="15">
        <v>1.089</v>
      </c>
      <c r="D18" s="15">
        <v>1.1679999999999999</v>
      </c>
      <c r="E18" s="15">
        <v>0.70099999999999996</v>
      </c>
      <c r="F18" s="16">
        <v>0.81397000000000019</v>
      </c>
      <c r="G18" s="15">
        <v>1.0205</v>
      </c>
      <c r="H18" s="15">
        <v>1.018</v>
      </c>
      <c r="I18" s="15">
        <v>1.081</v>
      </c>
      <c r="J18" s="15">
        <v>0.97</v>
      </c>
      <c r="K18" s="15">
        <v>1.01</v>
      </c>
      <c r="L18" s="16">
        <v>0.82233333333333336</v>
      </c>
      <c r="M18" s="16">
        <v>1.0289999999999999</v>
      </c>
      <c r="N18" s="16">
        <v>0.92</v>
      </c>
      <c r="O18" s="16">
        <v>1.1830000000000001</v>
      </c>
      <c r="P18" s="16"/>
      <c r="Q18" s="16">
        <v>0.91700000000000004</v>
      </c>
      <c r="R18" s="16">
        <v>1.456</v>
      </c>
      <c r="S18" s="16"/>
      <c r="T18" s="16"/>
      <c r="U18" s="16"/>
    </row>
    <row r="19" spans="1:21" s="2" customFormat="1" x14ac:dyDescent="0.2">
      <c r="A19" s="13">
        <v>9.9999999999999995E-7</v>
      </c>
      <c r="B19" s="14">
        <f t="shared" si="1"/>
        <v>-6</v>
      </c>
      <c r="C19" s="15">
        <v>1.0720000000000001</v>
      </c>
      <c r="D19" s="15">
        <v>1.1375</v>
      </c>
      <c r="E19" s="15">
        <v>0.69499999999999995</v>
      </c>
      <c r="F19" s="16">
        <v>0.77700000000000002</v>
      </c>
      <c r="G19" s="15">
        <v>1.0354999999999999</v>
      </c>
      <c r="H19" s="15">
        <v>1.0476666666666665</v>
      </c>
      <c r="I19" s="15">
        <v>1.1160000000000001</v>
      </c>
      <c r="J19" s="15">
        <v>1.325</v>
      </c>
      <c r="K19" s="15">
        <v>1.0409999999999999</v>
      </c>
      <c r="L19" s="16">
        <v>0.89566666666666661</v>
      </c>
      <c r="M19" s="16">
        <v>1.1000000000000001</v>
      </c>
      <c r="N19" s="16">
        <v>0.98650000000000004</v>
      </c>
      <c r="O19" s="16">
        <v>1.1984999999999999</v>
      </c>
      <c r="P19" s="16"/>
      <c r="Q19" s="16">
        <v>0.9385</v>
      </c>
      <c r="R19" s="16">
        <v>1.4544999999999999</v>
      </c>
      <c r="S19" s="16">
        <v>1.3654999999999999</v>
      </c>
      <c r="T19" s="16">
        <v>1.2384999999999999</v>
      </c>
      <c r="U19" s="16"/>
    </row>
    <row r="20" spans="1:21" s="2" customFormat="1" x14ac:dyDescent="0.2">
      <c r="A20" s="13">
        <v>3.0000000000000001E-6</v>
      </c>
      <c r="B20" s="14">
        <f t="shared" si="1"/>
        <v>-5.5228787452803374</v>
      </c>
      <c r="C20" s="15">
        <v>1.0680000000000001</v>
      </c>
      <c r="D20" s="15">
        <v>1.1160000000000001</v>
      </c>
      <c r="E20" s="15">
        <v>0.70499999999999996</v>
      </c>
      <c r="F20" s="16">
        <v>0.94950000000000001</v>
      </c>
      <c r="G20" s="15">
        <v>1.0746666666666667</v>
      </c>
      <c r="H20" s="15">
        <v>1.3720000000000001</v>
      </c>
      <c r="I20" s="15">
        <v>1.2955000000000001</v>
      </c>
      <c r="J20" s="15">
        <v>1.4646666666666668</v>
      </c>
      <c r="K20" s="15">
        <v>1.0669999999999999</v>
      </c>
      <c r="L20" s="16">
        <v>0.94800000000000006</v>
      </c>
      <c r="M20" s="16">
        <v>0.97649999999999992</v>
      </c>
      <c r="N20" s="16">
        <v>1.0013333333333334</v>
      </c>
      <c r="O20" s="16">
        <v>1.3013333333333332</v>
      </c>
      <c r="P20" s="16"/>
      <c r="Q20" s="16">
        <v>1.0193333333333332</v>
      </c>
      <c r="R20" s="16">
        <v>1.8803333333333334</v>
      </c>
      <c r="S20" s="16">
        <v>2.129</v>
      </c>
      <c r="T20" s="16">
        <v>2.3704999999999998</v>
      </c>
      <c r="U20" s="16"/>
    </row>
    <row r="21" spans="1:21" s="2" customFormat="1" x14ac:dyDescent="0.2">
      <c r="A21" s="13">
        <v>1.0000000000000001E-5</v>
      </c>
      <c r="B21" s="14">
        <f t="shared" si="1"/>
        <v>-5</v>
      </c>
      <c r="C21" s="15">
        <v>2.8274999999999997</v>
      </c>
      <c r="D21" s="15">
        <v>2.7910000000000004</v>
      </c>
      <c r="E21" s="15">
        <v>2.3123333333333336</v>
      </c>
      <c r="F21" s="16">
        <v>2.7306666666666666</v>
      </c>
      <c r="G21" s="15">
        <v>2.6459999999999999</v>
      </c>
      <c r="H21" s="15">
        <v>2.8610000000000002</v>
      </c>
      <c r="I21" s="15">
        <v>2.4289999999999998</v>
      </c>
      <c r="J21" s="15">
        <v>3.2269999999999999</v>
      </c>
      <c r="K21" s="15">
        <v>1.881</v>
      </c>
      <c r="L21" s="16">
        <v>1.8066666666666666</v>
      </c>
      <c r="M21" s="16">
        <v>3.2</v>
      </c>
      <c r="N21" s="16">
        <v>1.861</v>
      </c>
      <c r="O21" s="16">
        <v>1.7139999999999997</v>
      </c>
      <c r="P21" s="16"/>
      <c r="Q21" s="16">
        <v>2.5465</v>
      </c>
      <c r="R21" s="16">
        <v>4.0620000000000003</v>
      </c>
      <c r="S21" s="16">
        <v>5.6849999999999996</v>
      </c>
      <c r="T21" s="16">
        <v>8.6046666666666667</v>
      </c>
      <c r="U21" s="16"/>
    </row>
    <row r="22" spans="1:21" s="2" customFormat="1" x14ac:dyDescent="0.2">
      <c r="A22" s="13">
        <v>3.0000000000000001E-5</v>
      </c>
      <c r="B22" s="14">
        <f t="shared" si="1"/>
        <v>-4.5228787452803374</v>
      </c>
      <c r="C22" s="15">
        <v>4.0410000000000004</v>
      </c>
      <c r="D22" s="15">
        <v>3.765333333333333</v>
      </c>
      <c r="E22" s="15">
        <v>4.0813333333333333</v>
      </c>
      <c r="F22" s="16">
        <v>4.2479999999999993</v>
      </c>
      <c r="G22" s="15">
        <v>5.1185</v>
      </c>
      <c r="H22" s="15">
        <v>4.5609999999999999</v>
      </c>
      <c r="I22" s="15">
        <v>5.4235000000000007</v>
      </c>
      <c r="J22" s="15">
        <v>5.774</v>
      </c>
      <c r="K22" s="15">
        <v>4.54</v>
      </c>
      <c r="L22" s="16">
        <v>4.4206666666666665</v>
      </c>
      <c r="M22" s="16">
        <v>6.4135000000000009</v>
      </c>
      <c r="N22" s="16">
        <v>4.9459999999999997</v>
      </c>
      <c r="O22" s="16">
        <v>4.702</v>
      </c>
      <c r="P22" s="16"/>
      <c r="Q22" s="16">
        <v>5.3085000000000004</v>
      </c>
      <c r="R22" s="16">
        <v>7.5529999999999999</v>
      </c>
      <c r="S22" s="16">
        <v>13.232999999999999</v>
      </c>
      <c r="T22" s="16">
        <v>15.5525</v>
      </c>
      <c r="U22" s="16"/>
    </row>
    <row r="23" spans="1:21" s="2" customFormat="1" x14ac:dyDescent="0.2">
      <c r="A23" s="13">
        <v>1E-4</v>
      </c>
      <c r="B23" s="14">
        <f t="shared" si="1"/>
        <v>-4</v>
      </c>
      <c r="C23" s="15">
        <v>4.4950000000000001</v>
      </c>
      <c r="D23" s="15">
        <v>4.3596666666666666</v>
      </c>
      <c r="E23" s="15">
        <v>4.3776666666666664</v>
      </c>
      <c r="F23" s="16">
        <v>4.4546666666666663</v>
      </c>
      <c r="G23" s="15">
        <v>6.2065000000000001</v>
      </c>
      <c r="H23" s="15">
        <v>5.5259999999999998</v>
      </c>
      <c r="I23" s="15">
        <v>7.5164999999999997</v>
      </c>
      <c r="J23" s="15">
        <v>8.2890000000000015</v>
      </c>
      <c r="K23" s="15">
        <v>5.5096666666666669</v>
      </c>
      <c r="L23" s="16">
        <v>5.5813333333333333</v>
      </c>
      <c r="M23" s="16">
        <v>8.3976666666666677</v>
      </c>
      <c r="N23" s="16">
        <v>7.8493333333333339</v>
      </c>
      <c r="O23" s="16">
        <v>6.1623333333333337</v>
      </c>
      <c r="P23" s="16"/>
      <c r="Q23" s="16">
        <v>7.182666666666667</v>
      </c>
      <c r="R23" s="16">
        <v>9.9036666666666662</v>
      </c>
      <c r="S23" s="16">
        <v>17.241000000000003</v>
      </c>
      <c r="T23" s="16">
        <v>19.420999999999999</v>
      </c>
      <c r="U23" s="16"/>
    </row>
    <row r="24" spans="1:21" s="2" customFormat="1" x14ac:dyDescent="0.2">
      <c r="A24" s="23">
        <v>2.9999999999999997E-4</v>
      </c>
      <c r="B24" s="24">
        <f t="shared" ref="B24" si="2">LOG(A24)</f>
        <v>-3.5228787452803374</v>
      </c>
      <c r="C24" s="15"/>
      <c r="D24" s="15"/>
      <c r="E24" s="15"/>
      <c r="F24" s="16"/>
      <c r="G24" s="15"/>
      <c r="H24" s="15"/>
      <c r="I24" s="15"/>
      <c r="J24" s="15"/>
      <c r="K24" s="15"/>
      <c r="L24" s="16"/>
      <c r="M24" s="16"/>
      <c r="N24" s="16"/>
      <c r="O24" s="16"/>
      <c r="P24" s="16"/>
      <c r="Q24" s="16"/>
      <c r="R24" s="16"/>
      <c r="S24" s="16">
        <v>17.332000000000004</v>
      </c>
      <c r="T24" s="16">
        <v>19.416333333333331</v>
      </c>
      <c r="U24" s="16"/>
    </row>
    <row r="25" spans="1:21" s="2" customFormat="1" ht="13.5" thickBot="1" x14ac:dyDescent="0.25">
      <c r="A25" s="1" t="s">
        <v>9</v>
      </c>
    </row>
    <row r="26" spans="1:21" s="2" customFormat="1" ht="14.25" thickTop="1" thickBot="1" x14ac:dyDescent="0.25">
      <c r="A26" s="3"/>
      <c r="B26" s="4"/>
      <c r="C26" s="5"/>
      <c r="D26" s="5"/>
      <c r="E26" s="6"/>
      <c r="F26" s="6"/>
      <c r="G26" s="5"/>
      <c r="H26" s="5"/>
      <c r="I26" s="5"/>
      <c r="J26" s="5"/>
      <c r="K26" s="5">
        <v>20170308</v>
      </c>
      <c r="L26" s="6"/>
      <c r="M26" s="6"/>
      <c r="N26" s="6">
        <v>20170326</v>
      </c>
      <c r="O26" s="6">
        <v>20170329</v>
      </c>
      <c r="P26" s="6"/>
      <c r="Q26" s="6">
        <v>20170418</v>
      </c>
      <c r="R26" s="6"/>
      <c r="S26" s="6"/>
      <c r="T26" s="6"/>
      <c r="U26" s="6"/>
    </row>
    <row r="27" spans="1:21" s="2" customFormat="1" ht="13.5" thickTop="1" x14ac:dyDescent="0.2">
      <c r="A27" s="8" t="s">
        <v>4</v>
      </c>
      <c r="B27" s="9" t="s">
        <v>6</v>
      </c>
      <c r="C27" s="10"/>
      <c r="D27" s="11"/>
      <c r="E27" s="12"/>
      <c r="F27" s="12"/>
      <c r="G27" s="11"/>
      <c r="H27" s="11"/>
      <c r="I27" s="11"/>
      <c r="J27" s="11"/>
      <c r="K27" s="11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s="2" customFormat="1" x14ac:dyDescent="0.2">
      <c r="A28" s="13" t="s">
        <v>11</v>
      </c>
      <c r="B28" s="14"/>
      <c r="C28" s="15"/>
      <c r="D28" s="15"/>
      <c r="E28" s="15"/>
      <c r="F28" s="16"/>
      <c r="G28" s="15"/>
      <c r="H28" s="15"/>
      <c r="I28" s="15"/>
      <c r="J28" s="15"/>
      <c r="K28" s="15">
        <v>0.85</v>
      </c>
      <c r="L28" s="16"/>
      <c r="M28" s="16"/>
      <c r="N28" s="16">
        <v>0.86</v>
      </c>
      <c r="O28" s="16">
        <v>0.86199999999999999</v>
      </c>
      <c r="P28" s="16"/>
      <c r="Q28" s="16">
        <v>0.91400000000000003</v>
      </c>
      <c r="R28" s="16"/>
      <c r="S28" s="16"/>
      <c r="T28" s="16"/>
      <c r="U28" s="16"/>
    </row>
    <row r="29" spans="1:21" s="2" customFormat="1" x14ac:dyDescent="0.2">
      <c r="A29" s="13">
        <v>9.9999999999999995E-8</v>
      </c>
      <c r="B29" s="14">
        <f t="shared" ref="B29:B35" si="3">LOG(A29)</f>
        <v>-7</v>
      </c>
      <c r="C29" s="15"/>
      <c r="D29" s="15"/>
      <c r="E29" s="15"/>
      <c r="F29" s="16"/>
      <c r="G29" s="15"/>
      <c r="H29" s="15"/>
      <c r="I29" s="15"/>
      <c r="J29" s="15"/>
      <c r="K29" s="15">
        <v>0.92200000000000004</v>
      </c>
      <c r="L29" s="16"/>
      <c r="M29" s="16"/>
      <c r="N29" s="16">
        <v>0.89850000000000008</v>
      </c>
      <c r="O29" s="16">
        <v>0.99850000000000005</v>
      </c>
      <c r="P29" s="16"/>
      <c r="Q29" s="16">
        <v>0.96266666666666667</v>
      </c>
      <c r="R29" s="16"/>
      <c r="S29" s="16"/>
      <c r="T29" s="16"/>
      <c r="U29" s="16"/>
    </row>
    <row r="30" spans="1:21" s="2" customFormat="1" x14ac:dyDescent="0.2">
      <c r="A30" s="13">
        <v>2.9999999999999999E-7</v>
      </c>
      <c r="B30" s="14">
        <f t="shared" si="3"/>
        <v>-6.5228787452803374</v>
      </c>
      <c r="C30" s="15"/>
      <c r="D30" s="15"/>
      <c r="E30" s="15"/>
      <c r="F30" s="16"/>
      <c r="G30" s="15"/>
      <c r="H30" s="15"/>
      <c r="I30" s="15"/>
      <c r="J30" s="15"/>
      <c r="K30" s="15">
        <v>0.92</v>
      </c>
      <c r="L30" s="16"/>
      <c r="M30" s="16"/>
      <c r="N30" s="16">
        <v>0.98</v>
      </c>
      <c r="O30" s="16">
        <v>0.98299999999999998</v>
      </c>
      <c r="P30" s="16"/>
      <c r="Q30" s="16">
        <v>0.96249999999999991</v>
      </c>
      <c r="R30" s="16"/>
      <c r="S30" s="16"/>
      <c r="T30" s="16"/>
      <c r="U30" s="16"/>
    </row>
    <row r="31" spans="1:21" s="2" customFormat="1" x14ac:dyDescent="0.2">
      <c r="A31" s="13">
        <v>9.9999999999999995E-7</v>
      </c>
      <c r="B31" s="14">
        <f t="shared" si="3"/>
        <v>-6</v>
      </c>
      <c r="C31" s="15"/>
      <c r="D31" s="15"/>
      <c r="E31" s="15"/>
      <c r="F31" s="16"/>
      <c r="G31" s="15"/>
      <c r="H31" s="15"/>
      <c r="I31" s="15"/>
      <c r="J31" s="15"/>
      <c r="K31" s="15">
        <v>0.94800000000000006</v>
      </c>
      <c r="L31" s="16"/>
      <c r="M31" s="16"/>
      <c r="N31" s="16">
        <v>0.87333333333333341</v>
      </c>
      <c r="O31" s="16">
        <v>0.99299999999999999</v>
      </c>
      <c r="P31" s="16"/>
      <c r="Q31" s="16">
        <v>0.9544999999999999</v>
      </c>
      <c r="R31" s="16"/>
      <c r="S31" s="16"/>
      <c r="T31" s="16"/>
      <c r="U31" s="16"/>
    </row>
    <row r="32" spans="1:21" s="2" customFormat="1" x14ac:dyDescent="0.2">
      <c r="A32" s="13">
        <v>3.0000000000000001E-6</v>
      </c>
      <c r="B32" s="14">
        <f t="shared" si="3"/>
        <v>-5.5228787452803374</v>
      </c>
      <c r="C32" s="15"/>
      <c r="D32" s="15"/>
      <c r="E32" s="15"/>
      <c r="F32" s="16"/>
      <c r="G32" s="15"/>
      <c r="H32" s="15"/>
      <c r="I32" s="15"/>
      <c r="J32" s="15"/>
      <c r="K32" s="15">
        <v>0.93500000000000005</v>
      </c>
      <c r="L32" s="16"/>
      <c r="M32" s="16"/>
      <c r="N32" s="16">
        <v>0.9996666666666667</v>
      </c>
      <c r="O32" s="16">
        <v>0.97599999999999998</v>
      </c>
      <c r="P32" s="16"/>
      <c r="Q32" s="16">
        <v>0.96866666666666668</v>
      </c>
      <c r="R32" s="16"/>
      <c r="S32" s="16"/>
      <c r="T32" s="16"/>
      <c r="U32" s="16"/>
    </row>
    <row r="33" spans="1:21" s="2" customFormat="1" x14ac:dyDescent="0.2">
      <c r="A33" s="13">
        <v>1.0000000000000001E-5</v>
      </c>
      <c r="B33" s="14">
        <f t="shared" si="3"/>
        <v>-5</v>
      </c>
      <c r="C33" s="15"/>
      <c r="D33" s="15"/>
      <c r="E33" s="15"/>
      <c r="F33" s="16"/>
      <c r="G33" s="15"/>
      <c r="H33" s="15"/>
      <c r="I33" s="15"/>
      <c r="J33" s="15"/>
      <c r="K33" s="15">
        <v>0.93900000000000006</v>
      </c>
      <c r="L33" s="16"/>
      <c r="M33" s="16"/>
      <c r="N33" s="16">
        <v>0.99366666666666659</v>
      </c>
      <c r="O33" s="16">
        <v>1.0236666666666665</v>
      </c>
      <c r="P33" s="16"/>
      <c r="Q33" s="16">
        <v>0.97033333333333338</v>
      </c>
      <c r="R33" s="16"/>
      <c r="S33" s="16"/>
      <c r="T33" s="16"/>
      <c r="U33" s="16"/>
    </row>
    <row r="34" spans="1:21" s="2" customFormat="1" x14ac:dyDescent="0.2">
      <c r="A34" s="13">
        <v>3.0000000000000001E-5</v>
      </c>
      <c r="B34" s="14">
        <f t="shared" si="3"/>
        <v>-4.5228787452803374</v>
      </c>
      <c r="C34" s="15"/>
      <c r="D34" s="15"/>
      <c r="E34" s="15"/>
      <c r="F34" s="16"/>
      <c r="G34" s="15"/>
      <c r="H34" s="15"/>
      <c r="I34" s="15"/>
      <c r="J34" s="15"/>
      <c r="K34" s="15">
        <v>1.9379999999999999</v>
      </c>
      <c r="L34" s="16"/>
      <c r="M34" s="16"/>
      <c r="N34" s="16">
        <v>1.6604999999999999</v>
      </c>
      <c r="O34" s="16">
        <v>2.3490000000000002</v>
      </c>
      <c r="P34" s="16"/>
      <c r="Q34" s="16">
        <v>3.4780000000000002</v>
      </c>
      <c r="R34" s="16"/>
      <c r="S34" s="16"/>
      <c r="T34" s="16"/>
      <c r="U34" s="16"/>
    </row>
    <row r="35" spans="1:21" s="2" customFormat="1" x14ac:dyDescent="0.2">
      <c r="A35" s="13">
        <v>1E-4</v>
      </c>
      <c r="B35" s="14">
        <f t="shared" si="3"/>
        <v>-4</v>
      </c>
      <c r="C35" s="15"/>
      <c r="D35" s="15"/>
      <c r="E35" s="15"/>
      <c r="F35" s="16"/>
      <c r="G35" s="15"/>
      <c r="H35" s="15"/>
      <c r="I35" s="15"/>
      <c r="J35" s="15"/>
      <c r="K35" s="15">
        <v>4.2335000000000003</v>
      </c>
      <c r="L35" s="16"/>
      <c r="M35" s="16"/>
      <c r="N35" s="16">
        <v>5.4060000000000006</v>
      </c>
      <c r="O35" s="16">
        <v>4.2299999999999995</v>
      </c>
      <c r="P35" s="16"/>
      <c r="Q35" s="16">
        <v>6.5365000000000002</v>
      </c>
      <c r="R35" s="16"/>
      <c r="S35" s="16"/>
      <c r="T35" s="16"/>
      <c r="U35" s="16"/>
    </row>
    <row r="37" spans="1:21" s="2" customFormat="1" ht="13.5" thickBot="1" x14ac:dyDescent="0.25">
      <c r="A37" s="1" t="s">
        <v>10</v>
      </c>
    </row>
    <row r="38" spans="1:21" s="2" customFormat="1" ht="14.25" thickTop="1" thickBot="1" x14ac:dyDescent="0.25">
      <c r="A38" s="3"/>
      <c r="B38" s="4"/>
      <c r="C38" s="5"/>
      <c r="D38" s="5"/>
      <c r="E38" s="6"/>
      <c r="F38" s="6"/>
      <c r="G38" s="5"/>
      <c r="H38" s="5"/>
      <c r="I38" s="5"/>
      <c r="J38" s="5"/>
      <c r="K38" s="5"/>
      <c r="L38" s="6"/>
      <c r="M38" s="6">
        <v>20170323</v>
      </c>
      <c r="N38" s="6">
        <v>20170326</v>
      </c>
      <c r="O38" s="6">
        <v>20170329</v>
      </c>
      <c r="P38" s="6">
        <v>20170414</v>
      </c>
      <c r="Q38" s="6"/>
      <c r="R38" s="6"/>
      <c r="S38" s="6"/>
      <c r="T38" s="6"/>
      <c r="U38" s="6"/>
    </row>
    <row r="39" spans="1:21" s="2" customFormat="1" ht="13.5" thickTop="1" x14ac:dyDescent="0.2">
      <c r="A39" s="8" t="s">
        <v>4</v>
      </c>
      <c r="B39" s="9" t="s">
        <v>6</v>
      </c>
      <c r="C39" s="10"/>
      <c r="D39" s="11"/>
      <c r="E39" s="12"/>
      <c r="F39" s="12"/>
      <c r="G39" s="11"/>
      <c r="H39" s="11"/>
      <c r="I39" s="11"/>
      <c r="J39" s="11"/>
      <c r="K39" s="11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s="2" customFormat="1" x14ac:dyDescent="0.2">
      <c r="A40" s="13" t="s">
        <v>11</v>
      </c>
      <c r="B40" s="14"/>
      <c r="C40" s="15"/>
      <c r="D40" s="15"/>
      <c r="E40" s="15"/>
      <c r="F40" s="16"/>
      <c r="G40" s="15"/>
      <c r="H40" s="15"/>
      <c r="I40" s="15"/>
      <c r="J40" s="15"/>
      <c r="K40" s="15"/>
      <c r="L40" s="16"/>
      <c r="M40" s="16">
        <v>1.0055000000000001</v>
      </c>
      <c r="N40" s="16">
        <v>0.89700000000000002</v>
      </c>
      <c r="O40" s="16">
        <v>0.81733333333333336</v>
      </c>
      <c r="P40" s="16">
        <v>0.77550000000000008</v>
      </c>
      <c r="Q40" s="16"/>
      <c r="R40" s="16"/>
      <c r="S40" s="16"/>
      <c r="T40" s="16"/>
      <c r="U40" s="16"/>
    </row>
    <row r="41" spans="1:21" s="2" customFormat="1" x14ac:dyDescent="0.2">
      <c r="A41" s="13">
        <v>9.9999999999999995E-8</v>
      </c>
      <c r="B41" s="14">
        <f t="shared" ref="B41:B47" si="4">LOG(A41)</f>
        <v>-7</v>
      </c>
      <c r="C41" s="15"/>
      <c r="D41" s="15"/>
      <c r="E41" s="15"/>
      <c r="F41" s="16"/>
      <c r="G41" s="15"/>
      <c r="H41" s="15"/>
      <c r="I41" s="15"/>
      <c r="J41" s="15"/>
      <c r="K41" s="15"/>
      <c r="L41" s="16"/>
      <c r="M41" s="16">
        <v>1.079</v>
      </c>
      <c r="N41" s="16">
        <v>0.97</v>
      </c>
      <c r="O41" s="16">
        <v>0.91833333333333333</v>
      </c>
      <c r="P41" s="16">
        <v>0.88650000000000007</v>
      </c>
      <c r="Q41" s="16"/>
      <c r="R41" s="16"/>
      <c r="S41" s="16"/>
      <c r="T41" s="16"/>
      <c r="U41" s="16"/>
    </row>
    <row r="42" spans="1:21" s="2" customFormat="1" x14ac:dyDescent="0.2">
      <c r="A42" s="13">
        <v>2.9999999999999999E-7</v>
      </c>
      <c r="B42" s="14">
        <f t="shared" si="4"/>
        <v>-6.5228787452803374</v>
      </c>
      <c r="C42" s="15"/>
      <c r="D42" s="15"/>
      <c r="E42" s="15"/>
      <c r="F42" s="16"/>
      <c r="G42" s="15"/>
      <c r="H42" s="15"/>
      <c r="I42" s="15"/>
      <c r="J42" s="15"/>
      <c r="K42" s="15"/>
      <c r="L42" s="16"/>
      <c r="M42" s="16">
        <v>1.0516666666666667</v>
      </c>
      <c r="N42" s="16">
        <v>0.90500000000000003</v>
      </c>
      <c r="O42" s="16">
        <v>1.034</v>
      </c>
      <c r="P42" s="16">
        <v>0.91700000000000004</v>
      </c>
      <c r="Q42" s="16"/>
      <c r="R42" s="16"/>
      <c r="S42" s="16"/>
      <c r="T42" s="16"/>
      <c r="U42" s="16"/>
    </row>
    <row r="43" spans="1:21" s="2" customFormat="1" x14ac:dyDescent="0.2">
      <c r="A43" s="13">
        <v>9.9999999999999995E-7</v>
      </c>
      <c r="B43" s="14">
        <f t="shared" si="4"/>
        <v>-6</v>
      </c>
      <c r="C43" s="15"/>
      <c r="D43" s="15"/>
      <c r="E43" s="15"/>
      <c r="F43" s="16"/>
      <c r="G43" s="15"/>
      <c r="H43" s="15"/>
      <c r="I43" s="15"/>
      <c r="J43" s="15"/>
      <c r="K43" s="15"/>
      <c r="L43" s="16"/>
      <c r="M43" s="16">
        <v>0.97933333333333339</v>
      </c>
      <c r="N43" s="16">
        <v>0.93100000000000005</v>
      </c>
      <c r="O43" s="16">
        <v>0.92</v>
      </c>
      <c r="P43" s="16">
        <v>1.052</v>
      </c>
      <c r="Q43" s="16"/>
      <c r="R43" s="16"/>
      <c r="S43" s="16"/>
      <c r="T43" s="16"/>
      <c r="U43" s="16"/>
    </row>
    <row r="44" spans="1:21" s="2" customFormat="1" x14ac:dyDescent="0.2">
      <c r="A44" s="13">
        <v>3.0000000000000001E-6</v>
      </c>
      <c r="B44" s="14">
        <f t="shared" si="4"/>
        <v>-5.5228787452803374</v>
      </c>
      <c r="C44" s="15"/>
      <c r="D44" s="15"/>
      <c r="E44" s="15"/>
      <c r="F44" s="16"/>
      <c r="G44" s="15"/>
      <c r="H44" s="15"/>
      <c r="I44" s="15"/>
      <c r="J44" s="15"/>
      <c r="K44" s="15"/>
      <c r="L44" s="16"/>
      <c r="M44" s="16">
        <v>0.98266666666666669</v>
      </c>
      <c r="N44" s="16">
        <v>0.98350000000000004</v>
      </c>
      <c r="O44" s="16">
        <v>1.1085</v>
      </c>
      <c r="P44" s="16">
        <v>0.95950000000000002</v>
      </c>
      <c r="Q44" s="16"/>
      <c r="R44" s="16"/>
      <c r="S44" s="16"/>
      <c r="T44" s="16"/>
      <c r="U44" s="16"/>
    </row>
    <row r="45" spans="1:21" s="2" customFormat="1" x14ac:dyDescent="0.2">
      <c r="A45" s="13">
        <v>1.0000000000000001E-5</v>
      </c>
      <c r="B45" s="14">
        <f t="shared" si="4"/>
        <v>-5</v>
      </c>
      <c r="C45" s="15"/>
      <c r="D45" s="15"/>
      <c r="E45" s="15"/>
      <c r="F45" s="16"/>
      <c r="G45" s="15"/>
      <c r="H45" s="15"/>
      <c r="I45" s="15"/>
      <c r="J45" s="15"/>
      <c r="K45" s="15"/>
      <c r="L45" s="16"/>
      <c r="M45" s="16">
        <v>1.075</v>
      </c>
      <c r="N45" s="16">
        <v>0.94799999999999995</v>
      </c>
      <c r="O45" s="16">
        <v>1.1579999999999999</v>
      </c>
      <c r="P45" s="16">
        <v>0.98199999999999998</v>
      </c>
      <c r="Q45" s="16"/>
      <c r="R45" s="16"/>
      <c r="S45" s="16"/>
      <c r="T45" s="16"/>
      <c r="U45" s="16"/>
    </row>
    <row r="46" spans="1:21" s="2" customFormat="1" x14ac:dyDescent="0.2">
      <c r="A46" s="13">
        <v>3.0000000000000001E-5</v>
      </c>
      <c r="B46" s="14">
        <f t="shared" si="4"/>
        <v>-4.5228787452803374</v>
      </c>
      <c r="C46" s="15"/>
      <c r="D46" s="15"/>
      <c r="E46" s="15"/>
      <c r="F46" s="16"/>
      <c r="G46" s="15"/>
      <c r="H46" s="15"/>
      <c r="I46" s="15"/>
      <c r="J46" s="15"/>
      <c r="K46" s="15"/>
      <c r="L46" s="16"/>
      <c r="M46" s="16">
        <v>1.1299999999999999</v>
      </c>
      <c r="N46" s="16">
        <v>0.98766666666666669</v>
      </c>
      <c r="O46" s="16">
        <v>1.2589999999999999</v>
      </c>
      <c r="P46" s="16">
        <v>0.92749999999999999</v>
      </c>
      <c r="Q46" s="16"/>
      <c r="R46" s="16"/>
      <c r="S46" s="16"/>
      <c r="T46" s="16"/>
      <c r="U46" s="16"/>
    </row>
    <row r="47" spans="1:21" s="2" customFormat="1" x14ac:dyDescent="0.2">
      <c r="A47" s="13">
        <v>1E-4</v>
      </c>
      <c r="B47" s="14">
        <f t="shared" si="4"/>
        <v>-4</v>
      </c>
      <c r="C47" s="15"/>
      <c r="D47" s="15"/>
      <c r="E47" s="15"/>
      <c r="F47" s="16"/>
      <c r="G47" s="15"/>
      <c r="H47" s="15"/>
      <c r="I47" s="15"/>
      <c r="J47" s="15"/>
      <c r="K47" s="15"/>
      <c r="L47" s="16"/>
      <c r="M47" s="16">
        <v>1.9683333333333335</v>
      </c>
      <c r="N47" s="16">
        <v>1.5609999999999999</v>
      </c>
      <c r="O47" s="16">
        <v>1.3940000000000001</v>
      </c>
      <c r="P47" s="16">
        <v>1.9026666666666667</v>
      </c>
      <c r="Q47" s="16"/>
      <c r="R47" s="16"/>
      <c r="S47" s="16"/>
      <c r="T47" s="16"/>
      <c r="U47" s="16"/>
    </row>
  </sheetData>
  <phoneticPr fontId="2" type="noConversion"/>
  <pageMargins left="0.7" right="0.7" top="0.75" bottom="0.75" header="0.3" footer="0.3"/>
  <pageSetup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70" zoomScaleNormal="70" workbookViewId="0">
      <pane xSplit="1" topLeftCell="B1" activePane="topRight" state="frozen"/>
      <selection activeCell="J26" sqref="J26"/>
      <selection pane="topRight" activeCell="J26" sqref="J26"/>
    </sheetView>
  </sheetViews>
  <sheetFormatPr defaultColWidth="9.125" defaultRowHeight="12.75" x14ac:dyDescent="0.2"/>
  <cols>
    <col min="1" max="1" width="32" style="18" customWidth="1"/>
    <col min="2" max="2" width="6.125" style="18" bestFit="1" customWidth="1"/>
    <col min="3" max="7" width="9.125" style="18" customWidth="1"/>
    <col min="8" max="8" width="5.125" style="18" customWidth="1"/>
    <col min="9" max="10" width="6" style="18" customWidth="1"/>
    <col min="11" max="11" width="2.875" style="18" bestFit="1" customWidth="1"/>
    <col min="12" max="16384" width="9.125" style="18"/>
  </cols>
  <sheetData>
    <row r="1" spans="1:11" s="2" customFormat="1" ht="13.5" thickBot="1" x14ac:dyDescent="0.25">
      <c r="A1" s="1" t="s">
        <v>12</v>
      </c>
    </row>
    <row r="2" spans="1:11" s="2" customFormat="1" ht="14.25" thickTop="1" thickBot="1" x14ac:dyDescent="0.25">
      <c r="A2" s="3"/>
      <c r="B2" s="4"/>
      <c r="C2" s="5">
        <f>'Fig. 2H Ca2+_Raw'!C2</f>
        <v>20170613</v>
      </c>
      <c r="D2" s="5">
        <f>'Fig. 2H Ca2+_Raw'!D2</f>
        <v>20170619</v>
      </c>
      <c r="E2" s="5">
        <f>'Fig. 2H Ca2+_Raw'!E2</f>
        <v>20170622</v>
      </c>
      <c r="F2" s="5">
        <f>'Fig. 2H Ca2+_Raw'!F2</f>
        <v>20170628</v>
      </c>
      <c r="G2" s="5">
        <f>'Fig. 2H Ca2+_Raw'!G2</f>
        <v>20170701</v>
      </c>
      <c r="I2" s="7" t="s">
        <v>45</v>
      </c>
      <c r="J2" s="7" t="s">
        <v>25</v>
      </c>
      <c r="K2" s="7" t="s">
        <v>26</v>
      </c>
    </row>
    <row r="3" spans="1:11" s="2" customFormat="1" ht="14.25" thickTop="1" thickBot="1" x14ac:dyDescent="0.25">
      <c r="A3" s="8" t="s">
        <v>14</v>
      </c>
      <c r="B3" s="9" t="s">
        <v>50</v>
      </c>
      <c r="C3" s="10"/>
      <c r="D3" s="11"/>
      <c r="E3" s="12"/>
      <c r="F3" s="12"/>
      <c r="G3" s="11"/>
    </row>
    <row r="4" spans="1:11" s="2" customFormat="1" ht="14.25" customHeight="1" thickTop="1" thickBot="1" x14ac:dyDescent="0.25">
      <c r="A4" s="13" t="s">
        <v>11</v>
      </c>
      <c r="B4" s="14"/>
      <c r="C4" s="43">
        <f>100*('Fig. 2H Ca2+_Raw'!C4-'Fig. 2H Ca2+_Raw'!C$4)/('Fig. 2H Ca2+_Raw'!C$11-'Fig. 2H Ca2+_Raw'!C$4)</f>
        <v>0</v>
      </c>
      <c r="D4" s="43">
        <f>100*('Fig. 2H Ca2+_Raw'!D4-'Fig. 2H Ca2+_Raw'!D$4)/('Fig. 2H Ca2+_Raw'!D$11-'Fig. 2H Ca2+_Raw'!D$4)</f>
        <v>0</v>
      </c>
      <c r="E4" s="43">
        <f>100*('Fig. 2H Ca2+_Raw'!E4-'Fig. 2H Ca2+_Raw'!E$4)/('Fig. 2H Ca2+_Raw'!E$11-'Fig. 2H Ca2+_Raw'!E$4)</f>
        <v>0</v>
      </c>
      <c r="F4" s="43">
        <f>100*('Fig. 2H Ca2+_Raw'!F4-'Fig. 2H Ca2+_Raw'!F$4)/('Fig. 2H Ca2+_Raw'!F$11-'Fig. 2H Ca2+_Raw'!F$4)</f>
        <v>0</v>
      </c>
      <c r="G4" s="43">
        <f>100*('Fig. 2H Ca2+_Raw'!G4-'Fig. 2H Ca2+_Raw'!G$4)/('Fig. 2H Ca2+_Raw'!G$11-'Fig. 2H Ca2+_Raw'!G$4)</f>
        <v>0</v>
      </c>
      <c r="I4" s="17">
        <f t="shared" ref="I4:I11" si="0">AVERAGE(C4:G4)</f>
        <v>0</v>
      </c>
      <c r="J4" s="17">
        <f t="shared" ref="J4:J11" si="1">STDEVA(C4:G4)/SQRT(COUNT(C4:G4))</f>
        <v>0</v>
      </c>
      <c r="K4" s="17">
        <f t="shared" ref="K4:K11" si="2">COUNT(C4:G4)</f>
        <v>5</v>
      </c>
    </row>
    <row r="5" spans="1:11" s="2" customFormat="1" ht="14.25" thickTop="1" thickBot="1" x14ac:dyDescent="0.25">
      <c r="A5" s="13">
        <v>1.0000000000000001E-9</v>
      </c>
      <c r="B5" s="14">
        <f t="shared" ref="B5:B11" si="3">LOG(A5)</f>
        <v>-9</v>
      </c>
      <c r="C5" s="43">
        <f>100*('Fig. 2H Ca2+_Raw'!C5-'Fig. 2H Ca2+_Raw'!C$4)/('Fig. 2H Ca2+_Raw'!C$11-'Fig. 2H Ca2+_Raw'!C$4)</f>
        <v>3.9905895447818756</v>
      </c>
      <c r="D5" s="43">
        <f>100*('Fig. 2H Ca2+_Raw'!D5-'Fig. 2H Ca2+_Raw'!D$4)/('Fig. 2H Ca2+_Raw'!D$11-'Fig. 2H Ca2+_Raw'!D$4)</f>
        <v>2.204301075268817</v>
      </c>
      <c r="E5" s="43">
        <f>100*('Fig. 2H Ca2+_Raw'!E5-'Fig. 2H Ca2+_Raw'!E$4)/('Fig. 2H Ca2+_Raw'!E$11-'Fig. 2H Ca2+_Raw'!E$4)</f>
        <v>1.4582626810716544</v>
      </c>
      <c r="F5" s="43">
        <f>100*('Fig. 2H Ca2+_Raw'!F5-'Fig. 2H Ca2+_Raw'!F$4)/('Fig. 2H Ca2+_Raw'!F$11-'Fig. 2H Ca2+_Raw'!F$4)</f>
        <v>1.776573682254643</v>
      </c>
      <c r="G5" s="43">
        <f>100*('Fig. 2H Ca2+_Raw'!G5-'Fig. 2H Ca2+_Raw'!G$4)/('Fig. 2H Ca2+_Raw'!G$11-'Fig. 2H Ca2+_Raw'!G$4)</f>
        <v>2.3550724637681153</v>
      </c>
      <c r="I5" s="17">
        <f t="shared" si="0"/>
        <v>2.3569598894290213</v>
      </c>
      <c r="J5" s="17">
        <f t="shared" si="1"/>
        <v>0.43798167476232902</v>
      </c>
      <c r="K5" s="17">
        <f t="shared" si="2"/>
        <v>5</v>
      </c>
    </row>
    <row r="6" spans="1:11" s="2" customFormat="1" ht="14.25" thickTop="1" thickBot="1" x14ac:dyDescent="0.25">
      <c r="A6" s="13">
        <v>1E-8</v>
      </c>
      <c r="B6" s="14">
        <f t="shared" si="3"/>
        <v>-8</v>
      </c>
      <c r="C6" s="43">
        <f>100*('Fig. 2H Ca2+_Raw'!C6-'Fig. 2H Ca2+_Raw'!C$4)/('Fig. 2H Ca2+_Raw'!C$11-'Fig. 2H Ca2+_Raw'!C$4)</f>
        <v>22.758376443505639</v>
      </c>
      <c r="D6" s="43">
        <f>100*('Fig. 2H Ca2+_Raw'!D6-'Fig. 2H Ca2+_Raw'!D$4)/('Fig. 2H Ca2+_Raw'!D$11-'Fig. 2H Ca2+_Raw'!D$4)</f>
        <v>31.276881720430101</v>
      </c>
      <c r="E6" s="43">
        <f>100*('Fig. 2H Ca2+_Raw'!E6-'Fig. 2H Ca2+_Raw'!E$4)/('Fig. 2H Ca2+_Raw'!E$11-'Fig. 2H Ca2+_Raw'!E$4)</f>
        <v>23.259531999418634</v>
      </c>
      <c r="F6" s="43">
        <f>100*('Fig. 2H Ca2+_Raw'!F6-'Fig. 2H Ca2+_Raw'!F$4)/('Fig. 2H Ca2+_Raw'!F$11-'Fig. 2H Ca2+_Raw'!F$4)</f>
        <v>22.715448518922543</v>
      </c>
      <c r="G6" s="43">
        <f>100*('Fig. 2H Ca2+_Raw'!G6-'Fig. 2H Ca2+_Raw'!G$4)/('Fig. 2H Ca2+_Raw'!G$11-'Fig. 2H Ca2+_Raw'!G$4)</f>
        <v>23.876321974148055</v>
      </c>
      <c r="I6" s="17">
        <f t="shared" si="0"/>
        <v>24.777312131284994</v>
      </c>
      <c r="J6" s="17">
        <f t="shared" si="1"/>
        <v>1.6384020798244141</v>
      </c>
      <c r="K6" s="17">
        <f t="shared" si="2"/>
        <v>5</v>
      </c>
    </row>
    <row r="7" spans="1:11" s="2" customFormat="1" ht="14.25" thickTop="1" thickBot="1" x14ac:dyDescent="0.25">
      <c r="A7" s="13">
        <v>9.9999999999999995E-8</v>
      </c>
      <c r="B7" s="14">
        <f t="shared" si="3"/>
        <v>-7</v>
      </c>
      <c r="C7" s="43">
        <f>100*('Fig. 2H Ca2+_Raw'!C7-'Fig. 2H Ca2+_Raw'!C$4)/('Fig. 2H Ca2+_Raw'!C$11-'Fig. 2H Ca2+_Raw'!C$4)</f>
        <v>70.038324837783492</v>
      </c>
      <c r="D7" s="43">
        <f>100*('Fig. 2H Ca2+_Raw'!D7-'Fig. 2H Ca2+_Raw'!D$4)/('Fig. 2H Ca2+_Raw'!D$11-'Fig. 2H Ca2+_Raw'!D$4)</f>
        <v>71.563620071684582</v>
      </c>
      <c r="E7" s="43">
        <f>100*('Fig. 2H Ca2+_Raw'!E7-'Fig. 2H Ca2+_Raw'!E$4)/('Fig. 2H Ca2+_Raw'!E$11-'Fig. 2H Ca2+_Raw'!E$4)</f>
        <v>65.738094084588923</v>
      </c>
      <c r="F7" s="43">
        <f>100*('Fig. 2H Ca2+_Raw'!F7-'Fig. 2H Ca2+_Raw'!F$4)/('Fig. 2H Ca2+_Raw'!F$11-'Fig. 2H Ca2+_Raw'!F$4)</f>
        <v>61.131157170428786</v>
      </c>
      <c r="G7" s="43">
        <f>100*('Fig. 2H Ca2+_Raw'!G7-'Fig. 2H Ca2+_Raw'!G$4)/('Fig. 2H Ca2+_Raw'!G$11-'Fig. 2H Ca2+_Raw'!G$4)</f>
        <v>66.713180571876194</v>
      </c>
      <c r="I7" s="17">
        <f t="shared" si="0"/>
        <v>67.036875347272399</v>
      </c>
      <c r="J7" s="17">
        <f t="shared" si="1"/>
        <v>1.8189177428391363</v>
      </c>
      <c r="K7" s="17">
        <f t="shared" si="2"/>
        <v>5</v>
      </c>
    </row>
    <row r="8" spans="1:11" s="2" customFormat="1" ht="14.25" thickTop="1" thickBot="1" x14ac:dyDescent="0.25">
      <c r="A8" s="13">
        <v>9.9999999999999995E-7</v>
      </c>
      <c r="B8" s="14">
        <f t="shared" si="3"/>
        <v>-6</v>
      </c>
      <c r="C8" s="43">
        <f>100*('Fig. 2H Ca2+_Raw'!C8-'Fig. 2H Ca2+_Raw'!C$4)/('Fig. 2H Ca2+_Raw'!C$11-'Fig. 2H Ca2+_Raw'!C$4)</f>
        <v>88.10032759514803</v>
      </c>
      <c r="D8" s="43">
        <f>100*('Fig. 2H Ca2+_Raw'!D8-'Fig. 2H Ca2+_Raw'!D$4)/('Fig. 2H Ca2+_Raw'!D$11-'Fig. 2H Ca2+_Raw'!D$4)</f>
        <v>88.306451612903217</v>
      </c>
      <c r="E8" s="43">
        <f>100*('Fig. 2H Ca2+_Raw'!E8-'Fig. 2H Ca2+_Raw'!E$4)/('Fig. 2H Ca2+_Raw'!E$11-'Fig. 2H Ca2+_Raw'!E$4)</f>
        <v>87.614456663921331</v>
      </c>
      <c r="F8" s="43">
        <f>100*('Fig. 2H Ca2+_Raw'!F8-'Fig. 2H Ca2+_Raw'!F$4)/('Fig. 2H Ca2+_Raw'!F$11-'Fig. 2H Ca2+_Raw'!F$4)</f>
        <v>84.99622388184946</v>
      </c>
      <c r="G8" s="43">
        <f>100*('Fig. 2H Ca2+_Raw'!G8-'Fig. 2H Ca2+_Raw'!G$4)/('Fig. 2H Ca2+_Raw'!G$11-'Fig. 2H Ca2+_Raw'!G$4)</f>
        <v>88.670191931061481</v>
      </c>
      <c r="I8" s="17">
        <f t="shared" si="0"/>
        <v>87.537530336976701</v>
      </c>
      <c r="J8" s="17">
        <f t="shared" si="1"/>
        <v>0.65783961296583837</v>
      </c>
      <c r="K8" s="17">
        <f t="shared" si="2"/>
        <v>5</v>
      </c>
    </row>
    <row r="9" spans="1:11" s="2" customFormat="1" ht="14.25" thickTop="1" thickBot="1" x14ac:dyDescent="0.25">
      <c r="A9" s="13">
        <v>1.0000000000000001E-5</v>
      </c>
      <c r="B9" s="14">
        <f t="shared" si="3"/>
        <v>-5</v>
      </c>
      <c r="C9" s="43">
        <f>100*('Fig. 2H Ca2+_Raw'!C9-'Fig. 2H Ca2+_Raw'!C$4)/('Fig. 2H Ca2+_Raw'!C$11-'Fig. 2H Ca2+_Raw'!C$4)</f>
        <v>93.310228810665166</v>
      </c>
      <c r="D9" s="43">
        <f>100*('Fig. 2H Ca2+_Raw'!D9-'Fig. 2H Ca2+_Raw'!D$4)/('Fig. 2H Ca2+_Raw'!D$11-'Fig. 2H Ca2+_Raw'!D$4)</f>
        <v>95.682123655913955</v>
      </c>
      <c r="E9" s="43">
        <f>100*('Fig. 2H Ca2+_Raw'!E9-'Fig. 2H Ca2+_Raw'!E$4)/('Fig. 2H Ca2+_Raw'!E$11-'Fig. 2H Ca2+_Raw'!E$4)</f>
        <v>98.059687030667149</v>
      </c>
      <c r="F9" s="43">
        <f>100*('Fig. 2H Ca2+_Raw'!F9-'Fig. 2H Ca2+_Raw'!F$4)/('Fig. 2H Ca2+_Raw'!F$11-'Fig. 2H Ca2+_Raw'!F$4)</f>
        <v>95.952960356753252</v>
      </c>
      <c r="G9" s="43">
        <f>100*('Fig. 2H Ca2+_Raw'!G9-'Fig. 2H Ca2+_Raw'!G$4)/('Fig. 2H Ca2+_Raw'!G$11-'Fig. 2H Ca2+_Raw'!G$4)</f>
        <v>93.985017626321962</v>
      </c>
      <c r="I9" s="17">
        <f t="shared" si="0"/>
        <v>95.398003496064291</v>
      </c>
      <c r="J9" s="17">
        <f t="shared" si="1"/>
        <v>0.83152248393893757</v>
      </c>
      <c r="K9" s="17">
        <f t="shared" si="2"/>
        <v>5</v>
      </c>
    </row>
    <row r="10" spans="1:11" s="2" customFormat="1" ht="14.25" thickTop="1" thickBot="1" x14ac:dyDescent="0.25">
      <c r="A10" s="13">
        <v>1E-4</v>
      </c>
      <c r="B10" s="14">
        <f t="shared" si="3"/>
        <v>-4</v>
      </c>
      <c r="C10" s="43">
        <f>100*('Fig. 2H Ca2+_Raw'!C10-'Fig. 2H Ca2+_Raw'!C$4)/('Fig. 2H Ca2+_Raw'!C$11-'Fig. 2H Ca2+_Raw'!C$4)</f>
        <v>99.136110092207275</v>
      </c>
      <c r="D10" s="43">
        <f>100*('Fig. 2H Ca2+_Raw'!D10-'Fig. 2H Ca2+_Raw'!D$4)/('Fig. 2H Ca2+_Raw'!D$11-'Fig. 2H Ca2+_Raw'!D$4)</f>
        <v>98.618951612903231</v>
      </c>
      <c r="E10" s="43">
        <f>100*('Fig. 2H Ca2+_Raw'!E10-'Fig. 2H Ca2+_Raw'!E$4)/('Fig. 2H Ca2+_Raw'!E$11-'Fig. 2H Ca2+_Raw'!E$4)</f>
        <v>99.537328617799517</v>
      </c>
      <c r="F10" s="43">
        <f>100*('Fig. 2H Ca2+_Raw'!F10-'Fig. 2H Ca2+_Raw'!F$4)/('Fig. 2H Ca2+_Raw'!F$11-'Fig. 2H Ca2+_Raw'!F$4)</f>
        <v>98.675361728143471</v>
      </c>
      <c r="G10" s="43">
        <f>100*('Fig. 2H Ca2+_Raw'!G10-'Fig. 2H Ca2+_Raw'!G$4)/('Fig. 2H Ca2+_Raw'!G$11-'Fig. 2H Ca2+_Raw'!G$4)</f>
        <v>97.73305914610259</v>
      </c>
      <c r="I10" s="17">
        <f t="shared" si="0"/>
        <v>98.740162239431214</v>
      </c>
      <c r="J10" s="17">
        <f t="shared" si="1"/>
        <v>0.30210897866145509</v>
      </c>
      <c r="K10" s="17">
        <f t="shared" si="2"/>
        <v>5</v>
      </c>
    </row>
    <row r="11" spans="1:11" s="2" customFormat="1" ht="14.25" thickTop="1" thickBot="1" x14ac:dyDescent="0.25">
      <c r="A11" s="13">
        <v>1E-3</v>
      </c>
      <c r="B11" s="14">
        <f t="shared" si="3"/>
        <v>-3</v>
      </c>
      <c r="C11" s="43">
        <f>100*('Fig. 2H Ca2+_Raw'!C11-'Fig. 2H Ca2+_Raw'!C$4)/('Fig. 2H Ca2+_Raw'!C$11-'Fig. 2H Ca2+_Raw'!C$4)</f>
        <v>100</v>
      </c>
      <c r="D11" s="43">
        <f>100*('Fig. 2H Ca2+_Raw'!D11-'Fig. 2H Ca2+_Raw'!D$4)/('Fig. 2H Ca2+_Raw'!D$11-'Fig. 2H Ca2+_Raw'!D$4)</f>
        <v>100</v>
      </c>
      <c r="E11" s="43">
        <f>100*('Fig. 2H Ca2+_Raw'!E11-'Fig. 2H Ca2+_Raw'!E$4)/('Fig. 2H Ca2+_Raw'!E$11-'Fig. 2H Ca2+_Raw'!E$4)</f>
        <v>100</v>
      </c>
      <c r="F11" s="43">
        <f>100*('Fig. 2H Ca2+_Raw'!F11-'Fig. 2H Ca2+_Raw'!F$4)/('Fig. 2H Ca2+_Raw'!F$11-'Fig. 2H Ca2+_Raw'!F$4)</f>
        <v>100.00000000000001</v>
      </c>
      <c r="G11" s="43">
        <f>100*('Fig. 2H Ca2+_Raw'!G11-'Fig. 2H Ca2+_Raw'!G$4)/('Fig. 2H Ca2+_Raw'!G$11-'Fig. 2H Ca2+_Raw'!G$4)</f>
        <v>100</v>
      </c>
      <c r="I11" s="17">
        <f t="shared" si="0"/>
        <v>100</v>
      </c>
      <c r="J11" s="17">
        <f t="shared" si="1"/>
        <v>3.1776437161565094E-15</v>
      </c>
      <c r="K11" s="17">
        <f t="shared" si="2"/>
        <v>5</v>
      </c>
    </row>
    <row r="12" spans="1:11" ht="13.5" thickTop="1" x14ac:dyDescent="0.2"/>
    <row r="13" spans="1:11" s="2" customFormat="1" ht="13.5" thickBot="1" x14ac:dyDescent="0.25">
      <c r="A13" s="1" t="s">
        <v>56</v>
      </c>
    </row>
    <row r="14" spans="1:11" s="2" customFormat="1" ht="14.25" thickTop="1" thickBot="1" x14ac:dyDescent="0.25">
      <c r="A14" s="3"/>
      <c r="B14" s="4"/>
      <c r="C14" s="5">
        <f>'Fig. 2H Ca2+_Raw'!C14</f>
        <v>20170613</v>
      </c>
      <c r="D14" s="5">
        <f>'Fig. 2H Ca2+_Raw'!D14</f>
        <v>20170619</v>
      </c>
      <c r="E14" s="5">
        <f>'Fig. 2H Ca2+_Raw'!E14</f>
        <v>20170622</v>
      </c>
      <c r="F14" s="5">
        <f>'Fig. 2H Ca2+_Raw'!F14</f>
        <v>20170628</v>
      </c>
      <c r="G14" s="5">
        <f>'Fig. 2H Ca2+_Raw'!G14</f>
        <v>20170701</v>
      </c>
      <c r="I14" s="7" t="s">
        <v>45</v>
      </c>
      <c r="J14" s="7" t="s">
        <v>27</v>
      </c>
      <c r="K14" s="7" t="s">
        <v>26</v>
      </c>
    </row>
    <row r="15" spans="1:11" s="2" customFormat="1" ht="14.25" thickTop="1" thickBot="1" x14ac:dyDescent="0.25">
      <c r="A15" s="8" t="s">
        <v>53</v>
      </c>
      <c r="B15" s="9" t="s">
        <v>16</v>
      </c>
      <c r="C15" s="10"/>
      <c r="D15" s="11"/>
      <c r="E15" s="12"/>
      <c r="F15" s="12"/>
      <c r="G15" s="11"/>
    </row>
    <row r="16" spans="1:11" s="2" customFormat="1" ht="14.25" thickTop="1" thickBot="1" x14ac:dyDescent="0.25">
      <c r="A16" s="13" t="s">
        <v>11</v>
      </c>
      <c r="B16" s="14"/>
      <c r="C16" s="15">
        <f>100*('Fig. 2H Ca2+_Raw'!C16-'Fig. 2H Ca2+_Raw'!C$4)/('Fig. 2H Ca2+_Raw'!C$11-'Fig. 2H Ca2+_Raw'!C$4)</f>
        <v>5.3642124435562399</v>
      </c>
      <c r="D16" s="15">
        <f>100*('Fig. 2H Ca2+_Raw'!D16-'Fig. 2H Ca2+_Raw'!D$4)/('Fig. 2H Ca2+_Raw'!D$11-'Fig. 2H Ca2+_Raw'!D$4)</f>
        <v>6.0584677419354822</v>
      </c>
      <c r="E16" s="15">
        <f>100*('Fig. 2H Ca2+_Raw'!E16-'Fig. 2H Ca2+_Raw'!E$4)/('Fig. 2H Ca2+_Raw'!E$11-'Fig. 2H Ca2+_Raw'!E$4)</f>
        <v>4.4474589409427852</v>
      </c>
      <c r="F16" s="15">
        <f>100*('Fig. 2H Ca2+_Raw'!F16-'Fig. 2H Ca2+_Raw'!F$4)/('Fig. 2H Ca2+_Raw'!F$11-'Fig. 2H Ca2+_Raw'!F$4)</f>
        <v>0.91226219446409107</v>
      </c>
      <c r="G16" s="15">
        <f>100*('Fig. 2H Ca2+_Raw'!G16-'Fig. 2H Ca2+_Raw'!G$4)/('Fig. 2H Ca2+_Raw'!G$11-'Fig. 2H Ca2+_Raw'!G$4)</f>
        <v>2.4419800235017619</v>
      </c>
      <c r="I16" s="17">
        <f t="shared" ref="I16:I23" si="4">AVERAGE(C16:G16)</f>
        <v>3.8448762688800722</v>
      </c>
      <c r="J16" s="17">
        <f t="shared" ref="J16:J23" si="5">STDEVA(C16:G16)/SQRT(COUNT(C16:G16))</f>
        <v>0.95236071639617514</v>
      </c>
      <c r="K16" s="17">
        <f t="shared" ref="K16:K23" si="6">COUNT(C16:G16)</f>
        <v>5</v>
      </c>
    </row>
    <row r="17" spans="1:14" s="2" customFormat="1" ht="14.25" thickTop="1" thickBot="1" x14ac:dyDescent="0.25">
      <c r="A17" s="13">
        <v>1.0000000000000001E-9</v>
      </c>
      <c r="B17" s="14">
        <f t="shared" ref="B17:B23" si="7">LOG(A17)</f>
        <v>-9</v>
      </c>
      <c r="C17" s="15">
        <f>100*('Fig. 2H Ca2+_Raw'!C17-'Fig. 2H Ca2+_Raw'!C$4)/('Fig. 2H Ca2+_Raw'!C$11-'Fig. 2H Ca2+_Raw'!C$4)</f>
        <v>5.9220095875336733</v>
      </c>
      <c r="D17" s="15">
        <f>100*('Fig. 2H Ca2+_Raw'!D17-'Fig. 2H Ca2+_Raw'!D$4)/('Fig. 2H Ca2+_Raw'!D$11-'Fig. 2H Ca2+_Raw'!D$4)</f>
        <v>8.2997311827956963</v>
      </c>
      <c r="E17" s="15">
        <f>100*('Fig. 2H Ca2+_Raw'!E17-'Fig. 2H Ca2+_Raw'!E$4)/('Fig. 2H Ca2+_Raw'!E$11-'Fig. 2H Ca2+_Raw'!E$4)</f>
        <v>10.786783586066568</v>
      </c>
      <c r="F17" s="15">
        <f>100*('Fig. 2H Ca2+_Raw'!F17-'Fig. 2H Ca2+_Raw'!F$4)/('Fig. 2H Ca2+_Raw'!F$11-'Fig. 2H Ca2+_Raw'!F$4)</f>
        <v>9.3108284683345506</v>
      </c>
      <c r="G17" s="15">
        <f>100*('Fig. 2H Ca2+_Raw'!G17-'Fig. 2H Ca2+_Raw'!G$4)/('Fig. 2H Ca2+_Raw'!G$11-'Fig. 2H Ca2+_Raw'!G$4)</f>
        <v>8.7617508813160967</v>
      </c>
      <c r="I17" s="17">
        <f t="shared" si="4"/>
        <v>8.6162207412093164</v>
      </c>
      <c r="J17" s="17">
        <f t="shared" si="5"/>
        <v>0.79290419852941485</v>
      </c>
      <c r="K17" s="17">
        <f t="shared" si="6"/>
        <v>5</v>
      </c>
    </row>
    <row r="18" spans="1:14" s="2" customFormat="1" ht="14.25" thickTop="1" thickBot="1" x14ac:dyDescent="0.25">
      <c r="A18" s="13">
        <v>1E-8</v>
      </c>
      <c r="B18" s="14">
        <f t="shared" si="7"/>
        <v>-8</v>
      </c>
      <c r="C18" s="15">
        <f>100*('Fig. 2H Ca2+_Raw'!C18-'Fig. 2H Ca2+_Raw'!C$4)/('Fig. 2H Ca2+_Raw'!C$11-'Fig. 2H Ca2+_Raw'!C$4)</f>
        <v>28.085908349249305</v>
      </c>
      <c r="D18" s="15">
        <f>100*('Fig. 2H Ca2+_Raw'!D18-'Fig. 2H Ca2+_Raw'!D$4)/('Fig. 2H Ca2+_Raw'!D$11-'Fig. 2H Ca2+_Raw'!D$4)</f>
        <v>48.83512544802867</v>
      </c>
      <c r="E18" s="15">
        <f>100*('Fig. 2H Ca2+_Raw'!E18-'Fig. 2H Ca2+_Raw'!E$4)/('Fig. 2H Ca2+_Raw'!E$11-'Fig. 2H Ca2+_Raw'!E$4)</f>
        <v>43.71881207305848</v>
      </c>
      <c r="F18" s="15">
        <f>100*('Fig. 2H Ca2+_Raw'!F18-'Fig. 2H Ca2+_Raw'!F$4)/('Fig. 2H Ca2+_Raw'!F$11-'Fig. 2H Ca2+_Raw'!F$4)</f>
        <v>42.380033325741138</v>
      </c>
      <c r="G18" s="15">
        <f>100*('Fig. 2H Ca2+_Raw'!G18-'Fig. 2H Ca2+_Raw'!G$4)/('Fig. 2H Ca2+_Raw'!G$11-'Fig. 2H Ca2+_Raw'!G$4)</f>
        <v>29.918233450842134</v>
      </c>
      <c r="I18" s="17">
        <f t="shared" si="4"/>
        <v>38.587622529383943</v>
      </c>
      <c r="J18" s="17">
        <f t="shared" si="5"/>
        <v>4.0691959252747631</v>
      </c>
      <c r="K18" s="17">
        <f t="shared" si="6"/>
        <v>5</v>
      </c>
    </row>
    <row r="19" spans="1:14" s="2" customFormat="1" ht="14.25" thickTop="1" thickBot="1" x14ac:dyDescent="0.25">
      <c r="A19" s="13">
        <v>9.9999999999999995E-8</v>
      </c>
      <c r="B19" s="14">
        <f t="shared" si="7"/>
        <v>-7</v>
      </c>
      <c r="C19" s="15">
        <f>100*('Fig. 2H Ca2+_Raw'!C19-'Fig. 2H Ca2+_Raw'!C$4)/('Fig. 2H Ca2+_Raw'!C$11-'Fig. 2H Ca2+_Raw'!C$4)</f>
        <v>84.245076586433271</v>
      </c>
      <c r="D19" s="15">
        <f>100*('Fig. 2H Ca2+_Raw'!D19-'Fig. 2H Ca2+_Raw'!D$4)/('Fig. 2H Ca2+_Raw'!D$11-'Fig. 2H Ca2+_Raw'!D$4)</f>
        <v>80.136648745519707</v>
      </c>
      <c r="E19" s="15">
        <f>100*('Fig. 2H Ca2+_Raw'!E19-'Fig. 2H Ca2+_Raw'!E$4)/('Fig. 2H Ca2+_Raw'!E$11-'Fig. 2H Ca2+_Raw'!E$4)</f>
        <v>77.430841528995671</v>
      </c>
      <c r="F19" s="15">
        <f>100*('Fig. 2H Ca2+_Raw'!F19-'Fig. 2H Ca2+_Raw'!F$4)/('Fig. 2H Ca2+_Raw'!F$11-'Fig. 2H Ca2+_Raw'!F$4)</f>
        <v>77.134705522722626</v>
      </c>
      <c r="G19" s="15">
        <f>100*('Fig. 2H Ca2+_Raw'!G19-'Fig. 2H Ca2+_Raw'!G$4)/('Fig. 2H Ca2+_Raw'!G$11-'Fig. 2H Ca2+_Raw'!G$4)</f>
        <v>73.217783000391691</v>
      </c>
      <c r="I19" s="17">
        <f t="shared" si="4"/>
        <v>78.433011076812591</v>
      </c>
      <c r="J19" s="17">
        <f t="shared" si="5"/>
        <v>1.8244318540000524</v>
      </c>
      <c r="K19" s="17">
        <f t="shared" si="6"/>
        <v>5</v>
      </c>
    </row>
    <row r="20" spans="1:14" s="2" customFormat="1" ht="14.25" thickTop="1" thickBot="1" x14ac:dyDescent="0.25">
      <c r="A20" s="13">
        <v>9.9999999999999995E-7</v>
      </c>
      <c r="B20" s="14">
        <f t="shared" si="7"/>
        <v>-6</v>
      </c>
      <c r="C20" s="15">
        <f>100*('Fig. 2H Ca2+_Raw'!C20-'Fig. 2H Ca2+_Raw'!C$4)/('Fig. 2H Ca2+_Raw'!C$11-'Fig. 2H Ca2+_Raw'!C$4)</f>
        <v>95.757706075055964</v>
      </c>
      <c r="D20" s="15">
        <f>100*('Fig. 2H Ca2+_Raw'!D20-'Fig. 2H Ca2+_Raw'!D$4)/('Fig. 2H Ca2+_Raw'!D$11-'Fig. 2H Ca2+_Raw'!D$4)</f>
        <v>93.709677419354833</v>
      </c>
      <c r="E20" s="15">
        <f>100*('Fig. 2H Ca2+_Raw'!E20-'Fig. 2H Ca2+_Raw'!E$4)/('Fig. 2H Ca2+_Raw'!E$11-'Fig. 2H Ca2+_Raw'!E$4)</f>
        <v>89.007315537037925</v>
      </c>
      <c r="F20" s="15">
        <f>100*('Fig. 2H Ca2+_Raw'!F20-'Fig. 2H Ca2+_Raw'!F$4)/('Fig. 2H Ca2+_Raw'!F$11-'Fig. 2H Ca2+_Raw'!F$4)</f>
        <v>95.564559632697595</v>
      </c>
      <c r="G20" s="15">
        <f>100*('Fig. 2H Ca2+_Raw'!G20-'Fig. 2H Ca2+_Raw'!G$4)/('Fig. 2H Ca2+_Raw'!G$11-'Fig. 2H Ca2+_Raw'!G$4)</f>
        <v>91.982471602036796</v>
      </c>
      <c r="I20" s="17">
        <f t="shared" si="4"/>
        <v>93.20434605323662</v>
      </c>
      <c r="J20" s="17">
        <f t="shared" si="5"/>
        <v>1.2540665384994156</v>
      </c>
      <c r="K20" s="17">
        <f t="shared" si="6"/>
        <v>5</v>
      </c>
    </row>
    <row r="21" spans="1:14" s="2" customFormat="1" ht="14.25" thickTop="1" thickBot="1" x14ac:dyDescent="0.25">
      <c r="A21" s="13">
        <v>1.0000000000000001E-5</v>
      </c>
      <c r="B21" s="14">
        <f t="shared" si="7"/>
        <v>-5</v>
      </c>
      <c r="C21" s="15">
        <f>100*('Fig. 2H Ca2+_Raw'!C21-'Fig. 2H Ca2+_Raw'!C$4)/('Fig. 2H Ca2+_Raw'!C$11-'Fig. 2H Ca2+_Raw'!C$4)</f>
        <v>100.6387472963914</v>
      </c>
      <c r="D21" s="15">
        <f>100*('Fig. 2H Ca2+_Raw'!D21-'Fig. 2H Ca2+_Raw'!D$4)/('Fig. 2H Ca2+_Raw'!D$11-'Fig. 2H Ca2+_Raw'!D$4)</f>
        <v>99.921594982078844</v>
      </c>
      <c r="E21" s="15">
        <f>100*('Fig. 2H Ca2+_Raw'!E21-'Fig. 2H Ca2+_Raw'!E$4)/('Fig. 2H Ca2+_Raw'!E$11-'Fig. 2H Ca2+_Raw'!E$4)</f>
        <v>98.754905285596664</v>
      </c>
      <c r="F21" s="15">
        <f>100*('Fig. 2H Ca2+_Raw'!F21-'Fig. 2H Ca2+_Raw'!F$4)/('Fig. 2H Ca2+_Raw'!F$11-'Fig. 2H Ca2+_Raw'!F$4)</f>
        <v>99.537275680600345</v>
      </c>
      <c r="G21" s="15">
        <f>100*('Fig. 2H Ca2+_Raw'!G21-'Fig. 2H Ca2+_Raw'!G$4)/('Fig. 2H Ca2+_Raw'!G$11-'Fig. 2H Ca2+_Raw'!G$4)</f>
        <v>99.108891500195824</v>
      </c>
      <c r="I21" s="17">
        <f t="shared" si="4"/>
        <v>99.59228294897261</v>
      </c>
      <c r="J21" s="17">
        <f t="shared" si="5"/>
        <v>0.32721770192124805</v>
      </c>
      <c r="K21" s="17">
        <f t="shared" si="6"/>
        <v>5</v>
      </c>
    </row>
    <row r="22" spans="1:14" s="2" customFormat="1" ht="14.25" thickTop="1" thickBot="1" x14ac:dyDescent="0.25">
      <c r="A22" s="13">
        <v>1E-4</v>
      </c>
      <c r="B22" s="14">
        <f t="shared" si="7"/>
        <v>-4</v>
      </c>
      <c r="C22" s="15">
        <f>100*('Fig. 2H Ca2+_Raw'!C22-'Fig. 2H Ca2+_Raw'!C$4)/('Fig. 2H Ca2+_Raw'!C$11-'Fig. 2H Ca2+_Raw'!C$4)</f>
        <v>102.25016126788177</v>
      </c>
      <c r="D22" s="15">
        <f>100*('Fig. 2H Ca2+_Raw'!D22-'Fig. 2H Ca2+_Raw'!D$4)/('Fig. 2H Ca2+_Raw'!D$11-'Fig. 2H Ca2+_Raw'!D$4)</f>
        <v>101.73163082437276</v>
      </c>
      <c r="E22" s="15">
        <f>100*('Fig. 2H Ca2+_Raw'!E22-'Fig. 2H Ca2+_Raw'!E$4)/('Fig. 2H Ca2+_Raw'!E$11-'Fig. 2H Ca2+_Raw'!E$4)</f>
        <v>101.12155418826607</v>
      </c>
      <c r="F22" s="15">
        <f>100*('Fig. 2H Ca2+_Raw'!F22-'Fig. 2H Ca2+_Raw'!F$4)/('Fig. 2H Ca2+_Raw'!F$11-'Fig. 2H Ca2+_Raw'!F$4)</f>
        <v>102.87224732974499</v>
      </c>
      <c r="G22" s="15">
        <f>100*('Fig. 2H Ca2+_Raw'!G22-'Fig. 2H Ca2+_Raw'!G$4)/('Fig. 2H Ca2+_Raw'!G$11-'Fig. 2H Ca2+_Raw'!G$4)</f>
        <v>100.73443008225615</v>
      </c>
      <c r="I22" s="17">
        <f t="shared" si="4"/>
        <v>101.74200473850435</v>
      </c>
      <c r="J22" s="17">
        <f t="shared" si="5"/>
        <v>0.38314126407255616</v>
      </c>
      <c r="K22" s="17">
        <f t="shared" si="6"/>
        <v>5</v>
      </c>
    </row>
    <row r="23" spans="1:14" s="2" customFormat="1" ht="14.25" customHeight="1" thickTop="1" thickBot="1" x14ac:dyDescent="0.25">
      <c r="A23" s="13">
        <v>1E-3</v>
      </c>
      <c r="B23" s="14">
        <f t="shared" si="7"/>
        <v>-3</v>
      </c>
      <c r="C23" s="15">
        <f>100*('Fig. 2H Ca2+_Raw'!C23-'Fig. 2H Ca2+_Raw'!C$4)/('Fig. 2H Ca2+_Raw'!C$11-'Fig. 2H Ca2+_Raw'!C$4)</f>
        <v>102.77760210470394</v>
      </c>
      <c r="D23" s="15">
        <f>100*('Fig. 2H Ca2+_Raw'!D23-'Fig. 2H Ca2+_Raw'!D$4)/('Fig. 2H Ca2+_Raw'!D$11-'Fig. 2H Ca2+_Raw'!D$4)</f>
        <v>103.47894265232974</v>
      </c>
      <c r="E23" s="15">
        <f>100*('Fig. 2H Ca2+_Raw'!E23-'Fig. 2H Ca2+_Raw'!E$4)/('Fig. 2H Ca2+_Raw'!E$11-'Fig. 2H Ca2+_Raw'!E$4)</f>
        <v>101.55273484811784</v>
      </c>
      <c r="F23" s="15">
        <f>100*('Fig. 2H Ca2+_Raw'!F23-'Fig. 2H Ca2+_Raw'!F$4)/('Fig. 2H Ca2+_Raw'!F$11-'Fig. 2H Ca2+_Raw'!F$4)</f>
        <v>102.74038288639279</v>
      </c>
      <c r="G23" s="15">
        <f>100*('Fig. 2H Ca2+_Raw'!G23-'Fig. 2H Ca2+_Raw'!G$4)/('Fig. 2H Ca2+_Raw'!G$11-'Fig. 2H Ca2+_Raw'!G$4)</f>
        <v>100.93027810419115</v>
      </c>
      <c r="H23" s="20"/>
      <c r="I23" s="19">
        <f t="shared" si="4"/>
        <v>102.2959881191471</v>
      </c>
      <c r="J23" s="19">
        <f t="shared" si="5"/>
        <v>0.46078245613648</v>
      </c>
      <c r="K23" s="19">
        <f t="shared" si="6"/>
        <v>5</v>
      </c>
      <c r="L23" s="20"/>
      <c r="M23" s="20"/>
      <c r="N23" s="20"/>
    </row>
    <row r="24" spans="1:14" s="25" customFormat="1" ht="13.5" thickTop="1" x14ac:dyDescent="0.2">
      <c r="H24" s="26"/>
      <c r="I24" s="26"/>
      <c r="J24" s="26"/>
      <c r="K24" s="26"/>
      <c r="L24" s="26"/>
      <c r="M24" s="26"/>
      <c r="N24" s="26"/>
    </row>
    <row r="25" spans="1:14" s="2" customFormat="1" ht="13.5" thickBot="1" x14ac:dyDescent="0.25">
      <c r="A25" s="1" t="s">
        <v>55</v>
      </c>
      <c r="H25" s="20"/>
      <c r="I25" s="20"/>
      <c r="J25" s="20"/>
      <c r="K25" s="20"/>
      <c r="L25" s="20"/>
      <c r="M25" s="20"/>
      <c r="N25" s="20"/>
    </row>
    <row r="26" spans="1:14" s="2" customFormat="1" ht="14.25" thickTop="1" thickBot="1" x14ac:dyDescent="0.25">
      <c r="A26" s="3"/>
      <c r="B26" s="4"/>
      <c r="C26" s="5"/>
      <c r="D26" s="5">
        <f>'Fig. 2H Ca2+_Raw'!D26</f>
        <v>20170619</v>
      </c>
      <c r="E26" s="5">
        <f>'Fig. 2H Ca2+_Raw'!E26</f>
        <v>20170622</v>
      </c>
      <c r="F26" s="5">
        <f>'Fig. 2H Ca2+_Raw'!F26</f>
        <v>20170628</v>
      </c>
      <c r="G26" s="5">
        <f>'Fig. 2H Ca2+_Raw'!G26</f>
        <v>20170701</v>
      </c>
      <c r="H26" s="20"/>
      <c r="I26" s="22" t="s">
        <v>23</v>
      </c>
      <c r="J26" s="22" t="s">
        <v>57</v>
      </c>
      <c r="K26" s="22" t="s">
        <v>28</v>
      </c>
      <c r="L26" s="20"/>
      <c r="M26" s="20"/>
      <c r="N26" s="20"/>
    </row>
    <row r="27" spans="1:14" s="2" customFormat="1" ht="14.25" thickTop="1" thickBot="1" x14ac:dyDescent="0.25">
      <c r="A27" s="8" t="s">
        <v>14</v>
      </c>
      <c r="B27" s="9" t="s">
        <v>16</v>
      </c>
      <c r="C27" s="10"/>
      <c r="D27" s="11"/>
      <c r="E27" s="12"/>
      <c r="F27" s="12"/>
      <c r="G27" s="11"/>
      <c r="H27" s="20"/>
      <c r="I27" s="20"/>
      <c r="J27" s="20"/>
      <c r="K27" s="20"/>
      <c r="L27" s="20"/>
      <c r="M27" s="20"/>
      <c r="N27" s="20"/>
    </row>
    <row r="28" spans="1:14" s="2" customFormat="1" ht="14.25" thickTop="1" thickBot="1" x14ac:dyDescent="0.25">
      <c r="A28" s="13" t="s">
        <v>11</v>
      </c>
      <c r="B28" s="14"/>
      <c r="C28" s="15"/>
      <c r="D28" s="15">
        <f>100*('Fig. 2H Ca2+_Raw'!D28-'Fig. 2H Ca2+_Raw'!D$4)/('Fig. 2H Ca2+_Raw'!D$11-'Fig. 2H Ca2+_Raw'!D$4)</f>
        <v>13.183243727598565</v>
      </c>
      <c r="E28" s="15">
        <f>100*('Fig. 2H Ca2+_Raw'!E28-'Fig. 2H Ca2+_Raw'!E$4)/('Fig. 2H Ca2+_Raw'!E$11-'Fig. 2H Ca2+_Raw'!E$4)</f>
        <v>9.4980863330265013</v>
      </c>
      <c r="F28" s="15">
        <f>100*('Fig. 2H Ca2+_Raw'!F28-'Fig. 2H Ca2+_Raw'!F$4)/('Fig. 2H Ca2+_Raw'!F$11-'Fig. 2H Ca2+_Raw'!F$4)</f>
        <v>14.273726609045898</v>
      </c>
      <c r="G28" s="15">
        <f>100*('Fig. 2H Ca2+_Raw'!G28-'Fig. 2H Ca2+_Raw'!G$4)/('Fig. 2H Ca2+_Raw'!G$11-'Fig. 2H Ca2+_Raw'!G$4)</f>
        <v>8.5022522522522497</v>
      </c>
      <c r="H28" s="20"/>
      <c r="I28" s="19">
        <f t="shared" ref="I28:I35" si="8">AVERAGE(C28:G28)</f>
        <v>11.364327230480804</v>
      </c>
      <c r="J28" s="19">
        <f t="shared" ref="J28:J35" si="9">STDEVA(C28:G28)/SQRT(COUNT(C28:G28))</f>
        <v>1.3978373246976676</v>
      </c>
      <c r="K28" s="19">
        <f t="shared" ref="K28:K35" si="10">COUNT(C28:G28)</f>
        <v>4</v>
      </c>
      <c r="L28" s="20"/>
      <c r="M28" s="20"/>
      <c r="N28" s="20"/>
    </row>
    <row r="29" spans="1:14" s="2" customFormat="1" ht="14.25" thickTop="1" thickBot="1" x14ac:dyDescent="0.25">
      <c r="A29" s="13">
        <v>1.0000000000000001E-9</v>
      </c>
      <c r="B29" s="14">
        <f t="shared" ref="B29:B35" si="11">LOG(A29)</f>
        <v>-9</v>
      </c>
      <c r="C29" s="15"/>
      <c r="D29" s="15">
        <f>100*('Fig. 2H Ca2+_Raw'!D29-'Fig. 2H Ca2+_Raw'!D$4)/('Fig. 2H Ca2+_Raw'!D$11-'Fig. 2H Ca2+_Raw'!D$4)</f>
        <v>27.905465949820794</v>
      </c>
      <c r="E29" s="15">
        <f>100*('Fig. 2H Ca2+_Raw'!E29-'Fig. 2H Ca2+_Raw'!E$4)/('Fig. 2H Ca2+_Raw'!E$11-'Fig. 2H Ca2+_Raw'!E$4)</f>
        <v>17.174555496342229</v>
      </c>
      <c r="F29" s="15">
        <f>100*('Fig. 2H Ca2+_Raw'!F29-'Fig. 2H Ca2+_Raw'!F$4)/('Fig. 2H Ca2+_Raw'!F$11-'Fig. 2H Ca2+_Raw'!F$4)</f>
        <v>16.122226351310854</v>
      </c>
      <c r="G29" s="15">
        <f>100*('Fig. 2H Ca2+_Raw'!G29-'Fig. 2H Ca2+_Raw'!G$4)/('Fig. 2H Ca2+_Raw'!G$11-'Fig. 2H Ca2+_Raw'!G$4)</f>
        <v>10.039659224441831</v>
      </c>
      <c r="H29" s="20"/>
      <c r="I29" s="19">
        <f t="shared" si="8"/>
        <v>17.810476755478927</v>
      </c>
      <c r="J29" s="19">
        <f t="shared" si="9"/>
        <v>3.7142630180780607</v>
      </c>
      <c r="K29" s="19">
        <f t="shared" si="10"/>
        <v>4</v>
      </c>
      <c r="L29" s="20"/>
      <c r="M29" s="20"/>
      <c r="N29" s="20"/>
    </row>
    <row r="30" spans="1:14" s="2" customFormat="1" ht="14.25" thickTop="1" thickBot="1" x14ac:dyDescent="0.25">
      <c r="A30" s="13">
        <v>1E-8</v>
      </c>
      <c r="B30" s="14">
        <f t="shared" si="11"/>
        <v>-8</v>
      </c>
      <c r="C30" s="15"/>
      <c r="D30" s="15">
        <f>100*('Fig. 2H Ca2+_Raw'!D30-'Fig. 2H Ca2+_Raw'!D$4)/('Fig. 2H Ca2+_Raw'!D$11-'Fig. 2H Ca2+_Raw'!D$4)</f>
        <v>61.397849462365592</v>
      </c>
      <c r="E30" s="15">
        <f>100*('Fig. 2H Ca2+_Raw'!E30-'Fig. 2H Ca2+_Raw'!E$4)/('Fig. 2H Ca2+_Raw'!E$11-'Fig. 2H Ca2+_Raw'!E$4)</f>
        <v>54.115595174652412</v>
      </c>
      <c r="F30" s="15">
        <f>100*('Fig. 2H Ca2+_Raw'!F30-'Fig. 2H Ca2+_Raw'!F$4)/('Fig. 2H Ca2+_Raw'!F$11-'Fig. 2H Ca2+_Raw'!F$4)</f>
        <v>51.083086586988578</v>
      </c>
      <c r="G30" s="15">
        <f>100*('Fig. 2H Ca2+_Raw'!G30-'Fig. 2H Ca2+_Raw'!G$4)/('Fig. 2H Ca2+_Raw'!G$11-'Fig. 2H Ca2+_Raw'!G$4)</f>
        <v>35.805914610262427</v>
      </c>
      <c r="H30" s="20"/>
      <c r="I30" s="19">
        <f t="shared" si="8"/>
        <v>50.600611458567251</v>
      </c>
      <c r="J30" s="19">
        <f t="shared" si="9"/>
        <v>5.3855616862573505</v>
      </c>
      <c r="K30" s="19">
        <f t="shared" si="10"/>
        <v>4</v>
      </c>
      <c r="L30" s="20"/>
      <c r="M30" s="20"/>
      <c r="N30" s="20"/>
    </row>
    <row r="31" spans="1:14" s="2" customFormat="1" ht="14.25" thickTop="1" thickBot="1" x14ac:dyDescent="0.25">
      <c r="A31" s="13">
        <v>9.9999999999999995E-8</v>
      </c>
      <c r="B31" s="14">
        <f t="shared" si="11"/>
        <v>-7</v>
      </c>
      <c r="C31" s="15"/>
      <c r="D31" s="15">
        <f>100*('Fig. 2H Ca2+_Raw'!D31-'Fig. 2H Ca2+_Raw'!D$4)/('Fig. 2H Ca2+_Raw'!D$11-'Fig. 2H Ca2+_Raw'!D$4)</f>
        <v>85.611559139784944</v>
      </c>
      <c r="E31" s="15">
        <f>100*('Fig. 2H Ca2+_Raw'!E31-'Fig. 2H Ca2+_Raw'!E$4)/('Fig. 2H Ca2+_Raw'!E$11-'Fig. 2H Ca2+_Raw'!E$4)</f>
        <v>86.144082166561688</v>
      </c>
      <c r="F31" s="15">
        <f>100*('Fig. 2H Ca2+_Raw'!F31-'Fig. 2H Ca2+_Raw'!F$4)/('Fig. 2H Ca2+_Raw'!F$11-'Fig. 2H Ca2+_Raw'!F$4)</f>
        <v>82.143156834773848</v>
      </c>
      <c r="G31" s="15">
        <f>100*('Fig. 2H Ca2+_Raw'!G31-'Fig. 2H Ca2+_Raw'!G$4)/('Fig. 2H Ca2+_Raw'!G$11-'Fig. 2H Ca2+_Raw'!G$4)</f>
        <v>79.90354484919699</v>
      </c>
      <c r="H31" s="20"/>
      <c r="I31" s="19">
        <f t="shared" si="8"/>
        <v>83.450585747579368</v>
      </c>
      <c r="J31" s="19">
        <f t="shared" si="9"/>
        <v>1.4780504743785574</v>
      </c>
      <c r="K31" s="19">
        <f t="shared" si="10"/>
        <v>4</v>
      </c>
      <c r="L31" s="20"/>
      <c r="M31" s="20"/>
      <c r="N31" s="20"/>
    </row>
    <row r="32" spans="1:14" s="2" customFormat="1" ht="14.25" thickTop="1" thickBot="1" x14ac:dyDescent="0.25">
      <c r="A32" s="13">
        <v>9.9999999999999995E-7</v>
      </c>
      <c r="B32" s="14">
        <f t="shared" si="11"/>
        <v>-6</v>
      </c>
      <c r="C32" s="15"/>
      <c r="D32" s="15">
        <f>100*('Fig. 2H Ca2+_Raw'!D32-'Fig. 2H Ca2+_Raw'!D$4)/('Fig. 2H Ca2+_Raw'!D$11-'Fig. 2H Ca2+_Raw'!D$4)</f>
        <v>95.745967741935488</v>
      </c>
      <c r="E32" s="15">
        <f>100*('Fig. 2H Ca2+_Raw'!E32-'Fig. 2H Ca2+_Raw'!E$4)/('Fig. 2H Ca2+_Raw'!E$11-'Fig. 2H Ca2+_Raw'!E$4)</f>
        <v>94.554527396928449</v>
      </c>
      <c r="F32" s="15">
        <f>100*('Fig. 2H Ca2+_Raw'!F32-'Fig. 2H Ca2+_Raw'!F$4)/('Fig. 2H Ca2+_Raw'!F$11-'Fig. 2H Ca2+_Raw'!F$4)</f>
        <v>101.71903283424639</v>
      </c>
      <c r="G32" s="15">
        <f>100*('Fig. 2H Ca2+_Raw'!G32-'Fig. 2H Ca2+_Raw'!G$4)/('Fig. 2H Ca2+_Raw'!G$11-'Fig. 2H Ca2+_Raw'!G$4)</f>
        <v>94.543184488836658</v>
      </c>
      <c r="H32" s="20"/>
      <c r="I32" s="19">
        <f t="shared" si="8"/>
        <v>96.640678115486736</v>
      </c>
      <c r="J32" s="19">
        <f t="shared" si="9"/>
        <v>1.7161414480472277</v>
      </c>
      <c r="K32" s="19">
        <f t="shared" si="10"/>
        <v>4</v>
      </c>
      <c r="L32" s="20"/>
      <c r="M32" s="20"/>
      <c r="N32" s="20"/>
    </row>
    <row r="33" spans="1:14" s="2" customFormat="1" ht="14.25" thickTop="1" thickBot="1" x14ac:dyDescent="0.25">
      <c r="A33" s="13">
        <v>1.0000000000000001E-5</v>
      </c>
      <c r="B33" s="14">
        <f t="shared" si="11"/>
        <v>-5</v>
      </c>
      <c r="C33" s="15"/>
      <c r="D33" s="15">
        <f>100*('Fig. 2H Ca2+_Raw'!D33-'Fig. 2H Ca2+_Raw'!D$4)/('Fig. 2H Ca2+_Raw'!D$11-'Fig. 2H Ca2+_Raw'!D$4)</f>
        <v>101.73387096774194</v>
      </c>
      <c r="E33" s="15">
        <f>100*('Fig. 2H Ca2+_Raw'!E33-'Fig. 2H Ca2+_Raw'!E$4)/('Fig. 2H Ca2+_Raw'!E$11-'Fig. 2H Ca2+_Raw'!E$4)</f>
        <v>100.17683251780439</v>
      </c>
      <c r="F33" s="15">
        <f>100*('Fig. 2H Ca2+_Raw'!F33-'Fig. 2H Ca2+_Raw'!F$4)/('Fig. 2H Ca2+_Raw'!F$11-'Fig. 2H Ca2+_Raw'!F$4)</f>
        <v>101.68786487490857</v>
      </c>
      <c r="G33" s="15">
        <f>100*('Fig. 2H Ca2+_Raw'!G33-'Fig. 2H Ca2+_Raw'!G$4)/('Fig. 2H Ca2+_Raw'!G$11-'Fig. 2H Ca2+_Raw'!G$4)</f>
        <v>100.54347826086956</v>
      </c>
      <c r="H33" s="20"/>
      <c r="I33" s="19">
        <f t="shared" si="8"/>
        <v>101.03551165533112</v>
      </c>
      <c r="J33" s="19">
        <f t="shared" si="9"/>
        <v>0.39714577244098831</v>
      </c>
      <c r="K33" s="19">
        <f t="shared" si="10"/>
        <v>4</v>
      </c>
      <c r="L33" s="20"/>
      <c r="M33" s="20"/>
      <c r="N33" s="20"/>
    </row>
    <row r="34" spans="1:14" s="2" customFormat="1" ht="14.25" thickTop="1" thickBot="1" x14ac:dyDescent="0.25">
      <c r="A34" s="13">
        <v>1E-4</v>
      </c>
      <c r="B34" s="14">
        <f t="shared" si="11"/>
        <v>-4</v>
      </c>
      <c r="C34" s="15"/>
      <c r="D34" s="15">
        <f>100*('Fig. 2H Ca2+_Raw'!D34-'Fig. 2H Ca2+_Raw'!D$4)/('Fig. 2H Ca2+_Raw'!D$11-'Fig. 2H Ca2+_Raw'!D$4)</f>
        <v>103.22804659498209</v>
      </c>
      <c r="E34" s="15">
        <f>100*('Fig. 2H Ca2+_Raw'!E34-'Fig. 2H Ca2+_Raw'!E$4)/('Fig. 2H Ca2+_Raw'!E$11-'Fig. 2H Ca2+_Raw'!E$4)</f>
        <v>101.16031200038761</v>
      </c>
      <c r="F34" s="15">
        <f>100*('Fig. 2H Ca2+_Raw'!F34-'Fig. 2H Ca2+_Raw'!F$4)/('Fig. 2H Ca2+_Raw'!F$11-'Fig. 2H Ca2+_Raw'!F$4)</f>
        <v>102.16497440631028</v>
      </c>
      <c r="G34" s="15">
        <f>100*('Fig. 2H Ca2+_Raw'!G34-'Fig. 2H Ca2+_Raw'!G$4)/('Fig. 2H Ca2+_Raw'!G$11-'Fig. 2H Ca2+_Raw'!G$4)</f>
        <v>101.14081472777123</v>
      </c>
      <c r="H34" s="20"/>
      <c r="I34" s="19">
        <f t="shared" si="8"/>
        <v>101.92353693236281</v>
      </c>
      <c r="J34" s="19">
        <f t="shared" si="9"/>
        <v>0.49625294793771429</v>
      </c>
      <c r="K34" s="19">
        <f t="shared" si="10"/>
        <v>4</v>
      </c>
      <c r="L34" s="20"/>
      <c r="M34" s="20"/>
      <c r="N34" s="20"/>
    </row>
    <row r="35" spans="1:14" s="2" customFormat="1" ht="14.25" customHeight="1" thickTop="1" thickBot="1" x14ac:dyDescent="0.25">
      <c r="A35" s="13">
        <v>1E-3</v>
      </c>
      <c r="B35" s="14">
        <f t="shared" si="11"/>
        <v>-3</v>
      </c>
      <c r="C35" s="15"/>
      <c r="D35" s="15">
        <f>100*('Fig. 2H Ca2+_Raw'!D35-'Fig. 2H Ca2+_Raw'!D$4)/('Fig. 2H Ca2+_Raw'!D$11-'Fig. 2H Ca2+_Raw'!D$4)</f>
        <v>105.10528673835124</v>
      </c>
      <c r="E35" s="15">
        <f>100*('Fig. 2H Ca2+_Raw'!E35-'Fig. 2H Ca2+_Raw'!E$4)/('Fig. 2H Ca2+_Raw'!E$11-'Fig. 2H Ca2+_Raw'!E$4)</f>
        <v>103.39373092388936</v>
      </c>
      <c r="F35" s="15">
        <f>100*('Fig. 2H Ca2+_Raw'!F35-'Fig. 2H Ca2+_Raw'!F$4)/('Fig. 2H Ca2+_Raw'!F$11-'Fig. 2H Ca2+_Raw'!F$4)</f>
        <v>103.89599491722508</v>
      </c>
      <c r="G35" s="15">
        <f>100*('Fig. 2H Ca2+_Raw'!G35-'Fig. 2H Ca2+_Raw'!G$4)/('Fig. 2H Ca2+_Raw'!G$11-'Fig. 2H Ca2+_Raw'!G$4)</f>
        <v>102.75656090873481</v>
      </c>
      <c r="H35" s="20"/>
      <c r="I35" s="19">
        <f t="shared" si="8"/>
        <v>103.78789337205012</v>
      </c>
      <c r="J35" s="19">
        <f t="shared" si="9"/>
        <v>0.4971771910053388</v>
      </c>
      <c r="K35" s="19">
        <f t="shared" si="10"/>
        <v>4</v>
      </c>
      <c r="L35" s="20"/>
      <c r="M35" s="20"/>
      <c r="N35" s="20"/>
    </row>
    <row r="36" spans="1:14" ht="13.5" thickTop="1" x14ac:dyDescent="0.2">
      <c r="H36" s="21"/>
      <c r="I36" s="21"/>
      <c r="J36" s="21"/>
      <c r="K36" s="21"/>
      <c r="L36" s="21"/>
      <c r="M36" s="21"/>
      <c r="N36" s="21"/>
    </row>
  </sheetData>
  <phoneticPr fontId="2" type="noConversion"/>
  <pageMargins left="0.7" right="0.7" top="0.75" bottom="0.75" header="0.3" footer="0.3"/>
  <pageSetup orientation="portrait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70" zoomScaleNormal="70" workbookViewId="0">
      <pane xSplit="1" topLeftCell="B1" activePane="topRight" state="frozen"/>
      <selection activeCell="J26" sqref="J26"/>
      <selection pane="topRight" activeCell="J26" sqref="J26"/>
    </sheetView>
  </sheetViews>
  <sheetFormatPr defaultColWidth="9.125" defaultRowHeight="12.75" x14ac:dyDescent="0.2"/>
  <cols>
    <col min="1" max="1" width="32" style="18" customWidth="1"/>
    <col min="2" max="2" width="6.125" style="18" bestFit="1" customWidth="1"/>
    <col min="3" max="6" width="9.125" style="18" customWidth="1"/>
    <col min="7" max="16384" width="9.125" style="18"/>
  </cols>
  <sheetData>
    <row r="1" spans="1:6" s="2" customFormat="1" ht="13.5" thickBot="1" x14ac:dyDescent="0.25">
      <c r="A1" s="1" t="s">
        <v>12</v>
      </c>
    </row>
    <row r="2" spans="1:6" s="2" customFormat="1" ht="14.25" thickTop="1" thickBot="1" x14ac:dyDescent="0.25">
      <c r="A2" s="3"/>
      <c r="B2" s="4"/>
      <c r="C2" s="5">
        <v>20170613</v>
      </c>
      <c r="D2" s="5">
        <v>20170619</v>
      </c>
      <c r="E2" s="6">
        <v>20170628</v>
      </c>
      <c r="F2" s="6">
        <v>20170701</v>
      </c>
    </row>
    <row r="3" spans="1:6" s="2" customFormat="1" ht="13.5" thickTop="1" x14ac:dyDescent="0.2">
      <c r="A3" s="8" t="s">
        <v>14</v>
      </c>
      <c r="B3" s="9" t="s">
        <v>16</v>
      </c>
      <c r="C3" s="10"/>
      <c r="D3" s="11"/>
      <c r="E3" s="12"/>
      <c r="F3" s="12"/>
    </row>
    <row r="4" spans="1:6" s="2" customFormat="1" x14ac:dyDescent="0.2">
      <c r="A4" s="13" t="s">
        <v>11</v>
      </c>
      <c r="B4" s="14"/>
      <c r="C4" s="15">
        <v>1.1725000000000001</v>
      </c>
      <c r="D4" s="15">
        <v>1.3070000000000002</v>
      </c>
      <c r="E4" s="15">
        <v>1.0914999999999999</v>
      </c>
      <c r="F4" s="16">
        <v>0.83000000000000007</v>
      </c>
    </row>
    <row r="5" spans="1:6" s="2" customFormat="1" x14ac:dyDescent="0.2">
      <c r="A5" s="13">
        <v>1.0000000000000001E-9</v>
      </c>
      <c r="B5" s="14">
        <f t="shared" ref="B5:B11" si="0">LOG(A5)</f>
        <v>-9</v>
      </c>
      <c r="C5" s="15">
        <v>1.2475000000000001</v>
      </c>
      <c r="D5" s="15">
        <v>1.4914999999999998</v>
      </c>
      <c r="E5" s="15">
        <v>1.1515</v>
      </c>
      <c r="F5" s="16">
        <v>1.1555</v>
      </c>
    </row>
    <row r="6" spans="1:6" s="2" customFormat="1" x14ac:dyDescent="0.2">
      <c r="A6" s="13">
        <v>1E-8</v>
      </c>
      <c r="B6" s="14">
        <f t="shared" si="0"/>
        <v>-8</v>
      </c>
      <c r="C6" s="15">
        <v>4.8499999999999996</v>
      </c>
      <c r="D6" s="15">
        <v>4.601</v>
      </c>
      <c r="E6" s="15">
        <v>4.3</v>
      </c>
      <c r="F6" s="16">
        <v>3.964</v>
      </c>
    </row>
    <row r="7" spans="1:6" s="2" customFormat="1" x14ac:dyDescent="0.2">
      <c r="A7" s="13">
        <v>9.9999999999999995E-8</v>
      </c>
      <c r="B7" s="14">
        <f t="shared" si="0"/>
        <v>-7</v>
      </c>
      <c r="C7" s="15">
        <v>11.978999999999999</v>
      </c>
      <c r="D7" s="15">
        <v>10.312666666666667</v>
      </c>
      <c r="E7" s="15">
        <v>10.748666666666667</v>
      </c>
      <c r="F7" s="16">
        <v>9.184333333333333</v>
      </c>
    </row>
    <row r="8" spans="1:6" s="2" customFormat="1" x14ac:dyDescent="0.2">
      <c r="A8" s="13">
        <v>9.9999999999999995E-7</v>
      </c>
      <c r="B8" s="14">
        <f t="shared" si="0"/>
        <v>-6</v>
      </c>
      <c r="C8" s="15">
        <v>15.158999999999999</v>
      </c>
      <c r="D8" s="15">
        <v>13.414999999999999</v>
      </c>
      <c r="E8" s="15">
        <v>13.305666666666667</v>
      </c>
      <c r="F8" s="16">
        <v>11.327333333333334</v>
      </c>
    </row>
    <row r="9" spans="1:6" s="2" customFormat="1" x14ac:dyDescent="0.2">
      <c r="A9" s="13">
        <v>1.0000000000000001E-5</v>
      </c>
      <c r="B9" s="14">
        <f t="shared" si="0"/>
        <v>-5</v>
      </c>
      <c r="C9" s="15">
        <v>16.11</v>
      </c>
      <c r="D9" s="15">
        <v>14.425333333333333</v>
      </c>
      <c r="E9" s="15">
        <v>14.441666666666668</v>
      </c>
      <c r="F9" s="16">
        <v>12.345333333333334</v>
      </c>
    </row>
    <row r="10" spans="1:6" s="2" customFormat="1" x14ac:dyDescent="0.2">
      <c r="A10" s="13">
        <v>1E-4</v>
      </c>
      <c r="B10" s="14">
        <f t="shared" si="0"/>
        <v>-4</v>
      </c>
      <c r="C10" s="15">
        <v>16.291999999999998</v>
      </c>
      <c r="D10" s="15">
        <v>14.758500000000002</v>
      </c>
      <c r="E10" s="15">
        <v>14.989666666666666</v>
      </c>
      <c r="F10" s="16">
        <v>12.711666666666666</v>
      </c>
    </row>
    <row r="11" spans="1:6" s="2" customFormat="1" x14ac:dyDescent="0.2">
      <c r="A11" s="13">
        <v>1E-3</v>
      </c>
      <c r="B11" s="14">
        <f t="shared" si="0"/>
        <v>-3</v>
      </c>
      <c r="C11" s="15">
        <v>16.54</v>
      </c>
      <c r="D11" s="15">
        <v>14.873333333333333</v>
      </c>
      <c r="E11" s="15">
        <v>15.002000000000001</v>
      </c>
      <c r="F11" s="16">
        <v>12.822000000000001</v>
      </c>
    </row>
    <row r="13" spans="1:6" s="2" customFormat="1" ht="13.5" thickBot="1" x14ac:dyDescent="0.25">
      <c r="A13" s="1" t="s">
        <v>58</v>
      </c>
    </row>
    <row r="14" spans="1:6" s="2" customFormat="1" ht="14.25" thickTop="1" thickBot="1" x14ac:dyDescent="0.25">
      <c r="A14" s="3"/>
      <c r="B14" s="4"/>
      <c r="C14" s="5">
        <v>20170613</v>
      </c>
      <c r="D14" s="5">
        <v>20170619</v>
      </c>
      <c r="E14" s="6">
        <v>20170628</v>
      </c>
      <c r="F14" s="6">
        <v>20170701</v>
      </c>
    </row>
    <row r="15" spans="1:6" s="2" customFormat="1" ht="13.5" thickTop="1" x14ac:dyDescent="0.2">
      <c r="A15" s="8" t="s">
        <v>14</v>
      </c>
      <c r="B15" s="9" t="s">
        <v>16</v>
      </c>
      <c r="C15" s="10"/>
      <c r="D15" s="11"/>
      <c r="E15" s="12"/>
      <c r="F15" s="12"/>
    </row>
    <row r="16" spans="1:6" s="2" customFormat="1" x14ac:dyDescent="0.2">
      <c r="A16" s="13" t="s">
        <v>11</v>
      </c>
      <c r="B16" s="14"/>
      <c r="C16" s="15">
        <v>1.272</v>
      </c>
      <c r="D16" s="15">
        <v>1.3859999999999999</v>
      </c>
      <c r="E16" s="15">
        <v>1.1659999999999999</v>
      </c>
      <c r="F16" s="16">
        <v>1.1114999999999999</v>
      </c>
    </row>
    <row r="17" spans="1:6" s="2" customFormat="1" x14ac:dyDescent="0.2">
      <c r="A17" s="13">
        <v>1.0000000000000001E-9</v>
      </c>
      <c r="B17" s="14">
        <f t="shared" ref="B17:B23" si="1">LOG(A17)</f>
        <v>-9</v>
      </c>
      <c r="C17" s="15">
        <v>2.0180000000000002</v>
      </c>
      <c r="D17" s="15">
        <v>3.8885000000000001</v>
      </c>
      <c r="E17" s="15">
        <v>1.9583333333333333</v>
      </c>
      <c r="F17" s="16">
        <v>1.9603333333333335</v>
      </c>
    </row>
    <row r="18" spans="1:6" s="2" customFormat="1" x14ac:dyDescent="0.2">
      <c r="A18" s="13">
        <v>1E-8</v>
      </c>
      <c r="B18" s="14">
        <f t="shared" si="1"/>
        <v>-8</v>
      </c>
      <c r="C18" s="15">
        <v>7.431</v>
      </c>
      <c r="D18" s="15">
        <v>9.1740000000000013</v>
      </c>
      <c r="E18" s="15">
        <v>5.9593333333333334</v>
      </c>
      <c r="F18" s="16">
        <v>5.4593333333333334</v>
      </c>
    </row>
    <row r="19" spans="1:6" s="2" customFormat="1" x14ac:dyDescent="0.2">
      <c r="A19" s="13">
        <v>9.9999999999999995E-8</v>
      </c>
      <c r="B19" s="14">
        <f t="shared" si="1"/>
        <v>-7</v>
      </c>
      <c r="C19" s="15">
        <v>14.581333333333333</v>
      </c>
      <c r="D19" s="15">
        <v>13.284999999999998</v>
      </c>
      <c r="E19" s="15">
        <v>11.730666666666666</v>
      </c>
      <c r="F19" s="16">
        <v>10.222666666666667</v>
      </c>
    </row>
    <row r="20" spans="1:6" s="2" customFormat="1" x14ac:dyDescent="0.2">
      <c r="A20" s="13">
        <v>9.9999999999999995E-7</v>
      </c>
      <c r="B20" s="14">
        <f t="shared" si="1"/>
        <v>-6</v>
      </c>
      <c r="C20" s="15">
        <v>16.454000000000001</v>
      </c>
      <c r="D20" s="15">
        <v>14.416499999999999</v>
      </c>
      <c r="E20" s="15">
        <v>14.074666666666667</v>
      </c>
      <c r="F20" s="16">
        <v>11.745333333333333</v>
      </c>
    </row>
    <row r="21" spans="1:6" s="2" customFormat="1" x14ac:dyDescent="0.2">
      <c r="A21" s="13">
        <v>1.0000000000000001E-5</v>
      </c>
      <c r="B21" s="14">
        <f t="shared" si="1"/>
        <v>-5</v>
      </c>
      <c r="C21" s="15">
        <v>16.628</v>
      </c>
      <c r="D21" s="15">
        <v>14.761333333333333</v>
      </c>
      <c r="E21" s="15">
        <v>14.860333333333335</v>
      </c>
      <c r="F21" s="16">
        <v>12.820666666666668</v>
      </c>
    </row>
    <row r="22" spans="1:6" s="2" customFormat="1" x14ac:dyDescent="0.2">
      <c r="A22" s="13">
        <v>1E-4</v>
      </c>
      <c r="B22" s="14">
        <f t="shared" si="1"/>
        <v>-4</v>
      </c>
      <c r="C22" s="15">
        <v>16.777666666666665</v>
      </c>
      <c r="D22" s="15">
        <v>14.894</v>
      </c>
      <c r="E22" s="15">
        <v>15.034666666666666</v>
      </c>
      <c r="F22" s="16">
        <v>12.953666666666669</v>
      </c>
    </row>
    <row r="23" spans="1:6" s="2" customFormat="1" x14ac:dyDescent="0.2">
      <c r="A23" s="13">
        <v>1E-3</v>
      </c>
      <c r="B23" s="14">
        <f t="shared" si="1"/>
        <v>-3</v>
      </c>
      <c r="C23" s="15">
        <v>16.938333333333333</v>
      </c>
      <c r="D23" s="15">
        <v>15.091999999999999</v>
      </c>
      <c r="E23" s="15">
        <v>15.138666666666666</v>
      </c>
      <c r="F23" s="16">
        <v>12.979333333333335</v>
      </c>
    </row>
    <row r="24" spans="1:6" s="25" customFormat="1" x14ac:dyDescent="0.2"/>
    <row r="25" spans="1:6" s="2" customFormat="1" ht="13.5" thickBot="1" x14ac:dyDescent="0.25">
      <c r="A25" s="1" t="s">
        <v>59</v>
      </c>
    </row>
    <row r="26" spans="1:6" s="2" customFormat="1" ht="14.25" thickTop="1" thickBot="1" x14ac:dyDescent="0.25">
      <c r="A26" s="3"/>
      <c r="B26" s="4"/>
      <c r="C26" s="5"/>
      <c r="D26" s="5">
        <v>20170619</v>
      </c>
      <c r="E26" s="6">
        <v>20170628</v>
      </c>
      <c r="F26" s="6">
        <v>20170701</v>
      </c>
    </row>
    <row r="27" spans="1:6" s="2" customFormat="1" ht="13.5" thickTop="1" x14ac:dyDescent="0.2">
      <c r="A27" s="8" t="s">
        <v>14</v>
      </c>
      <c r="B27" s="9" t="s">
        <v>16</v>
      </c>
      <c r="C27" s="10"/>
      <c r="D27" s="11"/>
      <c r="E27" s="12"/>
      <c r="F27" s="12"/>
    </row>
    <row r="28" spans="1:6" s="2" customFormat="1" x14ac:dyDescent="0.2">
      <c r="A28" s="13" t="s">
        <v>11</v>
      </c>
      <c r="B28" s="14"/>
      <c r="C28" s="15"/>
      <c r="D28" s="15">
        <v>1.6869999999999998</v>
      </c>
      <c r="E28" s="15">
        <v>1.7230000000000001</v>
      </c>
      <c r="F28" s="16">
        <v>1.1439999999999999</v>
      </c>
    </row>
    <row r="29" spans="1:6" s="2" customFormat="1" x14ac:dyDescent="0.2">
      <c r="A29" s="13">
        <v>1.0000000000000001E-9</v>
      </c>
      <c r="B29" s="14">
        <f t="shared" ref="B29:B35" si="2">LOG(A29)</f>
        <v>-9</v>
      </c>
      <c r="C29" s="15"/>
      <c r="D29" s="15">
        <v>5.8383333333333338</v>
      </c>
      <c r="E29" s="15">
        <v>2.5476666666666667</v>
      </c>
      <c r="F29" s="16">
        <v>2.188333333333333</v>
      </c>
    </row>
    <row r="30" spans="1:6" s="2" customFormat="1" x14ac:dyDescent="0.2">
      <c r="A30" s="13">
        <v>1E-8</v>
      </c>
      <c r="B30" s="14">
        <f t="shared" si="2"/>
        <v>-8</v>
      </c>
      <c r="C30" s="15"/>
      <c r="D30" s="15">
        <v>10.078000000000001</v>
      </c>
      <c r="E30" s="15">
        <v>7.0390000000000006</v>
      </c>
      <c r="F30" s="16">
        <v>5.8860000000000001</v>
      </c>
    </row>
    <row r="31" spans="1:6" s="2" customFormat="1" x14ac:dyDescent="0.2">
      <c r="A31" s="13">
        <v>9.9999999999999995E-8</v>
      </c>
      <c r="B31" s="14">
        <f t="shared" si="2"/>
        <v>-7</v>
      </c>
      <c r="C31" s="15"/>
      <c r="D31" s="15">
        <v>14.2395</v>
      </c>
      <c r="E31" s="15">
        <v>12.610999999999999</v>
      </c>
      <c r="F31" s="16">
        <v>11.414</v>
      </c>
    </row>
    <row r="32" spans="1:6" s="2" customFormat="1" x14ac:dyDescent="0.2">
      <c r="A32" s="13">
        <v>9.9999999999999995E-7</v>
      </c>
      <c r="B32" s="14">
        <f t="shared" si="2"/>
        <v>-6</v>
      </c>
      <c r="C32" s="15"/>
      <c r="D32" s="15">
        <v>14.810666666666668</v>
      </c>
      <c r="E32" s="15">
        <v>14.594666666666667</v>
      </c>
      <c r="F32" s="16">
        <v>12.382333333333335</v>
      </c>
    </row>
    <row r="33" spans="1:6" s="2" customFormat="1" x14ac:dyDescent="0.2">
      <c r="A33" s="13">
        <v>1.0000000000000001E-5</v>
      </c>
      <c r="B33" s="14">
        <f t="shared" si="2"/>
        <v>-5</v>
      </c>
      <c r="C33" s="15"/>
      <c r="D33" s="15">
        <v>14.916666666666666</v>
      </c>
      <c r="E33" s="15">
        <v>14.882666666666667</v>
      </c>
      <c r="F33" s="16">
        <v>12.822000000000001</v>
      </c>
    </row>
    <row r="34" spans="1:6" s="2" customFormat="1" x14ac:dyDescent="0.2">
      <c r="A34" s="13">
        <v>1E-4</v>
      </c>
      <c r="B34" s="14">
        <f t="shared" si="2"/>
        <v>-4</v>
      </c>
      <c r="C34" s="15"/>
      <c r="D34" s="15">
        <v>15.203333333333333</v>
      </c>
      <c r="E34" s="15">
        <v>15.075666666666669</v>
      </c>
      <c r="F34" s="16">
        <v>13.047666666666666</v>
      </c>
    </row>
    <row r="35" spans="1:6" s="2" customFormat="1" x14ac:dyDescent="0.2">
      <c r="A35" s="13">
        <v>1E-3</v>
      </c>
      <c r="B35" s="14">
        <f t="shared" si="2"/>
        <v>-3</v>
      </c>
      <c r="C35" s="15"/>
      <c r="D35" s="15">
        <v>15.237</v>
      </c>
      <c r="E35" s="15">
        <v>15.189</v>
      </c>
      <c r="F35" s="16">
        <v>13.003666666666666</v>
      </c>
    </row>
  </sheetData>
  <phoneticPr fontId="2" type="noConversion"/>
  <pageMargins left="0.7" right="0.7" top="0.75" bottom="0.75" header="0.3" footer="0.3"/>
  <pageSetup orientation="portrait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="70" zoomScaleNormal="70" workbookViewId="0">
      <pane xSplit="1" topLeftCell="B1" activePane="topRight" state="frozen"/>
      <selection activeCell="J26" sqref="J26"/>
      <selection pane="topRight" activeCell="J26" sqref="J26"/>
    </sheetView>
  </sheetViews>
  <sheetFormatPr defaultColWidth="9.125" defaultRowHeight="12.75" x14ac:dyDescent="0.2"/>
  <cols>
    <col min="1" max="1" width="32" style="18" customWidth="1"/>
    <col min="2" max="2" width="6.125" style="18" bestFit="1" customWidth="1"/>
    <col min="3" max="6" width="9.125" style="18" customWidth="1"/>
    <col min="7" max="7" width="5.125" style="18" customWidth="1"/>
    <col min="8" max="9" width="6" style="18" customWidth="1"/>
    <col min="10" max="10" width="2.875" style="18" bestFit="1" customWidth="1"/>
    <col min="11" max="16384" width="9.125" style="18"/>
  </cols>
  <sheetData>
    <row r="1" spans="1:10" s="2" customFormat="1" ht="13.5" thickBot="1" x14ac:dyDescent="0.25">
      <c r="A1" s="1" t="s">
        <v>46</v>
      </c>
    </row>
    <row r="2" spans="1:10" s="2" customFormat="1" ht="14.25" thickTop="1" thickBot="1" x14ac:dyDescent="0.25">
      <c r="A2" s="3"/>
      <c r="B2" s="4"/>
      <c r="C2" s="5">
        <f>'Fig. 2I Ca2+_Raw'!C2</f>
        <v>20170613</v>
      </c>
      <c r="D2" s="5">
        <f>'Fig. 2I Ca2+_Raw'!D2</f>
        <v>20170619</v>
      </c>
      <c r="E2" s="5">
        <f>'Fig. 2I Ca2+_Raw'!E2</f>
        <v>20170628</v>
      </c>
      <c r="F2" s="5">
        <f>'Fig. 2I Ca2+_Raw'!F2</f>
        <v>20170701</v>
      </c>
      <c r="H2" s="7" t="s">
        <v>23</v>
      </c>
      <c r="I2" s="7" t="s">
        <v>25</v>
      </c>
      <c r="J2" s="7" t="s">
        <v>26</v>
      </c>
    </row>
    <row r="3" spans="1:10" s="2" customFormat="1" ht="14.25" thickTop="1" thickBot="1" x14ac:dyDescent="0.25">
      <c r="A3" s="8" t="s">
        <v>14</v>
      </c>
      <c r="B3" s="9" t="s">
        <v>16</v>
      </c>
      <c r="C3" s="10"/>
      <c r="D3" s="11"/>
      <c r="E3" s="12"/>
      <c r="F3" s="12"/>
    </row>
    <row r="4" spans="1:10" s="2" customFormat="1" ht="14.25" customHeight="1" thickTop="1" thickBot="1" x14ac:dyDescent="0.25">
      <c r="A4" s="13" t="s">
        <v>11</v>
      </c>
      <c r="B4" s="14"/>
      <c r="C4" s="43">
        <f>100*('Fig. 2I Ca2+_Raw'!C4-'Fig. 2I Ca2+_Raw'!C$4)/('Fig. 2I Ca2+_Raw'!C$11-'Fig. 2I Ca2+_Raw'!C$4)</f>
        <v>0</v>
      </c>
      <c r="D4" s="43">
        <f>100*('Fig. 2I Ca2+_Raw'!D4-'Fig. 2I Ca2+_Raw'!D$4)/('Fig. 2I Ca2+_Raw'!D$11-'Fig. 2I Ca2+_Raw'!D$4)</f>
        <v>0</v>
      </c>
      <c r="E4" s="43">
        <f>100*('Fig. 2I Ca2+_Raw'!E4-'Fig. 2I Ca2+_Raw'!E$4)/('Fig. 2I Ca2+_Raw'!E$11-'Fig. 2I Ca2+_Raw'!E$4)</f>
        <v>0</v>
      </c>
      <c r="F4" s="43">
        <f>100*('Fig. 2I Ca2+_Raw'!F4-'Fig. 2I Ca2+_Raw'!F$4)/('Fig. 2I Ca2+_Raw'!F$11-'Fig. 2I Ca2+_Raw'!F$4)</f>
        <v>0</v>
      </c>
      <c r="H4" s="17">
        <f t="shared" ref="H4:H11" si="0">AVERAGE(C4:F4)</f>
        <v>0</v>
      </c>
      <c r="I4" s="17">
        <f t="shared" ref="I4:I11" si="1">STDEVA(C4:F4)/SQRT(COUNT(C4:F4))</f>
        <v>0</v>
      </c>
      <c r="J4" s="17">
        <f t="shared" ref="J4:J11" si="2">COUNT(C4:F4)</f>
        <v>4</v>
      </c>
    </row>
    <row r="5" spans="1:10" s="2" customFormat="1" ht="14.25" thickTop="1" thickBot="1" x14ac:dyDescent="0.25">
      <c r="A5" s="13">
        <v>1.0000000000000001E-9</v>
      </c>
      <c r="B5" s="14">
        <f t="shared" ref="B5:B11" si="3">LOG(A5)</f>
        <v>-9</v>
      </c>
      <c r="C5" s="43">
        <f>100*('Fig. 2I Ca2+_Raw'!C5-'Fig. 2I Ca2+_Raw'!C$4)/('Fig. 2I Ca2+_Raw'!C$11-'Fig. 2I Ca2+_Raw'!C$4)</f>
        <v>0.48804294777940432</v>
      </c>
      <c r="D5" s="43">
        <f>100*('Fig. 2I Ca2+_Raw'!D5-'Fig. 2I Ca2+_Raw'!D$4)/('Fig. 2I Ca2+_Raw'!D$11-'Fig. 2I Ca2+_Raw'!D$4)</f>
        <v>1.3599842747979043</v>
      </c>
      <c r="E5" s="43">
        <f>100*('Fig. 2I Ca2+_Raw'!E5-'Fig. 2I Ca2+_Raw'!E$4)/('Fig. 2I Ca2+_Raw'!E$11-'Fig. 2I Ca2+_Raw'!E$4)</f>
        <v>0.43132885230581253</v>
      </c>
      <c r="F5" s="43">
        <f>100*('Fig. 2I Ca2+_Raw'!F5-'Fig. 2I Ca2+_Raw'!F$4)/('Fig. 2I Ca2+_Raw'!F$11-'Fig. 2I Ca2+_Raw'!F$4)</f>
        <v>2.7143095396931276</v>
      </c>
      <c r="H5" s="17">
        <f t="shared" si="0"/>
        <v>1.2484164036440621</v>
      </c>
      <c r="I5" s="17">
        <f t="shared" si="1"/>
        <v>0.53284534459861999</v>
      </c>
      <c r="J5" s="17">
        <f t="shared" si="2"/>
        <v>4</v>
      </c>
    </row>
    <row r="6" spans="1:10" s="2" customFormat="1" ht="14.25" thickTop="1" thickBot="1" x14ac:dyDescent="0.25">
      <c r="A6" s="13">
        <v>1E-8</v>
      </c>
      <c r="B6" s="14">
        <f t="shared" si="3"/>
        <v>-8</v>
      </c>
      <c r="C6" s="43">
        <f>100*('Fig. 2I Ca2+_Raw'!C6-'Fig. 2I Ca2+_Raw'!C$4)/('Fig. 2I Ca2+_Raw'!C$11-'Fig. 2I Ca2+_Raw'!C$4)</f>
        <v>23.930372539450136</v>
      </c>
      <c r="D6" s="43">
        <f>100*('Fig. 2I Ca2+_Raw'!D6-'Fig. 2I Ca2+_Raw'!D$4)/('Fig. 2I Ca2+_Raw'!D$11-'Fig. 2I Ca2+_Raw'!D$4)</f>
        <v>24.280694857367504</v>
      </c>
      <c r="E6" s="43">
        <f>100*('Fig. 2I Ca2+_Raw'!E6-'Fig. 2I Ca2+_Raw'!E$4)/('Fig. 2I Ca2+_Raw'!E$11-'Fig. 2I Ca2+_Raw'!E$4)</f>
        <v>23.065310377053301</v>
      </c>
      <c r="F6" s="43">
        <f>100*('Fig. 2I Ca2+_Raw'!F6-'Fig. 2I Ca2+_Raw'!F$4)/('Fig. 2I Ca2+_Raw'!F$11-'Fig. 2I Ca2+_Raw'!F$4)</f>
        <v>26.134089392928615</v>
      </c>
      <c r="H6" s="17">
        <f t="shared" si="0"/>
        <v>24.352616791699887</v>
      </c>
      <c r="I6" s="17">
        <f t="shared" si="1"/>
        <v>0.64641739658643182</v>
      </c>
      <c r="J6" s="17">
        <f t="shared" si="2"/>
        <v>4</v>
      </c>
    </row>
    <row r="7" spans="1:10" s="2" customFormat="1" ht="14.25" thickTop="1" thickBot="1" x14ac:dyDescent="0.25">
      <c r="A7" s="13">
        <v>9.9999999999999995E-8</v>
      </c>
      <c r="B7" s="14">
        <f t="shared" si="3"/>
        <v>-7</v>
      </c>
      <c r="C7" s="43">
        <f>100*('Fig. 2I Ca2+_Raw'!C7-'Fig. 2I Ca2+_Raw'!C$4)/('Fig. 2I Ca2+_Raw'!C$11-'Fig. 2I Ca2+_Raw'!C$4)</f>
        <v>70.320481535708481</v>
      </c>
      <c r="D7" s="43">
        <f>100*('Fig. 2I Ca2+_Raw'!D7-'Fig. 2I Ca2+_Raw'!D$4)/('Fig. 2I Ca2+_Raw'!D$11-'Fig. 2I Ca2+_Raw'!D$4)</f>
        <v>66.382466399665844</v>
      </c>
      <c r="E7" s="43">
        <f>100*('Fig. 2I Ca2+_Raw'!E7-'Fig. 2I Ca2+_Raw'!E$4)/('Fig. 2I Ca2+_Raw'!E$11-'Fig. 2I Ca2+_Raw'!E$4)</f>
        <v>69.423576914321316</v>
      </c>
      <c r="F7" s="43">
        <f>100*('Fig. 2I Ca2+_Raw'!F7-'Fig. 2I Ca2+_Raw'!F$4)/('Fig. 2I Ca2+_Raw'!F$11-'Fig. 2I Ca2+_Raw'!F$4)</f>
        <v>69.665888370024447</v>
      </c>
      <c r="H7" s="17">
        <f t="shared" si="0"/>
        <v>68.948103304930015</v>
      </c>
      <c r="I7" s="17">
        <f t="shared" si="1"/>
        <v>0.87593784458280077</v>
      </c>
      <c r="J7" s="17">
        <f t="shared" si="2"/>
        <v>4</v>
      </c>
    </row>
    <row r="8" spans="1:10" s="2" customFormat="1" ht="14.25" thickTop="1" thickBot="1" x14ac:dyDescent="0.25">
      <c r="A8" s="13">
        <v>9.9999999999999995E-7</v>
      </c>
      <c r="B8" s="14">
        <f t="shared" si="3"/>
        <v>-6</v>
      </c>
      <c r="C8" s="43">
        <f>100*('Fig. 2I Ca2+_Raw'!C8-'Fig. 2I Ca2+_Raw'!C$4)/('Fig. 2I Ca2+_Raw'!C$11-'Fig. 2I Ca2+_Raw'!C$4)</f>
        <v>91.013502521555225</v>
      </c>
      <c r="D8" s="43">
        <f>100*('Fig. 2I Ca2+_Raw'!D8-'Fig. 2I Ca2+_Raw'!D$4)/('Fig. 2I Ca2+_Raw'!D$11-'Fig. 2I Ca2+_Raw'!D$4)</f>
        <v>89.250350131452862</v>
      </c>
      <c r="E8" s="43">
        <f>100*('Fig. 2I Ca2+_Raw'!E8-'Fig. 2I Ca2+_Raw'!E$4)/('Fig. 2I Ca2+_Raw'!E$11-'Fig. 2I Ca2+_Raw'!E$4)</f>
        <v>87.805374836754012</v>
      </c>
      <c r="F8" s="43">
        <f>100*('Fig. 2I Ca2+_Raw'!F8-'Fig. 2I Ca2+_Raw'!F$4)/('Fig. 2I Ca2+_Raw'!F$11-'Fig. 2I Ca2+_Raw'!F$4)</f>
        <v>87.536135201245273</v>
      </c>
      <c r="H8" s="17">
        <f t="shared" si="0"/>
        <v>88.901340672751843</v>
      </c>
      <c r="I8" s="17">
        <f t="shared" si="1"/>
        <v>0.79832962964916099</v>
      </c>
      <c r="J8" s="17">
        <f t="shared" si="2"/>
        <v>4</v>
      </c>
    </row>
    <row r="9" spans="1:10" s="2" customFormat="1" ht="14.25" thickTop="1" thickBot="1" x14ac:dyDescent="0.25">
      <c r="A9" s="13">
        <v>1.0000000000000001E-5</v>
      </c>
      <c r="B9" s="14">
        <f t="shared" si="3"/>
        <v>-5</v>
      </c>
      <c r="C9" s="43">
        <f>100*('Fig. 2I Ca2+_Raw'!C9-'Fig. 2I Ca2+_Raw'!C$4)/('Fig. 2I Ca2+_Raw'!C$11-'Fig. 2I Ca2+_Raw'!C$4)</f>
        <v>97.201887099398078</v>
      </c>
      <c r="D9" s="43">
        <f>100*('Fig. 2I Ca2+_Raw'!D9-'Fig. 2I Ca2+_Raw'!D$4)/('Fig. 2I Ca2+_Raw'!D$11-'Fig. 2I Ca2+_Raw'!D$4)</f>
        <v>96.697707560382312</v>
      </c>
      <c r="E9" s="43">
        <f>100*('Fig. 2I Ca2+_Raw'!E9-'Fig. 2I Ca2+_Raw'!E$4)/('Fig. 2I Ca2+_Raw'!E$11-'Fig. 2I Ca2+_Raw'!E$4)</f>
        <v>95.971867773744066</v>
      </c>
      <c r="F9" s="43">
        <f>100*('Fig. 2I Ca2+_Raw'!F9-'Fig. 2I Ca2+_Raw'!F$4)/('Fig. 2I Ca2+_Raw'!F$11-'Fig. 2I Ca2+_Raw'!F$4)</f>
        <v>96.025127863019804</v>
      </c>
      <c r="H9" s="17">
        <f t="shared" si="0"/>
        <v>96.474147574136069</v>
      </c>
      <c r="I9" s="17">
        <f t="shared" si="1"/>
        <v>0.2934688488482437</v>
      </c>
      <c r="J9" s="17">
        <f t="shared" si="2"/>
        <v>4</v>
      </c>
    </row>
    <row r="10" spans="1:10" s="2" customFormat="1" ht="14.25" thickTop="1" thickBot="1" x14ac:dyDescent="0.25">
      <c r="A10" s="13">
        <v>1E-4</v>
      </c>
      <c r="B10" s="14">
        <f t="shared" si="3"/>
        <v>-4</v>
      </c>
      <c r="C10" s="43">
        <f>100*('Fig. 2I Ca2+_Raw'!C10-'Fig. 2I Ca2+_Raw'!C$4)/('Fig. 2I Ca2+_Raw'!C$11-'Fig. 2I Ca2+_Raw'!C$4)</f>
        <v>98.386204652676099</v>
      </c>
      <c r="D10" s="43">
        <f>100*('Fig. 2I Ca2+_Raw'!D10-'Fig. 2I Ca2+_Raw'!D$4)/('Fig. 2I Ca2+_Raw'!D$11-'Fig. 2I Ca2+_Raw'!D$4)</f>
        <v>99.153541856065274</v>
      </c>
      <c r="E10" s="43">
        <f>100*('Fig. 2I Ca2+_Raw'!E10-'Fig. 2I Ca2+_Raw'!E$4)/('Fig. 2I Ca2+_Raw'!E$11-'Fig. 2I Ca2+_Raw'!E$4)</f>
        <v>99.911337958137125</v>
      </c>
      <c r="F10" s="43">
        <f>100*('Fig. 2I Ca2+_Raw'!F10-'Fig. 2I Ca2+_Raw'!F$4)/('Fig. 2I Ca2+_Raw'!F$11-'Fig. 2I Ca2+_Raw'!F$4)</f>
        <v>99.079942183677986</v>
      </c>
      <c r="H10" s="17">
        <f t="shared" si="0"/>
        <v>99.13275666263911</v>
      </c>
      <c r="I10" s="17">
        <f t="shared" si="1"/>
        <v>0.31181593538668462</v>
      </c>
      <c r="J10" s="17">
        <f t="shared" si="2"/>
        <v>4</v>
      </c>
    </row>
    <row r="11" spans="1:10" s="2" customFormat="1" ht="14.25" thickTop="1" thickBot="1" x14ac:dyDescent="0.25">
      <c r="A11" s="13">
        <v>1E-3</v>
      </c>
      <c r="B11" s="14">
        <f t="shared" si="3"/>
        <v>-3</v>
      </c>
      <c r="C11" s="43">
        <f>100*('Fig. 2I Ca2+_Raw'!C11-'Fig. 2I Ca2+_Raw'!C$4)/('Fig. 2I Ca2+_Raw'!C$11-'Fig. 2I Ca2+_Raw'!C$4)</f>
        <v>100</v>
      </c>
      <c r="D11" s="43">
        <f>100*('Fig. 2I Ca2+_Raw'!D11-'Fig. 2I Ca2+_Raw'!D$4)/('Fig. 2I Ca2+_Raw'!D$11-'Fig. 2I Ca2+_Raw'!D$4)</f>
        <v>100</v>
      </c>
      <c r="E11" s="43">
        <f>100*('Fig. 2I Ca2+_Raw'!E11-'Fig. 2I Ca2+_Raw'!E$4)/('Fig. 2I Ca2+_Raw'!E$11-'Fig. 2I Ca2+_Raw'!E$4)</f>
        <v>100.00000000000001</v>
      </c>
      <c r="F11" s="43">
        <f>100*('Fig. 2I Ca2+_Raw'!F11-'Fig. 2I Ca2+_Raw'!F$4)/('Fig. 2I Ca2+_Raw'!F$11-'Fig. 2I Ca2+_Raw'!F$4)</f>
        <v>100</v>
      </c>
      <c r="H11" s="17">
        <f t="shared" si="0"/>
        <v>100</v>
      </c>
      <c r="I11" s="17">
        <f t="shared" si="1"/>
        <v>4.1023203976182695E-15</v>
      </c>
      <c r="J11" s="17">
        <f t="shared" si="2"/>
        <v>4</v>
      </c>
    </row>
    <row r="12" spans="1:10" ht="13.5" thickTop="1" x14ac:dyDescent="0.2"/>
    <row r="13" spans="1:10" s="2" customFormat="1" ht="13.5" thickBot="1" x14ac:dyDescent="0.25">
      <c r="A13" s="1" t="s">
        <v>58</v>
      </c>
    </row>
    <row r="14" spans="1:10" s="2" customFormat="1" ht="14.25" thickTop="1" thickBot="1" x14ac:dyDescent="0.25">
      <c r="A14" s="3"/>
      <c r="B14" s="4"/>
      <c r="C14" s="5">
        <f>'Fig. 2I Ca2+_Raw'!C14</f>
        <v>20170613</v>
      </c>
      <c r="D14" s="5">
        <f>'Fig. 2I Ca2+_Raw'!D14</f>
        <v>20170619</v>
      </c>
      <c r="E14" s="5">
        <f>'Fig. 2I Ca2+_Raw'!E14</f>
        <v>20170628</v>
      </c>
      <c r="F14" s="5">
        <f>'Fig. 2I Ca2+_Raw'!F14</f>
        <v>20170701</v>
      </c>
      <c r="H14" s="7" t="s">
        <v>23</v>
      </c>
      <c r="I14" s="7" t="s">
        <v>25</v>
      </c>
      <c r="J14" s="7" t="s">
        <v>26</v>
      </c>
    </row>
    <row r="15" spans="1:10" s="2" customFormat="1" ht="14.25" thickTop="1" thickBot="1" x14ac:dyDescent="0.25">
      <c r="A15" s="8" t="s">
        <v>14</v>
      </c>
      <c r="B15" s="9" t="s">
        <v>16</v>
      </c>
      <c r="C15" s="10"/>
      <c r="D15" s="11"/>
      <c r="E15" s="12"/>
      <c r="F15" s="12"/>
    </row>
    <row r="16" spans="1:10" s="2" customFormat="1" ht="14.25" thickTop="1" thickBot="1" x14ac:dyDescent="0.25">
      <c r="A16" s="13" t="s">
        <v>11</v>
      </c>
      <c r="B16" s="14"/>
      <c r="C16" s="15">
        <f>100*('Fig. 2I Ca2+_Raw'!C16-'Fig. 2I Ca2+_Raw'!C$4)/('Fig. 2I Ca2+_Raw'!C$11-'Fig. 2I Ca2+_Raw'!C$4)</f>
        <v>0.64747031072067629</v>
      </c>
      <c r="D16" s="15">
        <f>100*('Fig. 2I Ca2+_Raw'!D16-'Fig. 2I Ca2+_Raw'!D$4)/('Fig. 2I Ca2+_Raw'!D$11-'Fig. 2I Ca2+_Raw'!D$4)</f>
        <v>0.58232389002186591</v>
      </c>
      <c r="E16" s="15">
        <f>100*('Fig. 2I Ca2+_Raw'!E16-'Fig. 2I Ca2+_Raw'!E$4)/('Fig. 2I Ca2+_Raw'!E$11-'Fig. 2I Ca2+_Raw'!E$4)</f>
        <v>0.53556665827971683</v>
      </c>
      <c r="F16" s="15">
        <f>100*('Fig. 2I Ca2+_Raw'!F16-'Fig. 2I Ca2+_Raw'!F$4)/('Fig. 2I Ca2+_Raw'!F$11-'Fig. 2I Ca2+_Raw'!F$4)</f>
        <v>2.3473982655103387</v>
      </c>
      <c r="H16" s="17">
        <f t="shared" ref="H16:H23" si="4">AVERAGE(C16:F16)</f>
        <v>1.0281897811331495</v>
      </c>
      <c r="I16" s="17">
        <f t="shared" ref="I16:I23" si="5">STDEVA(C16:F16)/SQRT(COUNT(C16:F16))</f>
        <v>0.44033436863651704</v>
      </c>
      <c r="J16" s="17">
        <f t="shared" ref="J16:J23" si="6">COUNT(C16:F16)</f>
        <v>4</v>
      </c>
    </row>
    <row r="17" spans="1:12" s="2" customFormat="1" ht="14.25" thickTop="1" thickBot="1" x14ac:dyDescent="0.25">
      <c r="A17" s="13">
        <v>1.0000000000000001E-9</v>
      </c>
      <c r="B17" s="14">
        <f t="shared" ref="B17:B23" si="7">LOG(A17)</f>
        <v>-9</v>
      </c>
      <c r="C17" s="15">
        <f>100*('Fig. 2I Ca2+_Raw'!C17-'Fig. 2I Ca2+_Raw'!C$4)/('Fig. 2I Ca2+_Raw'!C$11-'Fig. 2I Ca2+_Raw'!C$4)</f>
        <v>5.5018708312998221</v>
      </c>
      <c r="D17" s="15">
        <f>100*('Fig. 2I Ca2+_Raw'!D17-'Fig. 2I Ca2+_Raw'!D$4)/('Fig. 2I Ca2+_Raw'!D$11-'Fig. 2I Ca2+_Raw'!D$4)</f>
        <v>19.028723064448762</v>
      </c>
      <c r="E17" s="15">
        <f>100*('Fig. 2I Ca2+_Raw'!E17-'Fig. 2I Ca2+_Raw'!E$4)/('Fig. 2I Ca2+_Raw'!E$11-'Fig. 2I Ca2+_Raw'!E$4)</f>
        <v>6.2315037801181363</v>
      </c>
      <c r="F17" s="15">
        <f>100*('Fig. 2I Ca2+_Raw'!F17-'Fig. 2I Ca2+_Raw'!F$4)/('Fig. 2I Ca2+_Raw'!F$11-'Fig. 2I Ca2+_Raw'!F$4)</f>
        <v>9.4257282632866364</v>
      </c>
      <c r="H17" s="17">
        <f t="shared" si="4"/>
        <v>10.046956484788339</v>
      </c>
      <c r="I17" s="17">
        <f t="shared" si="5"/>
        <v>3.1127899909595751</v>
      </c>
      <c r="J17" s="17">
        <f t="shared" si="6"/>
        <v>4</v>
      </c>
    </row>
    <row r="18" spans="1:12" s="2" customFormat="1" ht="14.25" thickTop="1" thickBot="1" x14ac:dyDescent="0.25">
      <c r="A18" s="13">
        <v>1E-8</v>
      </c>
      <c r="B18" s="14">
        <f t="shared" si="7"/>
        <v>-8</v>
      </c>
      <c r="C18" s="15">
        <f>100*('Fig. 2I Ca2+_Raw'!C18-'Fig. 2I Ca2+_Raw'!C$4)/('Fig. 2I Ca2+_Raw'!C$11-'Fig. 2I Ca2+_Raw'!C$4)</f>
        <v>40.725557182365385</v>
      </c>
      <c r="D18" s="15">
        <f>100*('Fig. 2I Ca2+_Raw'!D18-'Fig. 2I Ca2+_Raw'!D$4)/('Fig. 2I Ca2+_Raw'!D$11-'Fig. 2I Ca2+_Raw'!D$4)</f>
        <v>57.989139782304242</v>
      </c>
      <c r="E18" s="15">
        <f>100*('Fig. 2I Ca2+_Raw'!E18-'Fig. 2I Ca2+_Raw'!E$4)/('Fig. 2I Ca2+_Raw'!E$11-'Fig. 2I Ca2+_Raw'!E$4)</f>
        <v>34.993949414710713</v>
      </c>
      <c r="F18" s="15">
        <f>100*('Fig. 2I Ca2+_Raw'!F18-'Fig. 2I Ca2+_Raw'!F$4)/('Fig. 2I Ca2+_Raw'!F$11-'Fig. 2I Ca2+_Raw'!F$4)</f>
        <v>38.603513453413385</v>
      </c>
      <c r="H18" s="17">
        <f t="shared" si="4"/>
        <v>43.078039958198431</v>
      </c>
      <c r="I18" s="17">
        <f t="shared" si="5"/>
        <v>5.1092153713687711</v>
      </c>
      <c r="J18" s="17">
        <f t="shared" si="6"/>
        <v>4</v>
      </c>
    </row>
    <row r="19" spans="1:12" s="2" customFormat="1" ht="14.25" thickTop="1" thickBot="1" x14ac:dyDescent="0.25">
      <c r="A19" s="13">
        <v>9.9999999999999995E-8</v>
      </c>
      <c r="B19" s="14">
        <f t="shared" si="7"/>
        <v>-7</v>
      </c>
      <c r="C19" s="15">
        <f>100*('Fig. 2I Ca2+_Raw'!C19-'Fig. 2I Ca2+_Raw'!C$4)/('Fig. 2I Ca2+_Raw'!C$11-'Fig. 2I Ca2+_Raw'!C$4)</f>
        <v>87.254487283769876</v>
      </c>
      <c r="D19" s="15">
        <f>100*('Fig. 2I Ca2+_Raw'!D19-'Fig. 2I Ca2+_Raw'!D$4)/('Fig. 2I Ca2+_Raw'!D$11-'Fig. 2I Ca2+_Raw'!D$4)</f>
        <v>88.292095628885221</v>
      </c>
      <c r="E19" s="15">
        <f>100*('Fig. 2I Ca2+_Raw'!E19-'Fig. 2I Ca2+_Raw'!E$4)/('Fig. 2I Ca2+_Raw'!E$11-'Fig. 2I Ca2+_Raw'!E$4)</f>
        <v>76.482992463726433</v>
      </c>
      <c r="F19" s="15">
        <f>100*('Fig. 2I Ca2+_Raw'!F19-'Fig. 2I Ca2+_Raw'!F$4)/('Fig. 2I Ca2+_Raw'!F$11-'Fig. 2I Ca2+_Raw'!F$4)</f>
        <v>78.324438514565259</v>
      </c>
      <c r="H19" s="17">
        <f t="shared" si="4"/>
        <v>82.58850347273669</v>
      </c>
      <c r="I19" s="17">
        <f t="shared" si="5"/>
        <v>3.0243716021838569</v>
      </c>
      <c r="J19" s="17">
        <f t="shared" si="6"/>
        <v>4</v>
      </c>
    </row>
    <row r="20" spans="1:12" s="2" customFormat="1" ht="14.25" thickTop="1" thickBot="1" x14ac:dyDescent="0.25">
      <c r="A20" s="13">
        <v>9.9999999999999995E-7</v>
      </c>
      <c r="B20" s="14">
        <f t="shared" si="7"/>
        <v>-6</v>
      </c>
      <c r="C20" s="15">
        <f>100*('Fig. 2I Ca2+_Raw'!C20-'Fig. 2I Ca2+_Raw'!C$4)/('Fig. 2I Ca2+_Raw'!C$11-'Fig. 2I Ca2+_Raw'!C$4)</f>
        <v>99.440377419879624</v>
      </c>
      <c r="D20" s="15">
        <f>100*('Fig. 2I Ca2+_Raw'!D20-'Fig. 2I Ca2+_Raw'!D$4)/('Fig. 2I Ca2+_Raw'!D$11-'Fig. 2I Ca2+_Raw'!D$4)</f>
        <v>96.63259539546425</v>
      </c>
      <c r="E20" s="15">
        <f>100*('Fig. 2I Ca2+_Raw'!E20-'Fig. 2I Ca2+_Raw'!E$4)/('Fig. 2I Ca2+_Raw'!E$11-'Fig. 2I Ca2+_Raw'!E$4)</f>
        <v>93.333572960473504</v>
      </c>
      <c r="F20" s="15">
        <f>100*('Fig. 2I Ca2+_Raw'!F20-'Fig. 2I Ca2+_Raw'!F$4)/('Fig. 2I Ca2+_Raw'!F$11-'Fig. 2I Ca2+_Raw'!F$4)</f>
        <v>91.021792305981762</v>
      </c>
      <c r="H20" s="17">
        <f t="shared" si="4"/>
        <v>95.107084520449774</v>
      </c>
      <c r="I20" s="17">
        <f t="shared" si="5"/>
        <v>1.8470599726998356</v>
      </c>
      <c r="J20" s="17">
        <f t="shared" si="6"/>
        <v>4</v>
      </c>
    </row>
    <row r="21" spans="1:12" s="2" customFormat="1" ht="14.25" thickTop="1" thickBot="1" x14ac:dyDescent="0.25">
      <c r="A21" s="13">
        <v>1.0000000000000001E-5</v>
      </c>
      <c r="B21" s="14">
        <f t="shared" si="7"/>
        <v>-5</v>
      </c>
      <c r="C21" s="15">
        <f>100*('Fig. 2I Ca2+_Raw'!C21-'Fig. 2I Ca2+_Raw'!C$4)/('Fig. 2I Ca2+_Raw'!C$11-'Fig. 2I Ca2+_Raw'!C$4)</f>
        <v>100.57263705872785</v>
      </c>
      <c r="D21" s="15">
        <f>100*('Fig. 2I Ca2+_Raw'!D21-'Fig. 2I Ca2+_Raw'!D$4)/('Fig. 2I Ca2+_Raw'!D$11-'Fig. 2I Ca2+_Raw'!D$4)</f>
        <v>99.174426890095575</v>
      </c>
      <c r="E21" s="15">
        <f>100*('Fig. 2I Ca2+_Raw'!E21-'Fig. 2I Ca2+_Raw'!E$4)/('Fig. 2I Ca2+_Raw'!E$11-'Fig. 2I Ca2+_Raw'!E$4)</f>
        <v>98.981584654277952</v>
      </c>
      <c r="F21" s="15">
        <f>100*('Fig. 2I Ca2+_Raw'!F21-'Fig. 2I Ca2+_Raw'!F$4)/('Fig. 2I Ca2+_Raw'!F$11-'Fig. 2I Ca2+_Raw'!F$4)</f>
        <v>99.988881476539916</v>
      </c>
      <c r="H21" s="17">
        <f t="shared" si="4"/>
        <v>99.679382519910334</v>
      </c>
      <c r="I21" s="17">
        <f t="shared" si="5"/>
        <v>0.3691877711765405</v>
      </c>
      <c r="J21" s="17">
        <f t="shared" si="6"/>
        <v>4</v>
      </c>
    </row>
    <row r="22" spans="1:12" s="2" customFormat="1" ht="14.25" thickTop="1" thickBot="1" x14ac:dyDescent="0.25">
      <c r="A22" s="13">
        <v>1E-4</v>
      </c>
      <c r="B22" s="14">
        <f t="shared" si="7"/>
        <v>-4</v>
      </c>
      <c r="C22" s="15">
        <f>100*('Fig. 2I Ca2+_Raw'!C22-'Fig. 2I Ca2+_Raw'!C$4)/('Fig. 2I Ca2+_Raw'!C$11-'Fig. 2I Ca2+_Raw'!C$4)</f>
        <v>101.54655387451874</v>
      </c>
      <c r="D22" s="15">
        <f>100*('Fig. 2I Ca2+_Raw'!D22-'Fig. 2I Ca2+_Raw'!D$4)/('Fig. 2I Ca2+_Raw'!D$11-'Fig. 2I Ca2+_Raw'!D$4)</f>
        <v>100.15233789527998</v>
      </c>
      <c r="E22" s="15">
        <f>100*('Fig. 2I Ca2+_Raw'!E22-'Fig. 2I Ca2+_Raw'!E$4)/('Fig. 2I Ca2+_Raw'!E$11-'Fig. 2I Ca2+_Raw'!E$4)</f>
        <v>100.23483459736649</v>
      </c>
      <c r="F22" s="15">
        <f>100*('Fig. 2I Ca2+_Raw'!F22-'Fig. 2I Ca2+_Raw'!F$4)/('Fig. 2I Ca2+_Raw'!F$11-'Fig. 2I Ca2+_Raw'!F$4)</f>
        <v>101.09795419168334</v>
      </c>
      <c r="H22" s="17">
        <f t="shared" si="4"/>
        <v>100.75792013971214</v>
      </c>
      <c r="I22" s="17">
        <f t="shared" si="5"/>
        <v>0.3388601805510999</v>
      </c>
      <c r="J22" s="17">
        <f t="shared" si="6"/>
        <v>4</v>
      </c>
    </row>
    <row r="23" spans="1:12" s="2" customFormat="1" ht="14.25" customHeight="1" thickTop="1" thickBot="1" x14ac:dyDescent="0.25">
      <c r="A23" s="13">
        <v>1E-3</v>
      </c>
      <c r="B23" s="14">
        <f t="shared" si="7"/>
        <v>-3</v>
      </c>
      <c r="C23" s="15">
        <f>100*('Fig. 2I Ca2+_Raw'!C23-'Fig. 2I Ca2+_Raw'!C$4)/('Fig. 2I Ca2+_Raw'!C$11-'Fig. 2I Ca2+_Raw'!C$4)</f>
        <v>102.59205032265061</v>
      </c>
      <c r="D23" s="15">
        <f>100*('Fig. 2I Ca2+_Raw'!D23-'Fig. 2I Ca2+_Raw'!D$4)/('Fig. 2I Ca2+_Raw'!D$11-'Fig. 2I Ca2+_Raw'!D$4)</f>
        <v>101.61183321457528</v>
      </c>
      <c r="E23" s="15">
        <f>100*('Fig. 2I Ca2+_Raw'!E23-'Fig. 2I Ca2+_Raw'!E$4)/('Fig. 2I Ca2+_Raw'!E$11-'Fig. 2I Ca2+_Raw'!E$4)</f>
        <v>100.98247127469655</v>
      </c>
      <c r="F23" s="15">
        <f>100*('Fig. 2I Ca2+_Raw'!F23-'Fig. 2I Ca2+_Raw'!F$4)/('Fig. 2I Ca2+_Raw'!F$11-'Fig. 2I Ca2+_Raw'!F$4)</f>
        <v>101.31198576828997</v>
      </c>
      <c r="H23" s="19">
        <f t="shared" si="4"/>
        <v>101.6245851450531</v>
      </c>
      <c r="I23" s="19">
        <f t="shared" si="5"/>
        <v>0.34715271308792078</v>
      </c>
      <c r="J23" s="19">
        <f t="shared" si="6"/>
        <v>4</v>
      </c>
      <c r="K23" s="20"/>
      <c r="L23" s="20"/>
    </row>
    <row r="24" spans="1:12" s="25" customFormat="1" ht="13.5" thickTop="1" x14ac:dyDescent="0.2">
      <c r="H24" s="26"/>
      <c r="I24" s="26"/>
      <c r="J24" s="26"/>
      <c r="K24" s="26"/>
      <c r="L24" s="26"/>
    </row>
    <row r="25" spans="1:12" s="2" customFormat="1" ht="13.5" thickBot="1" x14ac:dyDescent="0.25">
      <c r="A25" s="1" t="s">
        <v>59</v>
      </c>
      <c r="H25" s="20"/>
      <c r="I25" s="20"/>
      <c r="J25" s="20"/>
      <c r="K25" s="20"/>
      <c r="L25" s="20"/>
    </row>
    <row r="26" spans="1:12" s="2" customFormat="1" ht="14.25" thickTop="1" thickBot="1" x14ac:dyDescent="0.25">
      <c r="A26" s="3"/>
      <c r="B26" s="4"/>
      <c r="C26" s="5"/>
      <c r="D26" s="5">
        <f>'Fig. 2I Ca2+_Raw'!D26</f>
        <v>20170619</v>
      </c>
      <c r="E26" s="5">
        <f>'Fig. 2I Ca2+_Raw'!E26</f>
        <v>20170628</v>
      </c>
      <c r="F26" s="5">
        <f>'Fig. 2I Ca2+_Raw'!F26</f>
        <v>20170701</v>
      </c>
      <c r="H26" s="22" t="s">
        <v>23</v>
      </c>
      <c r="I26" s="22" t="s">
        <v>25</v>
      </c>
      <c r="J26" s="22" t="s">
        <v>26</v>
      </c>
      <c r="K26" s="20"/>
      <c r="L26" s="20"/>
    </row>
    <row r="27" spans="1:12" s="2" customFormat="1" ht="14.25" thickTop="1" thickBot="1" x14ac:dyDescent="0.25">
      <c r="A27" s="8" t="s">
        <v>14</v>
      </c>
      <c r="B27" s="9" t="s">
        <v>16</v>
      </c>
      <c r="C27" s="10"/>
      <c r="D27" s="11"/>
      <c r="E27" s="12"/>
      <c r="F27" s="12"/>
      <c r="H27" s="20"/>
      <c r="I27" s="20"/>
      <c r="J27" s="20"/>
      <c r="K27" s="20"/>
      <c r="L27" s="20"/>
    </row>
    <row r="28" spans="1:12" s="2" customFormat="1" ht="14.25" thickTop="1" thickBot="1" x14ac:dyDescent="0.25">
      <c r="A28" s="13" t="s">
        <v>11</v>
      </c>
      <c r="B28" s="14"/>
      <c r="C28" s="15"/>
      <c r="D28" s="15">
        <f>100*('Fig. 2I Ca2+_Raw'!D28-'Fig. 2I Ca2+_Raw'!D$4)/('Fig. 2I Ca2+_Raw'!D$11-'Fig. 2I Ca2+_Raw'!D$4)</f>
        <v>2.8010516228899949</v>
      </c>
      <c r="E28" s="15">
        <f>100*('Fig. 2I Ca2+_Raw'!E28-'Fig. 2I Ca2+_Raw'!E$4)/('Fig. 2I Ca2+_Raw'!E$11-'Fig. 2I Ca2+_Raw'!E$4)</f>
        <v>4.5397361705186743</v>
      </c>
      <c r="F28" s="15">
        <f>100*('Fig. 2I Ca2+_Raw'!F28-'Fig. 2I Ca2+_Raw'!F$4)/('Fig. 2I Ca2+_Raw'!F$11-'Fig. 2I Ca2+_Raw'!F$4)</f>
        <v>2.6184122748498986</v>
      </c>
      <c r="H28" s="19">
        <f t="shared" ref="H28:H35" si="8">AVERAGE(C28:F28)</f>
        <v>3.3197333560861892</v>
      </c>
      <c r="I28" s="19">
        <f t="shared" ref="I28:I35" si="9">STDEVA(C28:F28)/SQRT(COUNT(C28:F28))</f>
        <v>0.61227565504450021</v>
      </c>
      <c r="J28" s="19">
        <f t="shared" ref="J28:J35" si="10">COUNT(C28:F28)</f>
        <v>3</v>
      </c>
      <c r="K28" s="20"/>
      <c r="L28" s="20"/>
    </row>
    <row r="29" spans="1:12" s="2" customFormat="1" ht="14.25" thickTop="1" thickBot="1" x14ac:dyDescent="0.25">
      <c r="A29" s="13">
        <v>1.0000000000000001E-9</v>
      </c>
      <c r="B29" s="14">
        <f t="shared" ref="B29:B35" si="11">LOG(A29)</f>
        <v>-9</v>
      </c>
      <c r="C29" s="15"/>
      <c r="D29" s="15">
        <f>100*('Fig. 2I Ca2+_Raw'!D29-'Fig. 2I Ca2+_Raw'!D$4)/('Fig. 2I Ca2+_Raw'!D$11-'Fig. 2I Ca2+_Raw'!D$4)</f>
        <v>33.401312071549668</v>
      </c>
      <c r="E29" s="15">
        <f>100*('Fig. 2I Ca2+_Raw'!E29-'Fig. 2I Ca2+_Raw'!E$4)/('Fig. 2I Ca2+_Raw'!E$11-'Fig. 2I Ca2+_Raw'!E$4)</f>
        <v>10.468111618321892</v>
      </c>
      <c r="F29" s="15">
        <f>100*('Fig. 2I Ca2+_Raw'!F29-'Fig. 2I Ca2+_Raw'!F$4)/('Fig. 2I Ca2+_Raw'!F$11-'Fig. 2I Ca2+_Raw'!F$4)</f>
        <v>11.32699577496108</v>
      </c>
      <c r="H29" s="19">
        <f t="shared" si="8"/>
        <v>18.398806488277547</v>
      </c>
      <c r="I29" s="19">
        <f t="shared" si="9"/>
        <v>7.5053492219597331</v>
      </c>
      <c r="J29" s="19">
        <f t="shared" si="10"/>
        <v>3</v>
      </c>
      <c r="K29" s="20"/>
      <c r="L29" s="20"/>
    </row>
    <row r="30" spans="1:12" s="2" customFormat="1" ht="14.25" thickTop="1" thickBot="1" x14ac:dyDescent="0.25">
      <c r="A30" s="13">
        <v>1E-8</v>
      </c>
      <c r="B30" s="14">
        <f t="shared" si="11"/>
        <v>-8</v>
      </c>
      <c r="C30" s="15"/>
      <c r="D30" s="15">
        <f>100*('Fig. 2I Ca2+_Raw'!D30-'Fig. 2I Ca2+_Raw'!D$4)/('Fig. 2I Ca2+_Raw'!D$11-'Fig. 2I Ca2+_Raw'!D$4)</f>
        <v>64.652694169389918</v>
      </c>
      <c r="E30" s="15">
        <f>100*('Fig. 2I Ca2+_Raw'!E30-'Fig. 2I Ca2+_Raw'!E$4)/('Fig. 2I Ca2+_Raw'!E$11-'Fig. 2I Ca2+_Raw'!E$4)</f>
        <v>42.755472484813637</v>
      </c>
      <c r="F30" s="15">
        <f>100*('Fig. 2I Ca2+_Raw'!F30-'Fig. 2I Ca2+_Raw'!F$4)/('Fig. 2I Ca2+_Raw'!F$11-'Fig. 2I Ca2+_Raw'!F$4)</f>
        <v>42.161440960640427</v>
      </c>
      <c r="H30" s="19">
        <f t="shared" si="8"/>
        <v>49.85653587161466</v>
      </c>
      <c r="I30" s="19">
        <f t="shared" si="9"/>
        <v>7.4000662979585403</v>
      </c>
      <c r="J30" s="19">
        <f t="shared" si="10"/>
        <v>3</v>
      </c>
      <c r="K30" s="20"/>
      <c r="L30" s="20"/>
    </row>
    <row r="31" spans="1:12" s="2" customFormat="1" ht="14.25" thickTop="1" thickBot="1" x14ac:dyDescent="0.25">
      <c r="A31" s="13">
        <v>9.9999999999999995E-8</v>
      </c>
      <c r="B31" s="14">
        <f t="shared" si="11"/>
        <v>-7</v>
      </c>
      <c r="C31" s="15"/>
      <c r="D31" s="15">
        <f>100*('Fig. 2I Ca2+_Raw'!D31-'Fig. 2I Ca2+_Raw'!D$4)/('Fig. 2I Ca2+_Raw'!D$11-'Fig. 2I Ca2+_Raw'!D$4)</f>
        <v>95.327895034276025</v>
      </c>
      <c r="E31" s="15">
        <f>100*('Fig. 2I Ca2+_Raw'!E31-'Fig. 2I Ca2+_Raw'!E$4)/('Fig. 2I Ca2+_Raw'!E$11-'Fig. 2I Ca2+_Raw'!E$4)</f>
        <v>82.811545235613366</v>
      </c>
      <c r="F31" s="15">
        <f>100*('Fig. 2I Ca2+_Raw'!F31-'Fig. 2I Ca2+_Raw'!F$4)/('Fig. 2I Ca2+_Raw'!F$11-'Fig. 2I Ca2+_Raw'!F$4)</f>
        <v>88.258839226150755</v>
      </c>
      <c r="H31" s="19">
        <f t="shared" si="8"/>
        <v>88.799426498680063</v>
      </c>
      <c r="I31" s="19">
        <f t="shared" si="9"/>
        <v>3.623254937209369</v>
      </c>
      <c r="J31" s="19">
        <f t="shared" si="10"/>
        <v>3</v>
      </c>
      <c r="K31" s="20"/>
      <c r="L31" s="20"/>
    </row>
    <row r="32" spans="1:12" s="2" customFormat="1" ht="14.25" thickTop="1" thickBot="1" x14ac:dyDescent="0.25">
      <c r="A32" s="13">
        <v>9.9999999999999995E-7</v>
      </c>
      <c r="B32" s="14">
        <f t="shared" si="11"/>
        <v>-6</v>
      </c>
      <c r="C32" s="15"/>
      <c r="D32" s="15">
        <f>100*('Fig. 2I Ca2+_Raw'!D32-'Fig. 2I Ca2+_Raw'!D$4)/('Fig. 2I Ca2+_Raw'!D$11-'Fig. 2I Ca2+_Raw'!D$4)</f>
        <v>99.538072188505879</v>
      </c>
      <c r="E32" s="15">
        <f>100*('Fig. 2I Ca2+_Raw'!E32-'Fig. 2I Ca2+_Raw'!E$4)/('Fig. 2I Ca2+_Raw'!E$11-'Fig. 2I Ca2+_Raw'!E$4)</f>
        <v>97.071756347123866</v>
      </c>
      <c r="F32" s="15">
        <f>100*('Fig. 2I Ca2+_Raw'!F32-'Fig. 2I Ca2+_Raw'!F$4)/('Fig. 2I Ca2+_Raw'!F$11-'Fig. 2I Ca2+_Raw'!F$4)</f>
        <v>96.333666889037147</v>
      </c>
      <c r="H32" s="19">
        <f t="shared" si="8"/>
        <v>97.647831808222293</v>
      </c>
      <c r="I32" s="19">
        <f t="shared" si="9"/>
        <v>0.96883960376587475</v>
      </c>
      <c r="J32" s="19">
        <f t="shared" si="10"/>
        <v>3</v>
      </c>
      <c r="K32" s="20"/>
      <c r="L32" s="20"/>
    </row>
    <row r="33" spans="1:12" s="2" customFormat="1" ht="14.25" thickTop="1" thickBot="1" x14ac:dyDescent="0.25">
      <c r="A33" s="13">
        <v>1.0000000000000001E-5</v>
      </c>
      <c r="B33" s="14">
        <f t="shared" si="11"/>
        <v>-5</v>
      </c>
      <c r="C33" s="15"/>
      <c r="D33" s="15">
        <f>100*('Fig. 2I Ca2+_Raw'!D33-'Fig. 2I Ca2+_Raw'!D$4)/('Fig. 2I Ca2+_Raw'!D$11-'Fig. 2I Ca2+_Raw'!D$4)</f>
        <v>100.31941816752253</v>
      </c>
      <c r="E33" s="15">
        <f>100*('Fig. 2I Ca2+_Raw'!E33-'Fig. 2I Ca2+_Raw'!E$4)/('Fig. 2I Ca2+_Raw'!E$11-'Fig. 2I Ca2+_Raw'!E$4)</f>
        <v>99.14213483819178</v>
      </c>
      <c r="F33" s="15">
        <f>100*('Fig. 2I Ca2+_Raw'!F33-'Fig. 2I Ca2+_Raw'!F$4)/('Fig. 2I Ca2+_Raw'!F$11-'Fig. 2I Ca2+_Raw'!F$4)</f>
        <v>100</v>
      </c>
      <c r="H33" s="19">
        <f t="shared" si="8"/>
        <v>99.820517668571441</v>
      </c>
      <c r="I33" s="19">
        <f t="shared" si="9"/>
        <v>0.35150127541318998</v>
      </c>
      <c r="J33" s="19">
        <f t="shared" si="10"/>
        <v>3</v>
      </c>
      <c r="K33" s="20"/>
      <c r="L33" s="20"/>
    </row>
    <row r="34" spans="1:12" s="2" customFormat="1" ht="14.25" thickTop="1" thickBot="1" x14ac:dyDescent="0.25">
      <c r="A34" s="13">
        <v>1E-4</v>
      </c>
      <c r="B34" s="14">
        <f t="shared" si="11"/>
        <v>-4</v>
      </c>
      <c r="C34" s="15"/>
      <c r="D34" s="15">
        <f>100*('Fig. 2I Ca2+_Raw'!D34-'Fig. 2I Ca2+_Raw'!D$4)/('Fig. 2I Ca2+_Raw'!D$11-'Fig. 2I Ca2+_Raw'!D$4)</f>
        <v>102.43249219882551</v>
      </c>
      <c r="E34" s="15">
        <f>100*('Fig. 2I Ca2+_Raw'!E34-'Fig. 2I Ca2+_Raw'!E$4)/('Fig. 2I Ca2+_Raw'!E$11-'Fig. 2I Ca2+_Raw'!E$4)</f>
        <v>100.52957597977549</v>
      </c>
      <c r="F34" s="15">
        <f>100*('Fig. 2I Ca2+_Raw'!F34-'Fig. 2I Ca2+_Raw'!F$4)/('Fig. 2I Ca2+_Raw'!F$11-'Fig. 2I Ca2+_Raw'!F$4)</f>
        <v>101.88181009561929</v>
      </c>
      <c r="H34" s="19">
        <f t="shared" si="8"/>
        <v>101.61462609140676</v>
      </c>
      <c r="I34" s="19">
        <f t="shared" si="9"/>
        <v>0.56533559451037318</v>
      </c>
      <c r="J34" s="19">
        <f t="shared" si="10"/>
        <v>3</v>
      </c>
      <c r="K34" s="20"/>
      <c r="L34" s="20"/>
    </row>
    <row r="35" spans="1:12" s="2" customFormat="1" ht="14.25" customHeight="1" thickTop="1" thickBot="1" x14ac:dyDescent="0.25">
      <c r="A35" s="13">
        <v>1E-3</v>
      </c>
      <c r="B35" s="14">
        <f t="shared" si="11"/>
        <v>-3</v>
      </c>
      <c r="C35" s="15"/>
      <c r="D35" s="15">
        <f>100*('Fig. 2I Ca2+_Raw'!D35-'Fig. 2I Ca2+_Raw'!D$4)/('Fig. 2I Ca2+_Raw'!D$11-'Fig. 2I Ca2+_Raw'!D$4)</f>
        <v>102.68065554436228</v>
      </c>
      <c r="E35" s="15">
        <f>100*('Fig. 2I Ca2+_Raw'!E35-'Fig. 2I Ca2+_Raw'!E$4)/('Fig. 2I Ca2+_Raw'!E$11-'Fig. 2I Ca2+_Raw'!E$4)</f>
        <v>101.3443082563531</v>
      </c>
      <c r="F35" s="15">
        <f>100*('Fig. 2I Ca2+_Raw'!F35-'Fig. 2I Ca2+_Raw'!F$4)/('Fig. 2I Ca2+_Raw'!F$11-'Fig. 2I Ca2+_Raw'!F$4)</f>
        <v>101.5148988214365</v>
      </c>
      <c r="H35" s="19">
        <f t="shared" si="8"/>
        <v>101.84662087405063</v>
      </c>
      <c r="I35" s="19">
        <f t="shared" si="9"/>
        <v>0.41991493530843776</v>
      </c>
      <c r="J35" s="19">
        <f t="shared" si="10"/>
        <v>3</v>
      </c>
      <c r="K35" s="20"/>
      <c r="L35" s="20"/>
    </row>
    <row r="36" spans="1:12" ht="13.5" thickTop="1" x14ac:dyDescent="0.2">
      <c r="H36" s="21"/>
      <c r="I36" s="21"/>
      <c r="J36" s="21"/>
      <c r="K36" s="21"/>
      <c r="L36" s="21"/>
    </row>
    <row r="37" spans="1:12" x14ac:dyDescent="0.2">
      <c r="H37" s="21"/>
      <c r="I37" s="21"/>
      <c r="J37" s="21"/>
      <c r="K37" s="21"/>
      <c r="L37" s="21"/>
    </row>
    <row r="38" spans="1:12" x14ac:dyDescent="0.2">
      <c r="H38" s="21"/>
      <c r="I38" s="21"/>
      <c r="J38" s="21"/>
      <c r="K38" s="21"/>
      <c r="L38" s="21"/>
    </row>
    <row r="39" spans="1:12" x14ac:dyDescent="0.2">
      <c r="H39" s="21"/>
      <c r="I39" s="21"/>
      <c r="J39" s="21"/>
      <c r="K39" s="21"/>
      <c r="L39" s="21"/>
    </row>
  </sheetData>
  <phoneticPr fontId="2" type="noConversion"/>
  <pageMargins left="0.7" right="0.7" top="0.75" bottom="0.75" header="0.3" footer="0.3"/>
  <pageSetup orientation="portrait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2"/>
  <sheetViews>
    <sheetView topLeftCell="A172" zoomScale="85" zoomScaleNormal="85" workbookViewId="0">
      <pane xSplit="3" topLeftCell="D1" activePane="topRight" state="frozen"/>
      <selection activeCell="F202" sqref="F202"/>
      <selection pane="topRight" activeCell="L196" sqref="L196"/>
    </sheetView>
  </sheetViews>
  <sheetFormatPr defaultColWidth="9.125" defaultRowHeight="12.75" x14ac:dyDescent="0.2"/>
  <cols>
    <col min="1" max="2" width="9.125" style="18"/>
    <col min="3" max="3" width="14.625" style="18" bestFit="1" customWidth="1"/>
    <col min="4" max="4" width="5.875" style="18" bestFit="1" customWidth="1"/>
    <col min="5" max="10" width="8.625" style="51" customWidth="1"/>
    <col min="11" max="11" width="5.125" style="18" customWidth="1"/>
    <col min="12" max="16384" width="9.125" style="18"/>
  </cols>
  <sheetData>
    <row r="2" spans="2:10" s="2" customFormat="1" ht="26.25" thickBot="1" x14ac:dyDescent="0.25">
      <c r="B2" s="44" t="s">
        <v>38</v>
      </c>
      <c r="C2" s="1" t="s">
        <v>60</v>
      </c>
      <c r="E2" s="45"/>
      <c r="F2" s="45"/>
      <c r="G2" s="45"/>
      <c r="H2" s="45"/>
      <c r="I2" s="45"/>
      <c r="J2" s="45"/>
    </row>
    <row r="3" spans="2:10" s="2" customFormat="1" ht="14.25" thickTop="1" thickBot="1" x14ac:dyDescent="0.25">
      <c r="C3" s="3"/>
      <c r="D3" s="4"/>
      <c r="E3" s="39">
        <v>20210825</v>
      </c>
      <c r="F3" s="39">
        <v>20210826</v>
      </c>
      <c r="G3" s="46">
        <v>20210828</v>
      </c>
      <c r="H3" s="46"/>
      <c r="I3" s="46"/>
      <c r="J3" s="39"/>
    </row>
    <row r="4" spans="2:10" s="2" customFormat="1" ht="13.5" thickTop="1" x14ac:dyDescent="0.2">
      <c r="C4" s="8" t="s">
        <v>4</v>
      </c>
      <c r="D4" s="9" t="s">
        <v>5</v>
      </c>
      <c r="E4" s="40"/>
      <c r="F4" s="41"/>
      <c r="G4" s="47"/>
      <c r="H4" s="47"/>
      <c r="I4" s="47"/>
      <c r="J4" s="41"/>
    </row>
    <row r="5" spans="2:10" s="2" customFormat="1" x14ac:dyDescent="0.2">
      <c r="C5" s="13" t="s">
        <v>11</v>
      </c>
      <c r="D5" s="14">
        <v>-14</v>
      </c>
      <c r="E5" s="42">
        <v>110.53895552075433</v>
      </c>
      <c r="F5" s="42">
        <v>35.607973831205797</v>
      </c>
      <c r="G5" s="42">
        <v>72.6273539604544</v>
      </c>
      <c r="H5" s="42"/>
      <c r="I5" s="42"/>
      <c r="J5" s="42"/>
    </row>
    <row r="6" spans="2:10" s="2" customFormat="1" x14ac:dyDescent="0.2">
      <c r="C6" s="48">
        <v>1.0000000000000001E-9</v>
      </c>
      <c r="D6" s="14">
        <f t="shared" ref="D6:D12" si="0">LOG(C6)</f>
        <v>-9</v>
      </c>
      <c r="E6" s="42">
        <v>111.87834198946101</v>
      </c>
      <c r="F6" s="42">
        <v>35.618904566126801</v>
      </c>
      <c r="G6" s="42">
        <v>73.290789198257499</v>
      </c>
      <c r="H6" s="42"/>
      <c r="I6" s="42"/>
      <c r="J6" s="42"/>
    </row>
    <row r="7" spans="2:10" s="2" customFormat="1" x14ac:dyDescent="0.2">
      <c r="C7" s="48">
        <v>1E-8</v>
      </c>
      <c r="D7" s="14">
        <f t="shared" si="0"/>
        <v>-8</v>
      </c>
      <c r="E7" s="42">
        <v>109.646379639179</v>
      </c>
      <c r="F7" s="42">
        <v>35.12165096293711</v>
      </c>
      <c r="G7" s="42">
        <v>73.500266134207806</v>
      </c>
      <c r="H7" s="42"/>
      <c r="I7" s="42"/>
      <c r="J7" s="42"/>
    </row>
    <row r="8" spans="2:10" s="2" customFormat="1" x14ac:dyDescent="0.2">
      <c r="C8" s="48">
        <v>9.9999999999999995E-8</v>
      </c>
      <c r="D8" s="14">
        <f t="shared" si="0"/>
        <v>-7</v>
      </c>
      <c r="E8" s="42">
        <v>112.3215163622523</v>
      </c>
      <c r="F8" s="42">
        <v>35.085032489609354</v>
      </c>
      <c r="G8" s="42">
        <v>72.312778799826987</v>
      </c>
      <c r="H8" s="42"/>
      <c r="I8" s="42"/>
      <c r="J8" s="42"/>
    </row>
    <row r="9" spans="2:10" s="2" customFormat="1" x14ac:dyDescent="0.2">
      <c r="C9" s="48">
        <v>9.9999999999999995E-7</v>
      </c>
      <c r="D9" s="14">
        <f t="shared" si="0"/>
        <v>-6</v>
      </c>
      <c r="E9" s="42">
        <v>108.88074612812365</v>
      </c>
      <c r="F9" s="42">
        <v>35.982329193287903</v>
      </c>
      <c r="G9" s="42">
        <v>72.645654473049206</v>
      </c>
      <c r="H9" s="42"/>
      <c r="I9" s="42"/>
      <c r="J9" s="42"/>
    </row>
    <row r="10" spans="2:10" s="2" customFormat="1" x14ac:dyDescent="0.2">
      <c r="C10" s="48">
        <v>1.0000000000000001E-5</v>
      </c>
      <c r="D10" s="14">
        <f t="shared" si="0"/>
        <v>-5</v>
      </c>
      <c r="E10" s="42">
        <v>111.60735390758541</v>
      </c>
      <c r="F10" s="42">
        <v>36.507562800903266</v>
      </c>
      <c r="G10" s="42">
        <v>72.285057644697858</v>
      </c>
      <c r="H10" s="42"/>
      <c r="I10" s="42"/>
      <c r="J10" s="42"/>
    </row>
    <row r="11" spans="2:10" s="2" customFormat="1" x14ac:dyDescent="0.2">
      <c r="C11" s="48">
        <v>1E-4</v>
      </c>
      <c r="D11" s="14">
        <f t="shared" si="0"/>
        <v>-4</v>
      </c>
      <c r="E11" s="42">
        <v>109.73733816346648</v>
      </c>
      <c r="F11" s="42">
        <v>36.274444121355018</v>
      </c>
      <c r="G11" s="42">
        <v>72.475917500109702</v>
      </c>
      <c r="H11" s="42"/>
      <c r="I11" s="42"/>
      <c r="J11" s="42"/>
    </row>
    <row r="12" spans="2:10" s="2" customFormat="1" x14ac:dyDescent="0.2">
      <c r="C12" s="48">
        <v>1E-3</v>
      </c>
      <c r="D12" s="14">
        <f t="shared" si="0"/>
        <v>-3</v>
      </c>
      <c r="E12" s="42">
        <v>111.624195468918</v>
      </c>
      <c r="F12" s="42">
        <v>35.377902915439101</v>
      </c>
      <c r="G12" s="42">
        <v>73.4002883110048</v>
      </c>
      <c r="H12" s="42"/>
      <c r="I12" s="42"/>
      <c r="J12" s="42"/>
    </row>
    <row r="14" spans="2:10" s="2" customFormat="1" ht="26.25" thickBot="1" x14ac:dyDescent="0.25">
      <c r="C14" s="1" t="s">
        <v>61</v>
      </c>
      <c r="E14" s="45"/>
      <c r="F14" s="45"/>
      <c r="G14" s="45"/>
      <c r="H14" s="45"/>
      <c r="I14" s="45"/>
      <c r="J14" s="45"/>
    </row>
    <row r="15" spans="2:10" s="2" customFormat="1" ht="14.25" thickTop="1" thickBot="1" x14ac:dyDescent="0.25">
      <c r="C15" s="3"/>
      <c r="D15" s="4"/>
      <c r="E15" s="39">
        <v>20210825</v>
      </c>
      <c r="F15" s="39">
        <v>20210826</v>
      </c>
      <c r="G15" s="46">
        <v>20210828</v>
      </c>
      <c r="H15" s="46"/>
      <c r="I15" s="46"/>
      <c r="J15" s="39"/>
    </row>
    <row r="16" spans="2:10" s="2" customFormat="1" ht="13.5" thickTop="1" x14ac:dyDescent="0.2">
      <c r="C16" s="8" t="s">
        <v>4</v>
      </c>
      <c r="D16" s="9" t="s">
        <v>62</v>
      </c>
      <c r="E16" s="40"/>
      <c r="F16" s="41"/>
      <c r="G16" s="47"/>
      <c r="H16" s="47"/>
      <c r="I16" s="47"/>
      <c r="J16" s="41"/>
    </row>
    <row r="17" spans="3:10" s="2" customFormat="1" x14ac:dyDescent="0.2">
      <c r="C17" s="13" t="s">
        <v>11</v>
      </c>
      <c r="D17" s="14">
        <v>-14</v>
      </c>
      <c r="E17" s="42">
        <v>91.007507509809898</v>
      </c>
      <c r="F17" s="42">
        <v>16.607522668106899</v>
      </c>
      <c r="G17" s="42">
        <v>46.80304149741427</v>
      </c>
      <c r="H17" s="42"/>
      <c r="I17" s="42"/>
      <c r="J17" s="42"/>
    </row>
    <row r="18" spans="3:10" s="2" customFormat="1" x14ac:dyDescent="0.2">
      <c r="C18" s="48">
        <v>1.0000000000000001E-9</v>
      </c>
      <c r="D18" s="14">
        <f t="shared" ref="D18:D24" si="1">LOG(C18)</f>
        <v>-9</v>
      </c>
      <c r="E18" s="42">
        <v>90.151890804372002</v>
      </c>
      <c r="F18" s="42">
        <v>16.224097639368701</v>
      </c>
      <c r="G18" s="42">
        <v>47.209288593096197</v>
      </c>
      <c r="H18" s="42"/>
      <c r="I18" s="42"/>
      <c r="J18" s="42"/>
    </row>
    <row r="19" spans="3:10" s="2" customFormat="1" x14ac:dyDescent="0.2">
      <c r="C19" s="48">
        <v>1E-8</v>
      </c>
      <c r="D19" s="14">
        <f t="shared" si="1"/>
        <v>-8</v>
      </c>
      <c r="E19" s="42">
        <v>89.330782340002315</v>
      </c>
      <c r="F19" s="42">
        <v>15.9362848483711</v>
      </c>
      <c r="G19" s="42">
        <v>47.598138715687519</v>
      </c>
      <c r="H19" s="42"/>
      <c r="I19" s="42"/>
      <c r="J19" s="42"/>
    </row>
    <row r="20" spans="3:10" s="2" customFormat="1" x14ac:dyDescent="0.2">
      <c r="C20" s="48">
        <v>9.9999999999999995E-8</v>
      </c>
      <c r="D20" s="14">
        <f t="shared" si="1"/>
        <v>-7</v>
      </c>
      <c r="E20" s="42">
        <v>91.042940083744895</v>
      </c>
      <c r="F20" s="42">
        <v>16.192824930982798</v>
      </c>
      <c r="G20" s="42">
        <v>47.108165090828301</v>
      </c>
      <c r="H20" s="42"/>
      <c r="I20" s="42"/>
      <c r="J20" s="42"/>
    </row>
    <row r="21" spans="3:10" s="2" customFormat="1" x14ac:dyDescent="0.2">
      <c r="C21" s="48">
        <v>9.9999999999999995E-7</v>
      </c>
      <c r="D21" s="14">
        <f t="shared" si="1"/>
        <v>-6</v>
      </c>
      <c r="E21" s="42">
        <v>92.090476120972795</v>
      </c>
      <c r="F21" s="42">
        <v>16.706685106888798</v>
      </c>
      <c r="G21" s="42">
        <v>47.364788002568197</v>
      </c>
      <c r="H21" s="42"/>
      <c r="I21" s="42"/>
      <c r="J21" s="42"/>
    </row>
    <row r="22" spans="3:10" s="2" customFormat="1" x14ac:dyDescent="0.2">
      <c r="C22" s="48">
        <v>1.0000000000000001E-5</v>
      </c>
      <c r="D22" s="14">
        <f t="shared" si="1"/>
        <v>-5</v>
      </c>
      <c r="E22" s="42">
        <v>91.122933236295694</v>
      </c>
      <c r="F22" s="42">
        <v>16.579065312552693</v>
      </c>
      <c r="G22" s="42">
        <v>46.928267630511201</v>
      </c>
      <c r="H22" s="42"/>
      <c r="I22" s="42"/>
      <c r="J22" s="42"/>
    </row>
    <row r="23" spans="3:10" s="2" customFormat="1" x14ac:dyDescent="0.2">
      <c r="C23" s="48">
        <v>1E-4</v>
      </c>
      <c r="D23" s="14">
        <f t="shared" si="1"/>
        <v>-4</v>
      </c>
      <c r="E23" s="42">
        <v>91.018776942579194</v>
      </c>
      <c r="F23" s="42">
        <v>17.958213499069682</v>
      </c>
      <c r="G23" s="42">
        <v>46.3625767741662</v>
      </c>
      <c r="H23" s="42"/>
      <c r="I23" s="42"/>
      <c r="J23" s="42"/>
    </row>
    <row r="24" spans="3:10" s="2" customFormat="1" x14ac:dyDescent="0.2">
      <c r="C24" s="48">
        <v>1E-3</v>
      </c>
      <c r="D24" s="14">
        <f t="shared" si="1"/>
        <v>-3</v>
      </c>
      <c r="E24" s="42">
        <v>90.164931516945103</v>
      </c>
      <c r="F24" s="42">
        <v>17.3619228595579</v>
      </c>
      <c r="G24" s="42">
        <v>47.514531846029762</v>
      </c>
      <c r="H24" s="42"/>
      <c r="I24" s="42"/>
      <c r="J24" s="42"/>
    </row>
    <row r="25" spans="3:10" s="25" customFormat="1" x14ac:dyDescent="0.2">
      <c r="E25" s="49"/>
      <c r="F25" s="49"/>
      <c r="G25" s="49"/>
      <c r="H25" s="49"/>
      <c r="I25" s="49"/>
      <c r="J25" s="49"/>
    </row>
    <row r="26" spans="3:10" s="2" customFormat="1" ht="26.25" thickBot="1" x14ac:dyDescent="0.25">
      <c r="C26" s="1" t="s">
        <v>63</v>
      </c>
      <c r="E26" s="45"/>
      <c r="F26" s="45"/>
      <c r="G26" s="45"/>
      <c r="H26" s="45"/>
      <c r="I26" s="45"/>
      <c r="J26" s="45"/>
    </row>
    <row r="27" spans="3:10" s="2" customFormat="1" ht="14.25" thickTop="1" thickBot="1" x14ac:dyDescent="0.25">
      <c r="C27" s="3"/>
      <c r="D27" s="4"/>
      <c r="E27" s="39">
        <v>20210825</v>
      </c>
      <c r="F27" s="39">
        <v>20210826</v>
      </c>
      <c r="G27" s="46">
        <v>20210828</v>
      </c>
      <c r="H27" s="46"/>
      <c r="I27" s="46"/>
      <c r="J27" s="39"/>
    </row>
    <row r="28" spans="3:10" s="2" customFormat="1" ht="13.5" thickTop="1" x14ac:dyDescent="0.2">
      <c r="C28" s="8" t="s">
        <v>4</v>
      </c>
      <c r="D28" s="9" t="s">
        <v>5</v>
      </c>
      <c r="E28" s="40"/>
      <c r="F28" s="41"/>
      <c r="G28" s="47"/>
      <c r="H28" s="47"/>
      <c r="I28" s="47"/>
      <c r="J28" s="41"/>
    </row>
    <row r="29" spans="3:10" s="2" customFormat="1" x14ac:dyDescent="0.2">
      <c r="C29" s="13" t="s">
        <v>11</v>
      </c>
      <c r="D29" s="14">
        <v>-14</v>
      </c>
      <c r="E29" s="42">
        <v>103.04956539308587</v>
      </c>
      <c r="F29" s="42">
        <v>30.2893174082343</v>
      </c>
      <c r="G29" s="42">
        <v>62.235286370316103</v>
      </c>
      <c r="H29" s="42"/>
      <c r="I29" s="42"/>
      <c r="J29" s="42"/>
    </row>
    <row r="30" spans="3:10" s="2" customFormat="1" x14ac:dyDescent="0.2">
      <c r="C30" s="48">
        <v>1.0000000000000001E-9</v>
      </c>
      <c r="D30" s="14">
        <f t="shared" ref="D30:D36" si="2">LOG(C30)</f>
        <v>-9</v>
      </c>
      <c r="E30" s="42">
        <v>101.73765201494101</v>
      </c>
      <c r="F30" s="42">
        <v>30.394552375318099</v>
      </c>
      <c r="G30" s="42">
        <v>63.188000419730301</v>
      </c>
      <c r="H30" s="42"/>
      <c r="I30" s="42"/>
      <c r="J30" s="42"/>
    </row>
    <row r="31" spans="3:10" s="2" customFormat="1" x14ac:dyDescent="0.2">
      <c r="C31" s="48">
        <v>1E-8</v>
      </c>
      <c r="D31" s="14">
        <f t="shared" si="2"/>
        <v>-8</v>
      </c>
      <c r="E31" s="42">
        <v>100.04578889715791</v>
      </c>
      <c r="F31" s="42">
        <v>29.738676666357399</v>
      </c>
      <c r="G31" s="42">
        <v>62.159277048146002</v>
      </c>
      <c r="H31" s="42"/>
      <c r="I31" s="42"/>
      <c r="J31" s="42"/>
    </row>
    <row r="32" spans="3:10" s="2" customFormat="1" x14ac:dyDescent="0.2">
      <c r="C32" s="48">
        <v>9.9999999999999995E-8</v>
      </c>
      <c r="D32" s="14">
        <f t="shared" si="2"/>
        <v>-7</v>
      </c>
      <c r="E32" s="42">
        <v>101.34585261824699</v>
      </c>
      <c r="F32" s="42">
        <v>30.203547587346399</v>
      </c>
      <c r="G32" s="42">
        <v>61.585131374632603</v>
      </c>
      <c r="H32" s="42"/>
      <c r="I32" s="42"/>
      <c r="J32" s="42"/>
    </row>
    <row r="33" spans="3:10" s="2" customFormat="1" x14ac:dyDescent="0.2">
      <c r="C33" s="48">
        <v>9.9999999999999995E-7</v>
      </c>
      <c r="D33" s="14">
        <f t="shared" si="2"/>
        <v>-6</v>
      </c>
      <c r="E33" s="42">
        <v>102.90661280492097</v>
      </c>
      <c r="F33" s="42">
        <v>29.637711821608701</v>
      </c>
      <c r="G33" s="42">
        <v>61.554127125660436</v>
      </c>
      <c r="H33" s="42"/>
      <c r="I33" s="42"/>
      <c r="J33" s="42"/>
    </row>
    <row r="34" spans="3:10" s="2" customFormat="1" x14ac:dyDescent="0.2">
      <c r="C34" s="48">
        <v>1.0000000000000001E-5</v>
      </c>
      <c r="D34" s="14">
        <f t="shared" si="2"/>
        <v>-5</v>
      </c>
      <c r="E34" s="42">
        <v>100.205517022191</v>
      </c>
      <c r="F34" s="42">
        <v>30.497615797103485</v>
      </c>
      <c r="G34" s="42">
        <v>62.481540830855103</v>
      </c>
      <c r="H34" s="42"/>
      <c r="I34" s="42"/>
      <c r="J34" s="42"/>
    </row>
    <row r="35" spans="3:10" s="2" customFormat="1" x14ac:dyDescent="0.2">
      <c r="C35" s="48">
        <v>1E-4</v>
      </c>
      <c r="D35" s="14">
        <f t="shared" si="2"/>
        <v>-4</v>
      </c>
      <c r="E35" s="42">
        <v>103.89814637568782</v>
      </c>
      <c r="F35" s="42">
        <v>30.191552718486111</v>
      </c>
      <c r="G35" s="42">
        <v>62.728678822938143</v>
      </c>
      <c r="H35" s="42"/>
      <c r="I35" s="42"/>
      <c r="J35" s="42"/>
    </row>
    <row r="36" spans="3:10" s="2" customFormat="1" x14ac:dyDescent="0.2">
      <c r="C36" s="48">
        <v>1E-3</v>
      </c>
      <c r="D36" s="14">
        <f t="shared" si="2"/>
        <v>-3</v>
      </c>
      <c r="E36" s="42">
        <v>101.54127663954399</v>
      </c>
      <c r="F36" s="42">
        <v>28.779047945140377</v>
      </c>
      <c r="G36" s="42">
        <v>62.177299023299064</v>
      </c>
      <c r="H36" s="42"/>
      <c r="I36" s="42"/>
      <c r="J36" s="42"/>
    </row>
    <row r="38" spans="3:10" s="2" customFormat="1" ht="26.25" thickBot="1" x14ac:dyDescent="0.25">
      <c r="C38" s="1" t="s">
        <v>64</v>
      </c>
      <c r="E38" s="45"/>
      <c r="F38" s="45"/>
      <c r="G38" s="45"/>
      <c r="H38" s="45"/>
      <c r="I38" s="45"/>
      <c r="J38" s="45"/>
    </row>
    <row r="39" spans="3:10" s="2" customFormat="1" ht="14.25" thickTop="1" thickBot="1" x14ac:dyDescent="0.25">
      <c r="C39" s="3"/>
      <c r="D39" s="4"/>
      <c r="E39" s="39">
        <v>20210825</v>
      </c>
      <c r="F39" s="39">
        <v>20210826</v>
      </c>
      <c r="G39" s="46">
        <v>20210828</v>
      </c>
      <c r="H39" s="46">
        <v>20210830</v>
      </c>
      <c r="I39" s="46">
        <v>20210901</v>
      </c>
      <c r="J39" s="39"/>
    </row>
    <row r="40" spans="3:10" s="2" customFormat="1" ht="13.5" thickTop="1" x14ac:dyDescent="0.2">
      <c r="C40" s="8" t="s">
        <v>4</v>
      </c>
      <c r="D40" s="9" t="s">
        <v>5</v>
      </c>
      <c r="E40" s="40"/>
      <c r="F40" s="41"/>
      <c r="G40" s="47"/>
      <c r="H40" s="47"/>
      <c r="I40" s="47"/>
      <c r="J40" s="41"/>
    </row>
    <row r="41" spans="3:10" s="2" customFormat="1" x14ac:dyDescent="0.2">
      <c r="C41" s="13" t="s">
        <v>11</v>
      </c>
      <c r="D41" s="14">
        <v>-14</v>
      </c>
      <c r="E41" s="42">
        <v>167.14222193897999</v>
      </c>
      <c r="F41" s="42">
        <v>70.966126927750693</v>
      </c>
      <c r="G41" s="42">
        <v>128.40128297339101</v>
      </c>
      <c r="H41" s="42">
        <v>200.66619080719701</v>
      </c>
      <c r="I41" s="42">
        <v>132.00902826130283</v>
      </c>
      <c r="J41" s="42"/>
    </row>
    <row r="42" spans="3:10" s="2" customFormat="1" x14ac:dyDescent="0.2">
      <c r="C42" s="48">
        <v>1.0000000000000001E-9</v>
      </c>
      <c r="D42" s="14">
        <f t="shared" ref="D42:D48" si="3">LOG(C42)</f>
        <v>-9</v>
      </c>
      <c r="E42" s="42">
        <v>167.707078152924</v>
      </c>
      <c r="F42" s="42">
        <v>69.742553372261256</v>
      </c>
      <c r="G42" s="42">
        <v>127.970145382345</v>
      </c>
      <c r="H42" s="42"/>
      <c r="I42" s="42"/>
      <c r="J42" s="42"/>
    </row>
    <row r="43" spans="3:10" s="2" customFormat="1" x14ac:dyDescent="0.2">
      <c r="C43" s="48">
        <v>1E-8</v>
      </c>
      <c r="D43" s="14">
        <f t="shared" si="3"/>
        <v>-8</v>
      </c>
      <c r="E43" s="42">
        <v>172.25689625291216</v>
      </c>
      <c r="F43" s="42">
        <v>95.851216445648177</v>
      </c>
      <c r="G43" s="42">
        <v>128.3175268241593</v>
      </c>
      <c r="H43" s="42"/>
      <c r="I43" s="42"/>
      <c r="J43" s="42"/>
    </row>
    <row r="44" spans="3:10" s="2" customFormat="1" x14ac:dyDescent="0.2">
      <c r="C44" s="48">
        <v>9.9999999999999995E-8</v>
      </c>
      <c r="D44" s="14">
        <f t="shared" si="3"/>
        <v>-7</v>
      </c>
      <c r="E44" s="42">
        <v>365.64261151015273</v>
      </c>
      <c r="F44" s="42">
        <v>248.87358094397649</v>
      </c>
      <c r="G44" s="42">
        <v>308.50683602614453</v>
      </c>
      <c r="H44" s="42"/>
      <c r="I44" s="42"/>
      <c r="J44" s="42"/>
    </row>
    <row r="45" spans="3:10" s="2" customFormat="1" x14ac:dyDescent="0.2">
      <c r="C45" s="48">
        <v>9.9999999999999995E-7</v>
      </c>
      <c r="D45" s="14">
        <f t="shared" si="3"/>
        <v>-6</v>
      </c>
      <c r="E45" s="42">
        <v>570.47768028696714</v>
      </c>
      <c r="F45" s="42">
        <v>347.61491002498701</v>
      </c>
      <c r="G45" s="42">
        <v>508.46808164948652</v>
      </c>
      <c r="H45" s="42"/>
      <c r="I45" s="42"/>
      <c r="J45" s="42"/>
    </row>
    <row r="46" spans="3:10" s="2" customFormat="1" x14ac:dyDescent="0.2">
      <c r="C46" s="48">
        <v>1.0000000000000001E-5</v>
      </c>
      <c r="D46" s="14">
        <f t="shared" si="3"/>
        <v>-5</v>
      </c>
      <c r="E46" s="42">
        <v>579.40050737157446</v>
      </c>
      <c r="F46" s="42">
        <v>372.95024614893276</v>
      </c>
      <c r="G46" s="42">
        <v>554.71842743907337</v>
      </c>
      <c r="H46" s="42"/>
      <c r="I46" s="42"/>
      <c r="J46" s="42"/>
    </row>
    <row r="47" spans="3:10" s="2" customFormat="1" x14ac:dyDescent="0.2">
      <c r="C47" s="48">
        <v>1E-4</v>
      </c>
      <c r="D47" s="14">
        <f t="shared" si="3"/>
        <v>-4</v>
      </c>
      <c r="E47" s="42">
        <v>581.53643483007045</v>
      </c>
      <c r="F47" s="42">
        <v>382.4951946849406</v>
      </c>
      <c r="G47" s="42">
        <v>573.25655098105017</v>
      </c>
      <c r="H47" s="42"/>
      <c r="I47" s="42"/>
      <c r="J47" s="42"/>
    </row>
    <row r="48" spans="3:10" s="2" customFormat="1" x14ac:dyDescent="0.2">
      <c r="C48" s="48">
        <v>1E-3</v>
      </c>
      <c r="D48" s="14">
        <f t="shared" si="3"/>
        <v>-3</v>
      </c>
      <c r="E48" s="42">
        <v>586.50934263984152</v>
      </c>
      <c r="F48" s="42">
        <v>382.13711365696116</v>
      </c>
      <c r="G48" s="42">
        <v>572.12394925882052</v>
      </c>
      <c r="H48" s="42">
        <v>799.68788721753765</v>
      </c>
      <c r="I48" s="42">
        <v>650.0865577090417</v>
      </c>
      <c r="J48" s="42"/>
    </row>
    <row r="50" spans="2:10" s="2" customFormat="1" ht="26.25" thickBot="1" x14ac:dyDescent="0.25">
      <c r="B50" s="44" t="s">
        <v>39</v>
      </c>
      <c r="C50" s="1" t="s">
        <v>65</v>
      </c>
      <c r="E50" s="45"/>
      <c r="F50" s="45"/>
      <c r="G50" s="45"/>
      <c r="H50" s="45"/>
      <c r="I50" s="45"/>
      <c r="J50" s="45"/>
    </row>
    <row r="51" spans="2:10" s="2" customFormat="1" ht="14.25" thickTop="1" thickBot="1" x14ac:dyDescent="0.25">
      <c r="C51" s="3"/>
      <c r="D51" s="4"/>
      <c r="E51" s="39"/>
      <c r="F51" s="39"/>
      <c r="G51" s="46">
        <v>20210828</v>
      </c>
      <c r="H51" s="46">
        <v>20210830</v>
      </c>
      <c r="I51" s="46">
        <v>20210901</v>
      </c>
      <c r="J51" s="39"/>
    </row>
    <row r="52" spans="2:10" s="2" customFormat="1" ht="13.5" thickTop="1" x14ac:dyDescent="0.2">
      <c r="C52" s="8" t="s">
        <v>4</v>
      </c>
      <c r="D52" s="9" t="s">
        <v>62</v>
      </c>
      <c r="E52" s="40"/>
      <c r="F52" s="41"/>
      <c r="G52" s="47"/>
      <c r="H52" s="47"/>
      <c r="I52" s="47"/>
      <c r="J52" s="41"/>
    </row>
    <row r="53" spans="2:10" s="2" customFormat="1" x14ac:dyDescent="0.2">
      <c r="C53" s="13" t="s">
        <v>11</v>
      </c>
      <c r="D53" s="14">
        <v>-14</v>
      </c>
      <c r="E53" s="42"/>
      <c r="F53" s="42"/>
      <c r="G53" s="42">
        <v>68.835377436929605</v>
      </c>
      <c r="H53" s="42">
        <v>92.664145720839002</v>
      </c>
      <c r="I53" s="42">
        <v>73.572376118353034</v>
      </c>
      <c r="J53" s="42"/>
    </row>
    <row r="54" spans="2:10" s="2" customFormat="1" x14ac:dyDescent="0.2">
      <c r="C54" s="48">
        <v>9.9999999999999995E-8</v>
      </c>
      <c r="D54" s="50">
        <f t="shared" ref="D54:D60" si="4">LOG(C54)</f>
        <v>-7</v>
      </c>
      <c r="E54" s="42"/>
      <c r="F54" s="42"/>
      <c r="G54" s="42">
        <v>70.612518541484306</v>
      </c>
      <c r="H54" s="42">
        <v>92.973305038685993</v>
      </c>
      <c r="I54" s="42">
        <v>73.143460988899292</v>
      </c>
      <c r="J54" s="42"/>
    </row>
    <row r="55" spans="2:10" s="2" customFormat="1" x14ac:dyDescent="0.2">
      <c r="C55" s="48">
        <v>2.9999999999999999E-7</v>
      </c>
      <c r="D55" s="50">
        <f t="shared" si="4"/>
        <v>-6.5228787452803374</v>
      </c>
      <c r="E55" s="42"/>
      <c r="F55" s="42"/>
      <c r="G55" s="42">
        <v>68.503214121580982</v>
      </c>
      <c r="H55" s="42">
        <v>92.796212567636999</v>
      </c>
      <c r="I55" s="42">
        <v>72.713532126323827</v>
      </c>
      <c r="J55" s="42"/>
    </row>
    <row r="56" spans="2:10" s="2" customFormat="1" x14ac:dyDescent="0.2">
      <c r="C56" s="48">
        <v>9.9999999999999995E-7</v>
      </c>
      <c r="D56" s="50">
        <f t="shared" si="4"/>
        <v>-6</v>
      </c>
      <c r="E56" s="42"/>
      <c r="F56" s="42"/>
      <c r="G56" s="42">
        <v>68.303410767640685</v>
      </c>
      <c r="H56" s="42">
        <v>92.812077665008403</v>
      </c>
      <c r="I56" s="42">
        <v>72.877383388691442</v>
      </c>
      <c r="J56" s="42"/>
    </row>
    <row r="57" spans="2:10" s="2" customFormat="1" x14ac:dyDescent="0.2">
      <c r="C57" s="48">
        <v>3.0000000000000001E-6</v>
      </c>
      <c r="D57" s="50">
        <f t="shared" si="4"/>
        <v>-5.5228787452803374</v>
      </c>
      <c r="E57" s="42"/>
      <c r="F57" s="42"/>
      <c r="G57" s="42">
        <v>69.118856314015844</v>
      </c>
      <c r="H57" s="42">
        <v>92.643161905708197</v>
      </c>
      <c r="I57" s="42">
        <v>73.120657922616687</v>
      </c>
      <c r="J57" s="42"/>
    </row>
    <row r="58" spans="2:10" s="2" customFormat="1" x14ac:dyDescent="0.2">
      <c r="C58" s="48">
        <v>1.0000000000000001E-5</v>
      </c>
      <c r="D58" s="50">
        <f t="shared" si="4"/>
        <v>-5</v>
      </c>
      <c r="E58" s="42"/>
      <c r="F58" s="42"/>
      <c r="G58" s="42">
        <v>69.805134648535187</v>
      </c>
      <c r="H58" s="42">
        <v>92.859527280610621</v>
      </c>
      <c r="I58" s="42">
        <v>73.537095667087172</v>
      </c>
      <c r="J58" s="42"/>
    </row>
    <row r="59" spans="2:10" s="2" customFormat="1" x14ac:dyDescent="0.2">
      <c r="C59" s="48">
        <v>3.0000000000000001E-5</v>
      </c>
      <c r="D59" s="50">
        <f t="shared" si="4"/>
        <v>-4.5228787452803374</v>
      </c>
      <c r="E59" s="42"/>
      <c r="F59" s="42"/>
      <c r="G59" s="42">
        <v>69.485527723824205</v>
      </c>
      <c r="H59" s="42">
        <v>100.42411855107648</v>
      </c>
      <c r="I59" s="42">
        <v>73.619004414782609</v>
      </c>
      <c r="J59" s="42"/>
    </row>
    <row r="60" spans="2:10" s="2" customFormat="1" x14ac:dyDescent="0.2">
      <c r="C60" s="48">
        <v>1E-4</v>
      </c>
      <c r="D60" s="50">
        <f t="shared" si="4"/>
        <v>-4</v>
      </c>
      <c r="E60" s="42"/>
      <c r="F60" s="42"/>
      <c r="G60" s="42">
        <v>70.768058518475598</v>
      </c>
      <c r="H60" s="42">
        <v>108.71840225599399</v>
      </c>
      <c r="I60" s="42">
        <v>75.150214967927397</v>
      </c>
      <c r="J60" s="42"/>
    </row>
    <row r="62" spans="2:10" s="2" customFormat="1" ht="26.25" thickBot="1" x14ac:dyDescent="0.25">
      <c r="C62" s="1" t="s">
        <v>66</v>
      </c>
      <c r="E62" s="45"/>
      <c r="F62" s="45"/>
      <c r="G62" s="45"/>
      <c r="H62" s="45"/>
      <c r="I62" s="45"/>
      <c r="J62" s="45"/>
    </row>
    <row r="63" spans="2:10" s="2" customFormat="1" ht="14.25" thickTop="1" thickBot="1" x14ac:dyDescent="0.25">
      <c r="C63" s="3"/>
      <c r="D63" s="4"/>
      <c r="E63" s="39"/>
      <c r="F63" s="39"/>
      <c r="G63" s="46">
        <v>20210828</v>
      </c>
      <c r="H63" s="46">
        <v>20210830</v>
      </c>
      <c r="I63" s="46">
        <v>20210901</v>
      </c>
      <c r="J63" s="39"/>
    </row>
    <row r="64" spans="2:10" s="2" customFormat="1" ht="13.5" thickTop="1" x14ac:dyDescent="0.2">
      <c r="C64" s="8" t="s">
        <v>4</v>
      </c>
      <c r="D64" s="9" t="s">
        <v>5</v>
      </c>
      <c r="E64" s="40"/>
      <c r="F64" s="41"/>
      <c r="G64" s="47"/>
      <c r="H64" s="47"/>
      <c r="I64" s="47"/>
      <c r="J64" s="41"/>
    </row>
    <row r="65" spans="3:10" s="2" customFormat="1" x14ac:dyDescent="0.2">
      <c r="C65" s="13" t="s">
        <v>11</v>
      </c>
      <c r="D65" s="14">
        <v>-14</v>
      </c>
      <c r="E65" s="42"/>
      <c r="F65" s="42"/>
      <c r="G65" s="42">
        <v>48.098832407308038</v>
      </c>
      <c r="H65" s="42">
        <v>41.879216280742597</v>
      </c>
      <c r="I65" s="42">
        <v>57.30768352324025</v>
      </c>
      <c r="J65" s="42"/>
    </row>
    <row r="66" spans="3:10" s="2" customFormat="1" x14ac:dyDescent="0.2">
      <c r="C66" s="48">
        <v>9.9999999999999995E-8</v>
      </c>
      <c r="D66" s="50">
        <f t="shared" ref="D66:D72" si="5">LOG(C66)</f>
        <v>-7</v>
      </c>
      <c r="E66" s="42"/>
      <c r="F66" s="42"/>
      <c r="G66" s="42">
        <v>47.892295192386001</v>
      </c>
      <c r="H66" s="42">
        <v>41.895599804964597</v>
      </c>
      <c r="I66" s="42">
        <v>56.467950668660833</v>
      </c>
      <c r="J66" s="42"/>
    </row>
    <row r="67" spans="3:10" s="2" customFormat="1" x14ac:dyDescent="0.2">
      <c r="C67" s="48">
        <v>2.9999999999999999E-7</v>
      </c>
      <c r="D67" s="50">
        <f t="shared" si="5"/>
        <v>-6.5228787452803374</v>
      </c>
      <c r="E67" s="42"/>
      <c r="F67" s="42"/>
      <c r="G67" s="42">
        <v>48.208829566807701</v>
      </c>
      <c r="H67" s="42">
        <v>42.085845140158597</v>
      </c>
      <c r="I67" s="42">
        <v>56.805365029443877</v>
      </c>
      <c r="J67" s="42"/>
    </row>
    <row r="68" spans="3:10" s="2" customFormat="1" x14ac:dyDescent="0.2">
      <c r="C68" s="48">
        <v>9.9999999999999995E-7</v>
      </c>
      <c r="D68" s="50">
        <f t="shared" si="5"/>
        <v>-6</v>
      </c>
      <c r="E68" s="42"/>
      <c r="F68" s="42"/>
      <c r="G68" s="42">
        <v>47.593073288761254</v>
      </c>
      <c r="H68" s="42">
        <v>42.510550202158278</v>
      </c>
      <c r="I68" s="42">
        <v>55.995785779771104</v>
      </c>
      <c r="J68" s="42"/>
    </row>
    <row r="69" spans="3:10" s="2" customFormat="1" x14ac:dyDescent="0.2">
      <c r="C69" s="48">
        <v>3.0000000000000001E-6</v>
      </c>
      <c r="D69" s="50">
        <f t="shared" si="5"/>
        <v>-5.5228787452803374</v>
      </c>
      <c r="E69" s="42"/>
      <c r="F69" s="42"/>
      <c r="G69" s="42">
        <v>47.117453984035137</v>
      </c>
      <c r="H69" s="42">
        <v>40.433788814923489</v>
      </c>
      <c r="I69" s="42">
        <v>56.434722840247247</v>
      </c>
      <c r="J69" s="42"/>
    </row>
    <row r="70" spans="3:10" s="2" customFormat="1" x14ac:dyDescent="0.2">
      <c r="C70" s="48">
        <v>1.0000000000000001E-5</v>
      </c>
      <c r="D70" s="50">
        <f t="shared" si="5"/>
        <v>-5</v>
      </c>
      <c r="E70" s="42"/>
      <c r="F70" s="42"/>
      <c r="G70" s="42">
        <v>46.834151586728808</v>
      </c>
      <c r="H70" s="42">
        <v>40.246133281804447</v>
      </c>
      <c r="I70" s="42">
        <v>56.702638213559069</v>
      </c>
      <c r="J70" s="42"/>
    </row>
    <row r="71" spans="3:10" s="2" customFormat="1" x14ac:dyDescent="0.2">
      <c r="C71" s="48">
        <v>3.0000000000000001E-5</v>
      </c>
      <c r="D71" s="50">
        <f t="shared" si="5"/>
        <v>-4.5228787452803374</v>
      </c>
      <c r="E71" s="42"/>
      <c r="F71" s="42"/>
      <c r="G71" s="42">
        <v>47.503372373098792</v>
      </c>
      <c r="H71" s="42">
        <v>43.555179264027849</v>
      </c>
      <c r="I71" s="42">
        <v>56.390688145653087</v>
      </c>
      <c r="J71" s="42"/>
    </row>
    <row r="72" spans="3:10" s="2" customFormat="1" x14ac:dyDescent="0.2">
      <c r="C72" s="48">
        <v>1E-4</v>
      </c>
      <c r="D72" s="50">
        <f t="shared" si="5"/>
        <v>-4</v>
      </c>
      <c r="E72" s="42"/>
      <c r="F72" s="42"/>
      <c r="G72" s="42">
        <v>49.183325871200601</v>
      </c>
      <c r="H72" s="42">
        <v>48.417441076848803</v>
      </c>
      <c r="I72" s="42">
        <v>57.986564856665147</v>
      </c>
      <c r="J72" s="42"/>
    </row>
    <row r="73" spans="3:10" s="25" customFormat="1" x14ac:dyDescent="0.2">
      <c r="E73" s="49"/>
      <c r="F73" s="49"/>
      <c r="G73" s="49"/>
      <c r="H73" s="49"/>
      <c r="I73" s="49"/>
      <c r="J73" s="49"/>
    </row>
    <row r="74" spans="3:10" s="2" customFormat="1" ht="26.25" thickBot="1" x14ac:dyDescent="0.25">
      <c r="C74" s="1" t="s">
        <v>67</v>
      </c>
      <c r="E74" s="45"/>
      <c r="F74" s="45"/>
      <c r="G74" s="45"/>
      <c r="H74" s="45"/>
      <c r="I74" s="45"/>
      <c r="J74" s="45"/>
    </row>
    <row r="75" spans="3:10" s="2" customFormat="1" ht="14.25" thickTop="1" thickBot="1" x14ac:dyDescent="0.25">
      <c r="C75" s="3"/>
      <c r="D75" s="4"/>
      <c r="E75" s="39"/>
      <c r="F75" s="39"/>
      <c r="G75" s="46">
        <v>20210828</v>
      </c>
      <c r="H75" s="46">
        <v>20210830</v>
      </c>
      <c r="I75" s="46">
        <v>20210901</v>
      </c>
      <c r="J75" s="39"/>
    </row>
    <row r="76" spans="3:10" s="2" customFormat="1" ht="13.5" thickTop="1" x14ac:dyDescent="0.2">
      <c r="C76" s="8" t="s">
        <v>4</v>
      </c>
      <c r="D76" s="9" t="s">
        <v>5</v>
      </c>
      <c r="E76" s="40"/>
      <c r="F76" s="41"/>
      <c r="G76" s="47"/>
      <c r="H76" s="47"/>
      <c r="I76" s="47"/>
      <c r="J76" s="41"/>
    </row>
    <row r="77" spans="3:10" s="2" customFormat="1" x14ac:dyDescent="0.2">
      <c r="C77" s="13" t="s">
        <v>11</v>
      </c>
      <c r="D77" s="14">
        <v>-14</v>
      </c>
      <c r="E77" s="42"/>
      <c r="F77" s="42"/>
      <c r="G77" s="42">
        <v>83.420330299499554</v>
      </c>
      <c r="H77" s="42">
        <v>75.580183864678602</v>
      </c>
      <c r="I77" s="42">
        <v>94.52232785625344</v>
      </c>
      <c r="J77" s="42"/>
    </row>
    <row r="78" spans="3:10" s="2" customFormat="1" x14ac:dyDescent="0.2">
      <c r="C78" s="48">
        <v>9.9999999999999995E-8</v>
      </c>
      <c r="D78" s="50">
        <f t="shared" ref="D78:D84" si="6">LOG(C78)</f>
        <v>-7</v>
      </c>
      <c r="E78" s="42"/>
      <c r="F78" s="42"/>
      <c r="G78" s="42">
        <v>84.60616294084366</v>
      </c>
      <c r="H78" s="42">
        <v>75.004196116971499</v>
      </c>
      <c r="I78" s="42">
        <v>95.674789880750467</v>
      </c>
      <c r="J78" s="42"/>
    </row>
    <row r="79" spans="3:10" s="2" customFormat="1" x14ac:dyDescent="0.2">
      <c r="C79" s="48">
        <v>2.9999999999999999E-7</v>
      </c>
      <c r="D79" s="50">
        <f t="shared" si="6"/>
        <v>-6.5228787452803374</v>
      </c>
      <c r="E79" s="42"/>
      <c r="F79" s="42"/>
      <c r="G79" s="42">
        <v>84.546422186930002</v>
      </c>
      <c r="H79" s="42">
        <v>74.909920242366198</v>
      </c>
      <c r="I79" s="42">
        <v>95.375960940318436</v>
      </c>
      <c r="J79" s="42"/>
    </row>
    <row r="80" spans="3:10" s="2" customFormat="1" x14ac:dyDescent="0.2">
      <c r="C80" s="48">
        <v>9.9999999999999995E-7</v>
      </c>
      <c r="D80" s="50">
        <f t="shared" si="6"/>
        <v>-6</v>
      </c>
      <c r="E80" s="42"/>
      <c r="F80" s="42"/>
      <c r="G80" s="42">
        <v>84.986530916312603</v>
      </c>
      <c r="H80" s="42">
        <v>74.863304722674485</v>
      </c>
      <c r="I80" s="42">
        <v>94.626039499557024</v>
      </c>
      <c r="J80" s="42"/>
    </row>
    <row r="81" spans="3:10" s="2" customFormat="1" x14ac:dyDescent="0.2">
      <c r="C81" s="48">
        <v>3.0000000000000001E-6</v>
      </c>
      <c r="D81" s="50">
        <f t="shared" si="6"/>
        <v>-5.5228787452803374</v>
      </c>
      <c r="E81" s="42"/>
      <c r="F81" s="42"/>
      <c r="G81" s="42">
        <v>85.861056201688996</v>
      </c>
      <c r="H81" s="42">
        <v>76.224020238683806</v>
      </c>
      <c r="I81" s="42">
        <v>93.414431867193116</v>
      </c>
      <c r="J81" s="42"/>
    </row>
    <row r="82" spans="3:10" s="2" customFormat="1" x14ac:dyDescent="0.2">
      <c r="C82" s="48">
        <v>1.0000000000000001E-5</v>
      </c>
      <c r="D82" s="50">
        <f t="shared" si="6"/>
        <v>-5</v>
      </c>
      <c r="E82" s="42"/>
      <c r="F82" s="42"/>
      <c r="G82" s="42">
        <v>83.237738024631199</v>
      </c>
      <c r="H82" s="42">
        <v>75.057126210613703</v>
      </c>
      <c r="I82" s="42">
        <v>94.697037155166967</v>
      </c>
      <c r="J82" s="42"/>
    </row>
    <row r="83" spans="3:10" s="2" customFormat="1" x14ac:dyDescent="0.2">
      <c r="C83" s="48">
        <v>3.0000000000000001E-5</v>
      </c>
      <c r="D83" s="50">
        <f t="shared" si="6"/>
        <v>-4.5228787452803374</v>
      </c>
      <c r="E83" s="42"/>
      <c r="F83" s="42"/>
      <c r="G83" s="42">
        <v>83.636520686284697</v>
      </c>
      <c r="H83" s="42">
        <v>79.890533488526003</v>
      </c>
      <c r="I83" s="42">
        <v>94.95567122755071</v>
      </c>
      <c r="J83" s="42"/>
    </row>
    <row r="84" spans="3:10" s="2" customFormat="1" x14ac:dyDescent="0.2">
      <c r="C84" s="48">
        <v>1E-4</v>
      </c>
      <c r="D84" s="50">
        <f t="shared" si="6"/>
        <v>-4</v>
      </c>
      <c r="E84" s="42"/>
      <c r="F84" s="42"/>
      <c r="G84" s="42">
        <v>86.243075783576003</v>
      </c>
      <c r="H84" s="42">
        <v>95.315350506558005</v>
      </c>
      <c r="I84" s="42">
        <v>100.61766688285158</v>
      </c>
      <c r="J84" s="42"/>
    </row>
    <row r="86" spans="3:10" s="2" customFormat="1" ht="26.25" thickBot="1" x14ac:dyDescent="0.25">
      <c r="C86" s="1" t="s">
        <v>68</v>
      </c>
      <c r="E86" s="45"/>
      <c r="F86" s="45"/>
      <c r="G86" s="45"/>
      <c r="H86" s="45"/>
      <c r="I86" s="45"/>
      <c r="J86" s="45"/>
    </row>
    <row r="87" spans="3:10" s="2" customFormat="1" ht="14.25" thickTop="1" thickBot="1" x14ac:dyDescent="0.25">
      <c r="C87" s="3"/>
      <c r="D87" s="4"/>
      <c r="E87" s="39"/>
      <c r="F87" s="39"/>
      <c r="G87" s="46">
        <v>20210828</v>
      </c>
      <c r="H87" s="46">
        <v>20210830</v>
      </c>
      <c r="I87" s="46">
        <v>20210901</v>
      </c>
      <c r="J87" s="39"/>
    </row>
    <row r="88" spans="3:10" s="2" customFormat="1" ht="13.5" thickTop="1" x14ac:dyDescent="0.2">
      <c r="C88" s="8" t="s">
        <v>4</v>
      </c>
      <c r="D88" s="9" t="s">
        <v>5</v>
      </c>
      <c r="E88" s="40"/>
      <c r="F88" s="41"/>
      <c r="G88" s="47"/>
      <c r="H88" s="47"/>
      <c r="I88" s="47"/>
      <c r="J88" s="41"/>
    </row>
    <row r="89" spans="3:10" s="2" customFormat="1" x14ac:dyDescent="0.2">
      <c r="C89" s="13" t="s">
        <v>11</v>
      </c>
      <c r="D89" s="14">
        <v>-14</v>
      </c>
      <c r="E89" s="42"/>
      <c r="F89" s="42"/>
      <c r="G89" s="42">
        <v>107.210537445878</v>
      </c>
      <c r="H89" s="42">
        <v>200.66619080719701</v>
      </c>
      <c r="I89" s="42">
        <v>132.00902826130283</v>
      </c>
      <c r="J89" s="42"/>
    </row>
    <row r="90" spans="3:10" s="2" customFormat="1" x14ac:dyDescent="0.2">
      <c r="C90" s="48">
        <v>9.9999999999999995E-8</v>
      </c>
      <c r="D90" s="50">
        <f t="shared" ref="D90:D96" si="7">LOG(C90)</f>
        <v>-7</v>
      </c>
      <c r="E90" s="42"/>
      <c r="F90" s="42"/>
      <c r="G90" s="42">
        <v>107.971947853001</v>
      </c>
      <c r="H90" s="42">
        <v>208.61457645707</v>
      </c>
      <c r="I90" s="42">
        <v>131.36952293688162</v>
      </c>
      <c r="J90" s="42"/>
    </row>
    <row r="91" spans="3:10" s="2" customFormat="1" x14ac:dyDescent="0.2">
      <c r="C91" s="48">
        <v>2.9999999999999999E-7</v>
      </c>
      <c r="D91" s="50">
        <f t="shared" si="7"/>
        <v>-6.5228787452803374</v>
      </c>
      <c r="E91" s="42"/>
      <c r="F91" s="42"/>
      <c r="G91" s="42">
        <v>108.57293118971222</v>
      </c>
      <c r="H91" s="42">
        <v>221.81289331061524</v>
      </c>
      <c r="I91" s="42">
        <v>131.33326198639446</v>
      </c>
      <c r="J91" s="42"/>
    </row>
    <row r="92" spans="3:10" s="2" customFormat="1" x14ac:dyDescent="0.2">
      <c r="C92" s="48">
        <v>9.9999999999999995E-7</v>
      </c>
      <c r="D92" s="50">
        <f t="shared" si="7"/>
        <v>-6</v>
      </c>
      <c r="E92" s="42"/>
      <c r="F92" s="42"/>
      <c r="G92" s="42">
        <v>127.71273461666121</v>
      </c>
      <c r="H92" s="42">
        <v>261.65628834644338</v>
      </c>
      <c r="I92" s="42">
        <v>146.06947640167519</v>
      </c>
      <c r="J92" s="42"/>
    </row>
    <row r="93" spans="3:10" s="2" customFormat="1" x14ac:dyDescent="0.2">
      <c r="C93" s="48">
        <v>3.0000000000000001E-6</v>
      </c>
      <c r="D93" s="50">
        <f t="shared" si="7"/>
        <v>-5.5228787452803374</v>
      </c>
      <c r="E93" s="42"/>
      <c r="F93" s="42"/>
      <c r="G93" s="42">
        <v>213.60774760441501</v>
      </c>
      <c r="H93" s="42">
        <v>528.83884230582998</v>
      </c>
      <c r="I93" s="42">
        <v>182.89778458494757</v>
      </c>
      <c r="J93" s="42"/>
    </row>
    <row r="94" spans="3:10" s="2" customFormat="1" x14ac:dyDescent="0.2">
      <c r="C94" s="48">
        <v>1.0000000000000001E-5</v>
      </c>
      <c r="D94" s="50">
        <f t="shared" si="7"/>
        <v>-5</v>
      </c>
      <c r="E94" s="42"/>
      <c r="F94" s="42"/>
      <c r="G94" s="42">
        <v>303.83277186479</v>
      </c>
      <c r="H94" s="42">
        <v>689.10549736575399</v>
      </c>
      <c r="I94" s="42">
        <v>285.99049399117564</v>
      </c>
      <c r="J94" s="42"/>
    </row>
    <row r="95" spans="3:10" s="2" customFormat="1" x14ac:dyDescent="0.2">
      <c r="C95" s="48">
        <v>3.0000000000000001E-5</v>
      </c>
      <c r="D95" s="50">
        <f t="shared" si="7"/>
        <v>-4.5228787452803374</v>
      </c>
      <c r="E95" s="42"/>
      <c r="F95" s="42"/>
      <c r="G95" s="42">
        <v>442.89042517579753</v>
      </c>
      <c r="H95" s="42">
        <v>749.11600836631317</v>
      </c>
      <c r="I95" s="42">
        <v>457.92049440397847</v>
      </c>
      <c r="J95" s="42"/>
    </row>
    <row r="96" spans="3:10" s="2" customFormat="1" x14ac:dyDescent="0.2">
      <c r="C96" s="48">
        <v>1E-4</v>
      </c>
      <c r="D96" s="50">
        <f t="shared" si="7"/>
        <v>-4</v>
      </c>
      <c r="E96" s="42"/>
      <c r="F96" s="42"/>
      <c r="G96" s="42">
        <v>456.76539804174217</v>
      </c>
      <c r="H96" s="42">
        <v>759.5374988325608</v>
      </c>
      <c r="I96" s="42">
        <v>574.21928160276218</v>
      </c>
      <c r="J96" s="42"/>
    </row>
    <row r="98" spans="2:10" s="2" customFormat="1" ht="26.25" thickBot="1" x14ac:dyDescent="0.25">
      <c r="B98" s="44" t="s">
        <v>69</v>
      </c>
      <c r="C98" s="1" t="s">
        <v>70</v>
      </c>
      <c r="E98" s="45"/>
      <c r="F98" s="45"/>
      <c r="G98" s="45"/>
      <c r="H98" s="45"/>
      <c r="I98" s="45"/>
      <c r="J98" s="45"/>
    </row>
    <row r="99" spans="2:10" s="2" customFormat="1" ht="14.25" thickTop="1" thickBot="1" x14ac:dyDescent="0.25">
      <c r="C99" s="3"/>
      <c r="D99" s="4"/>
      <c r="E99" s="39"/>
      <c r="F99" s="39"/>
      <c r="G99" s="46">
        <v>20210828</v>
      </c>
      <c r="H99" s="46">
        <v>20210830</v>
      </c>
      <c r="I99" s="46">
        <v>20210901</v>
      </c>
      <c r="J99" s="39"/>
    </row>
    <row r="100" spans="2:10" s="2" customFormat="1" ht="13.5" thickTop="1" x14ac:dyDescent="0.2">
      <c r="C100" s="8" t="s">
        <v>4</v>
      </c>
      <c r="D100" s="9" t="s">
        <v>5</v>
      </c>
      <c r="E100" s="40"/>
      <c r="F100" s="41"/>
      <c r="G100" s="47"/>
      <c r="H100" s="47"/>
      <c r="I100" s="47"/>
      <c r="J100" s="41"/>
    </row>
    <row r="101" spans="2:10" s="2" customFormat="1" x14ac:dyDescent="0.2">
      <c r="C101" s="13" t="s">
        <v>11</v>
      </c>
      <c r="D101" s="14">
        <v>-14</v>
      </c>
      <c r="E101" s="42"/>
      <c r="F101" s="42"/>
      <c r="G101" s="42">
        <v>68.823223037835248</v>
      </c>
      <c r="H101" s="42">
        <v>104.21517716542856</v>
      </c>
      <c r="I101" s="42">
        <v>66.564830567565537</v>
      </c>
      <c r="J101" s="42"/>
    </row>
    <row r="102" spans="2:10" s="2" customFormat="1" x14ac:dyDescent="0.2">
      <c r="C102" s="48">
        <v>9.9999999999999995E-8</v>
      </c>
      <c r="D102" s="50">
        <f t="shared" ref="D102:D108" si="8">LOG(C102)</f>
        <v>-7</v>
      </c>
      <c r="E102" s="42"/>
      <c r="F102" s="42"/>
      <c r="G102" s="42">
        <v>68.472567377688705</v>
      </c>
      <c r="H102" s="42">
        <v>105.16543289990999</v>
      </c>
      <c r="I102" s="42">
        <v>65.888541504891165</v>
      </c>
      <c r="J102" s="42"/>
    </row>
    <row r="103" spans="2:10" s="2" customFormat="1" x14ac:dyDescent="0.2">
      <c r="C103" s="48">
        <v>2.9999999999999999E-7</v>
      </c>
      <c r="D103" s="50">
        <f t="shared" si="8"/>
        <v>-6.5228787452803374</v>
      </c>
      <c r="E103" s="42"/>
      <c r="F103" s="42"/>
      <c r="G103" s="42">
        <v>67.731697987042054</v>
      </c>
      <c r="H103" s="42">
        <v>104.20495254532413</v>
      </c>
      <c r="I103" s="42">
        <v>67.097695016697344</v>
      </c>
      <c r="J103" s="42"/>
    </row>
    <row r="104" spans="2:10" s="2" customFormat="1" x14ac:dyDescent="0.2">
      <c r="C104" s="48">
        <v>9.9999999999999995E-7</v>
      </c>
      <c r="D104" s="50">
        <f t="shared" si="8"/>
        <v>-6</v>
      </c>
      <c r="E104" s="42"/>
      <c r="F104" s="42"/>
      <c r="G104" s="42">
        <v>69.886295025067369</v>
      </c>
      <c r="H104" s="42">
        <v>107.11799425010797</v>
      </c>
      <c r="I104" s="42">
        <v>66.64651808813197</v>
      </c>
      <c r="J104" s="42"/>
    </row>
    <row r="105" spans="2:10" s="2" customFormat="1" x14ac:dyDescent="0.2">
      <c r="C105" s="48">
        <v>3.0000000000000001E-6</v>
      </c>
      <c r="D105" s="50">
        <f t="shared" si="8"/>
        <v>-5.5228787452803374</v>
      </c>
      <c r="E105" s="42"/>
      <c r="F105" s="42"/>
      <c r="G105" s="42">
        <v>69.95113231397265</v>
      </c>
      <c r="H105" s="42">
        <v>107.03889319869248</v>
      </c>
      <c r="I105" s="42">
        <v>67.233976862928785</v>
      </c>
      <c r="J105" s="42"/>
    </row>
    <row r="106" spans="2:10" s="2" customFormat="1" x14ac:dyDescent="0.2">
      <c r="C106" s="48">
        <v>1.0000000000000001E-5</v>
      </c>
      <c r="D106" s="50">
        <f t="shared" si="8"/>
        <v>-5</v>
      </c>
      <c r="E106" s="42"/>
      <c r="F106" s="42"/>
      <c r="G106" s="42">
        <v>70.062804030220917</v>
      </c>
      <c r="H106" s="42">
        <v>102.73724137156891</v>
      </c>
      <c r="I106" s="42">
        <v>68.964222547965846</v>
      </c>
      <c r="J106" s="42"/>
    </row>
    <row r="107" spans="2:10" s="2" customFormat="1" x14ac:dyDescent="0.2">
      <c r="C107" s="48">
        <v>3.0000000000000001E-5</v>
      </c>
      <c r="D107" s="50">
        <f t="shared" si="8"/>
        <v>-4.5228787452803374</v>
      </c>
      <c r="E107" s="42"/>
      <c r="F107" s="42"/>
      <c r="G107" s="42">
        <v>90.588168893687055</v>
      </c>
      <c r="H107" s="42">
        <v>142.26658698705361</v>
      </c>
      <c r="I107" s="42">
        <v>129.80225786562536</v>
      </c>
      <c r="J107" s="42"/>
    </row>
    <row r="108" spans="2:10" s="2" customFormat="1" x14ac:dyDescent="0.2">
      <c r="C108" s="48">
        <v>1E-4</v>
      </c>
      <c r="D108" s="50">
        <f t="shared" si="8"/>
        <v>-4</v>
      </c>
      <c r="E108" s="42"/>
      <c r="F108" s="42"/>
      <c r="G108" s="42">
        <v>125.28956103552103</v>
      </c>
      <c r="H108" s="42">
        <v>154.40041802378951</v>
      </c>
      <c r="I108" s="42">
        <v>139.01759392019559</v>
      </c>
      <c r="J108" s="42"/>
    </row>
    <row r="110" spans="2:10" s="2" customFormat="1" ht="26.25" thickBot="1" x14ac:dyDescent="0.25">
      <c r="C110" s="1" t="s">
        <v>71</v>
      </c>
      <c r="E110" s="45"/>
      <c r="F110" s="45"/>
      <c r="G110" s="45"/>
      <c r="H110" s="45"/>
      <c r="I110" s="45"/>
      <c r="J110" s="45"/>
    </row>
    <row r="111" spans="2:10" s="2" customFormat="1" ht="14.25" thickTop="1" thickBot="1" x14ac:dyDescent="0.25">
      <c r="C111" s="3"/>
      <c r="D111" s="4"/>
      <c r="E111" s="39"/>
      <c r="F111" s="39"/>
      <c r="G111" s="46">
        <v>20210828</v>
      </c>
      <c r="H111" s="46">
        <v>20210830</v>
      </c>
      <c r="I111" s="46">
        <v>20210901</v>
      </c>
      <c r="J111" s="39"/>
    </row>
    <row r="112" spans="2:10" s="2" customFormat="1" ht="13.5" thickTop="1" x14ac:dyDescent="0.2">
      <c r="C112" s="8" t="s">
        <v>4</v>
      </c>
      <c r="D112" s="9" t="s">
        <v>5</v>
      </c>
      <c r="E112" s="40"/>
      <c r="F112" s="41"/>
      <c r="G112" s="47"/>
      <c r="H112" s="47"/>
      <c r="I112" s="47"/>
      <c r="J112" s="41"/>
    </row>
    <row r="113" spans="3:10" s="2" customFormat="1" x14ac:dyDescent="0.2">
      <c r="C113" s="13" t="s">
        <v>11</v>
      </c>
      <c r="D113" s="14">
        <v>-14</v>
      </c>
      <c r="E113" s="42"/>
      <c r="F113" s="42"/>
      <c r="G113" s="42">
        <v>47.87332306614703</v>
      </c>
      <c r="H113" s="42">
        <v>50.225079336011163</v>
      </c>
      <c r="I113" s="42">
        <v>46.213282563607144</v>
      </c>
      <c r="J113" s="42"/>
    </row>
    <row r="114" spans="3:10" s="2" customFormat="1" x14ac:dyDescent="0.2">
      <c r="C114" s="48">
        <v>9.9999999999999995E-8</v>
      </c>
      <c r="D114" s="50">
        <f t="shared" ref="D114:D120" si="9">LOG(C114)</f>
        <v>-7</v>
      </c>
      <c r="E114" s="42"/>
      <c r="F114" s="42"/>
      <c r="G114" s="42">
        <v>47.395654266512224</v>
      </c>
      <c r="H114" s="42">
        <v>50.318353677882676</v>
      </c>
      <c r="I114" s="42">
        <v>46.410221359190722</v>
      </c>
      <c r="J114" s="42"/>
    </row>
    <row r="115" spans="3:10" s="2" customFormat="1" x14ac:dyDescent="0.2">
      <c r="C115" s="48">
        <v>2.9999999999999999E-7</v>
      </c>
      <c r="D115" s="50">
        <f t="shared" si="9"/>
        <v>-6.5228787452803374</v>
      </c>
      <c r="E115" s="42"/>
      <c r="F115" s="42"/>
      <c r="G115" s="42">
        <v>47.464732904807953</v>
      </c>
      <c r="H115" s="42">
        <v>50.108328008658603</v>
      </c>
      <c r="I115" s="42">
        <v>46.42121909333266</v>
      </c>
      <c r="J115" s="42"/>
    </row>
    <row r="116" spans="3:10" s="2" customFormat="1" x14ac:dyDescent="0.2">
      <c r="C116" s="48">
        <v>9.9999999999999995E-7</v>
      </c>
      <c r="D116" s="50">
        <f t="shared" si="9"/>
        <v>-6</v>
      </c>
      <c r="E116" s="42"/>
      <c r="F116" s="42"/>
      <c r="G116" s="42">
        <v>48.514880152164132</v>
      </c>
      <c r="H116" s="42">
        <v>50.111508882878304</v>
      </c>
      <c r="I116" s="42">
        <v>46.260050293830169</v>
      </c>
      <c r="J116" s="42"/>
    </row>
    <row r="117" spans="3:10" s="2" customFormat="1" x14ac:dyDescent="0.2">
      <c r="C117" s="48">
        <v>3.0000000000000001E-6</v>
      </c>
      <c r="D117" s="50">
        <f t="shared" si="9"/>
        <v>-5.5228787452803374</v>
      </c>
      <c r="E117" s="42"/>
      <c r="F117" s="42"/>
      <c r="G117" s="42">
        <v>49.087759025758167</v>
      </c>
      <c r="H117" s="42">
        <v>50.206898688140093</v>
      </c>
      <c r="I117" s="42">
        <v>46.936381167028202</v>
      </c>
      <c r="J117" s="42"/>
    </row>
    <row r="118" spans="3:10" s="2" customFormat="1" x14ac:dyDescent="0.2">
      <c r="C118" s="48">
        <v>1.0000000000000001E-5</v>
      </c>
      <c r="D118" s="50">
        <f t="shared" si="9"/>
        <v>-5</v>
      </c>
      <c r="E118" s="42"/>
      <c r="F118" s="42"/>
      <c r="G118" s="42">
        <v>50.123466406867671</v>
      </c>
      <c r="H118" s="42">
        <v>54.494483372804289</v>
      </c>
      <c r="I118" s="42">
        <v>50.620434720509245</v>
      </c>
      <c r="J118" s="42"/>
    </row>
    <row r="119" spans="3:10" s="2" customFormat="1" x14ac:dyDescent="0.2">
      <c r="C119" s="48">
        <v>3.0000000000000001E-5</v>
      </c>
      <c r="D119" s="50">
        <f t="shared" si="9"/>
        <v>-4.5228787452803374</v>
      </c>
      <c r="E119" s="42"/>
      <c r="F119" s="42"/>
      <c r="G119" s="42">
        <v>67.425084631475457</v>
      </c>
      <c r="H119" s="42">
        <v>79.356952543040592</v>
      </c>
      <c r="I119" s="42">
        <v>83.966345884612139</v>
      </c>
      <c r="J119" s="42"/>
    </row>
    <row r="120" spans="3:10" s="2" customFormat="1" x14ac:dyDescent="0.2">
      <c r="C120" s="48">
        <v>1E-4</v>
      </c>
      <c r="D120" s="50">
        <f t="shared" si="9"/>
        <v>-4</v>
      </c>
      <c r="E120" s="42"/>
      <c r="F120" s="42"/>
      <c r="G120" s="42">
        <v>78.526795857789622</v>
      </c>
      <c r="H120" s="42">
        <v>86.830475880633927</v>
      </c>
      <c r="I120" s="42">
        <v>84.417440553468083</v>
      </c>
      <c r="J120" s="42"/>
    </row>
    <row r="121" spans="3:10" s="25" customFormat="1" x14ac:dyDescent="0.2">
      <c r="E121" s="49"/>
      <c r="F121" s="49"/>
      <c r="G121" s="49"/>
      <c r="H121" s="49"/>
      <c r="I121" s="49"/>
      <c r="J121" s="49"/>
    </row>
    <row r="122" spans="3:10" s="2" customFormat="1" ht="26.25" thickBot="1" x14ac:dyDescent="0.25">
      <c r="C122" s="1" t="s">
        <v>72</v>
      </c>
      <c r="E122" s="45"/>
      <c r="F122" s="45"/>
      <c r="G122" s="45"/>
      <c r="H122" s="45"/>
      <c r="I122" s="45"/>
      <c r="J122" s="45"/>
    </row>
    <row r="123" spans="3:10" s="2" customFormat="1" ht="14.25" thickTop="1" thickBot="1" x14ac:dyDescent="0.25">
      <c r="C123" s="3"/>
      <c r="D123" s="4"/>
      <c r="E123" s="39"/>
      <c r="F123" s="39"/>
      <c r="G123" s="46">
        <v>20210828</v>
      </c>
      <c r="H123" s="46">
        <v>20210830</v>
      </c>
      <c r="I123" s="46">
        <v>20210901</v>
      </c>
      <c r="J123" s="39"/>
    </row>
    <row r="124" spans="3:10" s="2" customFormat="1" ht="13.5" thickTop="1" x14ac:dyDescent="0.2">
      <c r="C124" s="8" t="s">
        <v>4</v>
      </c>
      <c r="D124" s="9" t="s">
        <v>5</v>
      </c>
      <c r="E124" s="40"/>
      <c r="F124" s="41"/>
      <c r="G124" s="47"/>
      <c r="H124" s="47"/>
      <c r="I124" s="47"/>
      <c r="J124" s="41"/>
    </row>
    <row r="125" spans="3:10" s="2" customFormat="1" x14ac:dyDescent="0.2">
      <c r="C125" s="13" t="s">
        <v>11</v>
      </c>
      <c r="D125" s="14">
        <v>-14</v>
      </c>
      <c r="E125" s="42"/>
      <c r="F125" s="42"/>
      <c r="G125" s="42">
        <v>62.989292155306352</v>
      </c>
      <c r="H125" s="42">
        <v>79.796148387589881</v>
      </c>
      <c r="I125" s="42">
        <v>92.270791341347746</v>
      </c>
      <c r="J125" s="42"/>
    </row>
    <row r="126" spans="3:10" s="2" customFormat="1" x14ac:dyDescent="0.2">
      <c r="C126" s="48">
        <v>9.9999999999999995E-8</v>
      </c>
      <c r="D126" s="50">
        <f t="shared" ref="D126:D132" si="10">LOG(C126)</f>
        <v>-7</v>
      </c>
      <c r="E126" s="42"/>
      <c r="F126" s="42"/>
      <c r="G126" s="42">
        <v>63.058969466407909</v>
      </c>
      <c r="H126" s="42">
        <v>79.869448923486047</v>
      </c>
      <c r="I126" s="42">
        <v>92.42621775286392</v>
      </c>
      <c r="J126" s="42"/>
    </row>
    <row r="127" spans="3:10" s="2" customFormat="1" x14ac:dyDescent="0.2">
      <c r="C127" s="48">
        <v>2.9999999999999999E-7</v>
      </c>
      <c r="D127" s="50">
        <f t="shared" si="10"/>
        <v>-6.5228787452803374</v>
      </c>
      <c r="E127" s="42"/>
      <c r="F127" s="42"/>
      <c r="G127" s="42">
        <v>62.097748202919064</v>
      </c>
      <c r="H127" s="42">
        <v>79.240287345656441</v>
      </c>
      <c r="I127" s="42">
        <v>91.130643881569824</v>
      </c>
      <c r="J127" s="42"/>
    </row>
    <row r="128" spans="3:10" s="2" customFormat="1" x14ac:dyDescent="0.2">
      <c r="C128" s="48">
        <v>9.9999999999999995E-7</v>
      </c>
      <c r="D128" s="50">
        <f t="shared" si="10"/>
        <v>-6</v>
      </c>
      <c r="E128" s="42"/>
      <c r="F128" s="42"/>
      <c r="G128" s="42">
        <v>63.319114440209511</v>
      </c>
      <c r="H128" s="42">
        <v>79.172827205144571</v>
      </c>
      <c r="I128" s="42">
        <v>91.296873075350447</v>
      </c>
      <c r="J128" s="42"/>
    </row>
    <row r="129" spans="3:10" s="2" customFormat="1" x14ac:dyDescent="0.2">
      <c r="C129" s="48">
        <v>3.0000000000000001E-6</v>
      </c>
      <c r="D129" s="50">
        <f t="shared" si="10"/>
        <v>-5.5228787452803374</v>
      </c>
      <c r="E129" s="42"/>
      <c r="F129" s="42"/>
      <c r="G129" s="42">
        <v>63.851480233745299</v>
      </c>
      <c r="H129" s="42">
        <v>78.260912006583354</v>
      </c>
      <c r="I129" s="42">
        <v>102.32656636249267</v>
      </c>
      <c r="J129" s="42"/>
    </row>
    <row r="130" spans="3:10" s="2" customFormat="1" x14ac:dyDescent="0.2">
      <c r="C130" s="48">
        <v>1.0000000000000001E-5</v>
      </c>
      <c r="D130" s="50">
        <f t="shared" si="10"/>
        <v>-5</v>
      </c>
      <c r="E130" s="42"/>
      <c r="F130" s="42"/>
      <c r="G130" s="42">
        <v>65.365421249971092</v>
      </c>
      <c r="H130" s="42">
        <v>88.041374139693318</v>
      </c>
      <c r="I130" s="42">
        <v>109.89733084271214</v>
      </c>
      <c r="J130" s="42"/>
    </row>
    <row r="131" spans="3:10" s="2" customFormat="1" x14ac:dyDescent="0.2">
      <c r="C131" s="48">
        <v>3.0000000000000001E-5</v>
      </c>
      <c r="D131" s="50">
        <f t="shared" si="10"/>
        <v>-4.5228787452803374</v>
      </c>
      <c r="E131" s="42"/>
      <c r="F131" s="42"/>
      <c r="G131" s="42">
        <v>111.96306340218652</v>
      </c>
      <c r="H131" s="42">
        <v>180.25557745725837</v>
      </c>
      <c r="I131" s="42">
        <v>224.24680787736449</v>
      </c>
      <c r="J131" s="42"/>
    </row>
    <row r="132" spans="3:10" s="2" customFormat="1" x14ac:dyDescent="0.2">
      <c r="C132" s="48">
        <v>1E-4</v>
      </c>
      <c r="D132" s="50">
        <f t="shared" si="10"/>
        <v>-4</v>
      </c>
      <c r="E132" s="42"/>
      <c r="F132" s="42"/>
      <c r="G132" s="42">
        <v>113.87755839174378</v>
      </c>
      <c r="H132" s="42">
        <v>178.27836305932081</v>
      </c>
      <c r="I132" s="42">
        <v>218.02549137559294</v>
      </c>
      <c r="J132" s="42"/>
    </row>
    <row r="134" spans="3:10" s="2" customFormat="1" ht="26.25" thickBot="1" x14ac:dyDescent="0.25">
      <c r="C134" s="1" t="s">
        <v>73</v>
      </c>
      <c r="E134" s="45"/>
      <c r="F134" s="45"/>
      <c r="G134" s="45"/>
      <c r="H134" s="45"/>
      <c r="I134" s="45"/>
      <c r="J134" s="45"/>
    </row>
    <row r="135" spans="3:10" s="2" customFormat="1" ht="14.25" thickTop="1" thickBot="1" x14ac:dyDescent="0.25">
      <c r="C135" s="3"/>
      <c r="D135" s="4"/>
      <c r="E135" s="39"/>
      <c r="F135" s="39"/>
      <c r="G135" s="46">
        <v>20210828</v>
      </c>
      <c r="H135" s="46">
        <v>20210830</v>
      </c>
      <c r="I135" s="46">
        <v>20210901</v>
      </c>
      <c r="J135" s="39"/>
    </row>
    <row r="136" spans="3:10" s="2" customFormat="1" ht="13.5" thickTop="1" x14ac:dyDescent="0.2">
      <c r="C136" s="8" t="s">
        <v>4</v>
      </c>
      <c r="D136" s="9" t="s">
        <v>5</v>
      </c>
      <c r="E136" s="40"/>
      <c r="F136" s="41"/>
      <c r="G136" s="47"/>
      <c r="H136" s="47"/>
      <c r="I136" s="47"/>
      <c r="J136" s="41"/>
    </row>
    <row r="137" spans="3:10" s="2" customFormat="1" x14ac:dyDescent="0.2">
      <c r="C137" s="13" t="s">
        <v>11</v>
      </c>
      <c r="D137" s="14">
        <v>-14</v>
      </c>
      <c r="E137" s="42"/>
      <c r="F137" s="42"/>
      <c r="G137" s="42">
        <v>107.5384655668537</v>
      </c>
      <c r="H137" s="42">
        <v>172.63332037125744</v>
      </c>
      <c r="I137" s="42">
        <v>145.86703138965143</v>
      </c>
      <c r="J137" s="42"/>
    </row>
    <row r="138" spans="3:10" s="2" customFormat="1" x14ac:dyDescent="0.2">
      <c r="C138" s="48">
        <v>9.9999999999999995E-8</v>
      </c>
      <c r="D138" s="50">
        <f t="shared" ref="D138:D144" si="11">LOG(C138)</f>
        <v>-7</v>
      </c>
      <c r="E138" s="42"/>
      <c r="F138" s="42"/>
      <c r="G138" s="42">
        <v>106.87659281132389</v>
      </c>
      <c r="H138" s="42">
        <v>172.35225264621357</v>
      </c>
      <c r="I138" s="42">
        <v>145.40225574753046</v>
      </c>
      <c r="J138" s="42"/>
    </row>
    <row r="139" spans="3:10" s="2" customFormat="1" x14ac:dyDescent="0.2">
      <c r="C139" s="48">
        <v>2.9999999999999999E-7</v>
      </c>
      <c r="D139" s="50">
        <f t="shared" si="11"/>
        <v>-6.5228787452803374</v>
      </c>
      <c r="E139" s="42"/>
      <c r="F139" s="42"/>
      <c r="G139" s="42">
        <v>106.76410827966822</v>
      </c>
      <c r="H139" s="42">
        <v>171.98607749573085</v>
      </c>
      <c r="I139" s="42">
        <v>147.11385268454509</v>
      </c>
      <c r="J139" s="42"/>
    </row>
    <row r="140" spans="3:10" s="2" customFormat="1" x14ac:dyDescent="0.2">
      <c r="C140" s="48">
        <v>9.9999999999999995E-7</v>
      </c>
      <c r="D140" s="50">
        <f t="shared" si="11"/>
        <v>-6</v>
      </c>
      <c r="E140" s="42"/>
      <c r="F140" s="42"/>
      <c r="G140" s="42">
        <v>107.74562394745848</v>
      </c>
      <c r="H140" s="42">
        <v>183.45372924757908</v>
      </c>
      <c r="I140" s="42">
        <v>155.94830251790518</v>
      </c>
      <c r="J140" s="42"/>
    </row>
    <row r="141" spans="3:10" s="2" customFormat="1" x14ac:dyDescent="0.2">
      <c r="C141" s="48">
        <v>3.0000000000000001E-6</v>
      </c>
      <c r="D141" s="50">
        <f t="shared" si="11"/>
        <v>-5.5228787452803374</v>
      </c>
      <c r="E141" s="42"/>
      <c r="F141" s="42"/>
      <c r="G141" s="42">
        <v>134.08149291476869</v>
      </c>
      <c r="H141" s="42">
        <v>268.35037119657744</v>
      </c>
      <c r="I141" s="42">
        <v>238.18551365646377</v>
      </c>
      <c r="J141" s="42"/>
    </row>
    <row r="142" spans="3:10" s="2" customFormat="1" x14ac:dyDescent="0.2">
      <c r="C142" s="48">
        <v>1.0000000000000001E-5</v>
      </c>
      <c r="D142" s="50">
        <f t="shared" si="11"/>
        <v>-5</v>
      </c>
      <c r="E142" s="42"/>
      <c r="F142" s="42"/>
      <c r="G142" s="42">
        <v>208.8865971880067</v>
      </c>
      <c r="H142" s="42">
        <v>414.29443206902579</v>
      </c>
      <c r="I142" s="42">
        <v>277.54204370349339</v>
      </c>
      <c r="J142" s="42"/>
    </row>
    <row r="143" spans="3:10" s="2" customFormat="1" x14ac:dyDescent="0.2">
      <c r="C143" s="48">
        <v>3.0000000000000001E-5</v>
      </c>
      <c r="D143" s="50">
        <f t="shared" si="11"/>
        <v>-4.5228787452803374</v>
      </c>
      <c r="E143" s="42"/>
      <c r="F143" s="42"/>
      <c r="G143" s="42">
        <v>350.09450016525733</v>
      </c>
      <c r="H143" s="42">
        <v>657.04858733279059</v>
      </c>
      <c r="I143" s="42">
        <v>284.53185298699384</v>
      </c>
      <c r="J143" s="42"/>
    </row>
    <row r="144" spans="3:10" s="2" customFormat="1" x14ac:dyDescent="0.2">
      <c r="C144" s="48">
        <v>1E-4</v>
      </c>
      <c r="D144" s="50">
        <f t="shared" si="11"/>
        <v>-4</v>
      </c>
      <c r="E144" s="42"/>
      <c r="F144" s="42"/>
      <c r="G144" s="42">
        <v>353.19575581526328</v>
      </c>
      <c r="H144" s="42">
        <v>673.92179543846567</v>
      </c>
      <c r="I144" s="42">
        <v>274.02584794546675</v>
      </c>
      <c r="J144" s="42"/>
    </row>
    <row r="146" spans="2:10" s="2" customFormat="1" ht="26.25" thickBot="1" x14ac:dyDescent="0.25">
      <c r="B146" s="44" t="s">
        <v>74</v>
      </c>
      <c r="C146" s="1" t="s">
        <v>75</v>
      </c>
      <c r="E146" s="45"/>
      <c r="F146" s="45"/>
      <c r="G146" s="45"/>
      <c r="H146" s="45"/>
      <c r="I146" s="45"/>
      <c r="J146" s="45"/>
    </row>
    <row r="147" spans="2:10" s="2" customFormat="1" ht="14.25" thickTop="1" thickBot="1" x14ac:dyDescent="0.25">
      <c r="C147" s="3"/>
      <c r="D147" s="4"/>
      <c r="E147" s="39">
        <v>20210825</v>
      </c>
      <c r="F147" s="39">
        <v>20210826</v>
      </c>
      <c r="G147" s="46">
        <v>20210828</v>
      </c>
      <c r="H147" s="46"/>
      <c r="I147" s="46"/>
      <c r="J147" s="39"/>
    </row>
    <row r="148" spans="2:10" s="2" customFormat="1" ht="13.5" thickTop="1" x14ac:dyDescent="0.2">
      <c r="C148" s="8" t="s">
        <v>4</v>
      </c>
      <c r="D148" s="9" t="s">
        <v>5</v>
      </c>
      <c r="E148" s="40"/>
      <c r="F148" s="41"/>
      <c r="G148" s="47"/>
      <c r="H148" s="47"/>
      <c r="I148" s="47"/>
      <c r="J148" s="41"/>
    </row>
    <row r="149" spans="2:10" s="2" customFormat="1" x14ac:dyDescent="0.2">
      <c r="C149" s="13" t="s">
        <v>11</v>
      </c>
      <c r="D149" s="14">
        <v>-14</v>
      </c>
      <c r="E149" s="42">
        <v>123.59274540554701</v>
      </c>
      <c r="F149" s="42">
        <v>43.418178083768403</v>
      </c>
      <c r="G149" s="42">
        <v>69.532954826499136</v>
      </c>
      <c r="H149" s="42"/>
      <c r="I149" s="42"/>
      <c r="J149" s="42"/>
    </row>
    <row r="150" spans="2:10" s="2" customFormat="1" x14ac:dyDescent="0.2">
      <c r="C150" s="48">
        <v>9.9999999999999995E-8</v>
      </c>
      <c r="D150" s="50">
        <f t="shared" ref="D150:D156" si="12">LOG(C150)</f>
        <v>-7</v>
      </c>
      <c r="E150" s="42">
        <v>122.912747378546</v>
      </c>
      <c r="F150" s="42">
        <v>43.796042933953203</v>
      </c>
      <c r="G150" s="42">
        <v>68.978570208570218</v>
      </c>
      <c r="H150" s="42"/>
      <c r="I150" s="42"/>
      <c r="J150" s="42"/>
    </row>
    <row r="151" spans="2:10" s="2" customFormat="1" x14ac:dyDescent="0.2">
      <c r="C151" s="48">
        <v>2.9999999999999999E-7</v>
      </c>
      <c r="D151" s="50">
        <f t="shared" si="12"/>
        <v>-6.5228787452803374</v>
      </c>
      <c r="E151" s="42">
        <v>120.601691829568</v>
      </c>
      <c r="F151" s="42">
        <v>42.850913398530203</v>
      </c>
      <c r="G151" s="42">
        <v>67.855095238146305</v>
      </c>
      <c r="H151" s="42"/>
      <c r="I151" s="42"/>
      <c r="J151" s="42"/>
    </row>
    <row r="152" spans="2:10" s="2" customFormat="1" x14ac:dyDescent="0.2">
      <c r="C152" s="48">
        <v>9.9999999999999995E-7</v>
      </c>
      <c r="D152" s="50">
        <f t="shared" si="12"/>
        <v>-6</v>
      </c>
      <c r="E152" s="42">
        <v>119.67527630694993</v>
      </c>
      <c r="F152" s="42">
        <v>43.482202041148199</v>
      </c>
      <c r="G152" s="42">
        <v>70.914849306533611</v>
      </c>
      <c r="H152" s="42"/>
      <c r="I152" s="42"/>
      <c r="J152" s="42"/>
    </row>
    <row r="153" spans="2:10" s="2" customFormat="1" x14ac:dyDescent="0.2">
      <c r="C153" s="48">
        <v>3.0000000000000001E-6</v>
      </c>
      <c r="D153" s="50">
        <f t="shared" si="12"/>
        <v>-5.5228787452803374</v>
      </c>
      <c r="E153" s="42">
        <v>121.42774942541735</v>
      </c>
      <c r="F153" s="42">
        <v>43.486127286473931</v>
      </c>
      <c r="G153" s="42">
        <v>70.712316580484952</v>
      </c>
      <c r="H153" s="42"/>
      <c r="I153" s="42"/>
      <c r="J153" s="42"/>
    </row>
    <row r="154" spans="2:10" s="2" customFormat="1" x14ac:dyDescent="0.2">
      <c r="C154" s="48">
        <v>1.0000000000000001E-5</v>
      </c>
      <c r="D154" s="50">
        <f t="shared" si="12"/>
        <v>-5</v>
      </c>
      <c r="E154" s="42">
        <v>120.219858817736</v>
      </c>
      <c r="F154" s="42">
        <v>42.816613509664315</v>
      </c>
      <c r="G154" s="42">
        <v>73.31232643788428</v>
      </c>
      <c r="H154" s="42"/>
      <c r="I154" s="42"/>
      <c r="J154" s="42"/>
    </row>
    <row r="155" spans="2:10" s="2" customFormat="1" x14ac:dyDescent="0.2">
      <c r="C155" s="48">
        <v>3.0000000000000001E-5</v>
      </c>
      <c r="D155" s="50">
        <f t="shared" si="12"/>
        <v>-4.5228787452803374</v>
      </c>
      <c r="E155" s="42">
        <v>122.47024209451651</v>
      </c>
      <c r="F155" s="42">
        <v>42.750828180672855</v>
      </c>
      <c r="G155" s="42">
        <v>70.527151875838882</v>
      </c>
      <c r="H155" s="42"/>
      <c r="I155" s="42"/>
      <c r="J155" s="42"/>
    </row>
    <row r="156" spans="2:10" s="2" customFormat="1" x14ac:dyDescent="0.2">
      <c r="C156" s="48">
        <v>1E-4</v>
      </c>
      <c r="D156" s="50">
        <f t="shared" si="12"/>
        <v>-4</v>
      </c>
      <c r="E156" s="42">
        <v>123.09350774586601</v>
      </c>
      <c r="F156" s="42">
        <v>43.05643619181582</v>
      </c>
      <c r="G156" s="42">
        <v>74.16575095624232</v>
      </c>
      <c r="H156" s="42"/>
      <c r="I156" s="42"/>
      <c r="J156" s="42"/>
    </row>
    <row r="158" spans="2:10" s="2" customFormat="1" ht="26.25" thickBot="1" x14ac:dyDescent="0.25">
      <c r="C158" s="1" t="s">
        <v>76</v>
      </c>
      <c r="E158" s="45"/>
      <c r="F158" s="45"/>
      <c r="G158" s="45"/>
      <c r="H158" s="45"/>
      <c r="I158" s="45"/>
      <c r="J158" s="45"/>
    </row>
    <row r="159" spans="2:10" s="2" customFormat="1" ht="14.25" thickTop="1" thickBot="1" x14ac:dyDescent="0.25">
      <c r="C159" s="3"/>
      <c r="D159" s="4"/>
      <c r="E159" s="39">
        <v>20210825</v>
      </c>
      <c r="F159" s="39">
        <v>20210826</v>
      </c>
      <c r="G159" s="46">
        <v>20210828</v>
      </c>
      <c r="H159" s="46"/>
      <c r="I159" s="46"/>
      <c r="J159" s="39"/>
    </row>
    <row r="160" spans="2:10" s="2" customFormat="1" ht="13.5" thickTop="1" x14ac:dyDescent="0.2">
      <c r="C160" s="8" t="s">
        <v>4</v>
      </c>
      <c r="D160" s="9" t="s">
        <v>5</v>
      </c>
      <c r="E160" s="40"/>
      <c r="F160" s="41"/>
      <c r="G160" s="47"/>
      <c r="H160" s="47"/>
      <c r="I160" s="47"/>
      <c r="J160" s="41"/>
    </row>
    <row r="161" spans="3:10" s="2" customFormat="1" x14ac:dyDescent="0.2">
      <c r="C161" s="13" t="s">
        <v>11</v>
      </c>
      <c r="D161" s="14">
        <v>-14</v>
      </c>
      <c r="E161" s="42">
        <v>104.41871356285823</v>
      </c>
      <c r="F161" s="42">
        <v>52.786320485736397</v>
      </c>
      <c r="G161" s="42">
        <v>46.229553655595666</v>
      </c>
      <c r="H161" s="42"/>
      <c r="I161" s="42"/>
      <c r="J161" s="42"/>
    </row>
    <row r="162" spans="3:10" s="2" customFormat="1" x14ac:dyDescent="0.2">
      <c r="C162" s="48">
        <v>9.9999999999999995E-8</v>
      </c>
      <c r="D162" s="50">
        <f t="shared" ref="D162:D168" si="13">LOG(C162)</f>
        <v>-7</v>
      </c>
      <c r="E162" s="42">
        <v>103.14432657815506</v>
      </c>
      <c r="F162" s="42">
        <v>52.583976099410251</v>
      </c>
      <c r="G162" s="42">
        <v>47.260129109789283</v>
      </c>
      <c r="H162" s="42"/>
      <c r="I162" s="42"/>
      <c r="J162" s="42"/>
    </row>
    <row r="163" spans="3:10" s="2" customFormat="1" x14ac:dyDescent="0.2">
      <c r="C163" s="48">
        <v>2.9999999999999999E-7</v>
      </c>
      <c r="D163" s="50">
        <f t="shared" si="13"/>
        <v>-6.5228787452803374</v>
      </c>
      <c r="E163" s="42">
        <v>101.81153769653194</v>
      </c>
      <c r="F163" s="42">
        <v>53.047376185865389</v>
      </c>
      <c r="G163" s="42">
        <v>46.56933438685985</v>
      </c>
      <c r="H163" s="42"/>
      <c r="I163" s="42"/>
      <c r="J163" s="42"/>
    </row>
    <row r="164" spans="3:10" s="2" customFormat="1" x14ac:dyDescent="0.2">
      <c r="C164" s="48">
        <v>9.9999999999999995E-7</v>
      </c>
      <c r="D164" s="50">
        <f t="shared" si="13"/>
        <v>-6</v>
      </c>
      <c r="E164" s="42">
        <v>104.33265334281714</v>
      </c>
      <c r="F164" s="42">
        <v>52.509160474559202</v>
      </c>
      <c r="G164" s="42">
        <v>46.732024577296805</v>
      </c>
      <c r="H164" s="42"/>
      <c r="I164" s="42"/>
      <c r="J164" s="42"/>
    </row>
    <row r="165" spans="3:10" s="2" customFormat="1" x14ac:dyDescent="0.2">
      <c r="C165" s="48">
        <v>3.0000000000000001E-6</v>
      </c>
      <c r="D165" s="50">
        <f t="shared" si="13"/>
        <v>-5.5228787452803374</v>
      </c>
      <c r="E165" s="42">
        <v>105.111135437749</v>
      </c>
      <c r="F165" s="42">
        <v>53.672346282088398</v>
      </c>
      <c r="G165" s="42">
        <v>47.11394513872677</v>
      </c>
      <c r="H165" s="42"/>
      <c r="I165" s="42"/>
      <c r="J165" s="42"/>
    </row>
    <row r="166" spans="3:10" s="2" customFormat="1" x14ac:dyDescent="0.2">
      <c r="C166" s="48">
        <v>1.0000000000000001E-5</v>
      </c>
      <c r="D166" s="50">
        <f t="shared" si="13"/>
        <v>-5</v>
      </c>
      <c r="E166" s="42">
        <v>106.550865136106</v>
      </c>
      <c r="F166" s="42">
        <v>55.74649279904942</v>
      </c>
      <c r="G166" s="42">
        <v>48.361295856981123</v>
      </c>
      <c r="H166" s="42"/>
      <c r="I166" s="42"/>
      <c r="J166" s="42"/>
    </row>
    <row r="167" spans="3:10" s="2" customFormat="1" x14ac:dyDescent="0.2">
      <c r="C167" s="48">
        <v>3.0000000000000001E-5</v>
      </c>
      <c r="D167" s="50">
        <f t="shared" si="13"/>
        <v>-4.5228787452803374</v>
      </c>
      <c r="E167" s="42">
        <v>101.58615616823251</v>
      </c>
      <c r="F167" s="42">
        <v>52.433972145921402</v>
      </c>
      <c r="G167" s="42">
        <v>47.027897433574083</v>
      </c>
      <c r="H167" s="42"/>
      <c r="I167" s="42"/>
      <c r="J167" s="42"/>
    </row>
    <row r="168" spans="3:10" s="2" customFormat="1" x14ac:dyDescent="0.2">
      <c r="C168" s="48">
        <v>1E-4</v>
      </c>
      <c r="D168" s="50">
        <f t="shared" si="13"/>
        <v>-4</v>
      </c>
      <c r="E168" s="42">
        <v>103.358969952938</v>
      </c>
      <c r="F168" s="42">
        <v>52.36975970867806</v>
      </c>
      <c r="G168" s="42">
        <v>47.296498837228647</v>
      </c>
      <c r="H168" s="42"/>
      <c r="I168" s="42"/>
      <c r="J168" s="42"/>
    </row>
    <row r="169" spans="3:10" s="25" customFormat="1" x14ac:dyDescent="0.2">
      <c r="E169" s="49"/>
      <c r="F169" s="49"/>
      <c r="G169" s="49"/>
      <c r="H169" s="49"/>
      <c r="I169" s="49"/>
      <c r="J169" s="49"/>
    </row>
    <row r="170" spans="3:10" s="2" customFormat="1" ht="26.25" thickBot="1" x14ac:dyDescent="0.25">
      <c r="C170" s="1" t="s">
        <v>77</v>
      </c>
      <c r="E170" s="45"/>
      <c r="F170" s="45"/>
      <c r="G170" s="45"/>
      <c r="H170" s="45"/>
      <c r="I170" s="45"/>
      <c r="J170" s="45"/>
    </row>
    <row r="171" spans="3:10" s="2" customFormat="1" ht="14.25" thickTop="1" thickBot="1" x14ac:dyDescent="0.25">
      <c r="C171" s="3"/>
      <c r="D171" s="4"/>
      <c r="E171" s="39">
        <v>20210825</v>
      </c>
      <c r="F171" s="39">
        <v>20210826</v>
      </c>
      <c r="G171" s="46">
        <v>20210828</v>
      </c>
      <c r="H171" s="46"/>
      <c r="I171" s="46"/>
      <c r="J171" s="39"/>
    </row>
    <row r="172" spans="3:10" s="2" customFormat="1" ht="13.5" thickTop="1" x14ac:dyDescent="0.2">
      <c r="C172" s="8" t="s">
        <v>4</v>
      </c>
      <c r="D172" s="9" t="s">
        <v>5</v>
      </c>
      <c r="E172" s="40"/>
      <c r="F172" s="41"/>
      <c r="G172" s="47"/>
      <c r="H172" s="47"/>
      <c r="I172" s="47"/>
      <c r="J172" s="41"/>
    </row>
    <row r="173" spans="3:10" s="2" customFormat="1" x14ac:dyDescent="0.2">
      <c r="C173" s="13" t="s">
        <v>11</v>
      </c>
      <c r="D173" s="14">
        <v>-14</v>
      </c>
      <c r="E173" s="42">
        <v>110.79560203408805</v>
      </c>
      <c r="F173" s="42">
        <v>37.467153446825598</v>
      </c>
      <c r="G173" s="42">
        <v>62.084886981120725</v>
      </c>
      <c r="H173" s="42"/>
      <c r="I173" s="42"/>
      <c r="J173" s="42"/>
    </row>
    <row r="174" spans="3:10" s="2" customFormat="1" x14ac:dyDescent="0.2">
      <c r="C174" s="48">
        <v>9.9999999999999995E-8</v>
      </c>
      <c r="D174" s="50">
        <f t="shared" ref="D174:D180" si="14">LOG(C174)</f>
        <v>-7</v>
      </c>
      <c r="E174" s="42">
        <v>111.08129852300655</v>
      </c>
      <c r="F174" s="42">
        <v>37.949514470790099</v>
      </c>
      <c r="G174" s="42">
        <v>61.701328706087494</v>
      </c>
      <c r="H174" s="42"/>
      <c r="I174" s="42"/>
      <c r="J174" s="42"/>
    </row>
    <row r="175" spans="3:10" s="2" customFormat="1" x14ac:dyDescent="0.2">
      <c r="C175" s="48">
        <v>2.9999999999999999E-7</v>
      </c>
      <c r="D175" s="50">
        <f t="shared" si="14"/>
        <v>-6.5228787452803374</v>
      </c>
      <c r="E175" s="42">
        <v>107.04635823212345</v>
      </c>
      <c r="F175" s="42">
        <v>37.736957430277798</v>
      </c>
      <c r="G175" s="42">
        <v>61.831105279286042</v>
      </c>
      <c r="H175" s="42"/>
      <c r="I175" s="42"/>
      <c r="J175" s="42"/>
    </row>
    <row r="176" spans="3:10" s="2" customFormat="1" x14ac:dyDescent="0.2">
      <c r="C176" s="48">
        <v>9.9999999999999995E-7</v>
      </c>
      <c r="D176" s="50">
        <f t="shared" si="14"/>
        <v>-6</v>
      </c>
      <c r="E176" s="42">
        <v>109.84820043882547</v>
      </c>
      <c r="F176" s="42">
        <v>37.162414076766268</v>
      </c>
      <c r="G176" s="42">
        <v>61.401304502252401</v>
      </c>
      <c r="H176" s="42"/>
      <c r="I176" s="42"/>
      <c r="J176" s="42"/>
    </row>
    <row r="177" spans="3:10" s="2" customFormat="1" x14ac:dyDescent="0.2">
      <c r="C177" s="48">
        <v>3.0000000000000001E-6</v>
      </c>
      <c r="D177" s="50">
        <f t="shared" si="14"/>
        <v>-5.5228787452803374</v>
      </c>
      <c r="E177" s="42">
        <v>108.58424492224999</v>
      </c>
      <c r="F177" s="42">
        <v>37.259200332065838</v>
      </c>
      <c r="G177" s="42">
        <v>63.339303522211132</v>
      </c>
      <c r="H177" s="42"/>
      <c r="I177" s="42"/>
      <c r="J177" s="42"/>
    </row>
    <row r="178" spans="3:10" s="2" customFormat="1" x14ac:dyDescent="0.2">
      <c r="C178" s="48">
        <v>1.0000000000000001E-5</v>
      </c>
      <c r="D178" s="50">
        <f t="shared" si="14"/>
        <v>-5</v>
      </c>
      <c r="E178" s="42">
        <v>109.301114037464</v>
      </c>
      <c r="F178" s="42">
        <v>38.516420348079258</v>
      </c>
      <c r="G178" s="42">
        <v>61.673785370879997</v>
      </c>
      <c r="H178" s="42"/>
      <c r="I178" s="42"/>
      <c r="J178" s="42"/>
    </row>
    <row r="179" spans="3:10" s="2" customFormat="1" x14ac:dyDescent="0.2">
      <c r="C179" s="48">
        <v>3.0000000000000001E-5</v>
      </c>
      <c r="D179" s="50">
        <f t="shared" si="14"/>
        <v>-4.5228787452803374</v>
      </c>
      <c r="E179" s="42">
        <v>108.47096100742318</v>
      </c>
      <c r="F179" s="42">
        <v>39.401891765653012</v>
      </c>
      <c r="G179" s="42">
        <v>62.236112630767948</v>
      </c>
      <c r="H179" s="42"/>
      <c r="I179" s="42"/>
      <c r="J179" s="42"/>
    </row>
    <row r="180" spans="3:10" s="2" customFormat="1" x14ac:dyDescent="0.2">
      <c r="C180" s="48">
        <v>1E-4</v>
      </c>
      <c r="D180" s="50">
        <f t="shared" si="14"/>
        <v>-4</v>
      </c>
      <c r="E180" s="42">
        <v>107.99531308626635</v>
      </c>
      <c r="F180" s="42">
        <v>42.651840905482878</v>
      </c>
      <c r="G180" s="42">
        <v>63.863612963814873</v>
      </c>
      <c r="H180" s="42"/>
      <c r="I180" s="42"/>
      <c r="J180" s="42"/>
    </row>
    <row r="182" spans="3:10" s="2" customFormat="1" ht="26.25" thickBot="1" x14ac:dyDescent="0.25">
      <c r="C182" s="1" t="s">
        <v>78</v>
      </c>
      <c r="E182" s="45"/>
      <c r="F182" s="45"/>
      <c r="G182" s="45"/>
      <c r="H182" s="45"/>
      <c r="I182" s="45"/>
      <c r="J182" s="45"/>
    </row>
    <row r="183" spans="3:10" s="2" customFormat="1" ht="14.25" thickTop="1" thickBot="1" x14ac:dyDescent="0.25">
      <c r="C183" s="3"/>
      <c r="D183" s="4"/>
      <c r="E183" s="39">
        <v>20210825</v>
      </c>
      <c r="F183" s="39">
        <v>20210826</v>
      </c>
      <c r="G183" s="46">
        <v>20210828</v>
      </c>
      <c r="H183" s="46"/>
      <c r="I183" s="46"/>
      <c r="J183" s="39"/>
    </row>
    <row r="184" spans="3:10" s="2" customFormat="1" ht="13.5" thickTop="1" x14ac:dyDescent="0.2">
      <c r="C184" s="8" t="s">
        <v>4</v>
      </c>
      <c r="D184" s="9" t="s">
        <v>5</v>
      </c>
      <c r="E184" s="40"/>
      <c r="F184" s="41"/>
      <c r="G184" s="47"/>
      <c r="H184" s="47"/>
      <c r="I184" s="47"/>
      <c r="J184" s="41"/>
    </row>
    <row r="185" spans="3:10" s="2" customFormat="1" x14ac:dyDescent="0.2">
      <c r="C185" s="13" t="s">
        <v>11</v>
      </c>
      <c r="D185" s="14">
        <v>-14</v>
      </c>
      <c r="E185" s="42">
        <v>172.2679808096959</v>
      </c>
      <c r="F185" s="42">
        <v>66.665028853578946</v>
      </c>
      <c r="G185" s="42">
        <v>107.58797859587287</v>
      </c>
      <c r="H185" s="42"/>
      <c r="I185" s="42"/>
      <c r="J185" s="42"/>
    </row>
    <row r="186" spans="3:10" s="2" customFormat="1" x14ac:dyDescent="0.2">
      <c r="C186" s="48">
        <v>9.9999999999999995E-8</v>
      </c>
      <c r="D186" s="50">
        <f t="shared" ref="D186:D192" si="15">LOG(C186)</f>
        <v>-7</v>
      </c>
      <c r="E186" s="42">
        <v>171.07975607764357</v>
      </c>
      <c r="F186" s="42">
        <v>69.488580989182125</v>
      </c>
      <c r="G186" s="42">
        <v>107.91603392815162</v>
      </c>
      <c r="H186" s="42"/>
      <c r="I186" s="42"/>
      <c r="J186" s="42"/>
    </row>
    <row r="187" spans="3:10" s="2" customFormat="1" x14ac:dyDescent="0.2">
      <c r="C187" s="48">
        <v>2.9999999999999999E-7</v>
      </c>
      <c r="D187" s="50">
        <f t="shared" si="15"/>
        <v>-6.5228787452803374</v>
      </c>
      <c r="E187" s="42">
        <v>180.00527368775678</v>
      </c>
      <c r="F187" s="42">
        <v>70.342051129653868</v>
      </c>
      <c r="G187" s="42">
        <v>108.48756629418999</v>
      </c>
      <c r="H187" s="42"/>
      <c r="I187" s="42"/>
      <c r="J187" s="42"/>
    </row>
    <row r="188" spans="3:10" s="2" customFormat="1" x14ac:dyDescent="0.2">
      <c r="C188" s="48">
        <v>9.9999999999999995E-7</v>
      </c>
      <c r="D188" s="50">
        <f t="shared" si="15"/>
        <v>-6</v>
      </c>
      <c r="E188" s="42">
        <v>204.76482703176248</v>
      </c>
      <c r="F188" s="42">
        <v>95.295193161218435</v>
      </c>
      <c r="G188" s="42">
        <v>108.62680285195532</v>
      </c>
      <c r="H188" s="42"/>
      <c r="I188" s="42"/>
      <c r="J188" s="42"/>
    </row>
    <row r="189" spans="3:10" s="2" customFormat="1" x14ac:dyDescent="0.2">
      <c r="C189" s="48">
        <v>3.0000000000000001E-6</v>
      </c>
      <c r="D189" s="50">
        <f t="shared" si="15"/>
        <v>-5.5228787452803374</v>
      </c>
      <c r="E189" s="42">
        <v>236.29076472262599</v>
      </c>
      <c r="F189" s="42">
        <v>154.82436555636519</v>
      </c>
      <c r="G189" s="42">
        <v>121.56036579323707</v>
      </c>
      <c r="H189" s="42"/>
      <c r="I189" s="42"/>
      <c r="J189" s="42"/>
    </row>
    <row r="190" spans="3:10" s="2" customFormat="1" x14ac:dyDescent="0.2">
      <c r="C190" s="48">
        <v>1.0000000000000001E-5</v>
      </c>
      <c r="D190" s="50">
        <f t="shared" si="15"/>
        <v>-5</v>
      </c>
      <c r="E190" s="42">
        <v>369.04740959840461</v>
      </c>
      <c r="F190" s="42">
        <v>211.41261990159657</v>
      </c>
      <c r="G190" s="42">
        <v>177.80778415174001</v>
      </c>
      <c r="H190" s="42"/>
      <c r="I190" s="42"/>
      <c r="J190" s="42"/>
    </row>
    <row r="191" spans="3:10" s="2" customFormat="1" x14ac:dyDescent="0.2">
      <c r="C191" s="48">
        <v>3.0000000000000001E-5</v>
      </c>
      <c r="D191" s="50">
        <f t="shared" si="15"/>
        <v>-4.5228787452803374</v>
      </c>
      <c r="E191" s="42">
        <v>402.99887814931793</v>
      </c>
      <c r="F191" s="42">
        <v>274.4724624330608</v>
      </c>
      <c r="G191" s="42">
        <v>221.7391115122808</v>
      </c>
      <c r="H191" s="42"/>
      <c r="I191" s="42"/>
      <c r="J191" s="42"/>
    </row>
    <row r="192" spans="3:10" s="2" customFormat="1" x14ac:dyDescent="0.2">
      <c r="C192" s="48">
        <v>1E-4</v>
      </c>
      <c r="D192" s="50">
        <f t="shared" si="15"/>
        <v>-4</v>
      </c>
      <c r="E192" s="42">
        <v>540.93778050766218</v>
      </c>
      <c r="F192" s="42">
        <v>336.86284869991687</v>
      </c>
      <c r="G192" s="42">
        <v>309.32092097068232</v>
      </c>
      <c r="H192" s="42"/>
      <c r="I192" s="42"/>
      <c r="J192" s="42"/>
    </row>
  </sheetData>
  <phoneticPr fontId="2" type="noConversion"/>
  <pageMargins left="0.7" right="0.7" top="0.75" bottom="0.75" header="0.3" footer="0.3"/>
  <pageSetup orientation="portrait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93"/>
  <sheetViews>
    <sheetView zoomScale="70" zoomScaleNormal="70" workbookViewId="0">
      <pane xSplit="3" topLeftCell="D1" activePane="topRight" state="frozen"/>
      <selection activeCell="F202" sqref="F202"/>
      <selection pane="topRight" activeCell="S24" sqref="S24"/>
    </sheetView>
  </sheetViews>
  <sheetFormatPr defaultColWidth="9.125" defaultRowHeight="12.75" x14ac:dyDescent="0.2"/>
  <cols>
    <col min="1" max="2" width="9.125" style="18"/>
    <col min="3" max="3" width="14.625" style="18" bestFit="1" customWidth="1"/>
    <col min="4" max="4" width="5.625" style="18" customWidth="1"/>
    <col min="5" max="10" width="9.125" style="51" customWidth="1"/>
    <col min="11" max="11" width="5.125" style="18" customWidth="1"/>
    <col min="12" max="13" width="6" style="18" customWidth="1"/>
    <col min="14" max="14" width="2.875" style="18" bestFit="1" customWidth="1"/>
    <col min="15" max="15" width="4.625" style="18" customWidth="1"/>
    <col min="16" max="16384" width="9.125" style="18"/>
  </cols>
  <sheetData>
    <row r="2" spans="2:17" s="2" customFormat="1" ht="26.25" thickBot="1" x14ac:dyDescent="0.25">
      <c r="B2" s="44" t="str">
        <f>'Fig. 2S1 IP1_Raw'!B2</f>
        <v>GABA</v>
      </c>
      <c r="C2" s="1" t="str">
        <f>'Fig. 2S1 IP1_Raw'!C2</f>
        <v>pRK
GABA</v>
      </c>
      <c r="E2" s="45"/>
      <c r="F2" s="45"/>
      <c r="G2" s="45"/>
      <c r="H2" s="45"/>
      <c r="I2" s="45"/>
      <c r="J2" s="45"/>
    </row>
    <row r="3" spans="2:17" s="2" customFormat="1" ht="14.25" thickTop="1" thickBot="1" x14ac:dyDescent="0.25">
      <c r="C3" s="3"/>
      <c r="D3" s="4"/>
      <c r="E3" s="39">
        <f>'Fig. 2S1 IP1_Raw'!E3</f>
        <v>20210825</v>
      </c>
      <c r="F3" s="39">
        <f>'Fig. 2S1 IP1_Raw'!F3</f>
        <v>20210826</v>
      </c>
      <c r="G3" s="39">
        <f>'Fig. 2S1 IP1_Raw'!G3</f>
        <v>20210828</v>
      </c>
      <c r="H3" s="39"/>
      <c r="I3" s="39"/>
      <c r="J3" s="39"/>
      <c r="L3" s="7" t="s">
        <v>0</v>
      </c>
      <c r="M3" s="7" t="s">
        <v>2</v>
      </c>
      <c r="N3" s="7" t="s">
        <v>3</v>
      </c>
    </row>
    <row r="4" spans="2:17" s="2" customFormat="1" ht="14.25" thickTop="1" thickBot="1" x14ac:dyDescent="0.25">
      <c r="C4" s="8" t="str">
        <f>'Fig. 2S1 IP1_Raw'!C4</f>
        <v>Concentration (M)</v>
      </c>
      <c r="D4" s="9" t="str">
        <f>'Fig. 2S1 IP1_Raw'!D4</f>
        <v>Log M</v>
      </c>
      <c r="E4" s="40"/>
      <c r="F4" s="40"/>
      <c r="G4" s="40"/>
      <c r="H4" s="40"/>
      <c r="I4" s="41"/>
      <c r="J4" s="41"/>
    </row>
    <row r="5" spans="2:17" s="2" customFormat="1" ht="14.25" thickTop="1" thickBot="1" x14ac:dyDescent="0.25">
      <c r="C5" s="13" t="str">
        <f>'Fig. 2S1 IP1_Raw'!C5</f>
        <v>Buffer</v>
      </c>
      <c r="D5" s="13">
        <f>'Fig. 2S1 IP1_Raw'!D5</f>
        <v>-14</v>
      </c>
      <c r="E5" s="42">
        <f>100*'Fig. 2S1 IP1_Raw'!E5/'Fig. 2S1 IP1_Raw'!E$48</f>
        <v>18.846921521015414</v>
      </c>
      <c r="F5" s="42">
        <f>100*'Fig. 2S1 IP1_Raw'!F5/'Fig. 2S1 IP1_Raw'!F$48</f>
        <v>9.3181145088070529</v>
      </c>
      <c r="G5" s="42">
        <f>100*'Fig. 2S1 IP1_Raw'!G5/'Fig. 2S1 IP1_Raw'!G$48</f>
        <v>12.694339059663948</v>
      </c>
      <c r="H5" s="42"/>
      <c r="I5" s="42"/>
      <c r="J5" s="42"/>
      <c r="L5" s="17">
        <f t="shared" ref="L5:L12" si="0">AVERAGE(E5:J5)</f>
        <v>13.61979169649547</v>
      </c>
      <c r="M5" s="17">
        <f t="shared" ref="M5:M12" si="1">STDEVA(E5:J5)/SQRT(COUNT(E5:J5))</f>
        <v>2.7893779298284209</v>
      </c>
      <c r="N5" s="17">
        <f t="shared" ref="N5:N12" si="2">COUNT(E5:J5)</f>
        <v>3</v>
      </c>
    </row>
    <row r="6" spans="2:17" s="2" customFormat="1" ht="14.25" thickTop="1" thickBot="1" x14ac:dyDescent="0.25">
      <c r="C6" s="48">
        <f>'Fig. 2S1 IP1_Raw'!C6</f>
        <v>1.0000000000000001E-9</v>
      </c>
      <c r="D6" s="13">
        <f>'Fig. 2S1 IP1_Raw'!D6</f>
        <v>-9</v>
      </c>
      <c r="E6" s="42">
        <f>100*'Fig. 2S1 IP1_Raw'!E6/'Fig. 2S1 IP1_Raw'!E$48</f>
        <v>19.075287272646612</v>
      </c>
      <c r="F6" s="42">
        <f>100*'Fig. 2S1 IP1_Raw'!F6/'Fig. 2S1 IP1_Raw'!F$48</f>
        <v>9.3209749310299568</v>
      </c>
      <c r="G6" s="42">
        <f>100*'Fig. 2S1 IP1_Raw'!G6/'Fig. 2S1 IP1_Raw'!G$48</f>
        <v>12.81029911319126</v>
      </c>
      <c r="H6" s="42"/>
      <c r="I6" s="42"/>
      <c r="J6" s="42"/>
      <c r="L6" s="17">
        <f t="shared" si="0"/>
        <v>13.735520438955945</v>
      </c>
      <c r="M6" s="17">
        <f t="shared" si="1"/>
        <v>2.8535754292168867</v>
      </c>
      <c r="N6" s="17">
        <f t="shared" si="2"/>
        <v>3</v>
      </c>
    </row>
    <row r="7" spans="2:17" s="2" customFormat="1" ht="14.25" thickTop="1" thickBot="1" x14ac:dyDescent="0.25">
      <c r="C7" s="48">
        <f>'Fig. 2S1 IP1_Raw'!C7</f>
        <v>1E-8</v>
      </c>
      <c r="D7" s="13">
        <f>'Fig. 2S1 IP1_Raw'!D7</f>
        <v>-8</v>
      </c>
      <c r="E7" s="42">
        <f>100*'Fig. 2S1 IP1_Raw'!E7/'Fig. 2S1 IP1_Raw'!E$48</f>
        <v>18.694737094155663</v>
      </c>
      <c r="F7" s="42">
        <f>100*'Fig. 2S1 IP1_Raw'!F7/'Fig. 2S1 IP1_Raw'!F$48</f>
        <v>9.1908505370837386</v>
      </c>
      <c r="G7" s="42">
        <f>100*'Fig. 2S1 IP1_Raw'!G7/'Fig. 2S1 IP1_Raw'!G$48</f>
        <v>12.846913021107836</v>
      </c>
      <c r="H7" s="42"/>
      <c r="I7" s="42"/>
      <c r="J7" s="42"/>
      <c r="L7" s="17">
        <f t="shared" si="0"/>
        <v>13.57750021744908</v>
      </c>
      <c r="M7" s="17">
        <f t="shared" si="1"/>
        <v>2.7677477703610922</v>
      </c>
      <c r="N7" s="17">
        <f t="shared" si="2"/>
        <v>3</v>
      </c>
    </row>
    <row r="8" spans="2:17" s="2" customFormat="1" ht="14.25" thickTop="1" thickBot="1" x14ac:dyDescent="0.25">
      <c r="C8" s="48">
        <f>'Fig. 2S1 IP1_Raw'!C8</f>
        <v>9.9999999999999995E-8</v>
      </c>
      <c r="D8" s="13">
        <f>'Fig. 2S1 IP1_Raw'!D8</f>
        <v>-7</v>
      </c>
      <c r="E8" s="42">
        <f>100*'Fig. 2S1 IP1_Raw'!E8/'Fig. 2S1 IP1_Raw'!E$48</f>
        <v>19.150848621899225</v>
      </c>
      <c r="F8" s="42">
        <f>100*'Fig. 2S1 IP1_Raw'!F8/'Fig. 2S1 IP1_Raw'!F$48</f>
        <v>9.1812679888257769</v>
      </c>
      <c r="G8" s="42">
        <f>100*'Fig. 2S1 IP1_Raw'!G8/'Fig. 2S1 IP1_Raw'!G$48</f>
        <v>12.639355316886714</v>
      </c>
      <c r="H8" s="42"/>
      <c r="I8" s="42"/>
      <c r="J8" s="42"/>
      <c r="L8" s="19">
        <f t="shared" si="0"/>
        <v>13.657157309203905</v>
      </c>
      <c r="M8" s="19">
        <f t="shared" si="1"/>
        <v>2.9226172728972419</v>
      </c>
      <c r="N8" s="19">
        <f t="shared" si="2"/>
        <v>3</v>
      </c>
      <c r="O8" s="20"/>
      <c r="P8" s="20"/>
      <c r="Q8" s="20"/>
    </row>
    <row r="9" spans="2:17" s="2" customFormat="1" ht="14.25" thickTop="1" thickBot="1" x14ac:dyDescent="0.25">
      <c r="C9" s="48">
        <f>'Fig. 2S1 IP1_Raw'!C9</f>
        <v>9.9999999999999995E-7</v>
      </c>
      <c r="D9" s="13">
        <f>'Fig. 2S1 IP1_Raw'!D9</f>
        <v>-6</v>
      </c>
      <c r="E9" s="42">
        <f>100*'Fig. 2S1 IP1_Raw'!E9/'Fig. 2S1 IP1_Raw'!E$48</f>
        <v>18.564196375467489</v>
      </c>
      <c r="F9" s="42">
        <f>100*'Fig. 2S1 IP1_Raw'!F9/'Fig. 2S1 IP1_Raw'!F$48</f>
        <v>9.4160781319944515</v>
      </c>
      <c r="G9" s="42">
        <f>100*'Fig. 2S1 IP1_Raw'!G9/'Fig. 2S1 IP1_Raw'!G$48</f>
        <v>12.697537756837614</v>
      </c>
      <c r="H9" s="42"/>
      <c r="I9" s="42"/>
      <c r="J9" s="42"/>
      <c r="L9" s="19">
        <f t="shared" si="0"/>
        <v>13.559270754766517</v>
      </c>
      <c r="M9" s="19">
        <f t="shared" si="1"/>
        <v>2.6757525214993714</v>
      </c>
      <c r="N9" s="19">
        <f t="shared" si="2"/>
        <v>3</v>
      </c>
      <c r="O9" s="20"/>
      <c r="P9" s="20"/>
      <c r="Q9" s="20"/>
    </row>
    <row r="10" spans="2:17" s="2" customFormat="1" ht="14.25" thickTop="1" thickBot="1" x14ac:dyDescent="0.25">
      <c r="C10" s="48">
        <f>'Fig. 2S1 IP1_Raw'!C10</f>
        <v>1.0000000000000001E-5</v>
      </c>
      <c r="D10" s="13">
        <f>'Fig. 2S1 IP1_Raw'!D10</f>
        <v>-5</v>
      </c>
      <c r="E10" s="42">
        <f>100*'Fig. 2S1 IP1_Raw'!E10/'Fig. 2S1 IP1_Raw'!E$48</f>
        <v>19.029083732110344</v>
      </c>
      <c r="F10" s="42">
        <f>100*'Fig. 2S1 IP1_Raw'!F10/'Fig. 2S1 IP1_Raw'!F$48</f>
        <v>9.5535245063047096</v>
      </c>
      <c r="G10" s="42">
        <f>100*'Fig. 2S1 IP1_Raw'!G10/'Fig. 2S1 IP1_Raw'!G$48</f>
        <v>12.634510011046077</v>
      </c>
      <c r="H10" s="42"/>
      <c r="I10" s="42"/>
      <c r="J10" s="42"/>
      <c r="L10" s="19">
        <f t="shared" si="0"/>
        <v>13.739039416487044</v>
      </c>
      <c r="M10" s="19">
        <f t="shared" si="1"/>
        <v>2.790552189445092</v>
      </c>
      <c r="N10" s="19">
        <f t="shared" si="2"/>
        <v>3</v>
      </c>
      <c r="O10" s="20"/>
      <c r="P10" s="20"/>
      <c r="Q10" s="20"/>
    </row>
    <row r="11" spans="2:17" s="2" customFormat="1" ht="14.25" thickTop="1" thickBot="1" x14ac:dyDescent="0.25">
      <c r="C11" s="48">
        <f>'Fig. 2S1 IP1_Raw'!C11</f>
        <v>1E-4</v>
      </c>
      <c r="D11" s="13">
        <f>'Fig. 2S1 IP1_Raw'!D11</f>
        <v>-4</v>
      </c>
      <c r="E11" s="42">
        <f>100*'Fig. 2S1 IP1_Raw'!E11/'Fig. 2S1 IP1_Raw'!E$48</f>
        <v>18.710245546907345</v>
      </c>
      <c r="F11" s="42">
        <f>100*'Fig. 2S1 IP1_Raw'!F11/'Fig. 2S1 IP1_Raw'!F$48</f>
        <v>9.492520570487704</v>
      </c>
      <c r="G11" s="42">
        <f>100*'Fig. 2S1 IP1_Raw'!G11/'Fig. 2S1 IP1_Raw'!G$48</f>
        <v>12.667869889733046</v>
      </c>
      <c r="H11" s="42"/>
      <c r="I11" s="42"/>
      <c r="J11" s="42"/>
      <c r="L11" s="19">
        <f t="shared" si="0"/>
        <v>13.623545335709366</v>
      </c>
      <c r="M11" s="19">
        <f t="shared" si="1"/>
        <v>2.7034915759537794</v>
      </c>
      <c r="N11" s="19">
        <f t="shared" si="2"/>
        <v>3</v>
      </c>
      <c r="O11" s="20"/>
      <c r="P11" s="20"/>
      <c r="Q11" s="20"/>
    </row>
    <row r="12" spans="2:17" s="2" customFormat="1" ht="14.25" thickTop="1" thickBot="1" x14ac:dyDescent="0.25">
      <c r="C12" s="48">
        <f>'Fig. 2S1 IP1_Raw'!C12</f>
        <v>1E-3</v>
      </c>
      <c r="D12" s="13">
        <f>'Fig. 2S1 IP1_Raw'!D12</f>
        <v>-3</v>
      </c>
      <c r="E12" s="42">
        <f>100*'Fig. 2S1 IP1_Raw'!E12/'Fig. 2S1 IP1_Raw'!E$48</f>
        <v>19.031955222828088</v>
      </c>
      <c r="F12" s="42">
        <f>100*'Fig. 2S1 IP1_Raw'!F12/'Fig. 2S1 IP1_Raw'!F$48</f>
        <v>9.2579081306395477</v>
      </c>
      <c r="G12" s="42">
        <f>100*'Fig. 2S1 IP1_Raw'!G12/'Fig. 2S1 IP1_Raw'!G$48</f>
        <v>12.829438167392565</v>
      </c>
      <c r="H12" s="42"/>
      <c r="I12" s="42"/>
      <c r="J12" s="42"/>
      <c r="L12" s="19">
        <f t="shared" si="0"/>
        <v>13.706433840286735</v>
      </c>
      <c r="M12" s="19">
        <f t="shared" si="1"/>
        <v>2.8553949054252894</v>
      </c>
      <c r="N12" s="19">
        <f t="shared" si="2"/>
        <v>3</v>
      </c>
      <c r="O12" s="20"/>
      <c r="P12" s="20"/>
      <c r="Q12" s="20"/>
    </row>
    <row r="13" spans="2:17" ht="13.5" thickTop="1" x14ac:dyDescent="0.2">
      <c r="L13" s="21"/>
      <c r="M13" s="21"/>
      <c r="N13" s="21"/>
      <c r="O13" s="21"/>
      <c r="P13" s="21"/>
      <c r="Q13" s="21"/>
    </row>
    <row r="14" spans="2:17" s="2" customFormat="1" ht="26.25" thickBot="1" x14ac:dyDescent="0.25">
      <c r="C14" s="1" t="str">
        <f>'Fig. 2S1 IP1_Raw'!C14</f>
        <v>hGB1
GABA</v>
      </c>
      <c r="E14" s="45"/>
      <c r="F14" s="45"/>
      <c r="G14" s="45"/>
      <c r="H14" s="45"/>
      <c r="I14" s="45"/>
      <c r="J14" s="45"/>
      <c r="L14" s="20"/>
      <c r="M14" s="20"/>
      <c r="N14" s="20"/>
      <c r="O14" s="20"/>
      <c r="P14" s="20"/>
      <c r="Q14" s="20"/>
    </row>
    <row r="15" spans="2:17" s="2" customFormat="1" ht="14.25" thickTop="1" thickBot="1" x14ac:dyDescent="0.25">
      <c r="C15" s="3"/>
      <c r="D15" s="4"/>
      <c r="E15" s="39">
        <f>'Fig. 2S1 IP1_Raw'!E15</f>
        <v>20210825</v>
      </c>
      <c r="F15" s="39">
        <f>'Fig. 2S1 IP1_Raw'!F15</f>
        <v>20210826</v>
      </c>
      <c r="G15" s="39">
        <f>'Fig. 2S1 IP1_Raw'!G15</f>
        <v>20210828</v>
      </c>
      <c r="H15" s="39"/>
      <c r="I15" s="39"/>
      <c r="J15" s="39"/>
      <c r="L15" s="22" t="s">
        <v>0</v>
      </c>
      <c r="M15" s="22" t="s">
        <v>2</v>
      </c>
      <c r="N15" s="22" t="s">
        <v>3</v>
      </c>
      <c r="O15" s="20"/>
      <c r="P15" s="20"/>
      <c r="Q15" s="20"/>
    </row>
    <row r="16" spans="2:17" s="2" customFormat="1" ht="14.25" thickTop="1" thickBot="1" x14ac:dyDescent="0.25">
      <c r="C16" s="8" t="str">
        <f>'Fig. 2S1 IP1_Raw'!C16</f>
        <v>Concentration (M)</v>
      </c>
      <c r="D16" s="9" t="str">
        <f>'Fig. 2S1 IP1_Raw'!D16</f>
        <v>Log M</v>
      </c>
      <c r="E16" s="40"/>
      <c r="F16" s="40"/>
      <c r="G16" s="40"/>
      <c r="H16" s="40"/>
      <c r="I16" s="41"/>
      <c r="J16" s="41"/>
      <c r="L16" s="20"/>
      <c r="M16" s="20"/>
      <c r="N16" s="20"/>
      <c r="O16" s="20"/>
      <c r="P16" s="20"/>
      <c r="Q16" s="20"/>
    </row>
    <row r="17" spans="3:17" s="2" customFormat="1" ht="14.25" thickTop="1" thickBot="1" x14ac:dyDescent="0.25">
      <c r="C17" s="13" t="str">
        <f>'Fig. 2S1 IP1_Raw'!C17</f>
        <v>Buffer</v>
      </c>
      <c r="D17" s="13">
        <f>'Fig. 2S1 IP1_Raw'!D17</f>
        <v>-14</v>
      </c>
      <c r="E17" s="42">
        <f>100*'Fig. 2S1 IP1_Raw'!E17/'Fig. 2S1 IP1_Raw'!E$48</f>
        <v>15.516804404204517</v>
      </c>
      <c r="F17" s="42">
        <f>100*'Fig. 2S1 IP1_Raw'!F17/'Fig. 2S1 IP1_Raw'!F$48</f>
        <v>4.3459591006947385</v>
      </c>
      <c r="G17" s="42">
        <f>100*'Fig. 2S1 IP1_Raw'!G17/'Fig. 2S1 IP1_Raw'!G$48</f>
        <v>8.1805772259747265</v>
      </c>
      <c r="H17" s="42"/>
      <c r="I17" s="42"/>
      <c r="J17" s="42"/>
      <c r="L17" s="19">
        <f t="shared" ref="L17:L24" si="3">AVERAGE(E17:J17)</f>
        <v>9.3477802436246602</v>
      </c>
      <c r="M17" s="19">
        <f t="shared" ref="M17:M24" si="4">STDEVA(E17:J17)/SQRT(COUNT(E17:J17))</f>
        <v>3.2771287413448258</v>
      </c>
      <c r="N17" s="19">
        <f t="shared" ref="N17:N24" si="5">COUNT(E17:J17)</f>
        <v>3</v>
      </c>
      <c r="O17" s="20"/>
      <c r="P17" s="20"/>
      <c r="Q17" s="20"/>
    </row>
    <row r="18" spans="3:17" s="2" customFormat="1" ht="14.25" thickTop="1" thickBot="1" x14ac:dyDescent="0.25">
      <c r="C18" s="48">
        <f>'Fig. 2S1 IP1_Raw'!C18</f>
        <v>1.0000000000000001E-9</v>
      </c>
      <c r="D18" s="13">
        <f>'Fig. 2S1 IP1_Raw'!D18</f>
        <v>-9</v>
      </c>
      <c r="E18" s="42">
        <f>100*'Fig. 2S1 IP1_Raw'!E18/'Fig. 2S1 IP1_Raw'!E$48</f>
        <v>15.370921526774667</v>
      </c>
      <c r="F18" s="42">
        <f>100*'Fig. 2S1 IP1_Raw'!F18/'Fig. 2S1 IP1_Raw'!F$48</f>
        <v>4.2456220711220514</v>
      </c>
      <c r="G18" s="42">
        <f>100*'Fig. 2S1 IP1_Raw'!G18/'Fig. 2S1 IP1_Raw'!G$48</f>
        <v>8.2515840587088238</v>
      </c>
      <c r="H18" s="42"/>
      <c r="I18" s="42"/>
      <c r="J18" s="42"/>
      <c r="L18" s="19">
        <f t="shared" si="3"/>
        <v>9.2893758855351809</v>
      </c>
      <c r="M18" s="19">
        <f t="shared" si="4"/>
        <v>3.2532461174113849</v>
      </c>
      <c r="N18" s="19">
        <f t="shared" si="5"/>
        <v>3</v>
      </c>
      <c r="O18" s="20"/>
      <c r="P18" s="20"/>
      <c r="Q18" s="20"/>
    </row>
    <row r="19" spans="3:17" s="2" customFormat="1" ht="14.25" thickTop="1" thickBot="1" x14ac:dyDescent="0.25">
      <c r="C19" s="48">
        <f>'Fig. 2S1 IP1_Raw'!C19</f>
        <v>1E-8</v>
      </c>
      <c r="D19" s="13">
        <f>'Fig. 2S1 IP1_Raw'!D19</f>
        <v>-8</v>
      </c>
      <c r="E19" s="42">
        <f>100*'Fig. 2S1 IP1_Raw'!E19/'Fig. 2S1 IP1_Raw'!E$48</f>
        <v>15.230922313689003</v>
      </c>
      <c r="F19" s="42">
        <f>100*'Fig. 2S1 IP1_Raw'!F19/'Fig. 2S1 IP1_Raw'!F$48</f>
        <v>4.1703054424273658</v>
      </c>
      <c r="G19" s="42">
        <f>100*'Fig. 2S1 IP1_Raw'!G19/'Fig. 2S1 IP1_Raw'!G$48</f>
        <v>8.319550121499077</v>
      </c>
      <c r="H19" s="42"/>
      <c r="I19" s="42"/>
      <c r="J19" s="42"/>
      <c r="L19" s="19">
        <f t="shared" si="3"/>
        <v>9.2402592925384823</v>
      </c>
      <c r="M19" s="19">
        <f t="shared" si="4"/>
        <v>3.2259412283567945</v>
      </c>
      <c r="N19" s="19">
        <f t="shared" si="5"/>
        <v>3</v>
      </c>
      <c r="O19" s="20"/>
      <c r="P19" s="20"/>
      <c r="Q19" s="20"/>
    </row>
    <row r="20" spans="3:17" s="2" customFormat="1" ht="14.25" thickTop="1" thickBot="1" x14ac:dyDescent="0.25">
      <c r="C20" s="48">
        <f>'Fig. 2S1 IP1_Raw'!C20</f>
        <v>9.9999999999999995E-8</v>
      </c>
      <c r="D20" s="13">
        <f>'Fig. 2S1 IP1_Raw'!D20</f>
        <v>-7</v>
      </c>
      <c r="E20" s="42">
        <f>100*'Fig. 2S1 IP1_Raw'!E20/'Fig. 2S1 IP1_Raw'!E$48</f>
        <v>15.522845667550046</v>
      </c>
      <c r="F20" s="42">
        <f>100*'Fig. 2S1 IP1_Raw'!F20/'Fig. 2S1 IP1_Raw'!F$48</f>
        <v>4.2374384356497909</v>
      </c>
      <c r="G20" s="42">
        <f>100*'Fig. 2S1 IP1_Raw'!G20/'Fig. 2S1 IP1_Raw'!G$48</f>
        <v>8.233908954843848</v>
      </c>
      <c r="H20" s="42"/>
      <c r="I20" s="42"/>
      <c r="J20" s="42"/>
      <c r="L20" s="19">
        <f t="shared" si="3"/>
        <v>9.3313976860145615</v>
      </c>
      <c r="M20" s="19">
        <f t="shared" si="4"/>
        <v>3.3037082818020149</v>
      </c>
      <c r="N20" s="19">
        <f t="shared" si="5"/>
        <v>3</v>
      </c>
      <c r="O20" s="20"/>
      <c r="P20" s="20"/>
      <c r="Q20" s="20"/>
    </row>
    <row r="21" spans="3:17" s="2" customFormat="1" ht="14.25" thickTop="1" thickBot="1" x14ac:dyDescent="0.25">
      <c r="C21" s="48">
        <f>'Fig. 2S1 IP1_Raw'!C21</f>
        <v>9.9999999999999995E-7</v>
      </c>
      <c r="D21" s="13">
        <f>'Fig. 2S1 IP1_Raw'!D21</f>
        <v>-6</v>
      </c>
      <c r="E21" s="42">
        <f>100*'Fig. 2S1 IP1_Raw'!E21/'Fig. 2S1 IP1_Raw'!E$48</f>
        <v>15.701450842450246</v>
      </c>
      <c r="F21" s="42">
        <f>100*'Fig. 2S1 IP1_Raw'!F21/'Fig. 2S1 IP1_Raw'!F$48</f>
        <v>4.3719085401074507</v>
      </c>
      <c r="G21" s="42">
        <f>100*'Fig. 2S1 IP1_Raw'!G21/'Fig. 2S1 IP1_Raw'!G$48</f>
        <v>8.2787633805451932</v>
      </c>
      <c r="H21" s="42"/>
      <c r="I21" s="42"/>
      <c r="J21" s="42"/>
      <c r="L21" s="19">
        <f t="shared" si="3"/>
        <v>9.450707587700963</v>
      </c>
      <c r="M21" s="19">
        <f t="shared" si="4"/>
        <v>3.3226356061445252</v>
      </c>
      <c r="N21" s="19">
        <f t="shared" si="5"/>
        <v>3</v>
      </c>
      <c r="O21" s="20"/>
      <c r="P21" s="20"/>
      <c r="Q21" s="20"/>
    </row>
    <row r="22" spans="3:17" s="2" customFormat="1" ht="14.25" thickTop="1" thickBot="1" x14ac:dyDescent="0.25">
      <c r="C22" s="48">
        <f>'Fig. 2S1 IP1_Raw'!C22</f>
        <v>1.0000000000000001E-5</v>
      </c>
      <c r="D22" s="13">
        <f>'Fig. 2S1 IP1_Raw'!D22</f>
        <v>-5</v>
      </c>
      <c r="E22" s="42">
        <f>100*'Fig. 2S1 IP1_Raw'!E22/'Fig. 2S1 IP1_Raw'!E$48</f>
        <v>15.536484521483855</v>
      </c>
      <c r="F22" s="42">
        <f>100*'Fig. 2S1 IP1_Raw'!F22/'Fig. 2S1 IP1_Raw'!F$48</f>
        <v>4.3385122041392385</v>
      </c>
      <c r="G22" s="42">
        <f>100*'Fig. 2S1 IP1_Raw'!G22/'Fig. 2S1 IP1_Raw'!G$48</f>
        <v>8.2024651635901957</v>
      </c>
      <c r="H22" s="42"/>
      <c r="I22" s="42"/>
      <c r="J22" s="42"/>
      <c r="L22" s="19">
        <f t="shared" si="3"/>
        <v>9.3591539630710958</v>
      </c>
      <c r="M22" s="19">
        <f t="shared" si="4"/>
        <v>3.2839048270383588</v>
      </c>
      <c r="N22" s="19">
        <f t="shared" si="5"/>
        <v>3</v>
      </c>
      <c r="O22" s="20"/>
      <c r="P22" s="20"/>
      <c r="Q22" s="20"/>
    </row>
    <row r="23" spans="3:17" s="2" customFormat="1" ht="14.25" thickTop="1" thickBot="1" x14ac:dyDescent="0.25">
      <c r="C23" s="48">
        <f>'Fig. 2S1 IP1_Raw'!C23</f>
        <v>1E-4</v>
      </c>
      <c r="D23" s="13">
        <f>'Fig. 2S1 IP1_Raw'!D23</f>
        <v>-4</v>
      </c>
      <c r="E23" s="42">
        <f>100*'Fig. 2S1 IP1_Raw'!E23/'Fig. 2S1 IP1_Raw'!E$48</f>
        <v>15.518725845509881</v>
      </c>
      <c r="F23" s="42">
        <f>100*'Fig. 2S1 IP1_Raw'!F23/'Fig. 2S1 IP1_Raw'!F$48</f>
        <v>4.6994162192763369</v>
      </c>
      <c r="G23" s="42">
        <f>100*'Fig. 2S1 IP1_Raw'!G23/'Fig. 2S1 IP1_Raw'!G$48</f>
        <v>8.1035895865272458</v>
      </c>
      <c r="H23" s="42"/>
      <c r="I23" s="42"/>
      <c r="J23" s="42"/>
      <c r="L23" s="19">
        <f t="shared" si="3"/>
        <v>9.4405772171044884</v>
      </c>
      <c r="M23" s="19">
        <f t="shared" si="4"/>
        <v>3.194005695064579</v>
      </c>
      <c r="N23" s="19">
        <f t="shared" si="5"/>
        <v>3</v>
      </c>
      <c r="O23" s="20"/>
      <c r="P23" s="20"/>
      <c r="Q23" s="20"/>
    </row>
    <row r="24" spans="3:17" s="2" customFormat="1" ht="14.25" thickTop="1" thickBot="1" x14ac:dyDescent="0.25">
      <c r="C24" s="48">
        <f>'Fig. 2S1 IP1_Raw'!C24</f>
        <v>1E-3</v>
      </c>
      <c r="D24" s="13">
        <f>'Fig. 2S1 IP1_Raw'!D24</f>
        <v>-3</v>
      </c>
      <c r="E24" s="42">
        <f>100*'Fig. 2S1 IP1_Raw'!E24/'Fig. 2S1 IP1_Raw'!E$48</f>
        <v>15.373144971760969</v>
      </c>
      <c r="F24" s="42">
        <f>100*'Fig. 2S1 IP1_Raw'!F24/'Fig. 2S1 IP1_Raw'!F$48</f>
        <v>4.5433752020075815</v>
      </c>
      <c r="G24" s="42">
        <f>100*'Fig. 2S1 IP1_Raw'!G24/'Fig. 2S1 IP1_Raw'!G$48</f>
        <v>8.3049367025422107</v>
      </c>
      <c r="H24" s="42"/>
      <c r="I24" s="42"/>
      <c r="J24" s="42"/>
      <c r="L24" s="19">
        <f t="shared" si="3"/>
        <v>9.4071522921035875</v>
      </c>
      <c r="M24" s="19">
        <f t="shared" si="4"/>
        <v>3.174488815587488</v>
      </c>
      <c r="N24" s="19">
        <f t="shared" si="5"/>
        <v>3</v>
      </c>
      <c r="O24" s="20"/>
      <c r="P24" s="20"/>
      <c r="Q24" s="20"/>
    </row>
    <row r="25" spans="3:17" s="25" customFormat="1" ht="13.5" thickTop="1" x14ac:dyDescent="0.2">
      <c r="E25" s="49"/>
      <c r="F25" s="49"/>
      <c r="G25" s="49"/>
      <c r="H25" s="49"/>
      <c r="I25" s="49"/>
      <c r="J25" s="49"/>
      <c r="L25" s="26"/>
      <c r="M25" s="26"/>
      <c r="N25" s="26"/>
      <c r="O25" s="26"/>
      <c r="P25" s="26"/>
      <c r="Q25" s="26"/>
    </row>
    <row r="26" spans="3:17" s="2" customFormat="1" ht="26.25" thickBot="1" x14ac:dyDescent="0.25">
      <c r="C26" s="1" t="str">
        <f>'Fig. 2S1 IP1_Raw'!C26</f>
        <v>hGB2
GABA</v>
      </c>
      <c r="E26" s="45"/>
      <c r="F26" s="45"/>
      <c r="G26" s="45"/>
      <c r="H26" s="45"/>
      <c r="I26" s="45"/>
      <c r="J26" s="45"/>
      <c r="L26" s="20"/>
      <c r="M26" s="20"/>
      <c r="N26" s="20"/>
      <c r="O26" s="20"/>
      <c r="P26" s="20"/>
      <c r="Q26" s="20"/>
    </row>
    <row r="27" spans="3:17" s="2" customFormat="1" ht="14.25" thickTop="1" thickBot="1" x14ac:dyDescent="0.25">
      <c r="C27" s="3"/>
      <c r="D27" s="4"/>
      <c r="E27" s="39">
        <f>'Fig. 2S1 IP1_Raw'!E27</f>
        <v>20210825</v>
      </c>
      <c r="F27" s="39">
        <f>'Fig. 2S1 IP1_Raw'!F27</f>
        <v>20210826</v>
      </c>
      <c r="G27" s="39">
        <f>'Fig. 2S1 IP1_Raw'!G27</f>
        <v>20210828</v>
      </c>
      <c r="H27" s="39"/>
      <c r="I27" s="39"/>
      <c r="J27" s="39"/>
      <c r="L27" s="22" t="s">
        <v>79</v>
      </c>
      <c r="M27" s="22" t="s">
        <v>2</v>
      </c>
      <c r="N27" s="22" t="s">
        <v>3</v>
      </c>
      <c r="O27" s="20"/>
      <c r="P27" s="20"/>
      <c r="Q27" s="20"/>
    </row>
    <row r="28" spans="3:17" s="2" customFormat="1" ht="14.25" thickTop="1" thickBot="1" x14ac:dyDescent="0.25">
      <c r="C28" s="8" t="str">
        <f>'Fig. 2S1 IP1_Raw'!C28</f>
        <v>Concentration (M)</v>
      </c>
      <c r="D28" s="9" t="str">
        <f>'Fig. 2S1 IP1_Raw'!D28</f>
        <v>Log M</v>
      </c>
      <c r="E28" s="40"/>
      <c r="F28" s="40"/>
      <c r="G28" s="40"/>
      <c r="H28" s="40"/>
      <c r="I28" s="41"/>
      <c r="J28" s="41"/>
      <c r="L28" s="20"/>
      <c r="M28" s="20"/>
      <c r="N28" s="20"/>
      <c r="O28" s="20"/>
      <c r="P28" s="20"/>
      <c r="Q28" s="20"/>
    </row>
    <row r="29" spans="3:17" s="2" customFormat="1" ht="14.25" thickTop="1" thickBot="1" x14ac:dyDescent="0.25">
      <c r="C29" s="13" t="str">
        <f>'Fig. 2S1 IP1_Raw'!C29</f>
        <v>Buffer</v>
      </c>
      <c r="D29" s="13">
        <f>'Fig. 2S1 IP1_Raw'!D29</f>
        <v>-14</v>
      </c>
      <c r="E29" s="42">
        <f>100*'Fig. 2S1 IP1_Raw'!E29/'Fig. 2S1 IP1_Raw'!E$48</f>
        <v>17.56997849842703</v>
      </c>
      <c r="F29" s="42">
        <f>100*'Fig. 2S1 IP1_Raw'!F29/'Fig. 2S1 IP1_Raw'!F$48</f>
        <v>7.9262956477513393</v>
      </c>
      <c r="G29" s="42">
        <f>100*'Fig. 2S1 IP1_Raw'!G29/'Fig. 2S1 IP1_Raw'!G$48</f>
        <v>10.877937630637758</v>
      </c>
      <c r="H29" s="42"/>
      <c r="I29" s="42"/>
      <c r="J29" s="42"/>
      <c r="L29" s="19">
        <f t="shared" ref="L29:L36" si="6">AVERAGE(E29:J29)</f>
        <v>12.124737258938708</v>
      </c>
      <c r="M29" s="19">
        <f t="shared" ref="M29:M36" si="7">STDEVA(E29:J29)/SQRT(COUNT(E29:J29))</f>
        <v>2.8528369924195744</v>
      </c>
      <c r="N29" s="19">
        <f t="shared" ref="N29:N36" si="8">COUNT(E29:J29)</f>
        <v>3</v>
      </c>
      <c r="O29" s="20"/>
      <c r="P29" s="20"/>
      <c r="Q29" s="20"/>
    </row>
    <row r="30" spans="3:17" s="2" customFormat="1" ht="14.25" thickTop="1" thickBot="1" x14ac:dyDescent="0.25">
      <c r="C30" s="48">
        <f>'Fig. 2S1 IP1_Raw'!C30</f>
        <v>1.0000000000000001E-9</v>
      </c>
      <c r="D30" s="13">
        <f>'Fig. 2S1 IP1_Raw'!D30</f>
        <v>-9</v>
      </c>
      <c r="E30" s="42">
        <f>100*'Fig. 2S1 IP1_Raw'!E30/'Fig. 2S1 IP1_Raw'!E$48</f>
        <v>17.346296916094509</v>
      </c>
      <c r="F30" s="42">
        <f>100*'Fig. 2S1 IP1_Raw'!F30/'Fig. 2S1 IP1_Raw'!F$48</f>
        <v>7.9538341838743358</v>
      </c>
      <c r="G30" s="42">
        <f>100*'Fig. 2S1 IP1_Raw'!G30/'Fig. 2S1 IP1_Raw'!G$48</f>
        <v>11.044459946413633</v>
      </c>
      <c r="H30" s="42"/>
      <c r="I30" s="42"/>
      <c r="J30" s="42"/>
      <c r="L30" s="19">
        <f t="shared" si="6"/>
        <v>12.114863682127492</v>
      </c>
      <c r="M30" s="19">
        <f t="shared" si="7"/>
        <v>2.7636878840967123</v>
      </c>
      <c r="N30" s="19">
        <f t="shared" si="8"/>
        <v>3</v>
      </c>
      <c r="O30" s="20"/>
      <c r="P30" s="20"/>
      <c r="Q30" s="20"/>
    </row>
    <row r="31" spans="3:17" s="2" customFormat="1" ht="14.25" thickTop="1" thickBot="1" x14ac:dyDescent="0.25">
      <c r="C31" s="48">
        <f>'Fig. 2S1 IP1_Raw'!C31</f>
        <v>1E-8</v>
      </c>
      <c r="D31" s="13">
        <f>'Fig. 2S1 IP1_Raw'!D31</f>
        <v>-8</v>
      </c>
      <c r="E31" s="42">
        <f>100*'Fig. 2S1 IP1_Raw'!E31/'Fig. 2S1 IP1_Raw'!E$48</f>
        <v>17.057833801394899</v>
      </c>
      <c r="F31" s="42">
        <f>100*'Fig. 2S1 IP1_Raw'!F31/'Fig. 2S1 IP1_Raw'!F$48</f>
        <v>7.7822005776317686</v>
      </c>
      <c r="G31" s="42">
        <f>100*'Fig. 2S1 IP1_Raw'!G31/'Fig. 2S1 IP1_Raw'!G$48</f>
        <v>10.864652166488149</v>
      </c>
      <c r="H31" s="42"/>
      <c r="I31" s="42"/>
      <c r="J31" s="42"/>
      <c r="L31" s="19">
        <f t="shared" si="6"/>
        <v>11.901562181838273</v>
      </c>
      <c r="M31" s="19">
        <f t="shared" si="7"/>
        <v>2.7273753995611858</v>
      </c>
      <c r="N31" s="19">
        <f t="shared" si="8"/>
        <v>3</v>
      </c>
      <c r="O31" s="20"/>
      <c r="P31" s="20"/>
      <c r="Q31" s="20"/>
    </row>
    <row r="32" spans="3:17" s="2" customFormat="1" ht="14.25" thickTop="1" thickBot="1" x14ac:dyDescent="0.25">
      <c r="C32" s="48">
        <f>'Fig. 2S1 IP1_Raw'!C32</f>
        <v>9.9999999999999995E-8</v>
      </c>
      <c r="D32" s="13">
        <f>'Fig. 2S1 IP1_Raw'!D32</f>
        <v>-7</v>
      </c>
      <c r="E32" s="42">
        <f>100*'Fig. 2S1 IP1_Raw'!E32/'Fig. 2S1 IP1_Raw'!E$48</f>
        <v>17.279495014025812</v>
      </c>
      <c r="F32" s="42">
        <f>100*'Fig. 2S1 IP1_Raw'!F32/'Fig. 2S1 IP1_Raw'!F$48</f>
        <v>7.903850871302617</v>
      </c>
      <c r="G32" s="42">
        <f>100*'Fig. 2S1 IP1_Raw'!G32/'Fig. 2S1 IP1_Raw'!G$48</f>
        <v>10.764298794765606</v>
      </c>
      <c r="H32" s="42"/>
      <c r="I32" s="42"/>
      <c r="J32" s="42"/>
      <c r="L32" s="19">
        <f t="shared" si="6"/>
        <v>11.982548226698013</v>
      </c>
      <c r="M32" s="19">
        <f t="shared" si="7"/>
        <v>2.7742130735007628</v>
      </c>
      <c r="N32" s="19">
        <f t="shared" si="8"/>
        <v>3</v>
      </c>
      <c r="O32" s="20"/>
      <c r="P32" s="20"/>
      <c r="Q32" s="20"/>
    </row>
    <row r="33" spans="3:17" s="2" customFormat="1" ht="14.25" thickTop="1" thickBot="1" x14ac:dyDescent="0.25">
      <c r="C33" s="48">
        <f>'Fig. 2S1 IP1_Raw'!C33</f>
        <v>9.9999999999999995E-7</v>
      </c>
      <c r="D33" s="13">
        <f>'Fig. 2S1 IP1_Raw'!D33</f>
        <v>-6</v>
      </c>
      <c r="E33" s="42">
        <f>100*'Fig. 2S1 IP1_Raw'!E33/'Fig. 2S1 IP1_Raw'!E$48</f>
        <v>17.545605043859116</v>
      </c>
      <c r="F33" s="42">
        <f>100*'Fig. 2S1 IP1_Raw'!F33/'Fig. 2S1 IP1_Raw'!F$48</f>
        <v>7.7557794734939138</v>
      </c>
      <c r="G33" s="42">
        <f>100*'Fig. 2S1 IP1_Raw'!G33/'Fig. 2S1 IP1_Raw'!G$48</f>
        <v>10.75887964581854</v>
      </c>
      <c r="H33" s="42"/>
      <c r="I33" s="42"/>
      <c r="J33" s="42"/>
      <c r="L33" s="19">
        <f t="shared" si="6"/>
        <v>12.020088054390522</v>
      </c>
      <c r="M33" s="19">
        <f t="shared" si="7"/>
        <v>2.8955803196097341</v>
      </c>
      <c r="N33" s="19">
        <f t="shared" si="8"/>
        <v>3</v>
      </c>
      <c r="O33" s="20"/>
      <c r="P33" s="20"/>
      <c r="Q33" s="20"/>
    </row>
    <row r="34" spans="3:17" s="2" customFormat="1" ht="14.25" thickTop="1" thickBot="1" x14ac:dyDescent="0.25">
      <c r="C34" s="48">
        <f>'Fig. 2S1 IP1_Raw'!C34</f>
        <v>1.0000000000000001E-5</v>
      </c>
      <c r="D34" s="13">
        <f>'Fig. 2S1 IP1_Raw'!D34</f>
        <v>-5</v>
      </c>
      <c r="E34" s="42">
        <f>100*'Fig. 2S1 IP1_Raw'!E34/'Fig. 2S1 IP1_Raw'!E$48</f>
        <v>17.085067489491692</v>
      </c>
      <c r="F34" s="42">
        <f>100*'Fig. 2S1 IP1_Raw'!F34/'Fig. 2S1 IP1_Raw'!F$48</f>
        <v>7.9808044566120691</v>
      </c>
      <c r="G34" s="42">
        <f>100*'Fig. 2S1 IP1_Raw'!G34/'Fig. 2S1 IP1_Raw'!G$48</f>
        <v>10.920979782754971</v>
      </c>
      <c r="H34" s="42"/>
      <c r="I34" s="42"/>
      <c r="J34" s="42"/>
      <c r="L34" s="19">
        <f t="shared" si="6"/>
        <v>11.99561724295291</v>
      </c>
      <c r="M34" s="19">
        <f t="shared" si="7"/>
        <v>2.6825383250514898</v>
      </c>
      <c r="N34" s="19">
        <f t="shared" si="8"/>
        <v>3</v>
      </c>
      <c r="O34" s="20"/>
      <c r="P34" s="20"/>
      <c r="Q34" s="20"/>
    </row>
    <row r="35" spans="3:17" s="2" customFormat="1" ht="14.25" thickTop="1" thickBot="1" x14ac:dyDescent="0.25">
      <c r="C35" s="48">
        <f>'Fig. 2S1 IP1_Raw'!C35</f>
        <v>1E-4</v>
      </c>
      <c r="D35" s="13">
        <f>'Fig. 2S1 IP1_Raw'!D35</f>
        <v>-4</v>
      </c>
      <c r="E35" s="42">
        <f>100*'Fig. 2S1 IP1_Raw'!E35/'Fig. 2S1 IP1_Raw'!E$48</f>
        <v>17.71466178322903</v>
      </c>
      <c r="F35" s="42">
        <f>100*'Fig. 2S1 IP1_Raw'!F35/'Fig. 2S1 IP1_Raw'!F$48</f>
        <v>7.900711979938337</v>
      </c>
      <c r="G35" s="42">
        <f>100*'Fig. 2S1 IP1_Raw'!G35/'Fig. 2S1 IP1_Raw'!G$48</f>
        <v>10.964176364964684</v>
      </c>
      <c r="H35" s="42"/>
      <c r="I35" s="42"/>
      <c r="J35" s="42"/>
      <c r="L35" s="19">
        <f t="shared" si="6"/>
        <v>12.193183376044017</v>
      </c>
      <c r="M35" s="19">
        <f t="shared" si="7"/>
        <v>2.8989220042594557</v>
      </c>
      <c r="N35" s="19">
        <f t="shared" si="8"/>
        <v>3</v>
      </c>
      <c r="O35" s="20"/>
      <c r="P35" s="20"/>
      <c r="Q35" s="20"/>
    </row>
    <row r="36" spans="3:17" s="2" customFormat="1" ht="14.25" thickTop="1" thickBot="1" x14ac:dyDescent="0.25">
      <c r="C36" s="48">
        <f>'Fig. 2S1 IP1_Raw'!C36</f>
        <v>1E-3</v>
      </c>
      <c r="D36" s="13">
        <f>'Fig. 2S1 IP1_Raw'!D36</f>
        <v>-3</v>
      </c>
      <c r="E36" s="42">
        <f>100*'Fig. 2S1 IP1_Raw'!E36/'Fig. 2S1 IP1_Raw'!E$48</f>
        <v>17.31281486199574</v>
      </c>
      <c r="F36" s="42">
        <f>100*'Fig. 2S1 IP1_Raw'!F36/'Fig. 2S1 IP1_Raw'!F$48</f>
        <v>7.531079007147917</v>
      </c>
      <c r="G36" s="42">
        <f>100*'Fig. 2S1 IP1_Raw'!G36/'Fig. 2S1 IP1_Raw'!G$48</f>
        <v>10.867802178854596</v>
      </c>
      <c r="H36" s="42"/>
      <c r="I36" s="42"/>
      <c r="J36" s="42"/>
      <c r="L36" s="19">
        <f t="shared" si="6"/>
        <v>11.903898682666084</v>
      </c>
      <c r="M36" s="19">
        <f t="shared" si="7"/>
        <v>2.8708715899189716</v>
      </c>
      <c r="N36" s="19">
        <f t="shared" si="8"/>
        <v>3</v>
      </c>
      <c r="O36" s="20"/>
      <c r="P36" s="20"/>
      <c r="Q36" s="20"/>
    </row>
    <row r="37" spans="3:17" ht="13.5" thickTop="1" x14ac:dyDescent="0.2">
      <c r="L37" s="21"/>
      <c r="M37" s="21"/>
      <c r="N37" s="21"/>
      <c r="O37" s="21"/>
      <c r="P37" s="21"/>
      <c r="Q37" s="21"/>
    </row>
    <row r="38" spans="3:17" s="2" customFormat="1" ht="26.25" thickBot="1" x14ac:dyDescent="0.25">
      <c r="C38" s="1" t="str">
        <f>'Fig. 2S1 IP1_Raw'!C38</f>
        <v>hGB1+hGB2
GABA</v>
      </c>
      <c r="E38" s="45"/>
      <c r="F38" s="45"/>
      <c r="G38" s="45"/>
      <c r="H38" s="45"/>
      <c r="I38" s="45"/>
      <c r="J38" s="45"/>
      <c r="L38" s="20"/>
      <c r="M38" s="20"/>
      <c r="N38" s="20"/>
      <c r="O38" s="20"/>
      <c r="P38" s="20"/>
      <c r="Q38" s="20"/>
    </row>
    <row r="39" spans="3:17" s="2" customFormat="1" ht="14.25" thickTop="1" thickBot="1" x14ac:dyDescent="0.25">
      <c r="C39" s="3"/>
      <c r="D39" s="4"/>
      <c r="E39" s="39">
        <f>'Fig. 2S1 IP1_Raw'!E39</f>
        <v>20210825</v>
      </c>
      <c r="F39" s="39">
        <f>'Fig. 2S1 IP1_Raw'!F39</f>
        <v>20210826</v>
      </c>
      <c r="G39" s="39">
        <f>'Fig. 2S1 IP1_Raw'!G39</f>
        <v>20210828</v>
      </c>
      <c r="H39" s="39">
        <f>'Fig. 2S1 IP1_Raw'!H39</f>
        <v>20210830</v>
      </c>
      <c r="I39" s="39">
        <f>'Fig. 2S1 IP1_Raw'!I39</f>
        <v>20210901</v>
      </c>
      <c r="J39" s="39"/>
      <c r="L39" s="22" t="s">
        <v>79</v>
      </c>
      <c r="M39" s="22" t="s">
        <v>80</v>
      </c>
      <c r="N39" s="22" t="s">
        <v>81</v>
      </c>
      <c r="O39" s="20"/>
      <c r="P39" s="20"/>
      <c r="Q39" s="20"/>
    </row>
    <row r="40" spans="3:17" s="2" customFormat="1" ht="14.25" thickTop="1" thickBot="1" x14ac:dyDescent="0.25">
      <c r="C40" s="8" t="str">
        <f>'Fig. 2S1 IP1_Raw'!C40</f>
        <v>Concentration (M)</v>
      </c>
      <c r="D40" s="9" t="str">
        <f>'Fig. 2S1 IP1_Raw'!D40</f>
        <v>Log M</v>
      </c>
      <c r="E40" s="40"/>
      <c r="F40" s="40"/>
      <c r="G40" s="40"/>
      <c r="H40" s="40"/>
      <c r="I40" s="40"/>
      <c r="J40" s="41"/>
      <c r="L40" s="20"/>
      <c r="M40" s="20"/>
      <c r="N40" s="20"/>
      <c r="O40" s="20"/>
      <c r="P40" s="20"/>
      <c r="Q40" s="20"/>
    </row>
    <row r="41" spans="3:17" s="2" customFormat="1" ht="14.25" thickTop="1" thickBot="1" x14ac:dyDescent="0.25">
      <c r="C41" s="13" t="str">
        <f>'Fig. 2S1 IP1_Raw'!C41</f>
        <v>Buffer</v>
      </c>
      <c r="D41" s="13">
        <f>'Fig. 2S1 IP1_Raw'!D41</f>
        <v>-14</v>
      </c>
      <c r="E41" s="42">
        <f>100*'Fig. 2S1 IP1_Raw'!E41/'Fig. 2S1 IP1_Raw'!E$48</f>
        <v>28.497793604903787</v>
      </c>
      <c r="F41" s="42">
        <f>100*'Fig. 2S1 IP1_Raw'!F41/'Fig. 2S1 IP1_Raw'!F$48</f>
        <v>18.570854384862482</v>
      </c>
      <c r="G41" s="42">
        <f>100*'Fig. 2S1 IP1_Raw'!G41/'Fig. 2S1 IP1_Raw'!G$48</f>
        <v>22.442913487493975</v>
      </c>
      <c r="H41" s="42">
        <f>100*'Fig. 2S1 IP1_Raw'!H41/'Fig. 2S1 IP1_Raw'!H$48</f>
        <v>25.093063683308007</v>
      </c>
      <c r="I41" s="42">
        <f>100*'Fig. 2S1 IP1_Raw'!I41/'Fig. 2S1 IP1_Raw'!I$48</f>
        <v>20.306377157914703</v>
      </c>
      <c r="J41" s="42"/>
      <c r="L41" s="19">
        <f t="shared" ref="L41:L48" si="9">AVERAGE(E41:J41)</f>
        <v>22.982200463696593</v>
      </c>
      <c r="M41" s="19">
        <f t="shared" ref="M41:M48" si="10">STDEVA(E41:J41)/SQRT(COUNT(E41:J41))</f>
        <v>1.757673835854543</v>
      </c>
      <c r="N41" s="19">
        <f t="shared" ref="N41:N48" si="11">COUNT(E41:J41)</f>
        <v>5</v>
      </c>
      <c r="O41" s="20"/>
      <c r="P41" s="20"/>
      <c r="Q41" s="20"/>
    </row>
    <row r="42" spans="3:17" s="2" customFormat="1" ht="14.25" thickTop="1" thickBot="1" x14ac:dyDescent="0.25">
      <c r="C42" s="48">
        <f>'Fig. 2S1 IP1_Raw'!C42</f>
        <v>1.0000000000000001E-9</v>
      </c>
      <c r="D42" s="13">
        <f>'Fig. 2S1 IP1_Raw'!D42</f>
        <v>-9</v>
      </c>
      <c r="E42" s="42">
        <f>100*'Fig. 2S1 IP1_Raw'!E42/'Fig. 2S1 IP1_Raw'!E$48</f>
        <v>28.594101740661969</v>
      </c>
      <c r="F42" s="42">
        <f>100*'Fig. 2S1 IP1_Raw'!F42/'Fig. 2S1 IP1_Raw'!F$48</f>
        <v>18.250662100009503</v>
      </c>
      <c r="G42" s="42">
        <f>100*'Fig. 2S1 IP1_Raw'!G42/'Fig. 2S1 IP1_Raw'!G$48</f>
        <v>22.367556112295027</v>
      </c>
      <c r="H42" s="42"/>
      <c r="I42" s="42"/>
      <c r="J42" s="42"/>
      <c r="L42" s="19">
        <f t="shared" si="9"/>
        <v>23.070773317655505</v>
      </c>
      <c r="M42" s="19">
        <f t="shared" si="10"/>
        <v>3.0065246674741206</v>
      </c>
      <c r="N42" s="19">
        <f t="shared" si="11"/>
        <v>3</v>
      </c>
      <c r="O42" s="20"/>
      <c r="P42" s="20"/>
      <c r="Q42" s="20"/>
    </row>
    <row r="43" spans="3:17" s="2" customFormat="1" ht="14.25" thickTop="1" thickBot="1" x14ac:dyDescent="0.25">
      <c r="C43" s="48">
        <f>'Fig. 2S1 IP1_Raw'!C43</f>
        <v>1E-8</v>
      </c>
      <c r="D43" s="13">
        <f>'Fig. 2S1 IP1_Raw'!D43</f>
        <v>-8</v>
      </c>
      <c r="E43" s="42">
        <f>100*'Fig. 2S1 IP1_Raw'!E43/'Fig. 2S1 IP1_Raw'!E$48</f>
        <v>29.369846945249797</v>
      </c>
      <c r="F43" s="42">
        <f>100*'Fig. 2S1 IP1_Raw'!F43/'Fig. 2S1 IP1_Raw'!F$48</f>
        <v>25.082938301484212</v>
      </c>
      <c r="G43" s="42">
        <f>100*'Fig. 2S1 IP1_Raw'!G43/'Fig. 2S1 IP1_Raw'!G$48</f>
        <v>22.428273976363524</v>
      </c>
      <c r="H43" s="42"/>
      <c r="I43" s="42"/>
      <c r="J43" s="42"/>
      <c r="L43" s="19">
        <f t="shared" si="9"/>
        <v>25.627019741032512</v>
      </c>
      <c r="M43" s="19">
        <f t="shared" si="10"/>
        <v>2.0222411066470065</v>
      </c>
      <c r="N43" s="19">
        <f t="shared" si="11"/>
        <v>3</v>
      </c>
      <c r="O43" s="20"/>
      <c r="P43" s="20"/>
      <c r="Q43" s="20"/>
    </row>
    <row r="44" spans="3:17" s="2" customFormat="1" ht="14.25" thickTop="1" thickBot="1" x14ac:dyDescent="0.25">
      <c r="C44" s="48">
        <f>'Fig. 2S1 IP1_Raw'!C44</f>
        <v>9.9999999999999995E-8</v>
      </c>
      <c r="D44" s="13">
        <f>'Fig. 2S1 IP1_Raw'!D44</f>
        <v>-7</v>
      </c>
      <c r="E44" s="42">
        <f>100*'Fig. 2S1 IP1_Raw'!E44/'Fig. 2S1 IP1_Raw'!E$48</f>
        <v>62.342163189493007</v>
      </c>
      <c r="F44" s="42">
        <f>100*'Fig. 2S1 IP1_Raw'!F44/'Fig. 2S1 IP1_Raw'!F$48</f>
        <v>65.126775717311403</v>
      </c>
      <c r="G44" s="42">
        <f>100*'Fig. 2S1 IP1_Raw'!G44/'Fig. 2S1 IP1_Raw'!G$48</f>
        <v>53.923076708432028</v>
      </c>
      <c r="H44" s="42"/>
      <c r="I44" s="42"/>
      <c r="J44" s="42"/>
      <c r="L44" s="19">
        <f t="shared" si="9"/>
        <v>60.464005205078813</v>
      </c>
      <c r="M44" s="19">
        <f t="shared" si="10"/>
        <v>3.367804721734188</v>
      </c>
      <c r="N44" s="19">
        <f t="shared" si="11"/>
        <v>3</v>
      </c>
      <c r="O44" s="20"/>
      <c r="P44" s="20"/>
      <c r="Q44" s="20"/>
    </row>
    <row r="45" spans="3:17" s="2" customFormat="1" ht="14.25" thickTop="1" thickBot="1" x14ac:dyDescent="0.25">
      <c r="C45" s="48">
        <f>'Fig. 2S1 IP1_Raw'!C45</f>
        <v>9.9999999999999995E-7</v>
      </c>
      <c r="D45" s="13">
        <f>'Fig. 2S1 IP1_Raw'!D45</f>
        <v>-6</v>
      </c>
      <c r="E45" s="42">
        <f>100*'Fig. 2S1 IP1_Raw'!E45/'Fig. 2S1 IP1_Raw'!E$48</f>
        <v>97.266597275208468</v>
      </c>
      <c r="F45" s="42">
        <f>100*'Fig. 2S1 IP1_Raw'!F45/'Fig. 2S1 IP1_Raw'!F$48</f>
        <v>90.966016542699862</v>
      </c>
      <c r="G45" s="42">
        <f>100*'Fig. 2S1 IP1_Raw'!G45/'Fig. 2S1 IP1_Raw'!G$48</f>
        <v>88.873762811048309</v>
      </c>
      <c r="H45" s="42"/>
      <c r="I45" s="42"/>
      <c r="J45" s="42"/>
      <c r="L45" s="19">
        <f t="shared" si="9"/>
        <v>92.368792209652213</v>
      </c>
      <c r="M45" s="19">
        <f t="shared" si="10"/>
        <v>2.5222841674788783</v>
      </c>
      <c r="N45" s="19">
        <f t="shared" si="11"/>
        <v>3</v>
      </c>
      <c r="O45" s="20"/>
      <c r="P45" s="20"/>
      <c r="Q45" s="20"/>
    </row>
    <row r="46" spans="3:17" s="2" customFormat="1" ht="14.25" thickTop="1" thickBot="1" x14ac:dyDescent="0.25">
      <c r="C46" s="48">
        <f>'Fig. 2S1 IP1_Raw'!C46</f>
        <v>1.0000000000000001E-5</v>
      </c>
      <c r="D46" s="13">
        <f>'Fig. 2S1 IP1_Raw'!D46</f>
        <v>-5</v>
      </c>
      <c r="E46" s="42">
        <f>100*'Fig. 2S1 IP1_Raw'!E46/'Fig. 2S1 IP1_Raw'!E$48</f>
        <v>98.787941682860392</v>
      </c>
      <c r="F46" s="42">
        <f>100*'Fig. 2S1 IP1_Raw'!F46/'Fig. 2S1 IP1_Raw'!F$48</f>
        <v>97.595923771938232</v>
      </c>
      <c r="G46" s="42">
        <f>100*'Fig. 2S1 IP1_Raw'!G46/'Fig. 2S1 IP1_Raw'!G$48</f>
        <v>96.957735846874471</v>
      </c>
      <c r="H46" s="42"/>
      <c r="I46" s="42"/>
      <c r="J46" s="42"/>
      <c r="L46" s="19">
        <f t="shared" si="9"/>
        <v>97.78053376722437</v>
      </c>
      <c r="M46" s="19">
        <f t="shared" si="10"/>
        <v>0.53633757662156878</v>
      </c>
      <c r="N46" s="19">
        <f t="shared" si="11"/>
        <v>3</v>
      </c>
      <c r="O46" s="20"/>
      <c r="P46" s="20"/>
      <c r="Q46" s="20"/>
    </row>
    <row r="47" spans="3:17" s="2" customFormat="1" ht="14.25" thickTop="1" thickBot="1" x14ac:dyDescent="0.25">
      <c r="C47" s="48">
        <f>'Fig. 2S1 IP1_Raw'!C47</f>
        <v>1E-4</v>
      </c>
      <c r="D47" s="13">
        <f>'Fig. 2S1 IP1_Raw'!D47</f>
        <v>-4</v>
      </c>
      <c r="E47" s="42">
        <f>100*'Fig. 2S1 IP1_Raw'!E47/'Fig. 2S1 IP1_Raw'!E$48</f>
        <v>99.152117886581593</v>
      </c>
      <c r="F47" s="42">
        <f>100*'Fig. 2S1 IP1_Raw'!F47/'Fig. 2S1 IP1_Raw'!F$48</f>
        <v>100.09370485492829</v>
      </c>
      <c r="G47" s="42">
        <f>100*'Fig. 2S1 IP1_Raw'!G47/'Fig. 2S1 IP1_Raw'!G$48</f>
        <v>100.19796439629854</v>
      </c>
      <c r="H47" s="42"/>
      <c r="I47" s="42"/>
      <c r="J47" s="42"/>
      <c r="L47" s="19">
        <f t="shared" si="9"/>
        <v>99.814595712602795</v>
      </c>
      <c r="M47" s="19">
        <f t="shared" si="10"/>
        <v>0.33260345030733524</v>
      </c>
      <c r="N47" s="19">
        <f t="shared" si="11"/>
        <v>3</v>
      </c>
      <c r="O47" s="20"/>
      <c r="P47" s="20"/>
      <c r="Q47" s="20"/>
    </row>
    <row r="48" spans="3:17" s="2" customFormat="1" ht="14.25" thickTop="1" thickBot="1" x14ac:dyDescent="0.25">
      <c r="C48" s="48">
        <f>'Fig. 2S1 IP1_Raw'!C48</f>
        <v>1E-3</v>
      </c>
      <c r="D48" s="13">
        <f>'Fig. 2S1 IP1_Raw'!D48</f>
        <v>-3</v>
      </c>
      <c r="E48" s="42">
        <f>100*'Fig. 2S1 IP1_Raw'!E48/'Fig. 2S1 IP1_Raw'!E$48</f>
        <v>100</v>
      </c>
      <c r="F48" s="42">
        <f>100*'Fig. 2S1 IP1_Raw'!F48/'Fig. 2S1 IP1_Raw'!F$48</f>
        <v>100</v>
      </c>
      <c r="G48" s="42">
        <f>100*'Fig. 2S1 IP1_Raw'!G48/'Fig. 2S1 IP1_Raw'!G$48</f>
        <v>100</v>
      </c>
      <c r="H48" s="42">
        <f>100*'Fig. 2S1 IP1_Raw'!H48/'Fig. 2S1 IP1_Raw'!H$48</f>
        <v>100</v>
      </c>
      <c r="I48" s="42">
        <f>100*'Fig. 2S1 IP1_Raw'!I48/'Fig. 2S1 IP1_Raw'!I$48</f>
        <v>100</v>
      </c>
      <c r="J48" s="42"/>
      <c r="L48" s="19">
        <f t="shared" si="9"/>
        <v>100</v>
      </c>
      <c r="M48" s="19">
        <f t="shared" si="10"/>
        <v>0</v>
      </c>
      <c r="N48" s="19">
        <f t="shared" si="11"/>
        <v>5</v>
      </c>
      <c r="O48" s="20"/>
      <c r="P48" s="20"/>
      <c r="Q48" s="20"/>
    </row>
    <row r="49" spans="2:17" ht="13.5" thickTop="1" x14ac:dyDescent="0.2">
      <c r="L49" s="21"/>
      <c r="M49" s="21"/>
      <c r="N49" s="21"/>
      <c r="O49" s="21"/>
      <c r="P49" s="21"/>
      <c r="Q49" s="21"/>
    </row>
    <row r="50" spans="2:17" s="2" customFormat="1" ht="26.25" thickBot="1" x14ac:dyDescent="0.25">
      <c r="B50" s="44" t="str">
        <f>'Fig. 2S1 IP1_Raw'!B50</f>
        <v>rac-BHFF</v>
      </c>
      <c r="C50" s="1" t="str">
        <f>'Fig. 2S1 IP1_Raw'!C50</f>
        <v>pRK
rac-BHFF</v>
      </c>
      <c r="E50" s="45"/>
      <c r="F50" s="45"/>
      <c r="G50" s="45"/>
      <c r="H50" s="45"/>
      <c r="I50" s="45"/>
      <c r="J50" s="45"/>
    </row>
    <row r="51" spans="2:17" s="2" customFormat="1" ht="14.25" thickTop="1" thickBot="1" x14ac:dyDescent="0.25">
      <c r="C51" s="3"/>
      <c r="D51" s="4"/>
      <c r="E51" s="39"/>
      <c r="F51" s="39"/>
      <c r="G51" s="39">
        <f>'Fig. 2S1 IP1_Raw'!G51</f>
        <v>20210828</v>
      </c>
      <c r="H51" s="39">
        <f>'Fig. 2S1 IP1_Raw'!H51</f>
        <v>20210830</v>
      </c>
      <c r="I51" s="39">
        <f>'Fig. 2S1 IP1_Raw'!I51</f>
        <v>20210901</v>
      </c>
      <c r="J51" s="39"/>
      <c r="L51" s="7" t="s">
        <v>0</v>
      </c>
      <c r="M51" s="7" t="s">
        <v>2</v>
      </c>
      <c r="N51" s="7" t="s">
        <v>81</v>
      </c>
    </row>
    <row r="52" spans="2:17" s="2" customFormat="1" ht="14.25" thickTop="1" thickBot="1" x14ac:dyDescent="0.25">
      <c r="C52" s="8" t="str">
        <f>'Fig. 2S1 IP1_Raw'!C52</f>
        <v>Concentration (M)</v>
      </c>
      <c r="D52" s="9" t="str">
        <f>'Fig. 2S1 IP1_Raw'!D52</f>
        <v>Log M</v>
      </c>
      <c r="E52" s="40"/>
      <c r="F52" s="40"/>
      <c r="G52" s="40"/>
      <c r="H52" s="40"/>
      <c r="I52" s="40"/>
      <c r="J52" s="41"/>
    </row>
    <row r="53" spans="2:17" s="2" customFormat="1" ht="14.25" thickTop="1" thickBot="1" x14ac:dyDescent="0.25">
      <c r="C53" s="13" t="str">
        <f>'Fig. 2S1 IP1_Raw'!C53</f>
        <v>Buffer</v>
      </c>
      <c r="D53" s="13">
        <f>'Fig. 2S1 IP1_Raw'!D53</f>
        <v>-14</v>
      </c>
      <c r="E53" s="42"/>
      <c r="F53" s="42"/>
      <c r="G53" s="42">
        <f>100*'Fig. 2S1 IP1_Raw'!G53/'Fig. 2S1 IP1_Raw'!G$48</f>
        <v>12.03154972381509</v>
      </c>
      <c r="H53" s="42">
        <f>100*'Fig. 2S1 IP1_Raw'!H53/'Fig. 2S1 IP1_Raw'!H$48</f>
        <v>11.587538988899521</v>
      </c>
      <c r="I53" s="42">
        <f>100*'Fig. 2S1 IP1_Raw'!I53/'Fig. 2S1 IP1_Raw'!I$48</f>
        <v>11.317320016218781</v>
      </c>
      <c r="J53" s="42"/>
      <c r="L53" s="17">
        <f t="shared" ref="L53:L60" si="12">AVERAGE(E53:J53)</f>
        <v>11.645469576311131</v>
      </c>
      <c r="M53" s="17">
        <f t="shared" ref="M53:M60" si="13">STDEVA(E53:J53)/SQRT(COUNT(E53:J53))</f>
        <v>0.20820501396593666</v>
      </c>
      <c r="N53" s="17">
        <f t="shared" ref="N53:N60" si="14">COUNT(E53:J53)</f>
        <v>3</v>
      </c>
    </row>
    <row r="54" spans="2:17" s="2" customFormat="1" ht="14.25" thickTop="1" thickBot="1" x14ac:dyDescent="0.25">
      <c r="C54" s="48">
        <f>'Fig. 2S1 IP1_Raw'!C54</f>
        <v>9.9999999999999995E-8</v>
      </c>
      <c r="D54" s="52">
        <f>'Fig. 2S1 IP1_Raw'!D54</f>
        <v>-7</v>
      </c>
      <c r="E54" s="42"/>
      <c r="F54" s="42"/>
      <c r="G54" s="42">
        <f>100*'Fig. 2S1 IP1_Raw'!G54/'Fig. 2S1 IP1_Raw'!G$48</f>
        <v>12.342171418092521</v>
      </c>
      <c r="H54" s="42">
        <f>100*'Fig. 2S1 IP1_Raw'!H54/'Fig. 2S1 IP1_Raw'!H$48</f>
        <v>11.626198986479663</v>
      </c>
      <c r="I54" s="42">
        <f>100*'Fig. 2S1 IP1_Raw'!I54/'Fig. 2S1 IP1_Raw'!I$48</f>
        <v>11.251341859253765</v>
      </c>
      <c r="J54" s="42"/>
      <c r="L54" s="17">
        <f t="shared" si="12"/>
        <v>11.739904087941982</v>
      </c>
      <c r="M54" s="17">
        <f t="shared" si="13"/>
        <v>0.31998641595282662</v>
      </c>
      <c r="N54" s="17">
        <f t="shared" si="14"/>
        <v>3</v>
      </c>
    </row>
    <row r="55" spans="2:17" s="2" customFormat="1" ht="14.25" thickTop="1" thickBot="1" x14ac:dyDescent="0.25">
      <c r="C55" s="48">
        <f>'Fig. 2S1 IP1_Raw'!C55</f>
        <v>2.9999999999999999E-7</v>
      </c>
      <c r="D55" s="52">
        <f>'Fig. 2S1 IP1_Raw'!D55</f>
        <v>-6.5228787452803374</v>
      </c>
      <c r="E55" s="42"/>
      <c r="F55" s="42"/>
      <c r="G55" s="42">
        <f>100*'Fig. 2S1 IP1_Raw'!G55/'Fig. 2S1 IP1_Raw'!G$48</f>
        <v>11.973491794973109</v>
      </c>
      <c r="H55" s="42">
        <f>100*'Fig. 2S1 IP1_Raw'!H55/'Fig. 2S1 IP1_Raw'!H$48</f>
        <v>11.604053787849084</v>
      </c>
      <c r="I55" s="42">
        <f>100*'Fig. 2S1 IP1_Raw'!I55/'Fig. 2S1 IP1_Raw'!I$48</f>
        <v>11.185207764112562</v>
      </c>
      <c r="J55" s="42"/>
      <c r="L55" s="17">
        <f t="shared" si="12"/>
        <v>11.587584448978253</v>
      </c>
      <c r="M55" s="17">
        <f t="shared" si="13"/>
        <v>0.22770694446266504</v>
      </c>
      <c r="N55" s="17">
        <f t="shared" si="14"/>
        <v>3</v>
      </c>
    </row>
    <row r="56" spans="2:17" s="2" customFormat="1" ht="14.25" thickTop="1" thickBot="1" x14ac:dyDescent="0.25">
      <c r="C56" s="48">
        <f>'Fig. 2S1 IP1_Raw'!C56</f>
        <v>9.9999999999999995E-7</v>
      </c>
      <c r="D56" s="52">
        <f>'Fig. 2S1 IP1_Raw'!D56</f>
        <v>-6</v>
      </c>
      <c r="E56" s="42"/>
      <c r="F56" s="42"/>
      <c r="G56" s="42">
        <f>100*'Fig. 2S1 IP1_Raw'!G56/'Fig. 2S1 IP1_Raw'!G$48</f>
        <v>11.938568706331367</v>
      </c>
      <c r="H56" s="42">
        <f>100*'Fig. 2S1 IP1_Raw'!H56/'Fig. 2S1 IP1_Raw'!H$48</f>
        <v>11.606037699025558</v>
      </c>
      <c r="I56" s="42">
        <f>100*'Fig. 2S1 IP1_Raw'!I56/'Fig. 2S1 IP1_Raw'!I$48</f>
        <v>11.210412294251601</v>
      </c>
      <c r="J56" s="42"/>
      <c r="L56" s="19">
        <f t="shared" si="12"/>
        <v>11.585006233202842</v>
      </c>
      <c r="M56" s="19">
        <f t="shared" si="13"/>
        <v>0.2104635218030341</v>
      </c>
      <c r="N56" s="19">
        <f t="shared" si="14"/>
        <v>3</v>
      </c>
      <c r="O56" s="20"/>
      <c r="P56" s="20"/>
      <c r="Q56" s="20"/>
    </row>
    <row r="57" spans="2:17" s="2" customFormat="1" ht="14.25" thickTop="1" thickBot="1" x14ac:dyDescent="0.25">
      <c r="C57" s="48">
        <f>'Fig. 2S1 IP1_Raw'!C57</f>
        <v>3.0000000000000001E-6</v>
      </c>
      <c r="D57" s="52">
        <f>'Fig. 2S1 IP1_Raw'!D57</f>
        <v>-5.5228787452803374</v>
      </c>
      <c r="E57" s="42"/>
      <c r="F57" s="42"/>
      <c r="G57" s="42">
        <f>100*'Fig. 2S1 IP1_Raw'!G57/'Fig. 2S1 IP1_Raw'!G$48</f>
        <v>12.081098231171492</v>
      </c>
      <c r="H57" s="42">
        <f>100*'Fig. 2S1 IP1_Raw'!H57/'Fig. 2S1 IP1_Raw'!H$48</f>
        <v>11.584914988278001</v>
      </c>
      <c r="I57" s="42">
        <f>100*'Fig. 2S1 IP1_Raw'!I57/'Fig. 2S1 IP1_Raw'!I$48</f>
        <v>11.247834162315227</v>
      </c>
      <c r="J57" s="42"/>
      <c r="L57" s="19">
        <f t="shared" si="12"/>
        <v>11.637949127254906</v>
      </c>
      <c r="M57" s="19">
        <f t="shared" si="13"/>
        <v>0.24199980512009417</v>
      </c>
      <c r="N57" s="19">
        <f t="shared" si="14"/>
        <v>3</v>
      </c>
      <c r="O57" s="20"/>
      <c r="P57" s="20"/>
      <c r="Q57" s="20"/>
    </row>
    <row r="58" spans="2:17" s="2" customFormat="1" ht="14.25" thickTop="1" thickBot="1" x14ac:dyDescent="0.25">
      <c r="C58" s="48">
        <f>'Fig. 2S1 IP1_Raw'!C58</f>
        <v>1.0000000000000001E-5</v>
      </c>
      <c r="D58" s="52">
        <f>'Fig. 2S1 IP1_Raw'!D58</f>
        <v>-5</v>
      </c>
      <c r="E58" s="42"/>
      <c r="F58" s="42"/>
      <c r="G58" s="42">
        <f>100*'Fig. 2S1 IP1_Raw'!G58/'Fig. 2S1 IP1_Raw'!G$48</f>
        <v>12.201050967883248</v>
      </c>
      <c r="H58" s="42">
        <f>100*'Fig. 2S1 IP1_Raw'!H58/'Fig. 2S1 IP1_Raw'!H$48</f>
        <v>11.611971215883905</v>
      </c>
      <c r="I58" s="42">
        <f>100*'Fig. 2S1 IP1_Raw'!I58/'Fig. 2S1 IP1_Raw'!I$48</f>
        <v>11.311892977181058</v>
      </c>
      <c r="J58" s="42"/>
      <c r="L58" s="19">
        <f t="shared" si="12"/>
        <v>11.708305053649404</v>
      </c>
      <c r="M58" s="19">
        <f t="shared" si="13"/>
        <v>0.26115808707330307</v>
      </c>
      <c r="N58" s="19">
        <f t="shared" si="14"/>
        <v>3</v>
      </c>
      <c r="O58" s="20"/>
      <c r="P58" s="20"/>
      <c r="Q58" s="20"/>
    </row>
    <row r="59" spans="2:17" s="2" customFormat="1" ht="14.25" thickTop="1" thickBot="1" x14ac:dyDescent="0.25">
      <c r="C59" s="48">
        <f>'Fig. 2S1 IP1_Raw'!C59</f>
        <v>3.0000000000000001E-5</v>
      </c>
      <c r="D59" s="52">
        <f>'Fig. 2S1 IP1_Raw'!D59</f>
        <v>-4.5228787452803374</v>
      </c>
      <c r="E59" s="42"/>
      <c r="F59" s="42"/>
      <c r="G59" s="42">
        <f>100*'Fig. 2S1 IP1_Raw'!G59/'Fig. 2S1 IP1_Raw'!G$48</f>
        <v>12.145187736650746</v>
      </c>
      <c r="H59" s="42">
        <f>100*'Fig. 2S1 IP1_Raw'!H59/'Fig. 2S1 IP1_Raw'!H$48</f>
        <v>12.557914175803727</v>
      </c>
      <c r="I59" s="42">
        <f>100*'Fig. 2S1 IP1_Raw'!I59/'Fig. 2S1 IP1_Raw'!I$48</f>
        <v>11.324492645136674</v>
      </c>
      <c r="J59" s="42"/>
      <c r="L59" s="19">
        <f t="shared" si="12"/>
        <v>12.009198185863715</v>
      </c>
      <c r="M59" s="19">
        <f t="shared" si="13"/>
        <v>0.36249231556025563</v>
      </c>
      <c r="N59" s="19">
        <f t="shared" si="14"/>
        <v>3</v>
      </c>
      <c r="O59" s="20"/>
      <c r="P59" s="20"/>
      <c r="Q59" s="20"/>
    </row>
    <row r="60" spans="2:17" s="2" customFormat="1" ht="14.25" thickTop="1" thickBot="1" x14ac:dyDescent="0.25">
      <c r="C60" s="48">
        <f>'Fig. 2S1 IP1_Raw'!C60</f>
        <v>1E-4</v>
      </c>
      <c r="D60" s="52">
        <f>'Fig. 2S1 IP1_Raw'!D60</f>
        <v>-4</v>
      </c>
      <c r="E60" s="42"/>
      <c r="F60" s="42"/>
      <c r="G60" s="42">
        <f>100*'Fig. 2S1 IP1_Raw'!G60/'Fig. 2S1 IP1_Raw'!G$48</f>
        <v>12.36935783061603</v>
      </c>
      <c r="H60" s="42">
        <f>100*'Fig. 2S1 IP1_Raw'!H60/'Fig. 2S1 IP1_Raw'!H$48</f>
        <v>13.595104289283741</v>
      </c>
      <c r="I60" s="42">
        <f>100*'Fig. 2S1 IP1_Raw'!I60/'Fig. 2S1 IP1_Raw'!I$48</f>
        <v>11.560032133684306</v>
      </c>
      <c r="J60" s="42"/>
      <c r="L60" s="19">
        <f t="shared" si="12"/>
        <v>12.508164751194693</v>
      </c>
      <c r="M60" s="19">
        <f t="shared" si="13"/>
        <v>0.5915601379754023</v>
      </c>
      <c r="N60" s="19">
        <f t="shared" si="14"/>
        <v>3</v>
      </c>
      <c r="O60" s="20"/>
      <c r="P60" s="20"/>
      <c r="Q60" s="20"/>
    </row>
    <row r="61" spans="2:17" ht="13.5" thickTop="1" x14ac:dyDescent="0.2">
      <c r="L61" s="21"/>
      <c r="M61" s="21"/>
      <c r="N61" s="21"/>
      <c r="O61" s="21"/>
      <c r="P61" s="21"/>
      <c r="Q61" s="21"/>
    </row>
    <row r="62" spans="2:17" s="2" customFormat="1" ht="26.25" thickBot="1" x14ac:dyDescent="0.25">
      <c r="C62" s="1" t="str">
        <f>'Fig. 2S1 IP1_Raw'!C62</f>
        <v>hGB1
rac-BHFF</v>
      </c>
      <c r="E62" s="45"/>
      <c r="F62" s="45"/>
      <c r="G62" s="45"/>
      <c r="H62" s="45"/>
      <c r="I62" s="45"/>
      <c r="J62" s="45"/>
      <c r="L62" s="20"/>
      <c r="M62" s="20"/>
      <c r="N62" s="20"/>
      <c r="O62" s="20"/>
      <c r="P62" s="20"/>
      <c r="Q62" s="20"/>
    </row>
    <row r="63" spans="2:17" s="2" customFormat="1" ht="14.25" thickTop="1" thickBot="1" x14ac:dyDescent="0.25">
      <c r="C63" s="3"/>
      <c r="D63" s="4"/>
      <c r="E63" s="39"/>
      <c r="F63" s="39"/>
      <c r="G63" s="39">
        <f>'Fig. 2S1 IP1_Raw'!G63</f>
        <v>20210828</v>
      </c>
      <c r="H63" s="39">
        <f>'Fig. 2S1 IP1_Raw'!H63</f>
        <v>20210830</v>
      </c>
      <c r="I63" s="39">
        <f>'Fig. 2S1 IP1_Raw'!I63</f>
        <v>20210901</v>
      </c>
      <c r="J63" s="39"/>
      <c r="L63" s="22" t="s">
        <v>0</v>
      </c>
      <c r="M63" s="22" t="s">
        <v>2</v>
      </c>
      <c r="N63" s="22" t="s">
        <v>3</v>
      </c>
      <c r="O63" s="20"/>
      <c r="P63" s="20"/>
      <c r="Q63" s="20"/>
    </row>
    <row r="64" spans="2:17" s="2" customFormat="1" ht="14.25" thickTop="1" thickBot="1" x14ac:dyDescent="0.25">
      <c r="C64" s="8" t="str">
        <f>'Fig. 2S1 IP1_Raw'!C64</f>
        <v>Concentration (M)</v>
      </c>
      <c r="D64" s="9" t="str">
        <f>'Fig. 2S1 IP1_Raw'!D64</f>
        <v>Log M</v>
      </c>
      <c r="E64" s="40"/>
      <c r="F64" s="40"/>
      <c r="G64" s="40"/>
      <c r="H64" s="40"/>
      <c r="I64" s="40"/>
      <c r="J64" s="41"/>
      <c r="L64" s="20"/>
      <c r="M64" s="20"/>
      <c r="N64" s="20"/>
      <c r="O64" s="20"/>
      <c r="P64" s="20"/>
      <c r="Q64" s="20"/>
    </row>
    <row r="65" spans="3:17" s="2" customFormat="1" ht="14.25" thickTop="1" thickBot="1" x14ac:dyDescent="0.25">
      <c r="C65" s="13" t="str">
        <f>'Fig. 2S1 IP1_Raw'!C65</f>
        <v>Buffer</v>
      </c>
      <c r="D65" s="13">
        <f>'Fig. 2S1 IP1_Raw'!D65</f>
        <v>-14</v>
      </c>
      <c r="E65" s="42"/>
      <c r="F65" s="42"/>
      <c r="G65" s="42">
        <f>100*'Fig. 2S1 IP1_Raw'!G65/'Fig. 2S1 IP1_Raw'!G$48</f>
        <v>8.4070650196726557</v>
      </c>
      <c r="H65" s="42">
        <f>100*'Fig. 2S1 IP1_Raw'!H65/'Fig. 2S1 IP1_Raw'!H$48</f>
        <v>5.2369451820082737</v>
      </c>
      <c r="I65" s="42">
        <f>100*'Fig. 2S1 IP1_Raw'!I65/'Fig. 2S1 IP1_Raw'!I$48</f>
        <v>8.8153927878769291</v>
      </c>
      <c r="J65" s="42"/>
      <c r="L65" s="19">
        <f t="shared" ref="L65:L72" si="15">AVERAGE(E65:J65)</f>
        <v>7.4864676631859526</v>
      </c>
      <c r="M65" s="19">
        <f t="shared" ref="M65:M72" si="16">STDEVA(E65:J65)/SQRT(COUNT(E65:J65))</f>
        <v>1.1309209280588568</v>
      </c>
      <c r="N65" s="19">
        <f t="shared" ref="N65:N72" si="17">COUNT(E65:J65)</f>
        <v>3</v>
      </c>
      <c r="O65" s="20"/>
      <c r="P65" s="20"/>
      <c r="Q65" s="20"/>
    </row>
    <row r="66" spans="3:17" s="2" customFormat="1" ht="14.25" thickTop="1" thickBot="1" x14ac:dyDescent="0.25">
      <c r="C66" s="48">
        <f>'Fig. 2S1 IP1_Raw'!C66</f>
        <v>9.9999999999999995E-8</v>
      </c>
      <c r="D66" s="52">
        <f>'Fig. 2S1 IP1_Raw'!D66</f>
        <v>-7</v>
      </c>
      <c r="E66" s="42"/>
      <c r="F66" s="42"/>
      <c r="G66" s="42">
        <f>100*'Fig. 2S1 IP1_Raw'!G66/'Fig. 2S1 IP1_Raw'!G$48</f>
        <v>8.3709649376555326</v>
      </c>
      <c r="H66" s="42">
        <f>100*'Fig. 2S1 IP1_Raw'!H66/'Fig. 2S1 IP1_Raw'!H$48</f>
        <v>5.2389939218333827</v>
      </c>
      <c r="I66" s="42">
        <f>100*'Fig. 2S1 IP1_Raw'!I66/'Fig. 2S1 IP1_Raw'!I$48</f>
        <v>8.6862203192846383</v>
      </c>
      <c r="J66" s="42"/>
      <c r="L66" s="19">
        <f t="shared" si="15"/>
        <v>7.4320597262578518</v>
      </c>
      <c r="M66" s="19">
        <f t="shared" si="16"/>
        <v>1.1003029440133705</v>
      </c>
      <c r="N66" s="19">
        <f t="shared" si="17"/>
        <v>3</v>
      </c>
      <c r="O66" s="20"/>
      <c r="P66" s="20"/>
      <c r="Q66" s="20"/>
    </row>
    <row r="67" spans="3:17" s="2" customFormat="1" ht="14.25" thickTop="1" thickBot="1" x14ac:dyDescent="0.25">
      <c r="C67" s="48">
        <f>'Fig. 2S1 IP1_Raw'!C67</f>
        <v>2.9999999999999999E-7</v>
      </c>
      <c r="D67" s="52">
        <f>'Fig. 2S1 IP1_Raw'!D67</f>
        <v>-6.5228787452803374</v>
      </c>
      <c r="E67" s="42"/>
      <c r="F67" s="42"/>
      <c r="G67" s="42">
        <f>100*'Fig. 2S1 IP1_Raw'!G67/'Fig. 2S1 IP1_Raw'!G$48</f>
        <v>8.4262911261207716</v>
      </c>
      <c r="H67" s="42">
        <f>100*'Fig. 2S1 IP1_Raw'!H67/'Fig. 2S1 IP1_Raw'!H$48</f>
        <v>5.2627838701663441</v>
      </c>
      <c r="I67" s="42">
        <f>100*'Fig. 2S1 IP1_Raw'!I67/'Fig. 2S1 IP1_Raw'!I$48</f>
        <v>8.738123309245255</v>
      </c>
      <c r="J67" s="42"/>
      <c r="L67" s="19">
        <f t="shared" si="15"/>
        <v>7.4757327685107908</v>
      </c>
      <c r="M67" s="19">
        <f t="shared" si="16"/>
        <v>1.1101301646835491</v>
      </c>
      <c r="N67" s="19">
        <f t="shared" si="17"/>
        <v>3</v>
      </c>
      <c r="O67" s="20"/>
      <c r="P67" s="20"/>
      <c r="Q67" s="20"/>
    </row>
    <row r="68" spans="3:17" s="2" customFormat="1" ht="14.25" thickTop="1" thickBot="1" x14ac:dyDescent="0.25">
      <c r="C68" s="48">
        <f>'Fig. 2S1 IP1_Raw'!C68</f>
        <v>9.9999999999999995E-7</v>
      </c>
      <c r="D68" s="52">
        <f>'Fig. 2S1 IP1_Raw'!D68</f>
        <v>-6</v>
      </c>
      <c r="E68" s="42"/>
      <c r="F68" s="42"/>
      <c r="G68" s="42">
        <f>100*'Fig. 2S1 IP1_Raw'!G68/'Fig. 2S1 IP1_Raw'!G$48</f>
        <v>8.3186647492064409</v>
      </c>
      <c r="H68" s="42">
        <f>100*'Fig. 2S1 IP1_Raw'!H68/'Fig. 2S1 IP1_Raw'!H$48</f>
        <v>5.3158927228560371</v>
      </c>
      <c r="I68" s="42">
        <f>100*'Fig. 2S1 IP1_Raw'!I68/'Fig. 2S1 IP1_Raw'!I$48</f>
        <v>8.6135892391168412</v>
      </c>
      <c r="J68" s="42"/>
      <c r="L68" s="19">
        <f t="shared" si="15"/>
        <v>7.4160489037264403</v>
      </c>
      <c r="M68" s="19">
        <f t="shared" si="16"/>
        <v>1.0535237857975079</v>
      </c>
      <c r="N68" s="19">
        <f t="shared" si="17"/>
        <v>3</v>
      </c>
      <c r="O68" s="20"/>
      <c r="P68" s="20"/>
      <c r="Q68" s="20"/>
    </row>
    <row r="69" spans="3:17" s="2" customFormat="1" ht="14.25" thickTop="1" thickBot="1" x14ac:dyDescent="0.25">
      <c r="C69" s="48">
        <f>'Fig. 2S1 IP1_Raw'!C69</f>
        <v>3.0000000000000001E-6</v>
      </c>
      <c r="D69" s="52">
        <f>'Fig. 2S1 IP1_Raw'!D69</f>
        <v>-5.5228787452803374</v>
      </c>
      <c r="E69" s="42"/>
      <c r="F69" s="42"/>
      <c r="G69" s="42">
        <f>100*'Fig. 2S1 IP1_Raw'!G69/'Fig. 2S1 IP1_Raw'!G$48</f>
        <v>8.235532535401676</v>
      </c>
      <c r="H69" s="42">
        <f>100*'Fig. 2S1 IP1_Raw'!H69/'Fig. 2S1 IP1_Raw'!H$48</f>
        <v>5.0561962312084336</v>
      </c>
      <c r="I69" s="42">
        <f>100*'Fig. 2S1 IP1_Raw'!I69/'Fig. 2S1 IP1_Raw'!I$48</f>
        <v>8.6811090263314838</v>
      </c>
      <c r="J69" s="42"/>
      <c r="L69" s="19">
        <f t="shared" si="15"/>
        <v>7.3242792643138648</v>
      </c>
      <c r="M69" s="19">
        <f t="shared" si="16"/>
        <v>1.1413128531232348</v>
      </c>
      <c r="N69" s="19">
        <f t="shared" si="17"/>
        <v>3</v>
      </c>
      <c r="O69" s="20"/>
      <c r="P69" s="20"/>
      <c r="Q69" s="20"/>
    </row>
    <row r="70" spans="3:17" s="2" customFormat="1" ht="14.25" thickTop="1" thickBot="1" x14ac:dyDescent="0.25">
      <c r="C70" s="48">
        <f>'Fig. 2S1 IP1_Raw'!C70</f>
        <v>1.0000000000000001E-5</v>
      </c>
      <c r="D70" s="52">
        <f>'Fig. 2S1 IP1_Raw'!D70</f>
        <v>-5</v>
      </c>
      <c r="E70" s="42"/>
      <c r="F70" s="42"/>
      <c r="G70" s="42">
        <f>100*'Fig. 2S1 IP1_Raw'!G70/'Fig. 2S1 IP1_Raw'!G$48</f>
        <v>8.1860148744693984</v>
      </c>
      <c r="H70" s="42">
        <f>100*'Fig. 2S1 IP1_Raw'!H70/'Fig. 2S1 IP1_Raw'!H$48</f>
        <v>5.032730134482625</v>
      </c>
      <c r="I70" s="42">
        <f>100*'Fig. 2S1 IP1_Raw'!I70/'Fig. 2S1 IP1_Raw'!I$48</f>
        <v>8.7223212880118322</v>
      </c>
      <c r="J70" s="42"/>
      <c r="L70" s="19">
        <f t="shared" si="15"/>
        <v>7.3136887656546179</v>
      </c>
      <c r="M70" s="19">
        <f t="shared" si="16"/>
        <v>1.1509395220340948</v>
      </c>
      <c r="N70" s="19">
        <f t="shared" si="17"/>
        <v>3</v>
      </c>
      <c r="O70" s="20"/>
      <c r="P70" s="20"/>
      <c r="Q70" s="20"/>
    </row>
    <row r="71" spans="3:17" s="2" customFormat="1" ht="14.25" thickTop="1" thickBot="1" x14ac:dyDescent="0.25">
      <c r="C71" s="48">
        <f>'Fig. 2S1 IP1_Raw'!C71</f>
        <v>3.0000000000000001E-5</v>
      </c>
      <c r="D71" s="52">
        <f>'Fig. 2S1 IP1_Raw'!D71</f>
        <v>-4.5228787452803374</v>
      </c>
      <c r="E71" s="42"/>
      <c r="F71" s="42"/>
      <c r="G71" s="42">
        <f>100*'Fig. 2S1 IP1_Raw'!G71/'Fig. 2S1 IP1_Raw'!G$48</f>
        <v>8.3029861684061324</v>
      </c>
      <c r="H71" s="42">
        <f>100*'Fig. 2S1 IP1_Raw'!H71/'Fig. 2S1 IP1_Raw'!H$48</f>
        <v>5.446522319548353</v>
      </c>
      <c r="I71" s="42">
        <f>100*'Fig. 2S1 IP1_Raw'!I71/'Fig. 2S1 IP1_Raw'!I$48</f>
        <v>8.6743353599524493</v>
      </c>
      <c r="J71" s="42"/>
      <c r="L71" s="19">
        <f t="shared" si="15"/>
        <v>7.4746146159689788</v>
      </c>
      <c r="M71" s="19">
        <f t="shared" si="16"/>
        <v>1.0196966587529877</v>
      </c>
      <c r="N71" s="19">
        <f t="shared" si="17"/>
        <v>3</v>
      </c>
      <c r="O71" s="20"/>
      <c r="P71" s="20"/>
      <c r="Q71" s="20"/>
    </row>
    <row r="72" spans="3:17" s="2" customFormat="1" ht="14.25" thickTop="1" thickBot="1" x14ac:dyDescent="0.25">
      <c r="C72" s="48">
        <f>'Fig. 2S1 IP1_Raw'!C72</f>
        <v>1E-4</v>
      </c>
      <c r="D72" s="52">
        <f>'Fig. 2S1 IP1_Raw'!D72</f>
        <v>-4</v>
      </c>
      <c r="E72" s="42"/>
      <c r="F72" s="42"/>
      <c r="G72" s="42">
        <f>100*'Fig. 2S1 IP1_Raw'!G72/'Fig. 2S1 IP1_Raw'!G$48</f>
        <v>8.5966207034187256</v>
      </c>
      <c r="H72" s="42">
        <f>100*'Fig. 2S1 IP1_Raw'!H72/'Fig. 2S1 IP1_Raw'!H$48</f>
        <v>6.0545422596450917</v>
      </c>
      <c r="I72" s="42">
        <f>100*'Fig. 2S1 IP1_Raw'!I72/'Fig. 2S1 IP1_Raw'!I$48</f>
        <v>8.9198221635307391</v>
      </c>
      <c r="J72" s="42"/>
      <c r="L72" s="19">
        <f t="shared" si="15"/>
        <v>7.8569950421981858</v>
      </c>
      <c r="M72" s="19">
        <f t="shared" si="16"/>
        <v>0.90604301239964613</v>
      </c>
      <c r="N72" s="19">
        <f t="shared" si="17"/>
        <v>3</v>
      </c>
      <c r="O72" s="20"/>
      <c r="P72" s="20"/>
      <c r="Q72" s="20"/>
    </row>
    <row r="73" spans="3:17" s="25" customFormat="1" ht="13.5" thickTop="1" x14ac:dyDescent="0.2">
      <c r="E73" s="49"/>
      <c r="F73" s="49"/>
      <c r="G73" s="49"/>
      <c r="H73" s="49"/>
      <c r="I73" s="49"/>
      <c r="J73" s="49"/>
      <c r="L73" s="26"/>
      <c r="M73" s="26"/>
      <c r="N73" s="26"/>
      <c r="O73" s="26"/>
      <c r="P73" s="26"/>
      <c r="Q73" s="26"/>
    </row>
    <row r="74" spans="3:17" s="2" customFormat="1" ht="26.25" thickBot="1" x14ac:dyDescent="0.25">
      <c r="C74" s="1" t="str">
        <f>'Fig. 2S1 IP1_Raw'!C74</f>
        <v>hGB2
rac-BHFF</v>
      </c>
      <c r="E74" s="45"/>
      <c r="F74" s="45"/>
      <c r="G74" s="45"/>
      <c r="H74" s="45"/>
      <c r="I74" s="45"/>
      <c r="J74" s="45"/>
      <c r="L74" s="20"/>
      <c r="M74" s="20"/>
      <c r="N74" s="20"/>
      <c r="O74" s="20"/>
      <c r="P74" s="20"/>
      <c r="Q74" s="20"/>
    </row>
    <row r="75" spans="3:17" s="2" customFormat="1" ht="14.25" thickTop="1" thickBot="1" x14ac:dyDescent="0.25">
      <c r="C75" s="3"/>
      <c r="D75" s="4"/>
      <c r="E75" s="39"/>
      <c r="F75" s="39"/>
      <c r="G75" s="39">
        <f>'Fig. 2S1 IP1_Raw'!G75</f>
        <v>20210828</v>
      </c>
      <c r="H75" s="39">
        <f>'Fig. 2S1 IP1_Raw'!H75</f>
        <v>20210830</v>
      </c>
      <c r="I75" s="39">
        <f>'Fig. 2S1 IP1_Raw'!I75</f>
        <v>20210901</v>
      </c>
      <c r="J75" s="39"/>
      <c r="L75" s="22" t="s">
        <v>0</v>
      </c>
      <c r="M75" s="22" t="s">
        <v>2</v>
      </c>
      <c r="N75" s="22" t="s">
        <v>3</v>
      </c>
      <c r="O75" s="20"/>
      <c r="P75" s="20"/>
      <c r="Q75" s="20"/>
    </row>
    <row r="76" spans="3:17" s="2" customFormat="1" ht="14.25" thickTop="1" thickBot="1" x14ac:dyDescent="0.25">
      <c r="C76" s="8" t="str">
        <f>'Fig. 2S1 IP1_Raw'!C76</f>
        <v>Concentration (M)</v>
      </c>
      <c r="D76" s="9" t="str">
        <f>'Fig. 2S1 IP1_Raw'!D76</f>
        <v>Log M</v>
      </c>
      <c r="E76" s="40"/>
      <c r="F76" s="40"/>
      <c r="G76" s="40"/>
      <c r="H76" s="40"/>
      <c r="I76" s="40"/>
      <c r="J76" s="41"/>
      <c r="L76" s="20"/>
      <c r="M76" s="20"/>
      <c r="N76" s="20"/>
      <c r="O76" s="20"/>
      <c r="P76" s="20"/>
      <c r="Q76" s="20"/>
    </row>
    <row r="77" spans="3:17" s="2" customFormat="1" ht="14.25" thickTop="1" thickBot="1" x14ac:dyDescent="0.25">
      <c r="C77" s="13" t="str">
        <f>'Fig. 2S1 IP1_Raw'!C77</f>
        <v>Buffer</v>
      </c>
      <c r="D77" s="13">
        <f>'Fig. 2S1 IP1_Raw'!D77</f>
        <v>-14</v>
      </c>
      <c r="E77" s="42"/>
      <c r="F77" s="42"/>
      <c r="G77" s="42">
        <f>100*'Fig. 2S1 IP1_Raw'!G77/'Fig. 2S1 IP1_Raw'!G$48</f>
        <v>14.580814246208282</v>
      </c>
      <c r="H77" s="42">
        <f>100*'Fig. 2S1 IP1_Raw'!H77/'Fig. 2S1 IP1_Raw'!H$48</f>
        <v>9.4512102875104151</v>
      </c>
      <c r="I77" s="42">
        <f>100*'Fig. 2S1 IP1_Raw'!I77/'Fig. 2S1 IP1_Raw'!I$48</f>
        <v>14.539960369178816</v>
      </c>
      <c r="J77" s="42"/>
      <c r="L77" s="19">
        <f t="shared" ref="L77:L84" si="18">AVERAGE(E77:J77)</f>
        <v>12.857328300965838</v>
      </c>
      <c r="M77" s="19">
        <f t="shared" ref="M77:M84" si="19">STDEVA(E77:J77)/SQRT(COUNT(E77:J77))</f>
        <v>1.7030998405854192</v>
      </c>
      <c r="N77" s="19">
        <f t="shared" ref="N77:N84" si="20">COUNT(E77:J77)</f>
        <v>3</v>
      </c>
      <c r="O77" s="20"/>
      <c r="P77" s="20"/>
      <c r="Q77" s="20"/>
    </row>
    <row r="78" spans="3:17" s="2" customFormat="1" ht="14.25" thickTop="1" thickBot="1" x14ac:dyDescent="0.25">
      <c r="C78" s="48">
        <f>'Fig. 2S1 IP1_Raw'!C78</f>
        <v>9.9999999999999995E-8</v>
      </c>
      <c r="D78" s="52">
        <f>'Fig. 2S1 IP1_Raw'!D78</f>
        <v>-7</v>
      </c>
      <c r="E78" s="42"/>
      <c r="F78" s="42"/>
      <c r="G78" s="42">
        <f>100*'Fig. 2S1 IP1_Raw'!G78/'Fig. 2S1 IP1_Raw'!G$48</f>
        <v>14.78808273110222</v>
      </c>
      <c r="H78" s="42">
        <f>100*'Fig. 2S1 IP1_Raw'!H78/'Fig. 2S1 IP1_Raw'!H$48</f>
        <v>9.3791837185309568</v>
      </c>
      <c r="I78" s="42">
        <f>100*'Fig. 2S1 IP1_Raw'!I78/'Fig. 2S1 IP1_Raw'!I$48</f>
        <v>14.717238611719072</v>
      </c>
      <c r="J78" s="42"/>
      <c r="L78" s="19">
        <f t="shared" si="18"/>
        <v>12.961501687117414</v>
      </c>
      <c r="M78" s="19">
        <f t="shared" si="19"/>
        <v>1.7912757319255155</v>
      </c>
      <c r="N78" s="19">
        <f t="shared" si="20"/>
        <v>3</v>
      </c>
      <c r="O78" s="20"/>
      <c r="P78" s="20"/>
      <c r="Q78" s="20"/>
    </row>
    <row r="79" spans="3:17" s="2" customFormat="1" ht="14.25" thickTop="1" thickBot="1" x14ac:dyDescent="0.25">
      <c r="C79" s="48">
        <f>'Fig. 2S1 IP1_Raw'!C79</f>
        <v>2.9999999999999999E-7</v>
      </c>
      <c r="D79" s="52">
        <f>'Fig. 2S1 IP1_Raw'!D79</f>
        <v>-6.5228787452803374</v>
      </c>
      <c r="E79" s="42"/>
      <c r="F79" s="42"/>
      <c r="G79" s="42">
        <f>100*'Fig. 2S1 IP1_Raw'!G79/'Fig. 2S1 IP1_Raw'!G$48</f>
        <v>14.777640806062889</v>
      </c>
      <c r="H79" s="42">
        <f>100*'Fig. 2S1 IP1_Raw'!H79/'Fig. 2S1 IP1_Raw'!H$48</f>
        <v>9.3673946348006378</v>
      </c>
      <c r="I79" s="42">
        <f>100*'Fig. 2S1 IP1_Raw'!I79/'Fig. 2S1 IP1_Raw'!I$48</f>
        <v>14.671271049878518</v>
      </c>
      <c r="J79" s="42"/>
      <c r="L79" s="19">
        <f t="shared" si="18"/>
        <v>12.938768830247348</v>
      </c>
      <c r="M79" s="19">
        <f t="shared" si="19"/>
        <v>1.785951087813318</v>
      </c>
      <c r="N79" s="19">
        <f t="shared" si="20"/>
        <v>3</v>
      </c>
      <c r="O79" s="20"/>
      <c r="P79" s="20"/>
      <c r="Q79" s="20"/>
    </row>
    <row r="80" spans="3:17" s="2" customFormat="1" ht="14.25" thickTop="1" thickBot="1" x14ac:dyDescent="0.25">
      <c r="C80" s="48">
        <f>'Fig. 2S1 IP1_Raw'!C80</f>
        <v>9.9999999999999995E-7</v>
      </c>
      <c r="D80" s="52">
        <f>'Fig. 2S1 IP1_Raw'!D80</f>
        <v>-6</v>
      </c>
      <c r="E80" s="42"/>
      <c r="F80" s="42"/>
      <c r="G80" s="42">
        <f>100*'Fig. 2S1 IP1_Raw'!G80/'Fig. 2S1 IP1_Raw'!G$48</f>
        <v>14.854566222304031</v>
      </c>
      <c r="H80" s="42">
        <f>100*'Fig. 2S1 IP1_Raw'!H80/'Fig. 2S1 IP1_Raw'!H$48</f>
        <v>9.3615654206238528</v>
      </c>
      <c r="I80" s="42">
        <f>100*'Fig. 2S1 IP1_Raw'!I80/'Fig. 2S1 IP1_Raw'!I$48</f>
        <v>14.555913882149316</v>
      </c>
      <c r="J80" s="42"/>
      <c r="L80" s="19">
        <f t="shared" si="18"/>
        <v>12.924015175025735</v>
      </c>
      <c r="M80" s="19">
        <f t="shared" si="19"/>
        <v>1.7833100772204931</v>
      </c>
      <c r="N80" s="19">
        <f t="shared" si="20"/>
        <v>3</v>
      </c>
      <c r="O80" s="20"/>
      <c r="P80" s="20"/>
      <c r="Q80" s="20"/>
    </row>
    <row r="81" spans="3:17" s="2" customFormat="1" ht="14.25" thickTop="1" thickBot="1" x14ac:dyDescent="0.25">
      <c r="C81" s="48">
        <f>'Fig. 2S1 IP1_Raw'!C81</f>
        <v>3.0000000000000001E-6</v>
      </c>
      <c r="D81" s="52">
        <f>'Fig. 2S1 IP1_Raw'!D81</f>
        <v>-5.5228787452803374</v>
      </c>
      <c r="E81" s="42"/>
      <c r="F81" s="42"/>
      <c r="G81" s="42">
        <f>100*'Fig. 2S1 IP1_Raw'!G81/'Fig. 2S1 IP1_Raw'!G$48</f>
        <v>15.007422135172094</v>
      </c>
      <c r="H81" s="42">
        <f>100*'Fig. 2S1 IP1_Raw'!H81/'Fig. 2S1 IP1_Raw'!H$48</f>
        <v>9.5317212448847215</v>
      </c>
      <c r="I81" s="42">
        <f>100*'Fig. 2S1 IP1_Raw'!I81/'Fig. 2S1 IP1_Raw'!I$48</f>
        <v>14.369537526878457</v>
      </c>
      <c r="J81" s="42"/>
      <c r="L81" s="19">
        <f t="shared" si="18"/>
        <v>12.969560302311757</v>
      </c>
      <c r="M81" s="19">
        <f t="shared" si="19"/>
        <v>1.7287545836962668</v>
      </c>
      <c r="N81" s="19">
        <f t="shared" si="20"/>
        <v>3</v>
      </c>
      <c r="O81" s="20"/>
      <c r="P81" s="20"/>
      <c r="Q81" s="20"/>
    </row>
    <row r="82" spans="3:17" s="2" customFormat="1" ht="14.25" thickTop="1" thickBot="1" x14ac:dyDescent="0.25">
      <c r="C82" s="48">
        <f>'Fig. 2S1 IP1_Raw'!C82</f>
        <v>1.0000000000000001E-5</v>
      </c>
      <c r="D82" s="52">
        <f>'Fig. 2S1 IP1_Raw'!D82</f>
        <v>-5</v>
      </c>
      <c r="E82" s="42"/>
      <c r="F82" s="42"/>
      <c r="G82" s="42">
        <f>100*'Fig. 2S1 IP1_Raw'!G82/'Fig. 2S1 IP1_Raw'!G$48</f>
        <v>14.548899435596894</v>
      </c>
      <c r="H82" s="42">
        <f>100*'Fig. 2S1 IP1_Raw'!H82/'Fig. 2S1 IP1_Raw'!H$48</f>
        <v>9.3858025625185011</v>
      </c>
      <c r="I82" s="42">
        <f>100*'Fig. 2S1 IP1_Raw'!I82/'Fig. 2S1 IP1_Raw'!I$48</f>
        <v>14.566835144059445</v>
      </c>
      <c r="J82" s="42"/>
      <c r="L82" s="19">
        <f t="shared" si="18"/>
        <v>12.833845714058279</v>
      </c>
      <c r="M82" s="19">
        <f t="shared" si="19"/>
        <v>1.7240293504432953</v>
      </c>
      <c r="N82" s="19">
        <f t="shared" si="20"/>
        <v>3</v>
      </c>
      <c r="O82" s="20"/>
      <c r="P82" s="20"/>
      <c r="Q82" s="20"/>
    </row>
    <row r="83" spans="3:17" s="2" customFormat="1" ht="14.25" thickTop="1" thickBot="1" x14ac:dyDescent="0.25">
      <c r="C83" s="48">
        <f>'Fig. 2S1 IP1_Raw'!C83</f>
        <v>3.0000000000000001E-5</v>
      </c>
      <c r="D83" s="52">
        <f>'Fig. 2S1 IP1_Raw'!D83</f>
        <v>-4.5228787452803374</v>
      </c>
      <c r="E83" s="42"/>
      <c r="F83" s="42"/>
      <c r="G83" s="42">
        <f>100*'Fig. 2S1 IP1_Raw'!G83/'Fig. 2S1 IP1_Raw'!G$48</f>
        <v>14.618601580065782</v>
      </c>
      <c r="H83" s="42">
        <f>100*'Fig. 2S1 IP1_Raw'!H83/'Fig. 2S1 IP1_Raw'!H$48</f>
        <v>9.990214278035392</v>
      </c>
      <c r="I83" s="42">
        <f>100*'Fig. 2S1 IP1_Raw'!I83/'Fig. 2S1 IP1_Raw'!I$48</f>
        <v>14.606619703410306</v>
      </c>
      <c r="J83" s="42"/>
      <c r="L83" s="19">
        <f t="shared" si="18"/>
        <v>13.071811853837161</v>
      </c>
      <c r="M83" s="19">
        <f t="shared" si="19"/>
        <v>1.5408026702266242</v>
      </c>
      <c r="N83" s="19">
        <f t="shared" si="20"/>
        <v>3</v>
      </c>
      <c r="O83" s="20"/>
      <c r="P83" s="20"/>
      <c r="Q83" s="20"/>
    </row>
    <row r="84" spans="3:17" s="2" customFormat="1" ht="14.25" thickTop="1" thickBot="1" x14ac:dyDescent="0.25">
      <c r="C84" s="48">
        <f>'Fig. 2S1 IP1_Raw'!C84</f>
        <v>1E-4</v>
      </c>
      <c r="D84" s="52">
        <f>'Fig. 2S1 IP1_Raw'!D84</f>
        <v>-4</v>
      </c>
      <c r="E84" s="42"/>
      <c r="F84" s="42"/>
      <c r="G84" s="42">
        <f>100*'Fig. 2S1 IP1_Raw'!G84/'Fig. 2S1 IP1_Raw'!G$48</f>
        <v>15.074194306199354</v>
      </c>
      <c r="H84" s="42">
        <f>100*'Fig. 2S1 IP1_Raw'!H84/'Fig. 2S1 IP1_Raw'!H$48</f>
        <v>11.919068930530086</v>
      </c>
      <c r="I84" s="42">
        <f>100*'Fig. 2S1 IP1_Raw'!I84/'Fig. 2S1 IP1_Raw'!I$48</f>
        <v>15.477579976032189</v>
      </c>
      <c r="J84" s="42"/>
      <c r="L84" s="19">
        <f t="shared" si="18"/>
        <v>14.15694773758721</v>
      </c>
      <c r="M84" s="19">
        <f t="shared" si="19"/>
        <v>1.1249823948197573</v>
      </c>
      <c r="N84" s="19">
        <f t="shared" si="20"/>
        <v>3</v>
      </c>
      <c r="O84" s="20"/>
      <c r="P84" s="20"/>
      <c r="Q84" s="20"/>
    </row>
    <row r="85" spans="3:17" ht="13.5" thickTop="1" x14ac:dyDescent="0.2">
      <c r="L85" s="21"/>
      <c r="M85" s="21"/>
      <c r="N85" s="21"/>
      <c r="O85" s="21"/>
      <c r="P85" s="21"/>
      <c r="Q85" s="21"/>
    </row>
    <row r="86" spans="3:17" s="2" customFormat="1" ht="26.25" thickBot="1" x14ac:dyDescent="0.25">
      <c r="C86" s="1" t="str">
        <f>'Fig. 2S1 IP1_Raw'!C86</f>
        <v>hGB1+hGB2
rac-BHFF</v>
      </c>
      <c r="E86" s="45"/>
      <c r="F86" s="45"/>
      <c r="G86" s="45"/>
      <c r="H86" s="45"/>
      <c r="I86" s="45"/>
      <c r="J86" s="45"/>
      <c r="L86" s="20"/>
      <c r="M86" s="20"/>
      <c r="N86" s="20"/>
      <c r="O86" s="20"/>
      <c r="P86" s="20"/>
      <c r="Q86" s="20"/>
    </row>
    <row r="87" spans="3:17" s="2" customFormat="1" ht="14.25" thickTop="1" thickBot="1" x14ac:dyDescent="0.25">
      <c r="C87" s="3"/>
      <c r="D87" s="4"/>
      <c r="E87" s="39"/>
      <c r="F87" s="39"/>
      <c r="G87" s="39">
        <f>'Fig. 2S1 IP1_Raw'!G87</f>
        <v>20210828</v>
      </c>
      <c r="H87" s="39">
        <f>'Fig. 2S1 IP1_Raw'!H87</f>
        <v>20210830</v>
      </c>
      <c r="I87" s="39">
        <f>'Fig. 2S1 IP1_Raw'!I87</f>
        <v>20210901</v>
      </c>
      <c r="J87" s="39"/>
      <c r="L87" s="22" t="s">
        <v>0</v>
      </c>
      <c r="M87" s="22" t="s">
        <v>2</v>
      </c>
      <c r="N87" s="22" t="s">
        <v>3</v>
      </c>
      <c r="O87" s="20"/>
      <c r="P87" s="20"/>
      <c r="Q87" s="20"/>
    </row>
    <row r="88" spans="3:17" s="2" customFormat="1" ht="14.25" thickTop="1" thickBot="1" x14ac:dyDescent="0.25">
      <c r="C88" s="8" t="str">
        <f>'Fig. 2S1 IP1_Raw'!C88</f>
        <v>Concentration (M)</v>
      </c>
      <c r="D88" s="9" t="str">
        <f>'Fig. 2S1 IP1_Raw'!D88</f>
        <v>Log M</v>
      </c>
      <c r="E88" s="40"/>
      <c r="F88" s="40"/>
      <c r="G88" s="40"/>
      <c r="H88" s="40"/>
      <c r="I88" s="40"/>
      <c r="J88" s="41"/>
      <c r="L88" s="20"/>
      <c r="M88" s="20"/>
      <c r="N88" s="20"/>
      <c r="O88" s="20"/>
      <c r="P88" s="20"/>
      <c r="Q88" s="20"/>
    </row>
    <row r="89" spans="3:17" s="2" customFormat="1" ht="14.25" thickTop="1" thickBot="1" x14ac:dyDescent="0.25">
      <c r="C89" s="13" t="str">
        <f>'Fig. 2S1 IP1_Raw'!C89</f>
        <v>Buffer</v>
      </c>
      <c r="D89" s="13">
        <f>'Fig. 2S1 IP1_Raw'!D89</f>
        <v>-14</v>
      </c>
      <c r="E89" s="42"/>
      <c r="F89" s="42"/>
      <c r="G89" s="42">
        <f>100*'Fig. 2S1 IP1_Raw'!G89/'Fig. 2S1 IP1_Raw'!G$48</f>
        <v>18.739040304949288</v>
      </c>
      <c r="H89" s="42">
        <f>100*'Fig. 2S1 IP1_Raw'!H89/'Fig. 2S1 IP1_Raw'!H$48</f>
        <v>25.093063683308007</v>
      </c>
      <c r="I89" s="42">
        <f>100*'Fig. 2S1 IP1_Raw'!I89/'Fig. 2S1 IP1_Raw'!I$48</f>
        <v>20.306377157914703</v>
      </c>
      <c r="J89" s="42"/>
      <c r="L89" s="19">
        <f t="shared" ref="L89:L96" si="21">AVERAGE(E89:J89)</f>
        <v>21.379493715390666</v>
      </c>
      <c r="M89" s="19">
        <f t="shared" ref="M89:M96" si="22">STDEVA(E89:J89)/SQRT(COUNT(E89:J89))</f>
        <v>1.9111155235122981</v>
      </c>
      <c r="N89" s="19">
        <f t="shared" ref="N89:N96" si="23">COUNT(E89:J89)</f>
        <v>3</v>
      </c>
      <c r="O89" s="20"/>
      <c r="P89" s="20"/>
      <c r="Q89" s="20"/>
    </row>
    <row r="90" spans="3:17" s="2" customFormat="1" ht="14.25" thickTop="1" thickBot="1" x14ac:dyDescent="0.25">
      <c r="C90" s="48">
        <f>'Fig. 2S1 IP1_Raw'!C90</f>
        <v>9.9999999999999995E-8</v>
      </c>
      <c r="D90" s="52">
        <f>'Fig. 2S1 IP1_Raw'!D90</f>
        <v>-7</v>
      </c>
      <c r="E90" s="42"/>
      <c r="F90" s="42"/>
      <c r="G90" s="42">
        <f>100*'Fig. 2S1 IP1_Raw'!G90/'Fig. 2S1 IP1_Raw'!G$48</f>
        <v>18.872125173728058</v>
      </c>
      <c r="H90" s="42">
        <f>100*'Fig. 2S1 IP1_Raw'!H90/'Fig. 2S1 IP1_Raw'!H$48</f>
        <v>26.086999664698055</v>
      </c>
      <c r="I90" s="42">
        <f>100*'Fig. 2S1 IP1_Raw'!I90/'Fig. 2S1 IP1_Raw'!I$48</f>
        <v>20.208004823209787</v>
      </c>
      <c r="J90" s="42"/>
      <c r="L90" s="19">
        <f t="shared" si="21"/>
        <v>21.722376553878632</v>
      </c>
      <c r="M90" s="19">
        <f t="shared" si="22"/>
        <v>2.2161223480138528</v>
      </c>
      <c r="N90" s="19">
        <f t="shared" si="23"/>
        <v>3</v>
      </c>
      <c r="O90" s="20"/>
      <c r="P90" s="20"/>
      <c r="Q90" s="20"/>
    </row>
    <row r="91" spans="3:17" s="2" customFormat="1" ht="14.25" thickTop="1" thickBot="1" x14ac:dyDescent="0.25">
      <c r="C91" s="48">
        <f>'Fig. 2S1 IP1_Raw'!C91</f>
        <v>2.9999999999999999E-7</v>
      </c>
      <c r="D91" s="52">
        <f>'Fig. 2S1 IP1_Raw'!D91</f>
        <v>-6.5228787452803374</v>
      </c>
      <c r="E91" s="42"/>
      <c r="F91" s="42"/>
      <c r="G91" s="42">
        <f>100*'Fig. 2S1 IP1_Raw'!G91/'Fig. 2S1 IP1_Raw'!G$48</f>
        <v>18.977169428122544</v>
      </c>
      <c r="H91" s="42">
        <f>100*'Fig. 2S1 IP1_Raw'!H91/'Fig. 2S1 IP1_Raw'!H$48</f>
        <v>27.737433173134445</v>
      </c>
      <c r="I91" s="42">
        <f>100*'Fig. 2S1 IP1_Raw'!I91/'Fig. 2S1 IP1_Raw'!I$48</f>
        <v>20.202426958222862</v>
      </c>
      <c r="J91" s="42"/>
      <c r="L91" s="19">
        <f t="shared" si="21"/>
        <v>22.305676519826616</v>
      </c>
      <c r="M91" s="19">
        <f t="shared" si="22"/>
        <v>2.7388135666946796</v>
      </c>
      <c r="N91" s="19">
        <f t="shared" si="23"/>
        <v>3</v>
      </c>
      <c r="O91" s="20"/>
      <c r="P91" s="20"/>
      <c r="Q91" s="20"/>
    </row>
    <row r="92" spans="3:17" s="2" customFormat="1" ht="14.25" thickTop="1" thickBot="1" x14ac:dyDescent="0.25">
      <c r="C92" s="48">
        <f>'Fig. 2S1 IP1_Raw'!C92</f>
        <v>9.9999999999999995E-7</v>
      </c>
      <c r="D92" s="52">
        <f>'Fig. 2S1 IP1_Raw'!D92</f>
        <v>-6</v>
      </c>
      <c r="E92" s="42"/>
      <c r="F92" s="42"/>
      <c r="G92" s="42">
        <f>100*'Fig. 2S1 IP1_Raw'!G92/'Fig. 2S1 IP1_Raw'!G$48</f>
        <v>22.322563979730521</v>
      </c>
      <c r="H92" s="42">
        <f>100*'Fig. 2S1 IP1_Raw'!H92/'Fig. 2S1 IP1_Raw'!H$48</f>
        <v>32.719801378617788</v>
      </c>
      <c r="I92" s="42">
        <f>100*'Fig. 2S1 IP1_Raw'!I92/'Fig. 2S1 IP1_Raw'!I$48</f>
        <v>22.469235007171349</v>
      </c>
      <c r="J92" s="42"/>
      <c r="L92" s="19">
        <f t="shared" si="21"/>
        <v>25.837200121839885</v>
      </c>
      <c r="M92" s="19">
        <f t="shared" si="22"/>
        <v>3.44156108679493</v>
      </c>
      <c r="N92" s="19">
        <f t="shared" si="23"/>
        <v>3</v>
      </c>
      <c r="O92" s="20"/>
      <c r="P92" s="20"/>
      <c r="Q92" s="20"/>
    </row>
    <row r="93" spans="3:17" s="2" customFormat="1" ht="14.25" thickTop="1" thickBot="1" x14ac:dyDescent="0.25">
      <c r="C93" s="48">
        <f>'Fig. 2S1 IP1_Raw'!C93</f>
        <v>3.0000000000000001E-6</v>
      </c>
      <c r="D93" s="52">
        <f>'Fig. 2S1 IP1_Raw'!D93</f>
        <v>-5.5228787452803374</v>
      </c>
      <c r="E93" s="42"/>
      <c r="F93" s="42"/>
      <c r="G93" s="42">
        <f>100*'Fig. 2S1 IP1_Raw'!G93/'Fig. 2S1 IP1_Raw'!G$48</f>
        <v>37.33592132983442</v>
      </c>
      <c r="H93" s="42">
        <f>100*'Fig. 2S1 IP1_Raw'!H93/'Fig. 2S1 IP1_Raw'!H$48</f>
        <v>66.130655566872534</v>
      </c>
      <c r="I93" s="42">
        <f>100*'Fig. 2S1 IP1_Raw'!I93/'Fig. 2S1 IP1_Raw'!I$48</f>
        <v>28.134374171570993</v>
      </c>
      <c r="J93" s="42"/>
      <c r="L93" s="19">
        <f t="shared" si="21"/>
        <v>43.866983689425979</v>
      </c>
      <c r="M93" s="19">
        <f t="shared" si="22"/>
        <v>11.444364430093813</v>
      </c>
      <c r="N93" s="19">
        <f t="shared" si="23"/>
        <v>3</v>
      </c>
      <c r="O93" s="20"/>
      <c r="P93" s="20"/>
      <c r="Q93" s="20"/>
    </row>
    <row r="94" spans="3:17" s="2" customFormat="1" ht="14.25" thickTop="1" thickBot="1" x14ac:dyDescent="0.25">
      <c r="C94" s="48">
        <f>'Fig. 2S1 IP1_Raw'!C94</f>
        <v>1.0000000000000001E-5</v>
      </c>
      <c r="D94" s="52">
        <f>'Fig. 2S1 IP1_Raw'!D94</f>
        <v>-5</v>
      </c>
      <c r="E94" s="42"/>
      <c r="F94" s="42"/>
      <c r="G94" s="42">
        <f>100*'Fig. 2S1 IP1_Raw'!G94/'Fig. 2S1 IP1_Raw'!G$48</f>
        <v>53.106109656552853</v>
      </c>
      <c r="H94" s="42">
        <f>100*'Fig. 2S1 IP1_Raw'!H94/'Fig. 2S1 IP1_Raw'!H$48</f>
        <v>86.171806323521054</v>
      </c>
      <c r="I94" s="42">
        <f>100*'Fig. 2S1 IP1_Raw'!I94/'Fig. 2S1 IP1_Raw'!I$48</f>
        <v>43.992679220907071</v>
      </c>
      <c r="J94" s="42"/>
      <c r="L94" s="19">
        <f t="shared" si="21"/>
        <v>61.09019840032699</v>
      </c>
      <c r="M94" s="19">
        <f t="shared" si="22"/>
        <v>12.81378093546113</v>
      </c>
      <c r="N94" s="19">
        <f t="shared" si="23"/>
        <v>3</v>
      </c>
      <c r="O94" s="20"/>
      <c r="P94" s="20"/>
      <c r="Q94" s="20"/>
    </row>
    <row r="95" spans="3:17" s="2" customFormat="1" ht="14.25" thickTop="1" thickBot="1" x14ac:dyDescent="0.25">
      <c r="C95" s="48">
        <f>'Fig. 2S1 IP1_Raw'!C95</f>
        <v>3.0000000000000001E-5</v>
      </c>
      <c r="D95" s="52">
        <f>'Fig. 2S1 IP1_Raw'!D95</f>
        <v>-4.5228787452803374</v>
      </c>
      <c r="E95" s="42"/>
      <c r="F95" s="42"/>
      <c r="G95" s="42">
        <f>100*'Fig. 2S1 IP1_Raw'!G95/'Fig. 2S1 IP1_Raw'!G$48</f>
        <v>77.411621336522714</v>
      </c>
      <c r="H95" s="42">
        <f>100*'Fig. 2S1 IP1_Raw'!H95/'Fig. 2S1 IP1_Raw'!H$48</f>
        <v>93.67604791074352</v>
      </c>
      <c r="I95" s="42">
        <f>100*'Fig. 2S1 IP1_Raw'!I95/'Fig. 2S1 IP1_Raw'!I$48</f>
        <v>70.439926648803166</v>
      </c>
      <c r="J95" s="42"/>
      <c r="L95" s="19">
        <f t="shared" si="21"/>
        <v>80.509198632023129</v>
      </c>
      <c r="M95" s="19">
        <f t="shared" si="22"/>
        <v>6.8841744034439776</v>
      </c>
      <c r="N95" s="19">
        <f t="shared" si="23"/>
        <v>3</v>
      </c>
      <c r="O95" s="20"/>
      <c r="P95" s="20"/>
      <c r="Q95" s="20"/>
    </row>
    <row r="96" spans="3:17" s="2" customFormat="1" ht="14.25" thickTop="1" thickBot="1" x14ac:dyDescent="0.25">
      <c r="C96" s="48">
        <f>'Fig. 2S1 IP1_Raw'!C96</f>
        <v>1E-4</v>
      </c>
      <c r="D96" s="52">
        <f>'Fig. 2S1 IP1_Raw'!D96</f>
        <v>-4</v>
      </c>
      <c r="E96" s="42"/>
      <c r="F96" s="42"/>
      <c r="G96" s="42">
        <f>100*'Fig. 2S1 IP1_Raw'!G96/'Fig. 2S1 IP1_Raw'!G$48</f>
        <v>79.836790372693898</v>
      </c>
      <c r="H96" s="42">
        <f>100*'Fig. 2S1 IP1_Raw'!H96/'Fig. 2S1 IP1_Raw'!H$48</f>
        <v>94.979242648694168</v>
      </c>
      <c r="I96" s="42">
        <f>100*'Fig. 2S1 IP1_Raw'!I96/'Fig. 2S1 IP1_Raw'!I$48</f>
        <v>88.329665456605966</v>
      </c>
      <c r="J96" s="42"/>
      <c r="L96" s="19">
        <f t="shared" si="21"/>
        <v>87.715232825998029</v>
      </c>
      <c r="M96" s="19">
        <f t="shared" si="22"/>
        <v>4.3820319041096036</v>
      </c>
      <c r="N96" s="19">
        <f t="shared" si="23"/>
        <v>3</v>
      </c>
      <c r="O96" s="20"/>
      <c r="P96" s="20"/>
      <c r="Q96" s="20"/>
    </row>
    <row r="97" spans="2:17" ht="13.5" thickTop="1" x14ac:dyDescent="0.2"/>
    <row r="98" spans="2:17" s="2" customFormat="1" ht="26.25" thickBot="1" x14ac:dyDescent="0.25">
      <c r="B98" s="44" t="str">
        <f>'Fig. 2S1 IP1_Raw'!B98</f>
        <v>CGP7930</v>
      </c>
      <c r="C98" s="1" t="str">
        <f>'Fig. 2S1 IP1_Raw'!C98</f>
        <v>pRK
CGP7930</v>
      </c>
      <c r="E98" s="45"/>
      <c r="F98" s="45"/>
      <c r="G98" s="45"/>
      <c r="H98" s="45"/>
      <c r="I98" s="45"/>
      <c r="J98" s="45"/>
    </row>
    <row r="99" spans="2:17" s="2" customFormat="1" ht="14.25" thickTop="1" thickBot="1" x14ac:dyDescent="0.25">
      <c r="C99" s="3"/>
      <c r="D99" s="4"/>
      <c r="E99" s="39"/>
      <c r="F99" s="39"/>
      <c r="G99" s="39">
        <f>'Fig. 2S1 IP1_Raw'!G99</f>
        <v>20210828</v>
      </c>
      <c r="H99" s="39">
        <f>'Fig. 2S1 IP1_Raw'!H99</f>
        <v>20210830</v>
      </c>
      <c r="I99" s="39">
        <f>'Fig. 2S1 IP1_Raw'!I99</f>
        <v>20210901</v>
      </c>
      <c r="J99" s="39"/>
      <c r="L99" s="7" t="s">
        <v>0</v>
      </c>
      <c r="M99" s="7" t="s">
        <v>2</v>
      </c>
      <c r="N99" s="7" t="s">
        <v>3</v>
      </c>
    </row>
    <row r="100" spans="2:17" s="2" customFormat="1" ht="14.25" thickTop="1" thickBot="1" x14ac:dyDescent="0.25">
      <c r="C100" s="8" t="str">
        <f>'Fig. 2S1 IP1_Raw'!C100</f>
        <v>Concentration (M)</v>
      </c>
      <c r="D100" s="9" t="str">
        <f>'Fig. 2S1 IP1_Raw'!D100</f>
        <v>Log M</v>
      </c>
      <c r="E100" s="40"/>
      <c r="F100" s="40"/>
      <c r="G100" s="40"/>
      <c r="H100" s="40"/>
      <c r="I100" s="40"/>
      <c r="J100" s="41"/>
    </row>
    <row r="101" spans="2:17" s="2" customFormat="1" ht="14.25" thickTop="1" thickBot="1" x14ac:dyDescent="0.25">
      <c r="C101" s="13" t="str">
        <f>'Fig. 2S1 IP1_Raw'!C101</f>
        <v>Buffer</v>
      </c>
      <c r="D101" s="13">
        <f>'Fig. 2S1 IP1_Raw'!D101</f>
        <v>-14</v>
      </c>
      <c r="E101" s="42"/>
      <c r="F101" s="42"/>
      <c r="G101" s="42">
        <f>100*'Fig. 2S1 IP1_Raw'!G101/'Fig. 2S1 IP1_Raw'!G$48</f>
        <v>12.029425289221834</v>
      </c>
      <c r="H101" s="42">
        <f>100*'Fig. 2S1 IP1_Raw'!H101/'Fig. 2S1 IP1_Raw'!H$48</f>
        <v>13.031981455669978</v>
      </c>
      <c r="I101" s="42">
        <f>100*'Fig. 2S1 IP1_Raw'!I101/'Fig. 2S1 IP1_Raw'!I$48</f>
        <v>10.239379630021185</v>
      </c>
      <c r="J101" s="42"/>
      <c r="L101" s="17">
        <f t="shared" ref="L101:L108" si="24">AVERAGE(E101:J101)</f>
        <v>11.766928791637666</v>
      </c>
      <c r="M101" s="17">
        <f t="shared" ref="M101:M108" si="25">STDEVA(E101:J101)/SQRT(COUNT(E101:J101))</f>
        <v>0.81676894888481355</v>
      </c>
      <c r="N101" s="17">
        <f t="shared" ref="N101:N108" si="26">COUNT(E101:J101)</f>
        <v>3</v>
      </c>
    </row>
    <row r="102" spans="2:17" s="2" customFormat="1" ht="14.25" thickTop="1" thickBot="1" x14ac:dyDescent="0.25">
      <c r="C102" s="48">
        <f>'Fig. 2S1 IP1_Raw'!C102</f>
        <v>9.9999999999999995E-8</v>
      </c>
      <c r="D102" s="52">
        <f>'Fig. 2S1 IP1_Raw'!D102</f>
        <v>-7</v>
      </c>
      <c r="E102" s="42"/>
      <c r="F102" s="42"/>
      <c r="G102" s="42">
        <f>100*'Fig. 2S1 IP1_Raw'!G102/'Fig. 2S1 IP1_Raw'!G$48</f>
        <v>11.968135133373471</v>
      </c>
      <c r="H102" s="42">
        <f>100*'Fig. 2S1 IP1_Raw'!H102/'Fig. 2S1 IP1_Raw'!H$48</f>
        <v>13.150809782279724</v>
      </c>
      <c r="I102" s="42">
        <f>100*'Fig. 2S1 IP1_Raw'!I102/'Fig. 2S1 IP1_Raw'!I$48</f>
        <v>10.13534901215121</v>
      </c>
      <c r="J102" s="42"/>
      <c r="L102" s="17">
        <f t="shared" si="24"/>
        <v>11.751431309268135</v>
      </c>
      <c r="M102" s="17">
        <f t="shared" si="25"/>
        <v>0.87720604280150505</v>
      </c>
      <c r="N102" s="17">
        <f t="shared" si="26"/>
        <v>3</v>
      </c>
    </row>
    <row r="103" spans="2:17" s="2" customFormat="1" ht="14.25" thickTop="1" thickBot="1" x14ac:dyDescent="0.25">
      <c r="C103" s="48">
        <f>'Fig. 2S1 IP1_Raw'!C103</f>
        <v>2.9999999999999999E-7</v>
      </c>
      <c r="D103" s="52">
        <f>'Fig. 2S1 IP1_Raw'!D103</f>
        <v>-6.5228787452803374</v>
      </c>
      <c r="E103" s="42"/>
      <c r="F103" s="42"/>
      <c r="G103" s="42">
        <f>100*'Fig. 2S1 IP1_Raw'!G103/'Fig. 2S1 IP1_Raw'!G$48</f>
        <v>11.838640573391068</v>
      </c>
      <c r="H103" s="42">
        <f>100*'Fig. 2S1 IP1_Raw'!H103/'Fig. 2S1 IP1_Raw'!H$48</f>
        <v>13.030702879331903</v>
      </c>
      <c r="I103" s="42">
        <f>100*'Fig. 2S1 IP1_Raw'!I103/'Fig. 2S1 IP1_Raw'!I$48</f>
        <v>10.32134786068414</v>
      </c>
      <c r="J103" s="42"/>
      <c r="L103" s="17">
        <f t="shared" si="24"/>
        <v>11.730230437802371</v>
      </c>
      <c r="M103" s="17">
        <f t="shared" si="25"/>
        <v>0.78399951581441774</v>
      </c>
      <c r="N103" s="17">
        <f t="shared" si="26"/>
        <v>3</v>
      </c>
    </row>
    <row r="104" spans="2:17" s="2" customFormat="1" ht="14.25" thickTop="1" thickBot="1" x14ac:dyDescent="0.25">
      <c r="C104" s="48">
        <f>'Fig. 2S1 IP1_Raw'!C104</f>
        <v>9.9999999999999995E-7</v>
      </c>
      <c r="D104" s="52">
        <f>'Fig. 2S1 IP1_Raw'!D104</f>
        <v>-6</v>
      </c>
      <c r="E104" s="42"/>
      <c r="F104" s="42"/>
      <c r="G104" s="42">
        <f>100*'Fig. 2S1 IP1_Raw'!G104/'Fig. 2S1 IP1_Raw'!G$48</f>
        <v>12.21523677091375</v>
      </c>
      <c r="H104" s="42">
        <f>100*'Fig. 2S1 IP1_Raw'!H104/'Fig. 2S1 IP1_Raw'!H$48</f>
        <v>13.394975209993252</v>
      </c>
      <c r="I104" s="42">
        <f>100*'Fig. 2S1 IP1_Raw'!I104/'Fig. 2S1 IP1_Raw'!I$48</f>
        <v>10.251945267565562</v>
      </c>
      <c r="J104" s="42"/>
      <c r="L104" s="19">
        <f t="shared" si="24"/>
        <v>11.954052416157522</v>
      </c>
      <c r="M104" s="19">
        <f t="shared" si="25"/>
        <v>0.91666465244499662</v>
      </c>
      <c r="N104" s="19">
        <f t="shared" si="26"/>
        <v>3</v>
      </c>
      <c r="O104" s="20"/>
      <c r="P104" s="20"/>
      <c r="Q104" s="20"/>
    </row>
    <row r="105" spans="2:17" s="2" customFormat="1" ht="14.25" thickTop="1" thickBot="1" x14ac:dyDescent="0.25">
      <c r="C105" s="48">
        <f>'Fig. 2S1 IP1_Raw'!C105</f>
        <v>3.0000000000000001E-6</v>
      </c>
      <c r="D105" s="52">
        <f>'Fig. 2S1 IP1_Raw'!D105</f>
        <v>-5.5228787452803374</v>
      </c>
      <c r="E105" s="42"/>
      <c r="F105" s="42"/>
      <c r="G105" s="42">
        <f>100*'Fig. 2S1 IP1_Raw'!G105/'Fig. 2S1 IP1_Raw'!G$48</f>
        <v>12.226569505540446</v>
      </c>
      <c r="H105" s="42">
        <f>100*'Fig. 2S1 IP1_Raw'!H105/'Fig. 2S1 IP1_Raw'!H$48</f>
        <v>13.385083719490536</v>
      </c>
      <c r="I105" s="42">
        <f>100*'Fig. 2S1 IP1_Raw'!I105/'Fig. 2S1 IP1_Raw'!I$48</f>
        <v>10.342311506927144</v>
      </c>
      <c r="J105" s="42"/>
      <c r="L105" s="19">
        <f t="shared" si="24"/>
        <v>11.98465491065271</v>
      </c>
      <c r="M105" s="19">
        <f t="shared" si="25"/>
        <v>0.8866618460649105</v>
      </c>
      <c r="N105" s="19">
        <f t="shared" si="26"/>
        <v>3</v>
      </c>
      <c r="O105" s="20"/>
      <c r="P105" s="20"/>
      <c r="Q105" s="20"/>
    </row>
    <row r="106" spans="2:17" s="2" customFormat="1" ht="14.25" thickTop="1" thickBot="1" x14ac:dyDescent="0.25">
      <c r="C106" s="48">
        <f>'Fig. 2S1 IP1_Raw'!C106</f>
        <v>1.0000000000000001E-5</v>
      </c>
      <c r="D106" s="52">
        <f>'Fig. 2S1 IP1_Raw'!D106</f>
        <v>-5</v>
      </c>
      <c r="E106" s="42"/>
      <c r="F106" s="42"/>
      <c r="G106" s="42">
        <f>100*'Fig. 2S1 IP1_Raw'!G106/'Fig. 2S1 IP1_Raw'!G$48</f>
        <v>12.246088303240304</v>
      </c>
      <c r="H106" s="42">
        <f>100*'Fig. 2S1 IP1_Raw'!H106/'Fig. 2S1 IP1_Raw'!H$48</f>
        <v>12.847167377892456</v>
      </c>
      <c r="I106" s="42">
        <f>100*'Fig. 2S1 IP1_Raw'!I106/'Fig. 2S1 IP1_Raw'!I$48</f>
        <v>10.608467707900532</v>
      </c>
      <c r="J106" s="42"/>
      <c r="L106" s="19">
        <f t="shared" si="24"/>
        <v>11.900574463011097</v>
      </c>
      <c r="M106" s="19">
        <f t="shared" si="25"/>
        <v>0.66894915438268743</v>
      </c>
      <c r="N106" s="19">
        <f t="shared" si="26"/>
        <v>3</v>
      </c>
      <c r="O106" s="20"/>
      <c r="P106" s="20"/>
      <c r="Q106" s="20"/>
    </row>
    <row r="107" spans="2:17" s="2" customFormat="1" ht="14.25" thickTop="1" thickBot="1" x14ac:dyDescent="0.25">
      <c r="C107" s="48">
        <f>'Fig. 2S1 IP1_Raw'!C107</f>
        <v>3.0000000000000001E-5</v>
      </c>
      <c r="D107" s="52">
        <f>'Fig. 2S1 IP1_Raw'!D107</f>
        <v>-4.5228787452803374</v>
      </c>
      <c r="E107" s="42"/>
      <c r="F107" s="42"/>
      <c r="G107" s="42">
        <f>100*'Fig. 2S1 IP1_Raw'!G107/'Fig. 2S1 IP1_Raw'!G$48</f>
        <v>15.833661396458391</v>
      </c>
      <c r="H107" s="42">
        <f>100*'Fig. 2S1 IP1_Raw'!H107/'Fig. 2S1 IP1_Raw'!H$48</f>
        <v>17.790264084411859</v>
      </c>
      <c r="I107" s="42">
        <f>100*'Fig. 2S1 IP1_Raw'!I107/'Fig. 2S1 IP1_Raw'!I$48</f>
        <v>19.966919224273635</v>
      </c>
      <c r="J107" s="42"/>
      <c r="L107" s="19">
        <f t="shared" si="24"/>
        <v>17.863614901714627</v>
      </c>
      <c r="M107" s="19">
        <f t="shared" si="25"/>
        <v>1.1937322877706202</v>
      </c>
      <c r="N107" s="19">
        <f t="shared" si="26"/>
        <v>3</v>
      </c>
      <c r="O107" s="20"/>
      <c r="P107" s="20"/>
      <c r="Q107" s="20"/>
    </row>
    <row r="108" spans="2:17" s="2" customFormat="1" ht="14.25" thickTop="1" thickBot="1" x14ac:dyDescent="0.25">
      <c r="C108" s="48">
        <f>'Fig. 2S1 IP1_Raw'!C108</f>
        <v>1E-4</v>
      </c>
      <c r="D108" s="52">
        <f>'Fig. 2S1 IP1_Raw'!D108</f>
        <v>-4</v>
      </c>
      <c r="E108" s="42"/>
      <c r="F108" s="42"/>
      <c r="G108" s="42">
        <f>100*'Fig. 2S1 IP1_Raw'!G108/'Fig. 2S1 IP1_Raw'!G$48</f>
        <v>21.899024013560716</v>
      </c>
      <c r="H108" s="42">
        <f>100*'Fig. 2S1 IP1_Raw'!H108/'Fig. 2S1 IP1_Raw'!H$48</f>
        <v>19.307584933043788</v>
      </c>
      <c r="I108" s="42">
        <f>100*'Fig. 2S1 IP1_Raw'!I108/'Fig. 2S1 IP1_Raw'!I$48</f>
        <v>21.384474462924597</v>
      </c>
      <c r="J108" s="42"/>
      <c r="L108" s="19">
        <f t="shared" si="24"/>
        <v>20.863694469843036</v>
      </c>
      <c r="M108" s="19">
        <f t="shared" si="25"/>
        <v>0.79210646967503262</v>
      </c>
      <c r="N108" s="19">
        <f t="shared" si="26"/>
        <v>3</v>
      </c>
      <c r="O108" s="20"/>
      <c r="P108" s="20"/>
      <c r="Q108" s="20"/>
    </row>
    <row r="109" spans="2:17" ht="13.5" thickTop="1" x14ac:dyDescent="0.2">
      <c r="L109" s="21"/>
      <c r="M109" s="21"/>
      <c r="N109" s="21"/>
      <c r="O109" s="21"/>
      <c r="P109" s="21"/>
      <c r="Q109" s="21"/>
    </row>
    <row r="110" spans="2:17" s="2" customFormat="1" ht="26.25" thickBot="1" x14ac:dyDescent="0.25">
      <c r="C110" s="1" t="str">
        <f>'Fig. 2S1 IP1_Raw'!C110</f>
        <v>hGB1
CGP7930</v>
      </c>
      <c r="E110" s="45"/>
      <c r="F110" s="45"/>
      <c r="G110" s="45"/>
      <c r="H110" s="45"/>
      <c r="I110" s="45"/>
      <c r="J110" s="45"/>
      <c r="L110" s="20"/>
      <c r="M110" s="20"/>
      <c r="N110" s="20"/>
      <c r="O110" s="20"/>
      <c r="P110" s="20"/>
      <c r="Q110" s="20"/>
    </row>
    <row r="111" spans="2:17" s="2" customFormat="1" ht="14.25" thickTop="1" thickBot="1" x14ac:dyDescent="0.25">
      <c r="C111" s="3"/>
      <c r="D111" s="4"/>
      <c r="E111" s="39"/>
      <c r="F111" s="39"/>
      <c r="G111" s="39">
        <f>'Fig. 2S1 IP1_Raw'!G111</f>
        <v>20210828</v>
      </c>
      <c r="H111" s="39">
        <f>'Fig. 2S1 IP1_Raw'!H111</f>
        <v>20210830</v>
      </c>
      <c r="I111" s="39">
        <f>'Fig. 2S1 IP1_Raw'!I111</f>
        <v>20210901</v>
      </c>
      <c r="J111" s="39"/>
      <c r="L111" s="22" t="s">
        <v>0</v>
      </c>
      <c r="M111" s="22" t="s">
        <v>80</v>
      </c>
      <c r="N111" s="22" t="s">
        <v>3</v>
      </c>
      <c r="O111" s="20"/>
      <c r="P111" s="20"/>
      <c r="Q111" s="20"/>
    </row>
    <row r="112" spans="2:17" s="2" customFormat="1" ht="14.25" thickTop="1" thickBot="1" x14ac:dyDescent="0.25">
      <c r="C112" s="8" t="str">
        <f>'Fig. 2S1 IP1_Raw'!C112</f>
        <v>Concentration (M)</v>
      </c>
      <c r="D112" s="9" t="str">
        <f>'Fig. 2S1 IP1_Raw'!D112</f>
        <v>Log M</v>
      </c>
      <c r="E112" s="40"/>
      <c r="F112" s="40"/>
      <c r="G112" s="40"/>
      <c r="H112" s="40"/>
      <c r="I112" s="40"/>
      <c r="J112" s="41"/>
      <c r="L112" s="20"/>
      <c r="M112" s="20"/>
      <c r="N112" s="20"/>
      <c r="O112" s="20"/>
      <c r="P112" s="20"/>
      <c r="Q112" s="20"/>
    </row>
    <row r="113" spans="3:17" s="2" customFormat="1" ht="14.25" thickTop="1" thickBot="1" x14ac:dyDescent="0.25">
      <c r="C113" s="13" t="str">
        <f>'Fig. 2S1 IP1_Raw'!C113</f>
        <v>Buffer</v>
      </c>
      <c r="D113" s="13">
        <f>'Fig. 2S1 IP1_Raw'!D113</f>
        <v>-14</v>
      </c>
      <c r="E113" s="42"/>
      <c r="F113" s="42"/>
      <c r="G113" s="42">
        <f>100*'Fig. 2S1 IP1_Raw'!G113/'Fig. 2S1 IP1_Raw'!G$48</f>
        <v>8.3676488509467788</v>
      </c>
      <c r="H113" s="42">
        <f>100*'Fig. 2S1 IP1_Raw'!H113/'Fig. 2S1 IP1_Raw'!H$48</f>
        <v>6.2805852306661896</v>
      </c>
      <c r="I113" s="42">
        <f>100*'Fig. 2S1 IP1_Raw'!I113/'Fig. 2S1 IP1_Raw'!I$48</f>
        <v>7.1087891320913537</v>
      </c>
      <c r="J113" s="42"/>
      <c r="L113" s="19">
        <f t="shared" ref="L113:L120" si="27">AVERAGE(E113:J113)</f>
        <v>7.252341071234774</v>
      </c>
      <c r="M113" s="19">
        <f t="shared" ref="M113:M120" si="28">STDEVA(E113:J113)/SQRT(COUNT(E113:J113))</f>
        <v>0.60674377024643067</v>
      </c>
      <c r="N113" s="19">
        <f t="shared" ref="N113:N120" si="29">COUNT(E113:J113)</f>
        <v>3</v>
      </c>
      <c r="O113" s="20"/>
      <c r="P113" s="20"/>
      <c r="Q113" s="20"/>
    </row>
    <row r="114" spans="3:17" s="2" customFormat="1" ht="14.25" thickTop="1" thickBot="1" x14ac:dyDescent="0.25">
      <c r="C114" s="48">
        <f>'Fig. 2S1 IP1_Raw'!C114</f>
        <v>9.9999999999999995E-8</v>
      </c>
      <c r="D114" s="52">
        <f>'Fig. 2S1 IP1_Raw'!D114</f>
        <v>-7</v>
      </c>
      <c r="E114" s="42"/>
      <c r="F114" s="42"/>
      <c r="G114" s="42">
        <f>100*'Fig. 2S1 IP1_Raw'!G114/'Fig. 2S1 IP1_Raw'!G$48</f>
        <v>8.2841584114618367</v>
      </c>
      <c r="H114" s="42">
        <f>100*'Fig. 2S1 IP1_Raw'!H114/'Fig. 2S1 IP1_Raw'!H$48</f>
        <v>6.2922490739433528</v>
      </c>
      <c r="I114" s="42">
        <f>100*'Fig. 2S1 IP1_Raw'!I114/'Fig. 2S1 IP1_Raw'!I$48</f>
        <v>7.1390833741808386</v>
      </c>
      <c r="J114" s="42"/>
      <c r="L114" s="19">
        <f t="shared" si="27"/>
        <v>7.2384969531953418</v>
      </c>
      <c r="M114" s="19">
        <f t="shared" si="28"/>
        <v>0.57715913374409655</v>
      </c>
      <c r="N114" s="19">
        <f t="shared" si="29"/>
        <v>3</v>
      </c>
      <c r="O114" s="20"/>
      <c r="P114" s="20"/>
      <c r="Q114" s="20"/>
    </row>
    <row r="115" spans="3:17" s="2" customFormat="1" ht="14.25" thickTop="1" thickBot="1" x14ac:dyDescent="0.25">
      <c r="C115" s="48">
        <f>'Fig. 2S1 IP1_Raw'!C115</f>
        <v>2.9999999999999999E-7</v>
      </c>
      <c r="D115" s="52">
        <f>'Fig. 2S1 IP1_Raw'!D115</f>
        <v>-6.5228787452803374</v>
      </c>
      <c r="E115" s="42"/>
      <c r="F115" s="42"/>
      <c r="G115" s="42">
        <f>100*'Fig. 2S1 IP1_Raw'!G115/'Fig. 2S1 IP1_Raw'!G$48</f>
        <v>8.2962324800942042</v>
      </c>
      <c r="H115" s="42">
        <f>100*'Fig. 2S1 IP1_Raw'!H115/'Fig. 2S1 IP1_Raw'!H$48</f>
        <v>6.2659856188402818</v>
      </c>
      <c r="I115" s="42">
        <f>100*'Fig. 2S1 IP1_Raw'!I115/'Fig. 2S1 IP1_Raw'!I$48</f>
        <v>7.1407751079986701</v>
      </c>
      <c r="J115" s="42"/>
      <c r="L115" s="19">
        <f t="shared" si="27"/>
        <v>7.2343310689777196</v>
      </c>
      <c r="M115" s="19">
        <f t="shared" si="28"/>
        <v>0.58794560910112381</v>
      </c>
      <c r="N115" s="19">
        <f t="shared" si="29"/>
        <v>3</v>
      </c>
      <c r="O115" s="20"/>
      <c r="P115" s="20"/>
      <c r="Q115" s="20"/>
    </row>
    <row r="116" spans="3:17" s="2" customFormat="1" ht="14.25" thickTop="1" thickBot="1" x14ac:dyDescent="0.25">
      <c r="C116" s="48">
        <f>'Fig. 2S1 IP1_Raw'!C116</f>
        <v>9.9999999999999995E-7</v>
      </c>
      <c r="D116" s="52">
        <f>'Fig. 2S1 IP1_Raw'!D116</f>
        <v>-6</v>
      </c>
      <c r="E116" s="42"/>
      <c r="F116" s="42"/>
      <c r="G116" s="42">
        <f>100*'Fig. 2S1 IP1_Raw'!G116/'Fig. 2S1 IP1_Raw'!G$48</f>
        <v>8.479784881408051</v>
      </c>
      <c r="H116" s="42">
        <f>100*'Fig. 2S1 IP1_Raw'!H116/'Fig. 2S1 IP1_Raw'!H$48</f>
        <v>6.2663833833019611</v>
      </c>
      <c r="I116" s="42">
        <f>100*'Fig. 2S1 IP1_Raw'!I116/'Fig. 2S1 IP1_Raw'!I$48</f>
        <v>7.1159832095058819</v>
      </c>
      <c r="J116" s="42"/>
      <c r="L116" s="19">
        <f t="shared" si="27"/>
        <v>7.2873838247386304</v>
      </c>
      <c r="M116" s="19">
        <f t="shared" si="28"/>
        <v>0.64467567456595531</v>
      </c>
      <c r="N116" s="19">
        <f t="shared" si="29"/>
        <v>3</v>
      </c>
      <c r="O116" s="20"/>
      <c r="P116" s="20"/>
      <c r="Q116" s="20"/>
    </row>
    <row r="117" spans="3:17" s="2" customFormat="1" ht="14.25" thickTop="1" thickBot="1" x14ac:dyDescent="0.25">
      <c r="C117" s="48">
        <f>'Fig. 2S1 IP1_Raw'!C117</f>
        <v>3.0000000000000001E-6</v>
      </c>
      <c r="D117" s="52">
        <f>'Fig. 2S1 IP1_Raw'!D117</f>
        <v>-5.5228787452803374</v>
      </c>
      <c r="E117" s="42"/>
      <c r="F117" s="42"/>
      <c r="G117" s="42">
        <f>100*'Fig. 2S1 IP1_Raw'!G117/'Fig. 2S1 IP1_Raw'!G$48</f>
        <v>8.5799168325938382</v>
      </c>
      <c r="H117" s="42">
        <f>100*'Fig. 2S1 IP1_Raw'!H117/'Fig. 2S1 IP1_Raw'!H$48</f>
        <v>6.2783117627092926</v>
      </c>
      <c r="I117" s="42">
        <f>100*'Fig. 2S1 IP1_Raw'!I117/'Fig. 2S1 IP1_Raw'!I$48</f>
        <v>7.2200202589076534</v>
      </c>
      <c r="J117" s="42"/>
      <c r="L117" s="19">
        <f t="shared" si="27"/>
        <v>7.3594162847369278</v>
      </c>
      <c r="M117" s="19">
        <f t="shared" si="28"/>
        <v>0.66806185178776589</v>
      </c>
      <c r="N117" s="19">
        <f t="shared" si="29"/>
        <v>3</v>
      </c>
      <c r="O117" s="20"/>
      <c r="P117" s="20"/>
      <c r="Q117" s="20"/>
    </row>
    <row r="118" spans="3:17" s="2" customFormat="1" ht="14.25" thickTop="1" thickBot="1" x14ac:dyDescent="0.25">
      <c r="C118" s="48">
        <f>'Fig. 2S1 IP1_Raw'!C118</f>
        <v>1.0000000000000001E-5</v>
      </c>
      <c r="D118" s="52">
        <f>'Fig. 2S1 IP1_Raw'!D118</f>
        <v>-5</v>
      </c>
      <c r="E118" s="42"/>
      <c r="F118" s="42"/>
      <c r="G118" s="42">
        <f>100*'Fig. 2S1 IP1_Raw'!G118/'Fig. 2S1 IP1_Raw'!G$48</f>
        <v>8.760945328683059</v>
      </c>
      <c r="H118" s="42">
        <f>100*'Fig. 2S1 IP1_Raw'!H118/'Fig. 2S1 IP1_Raw'!H$48</f>
        <v>6.814469025211114</v>
      </c>
      <c r="I118" s="42">
        <f>100*'Fig. 2S1 IP1_Raw'!I118/'Fig. 2S1 IP1_Raw'!I$48</f>
        <v>7.786722263401324</v>
      </c>
      <c r="J118" s="42"/>
      <c r="L118" s="19">
        <f t="shared" si="27"/>
        <v>7.7873788724318329</v>
      </c>
      <c r="M118" s="19">
        <f t="shared" si="28"/>
        <v>0.56189940480066203</v>
      </c>
      <c r="N118" s="19">
        <f t="shared" si="29"/>
        <v>3</v>
      </c>
      <c r="O118" s="20"/>
      <c r="P118" s="20"/>
      <c r="Q118" s="20"/>
    </row>
    <row r="119" spans="3:17" s="2" customFormat="1" ht="14.25" thickTop="1" thickBot="1" x14ac:dyDescent="0.25">
      <c r="C119" s="48">
        <f>'Fig. 2S1 IP1_Raw'!C119</f>
        <v>3.0000000000000001E-5</v>
      </c>
      <c r="D119" s="52">
        <f>'Fig. 2S1 IP1_Raw'!D119</f>
        <v>-4.5228787452803374</v>
      </c>
      <c r="E119" s="42"/>
      <c r="F119" s="42"/>
      <c r="G119" s="42">
        <f>100*'Fig. 2S1 IP1_Raw'!G119/'Fig. 2S1 IP1_Raw'!G$48</f>
        <v>11.785048453018584</v>
      </c>
      <c r="H119" s="42">
        <f>100*'Fig. 2S1 IP1_Raw'!H119/'Fig. 2S1 IP1_Raw'!H$48</f>
        <v>9.9234906282197137</v>
      </c>
      <c r="I119" s="42">
        <f>100*'Fig. 2S1 IP1_Raw'!I119/'Fig. 2S1 IP1_Raw'!I$48</f>
        <v>12.916179374715336</v>
      </c>
      <c r="J119" s="42"/>
      <c r="L119" s="19">
        <f t="shared" si="27"/>
        <v>11.541572818651211</v>
      </c>
      <c r="M119" s="19">
        <f t="shared" si="28"/>
        <v>0.87244995496367117</v>
      </c>
      <c r="N119" s="19">
        <f t="shared" si="29"/>
        <v>3</v>
      </c>
      <c r="O119" s="20"/>
      <c r="P119" s="20"/>
      <c r="Q119" s="20"/>
    </row>
    <row r="120" spans="3:17" s="2" customFormat="1" ht="14.25" thickTop="1" thickBot="1" x14ac:dyDescent="0.25">
      <c r="C120" s="48">
        <f>'Fig. 2S1 IP1_Raw'!C120</f>
        <v>1E-4</v>
      </c>
      <c r="D120" s="52">
        <f>'Fig. 2S1 IP1_Raw'!D120</f>
        <v>-4</v>
      </c>
      <c r="E120" s="42"/>
      <c r="F120" s="42"/>
      <c r="G120" s="42">
        <f>100*'Fig. 2S1 IP1_Raw'!G120/'Fig. 2S1 IP1_Raw'!G$48</f>
        <v>13.725486576732212</v>
      </c>
      <c r="H120" s="42">
        <f>100*'Fig. 2S1 IP1_Raw'!H120/'Fig. 2S1 IP1_Raw'!H$48</f>
        <v>10.858045653630564</v>
      </c>
      <c r="I120" s="42">
        <f>100*'Fig. 2S1 IP1_Raw'!I120/'Fig. 2S1 IP1_Raw'!I$48</f>
        <v>12.985569314179031</v>
      </c>
      <c r="J120" s="42"/>
      <c r="L120" s="19">
        <f t="shared" si="27"/>
        <v>12.523033848180603</v>
      </c>
      <c r="M120" s="19">
        <f t="shared" si="28"/>
        <v>0.85945887139317634</v>
      </c>
      <c r="N120" s="19">
        <f t="shared" si="29"/>
        <v>3</v>
      </c>
      <c r="O120" s="20"/>
      <c r="P120" s="20"/>
      <c r="Q120" s="20"/>
    </row>
    <row r="121" spans="3:17" s="25" customFormat="1" ht="13.5" thickTop="1" x14ac:dyDescent="0.2">
      <c r="E121" s="49"/>
      <c r="F121" s="49"/>
      <c r="G121" s="49"/>
      <c r="H121" s="49"/>
      <c r="I121" s="49"/>
      <c r="J121" s="49"/>
      <c r="L121" s="26"/>
      <c r="M121" s="26"/>
      <c r="N121" s="26"/>
      <c r="O121" s="26"/>
      <c r="P121" s="26"/>
      <c r="Q121" s="26"/>
    </row>
    <row r="122" spans="3:17" s="2" customFormat="1" ht="26.25" thickBot="1" x14ac:dyDescent="0.25">
      <c r="C122" s="1" t="str">
        <f>'Fig. 2S1 IP1_Raw'!C122</f>
        <v>hGB2
CGP7930</v>
      </c>
      <c r="E122" s="45"/>
      <c r="F122" s="45"/>
      <c r="G122" s="45"/>
      <c r="H122" s="45"/>
      <c r="I122" s="45"/>
      <c r="J122" s="45"/>
      <c r="L122" s="20"/>
      <c r="M122" s="20"/>
      <c r="N122" s="20"/>
      <c r="O122" s="20"/>
      <c r="P122" s="20"/>
      <c r="Q122" s="20"/>
    </row>
    <row r="123" spans="3:17" s="2" customFormat="1" ht="14.25" thickTop="1" thickBot="1" x14ac:dyDescent="0.25">
      <c r="C123" s="3"/>
      <c r="D123" s="4"/>
      <c r="E123" s="39"/>
      <c r="F123" s="39"/>
      <c r="G123" s="39">
        <f>'Fig. 2S1 IP1_Raw'!G123</f>
        <v>20210828</v>
      </c>
      <c r="H123" s="39">
        <f>'Fig. 2S1 IP1_Raw'!H123</f>
        <v>20210830</v>
      </c>
      <c r="I123" s="39">
        <f>'Fig. 2S1 IP1_Raw'!I123</f>
        <v>20210901</v>
      </c>
      <c r="J123" s="39"/>
      <c r="L123" s="22" t="s">
        <v>0</v>
      </c>
      <c r="M123" s="22" t="s">
        <v>2</v>
      </c>
      <c r="N123" s="22" t="s">
        <v>3</v>
      </c>
      <c r="O123" s="20"/>
      <c r="P123" s="20"/>
      <c r="Q123" s="20"/>
    </row>
    <row r="124" spans="3:17" s="2" customFormat="1" ht="14.25" thickTop="1" thickBot="1" x14ac:dyDescent="0.25">
      <c r="C124" s="8" t="str">
        <f>'Fig. 2S1 IP1_Raw'!C124</f>
        <v>Concentration (M)</v>
      </c>
      <c r="D124" s="9" t="str">
        <f>'Fig. 2S1 IP1_Raw'!D124</f>
        <v>Log M</v>
      </c>
      <c r="E124" s="40"/>
      <c r="F124" s="40"/>
      <c r="G124" s="40"/>
      <c r="H124" s="40"/>
      <c r="I124" s="40"/>
      <c r="J124" s="41"/>
      <c r="L124" s="20"/>
      <c r="M124" s="20"/>
      <c r="N124" s="20"/>
      <c r="O124" s="20"/>
      <c r="P124" s="20"/>
      <c r="Q124" s="20"/>
    </row>
    <row r="125" spans="3:17" s="2" customFormat="1" ht="14.25" thickTop="1" thickBot="1" x14ac:dyDescent="0.25">
      <c r="C125" s="13" t="str">
        <f>'Fig. 2S1 IP1_Raw'!C125</f>
        <v>Buffer</v>
      </c>
      <c r="D125" s="13">
        <f>'Fig. 2S1 IP1_Raw'!D125</f>
        <v>-14</v>
      </c>
      <c r="E125" s="42"/>
      <c r="F125" s="42"/>
      <c r="G125" s="42">
        <f>100*'Fig. 2S1 IP1_Raw'!G125/'Fig. 2S1 IP1_Raw'!G$48</f>
        <v>11.009728265511031</v>
      </c>
      <c r="H125" s="42">
        <f>100*'Fig. 2S1 IP1_Raw'!H125/'Fig. 2S1 IP1_Raw'!H$48</f>
        <v>9.9784115356849323</v>
      </c>
      <c r="I125" s="42">
        <f>100*'Fig. 2S1 IP1_Raw'!I125/'Fig. 2S1 IP1_Raw'!I$48</f>
        <v>14.193616257274657</v>
      </c>
      <c r="J125" s="42"/>
      <c r="L125" s="19">
        <f t="shared" ref="L125:L132" si="30">AVERAGE(E125:J125)</f>
        <v>11.727252019490207</v>
      </c>
      <c r="M125" s="19">
        <f t="shared" ref="M125:M132" si="31">STDEVA(E125:J125)/SQRT(COUNT(E125:J125))</f>
        <v>1.2686105213147387</v>
      </c>
      <c r="N125" s="19">
        <f t="shared" ref="N125:N132" si="32">COUNT(E125:J125)</f>
        <v>3</v>
      </c>
      <c r="O125" s="20"/>
      <c r="P125" s="20"/>
      <c r="Q125" s="20"/>
    </row>
    <row r="126" spans="3:17" s="2" customFormat="1" ht="14.25" thickTop="1" thickBot="1" x14ac:dyDescent="0.25">
      <c r="C126" s="48">
        <f>'Fig. 2S1 IP1_Raw'!C126</f>
        <v>9.9999999999999995E-8</v>
      </c>
      <c r="D126" s="52">
        <f>'Fig. 2S1 IP1_Raw'!D126</f>
        <v>-7</v>
      </c>
      <c r="E126" s="42"/>
      <c r="F126" s="42"/>
      <c r="G126" s="42">
        <f>100*'Fig. 2S1 IP1_Raw'!G126/'Fig. 2S1 IP1_Raw'!G$48</f>
        <v>11.02190697454634</v>
      </c>
      <c r="H126" s="42">
        <f>100*'Fig. 2S1 IP1_Raw'!H126/'Fig. 2S1 IP1_Raw'!H$48</f>
        <v>9.9875776787599762</v>
      </c>
      <c r="I126" s="42">
        <f>100*'Fig. 2S1 IP1_Raw'!I126/'Fig. 2S1 IP1_Raw'!I$48</f>
        <v>14.217524829090681</v>
      </c>
      <c r="J126" s="42"/>
      <c r="L126" s="19">
        <f t="shared" si="30"/>
        <v>11.742336494132331</v>
      </c>
      <c r="M126" s="19">
        <f t="shared" si="31"/>
        <v>1.273103457849613</v>
      </c>
      <c r="N126" s="19">
        <f t="shared" si="32"/>
        <v>3</v>
      </c>
      <c r="O126" s="20"/>
      <c r="P126" s="20"/>
      <c r="Q126" s="20"/>
    </row>
    <row r="127" spans="3:17" s="2" customFormat="1" ht="14.25" thickTop="1" thickBot="1" x14ac:dyDescent="0.25">
      <c r="C127" s="48">
        <f>'Fig. 2S1 IP1_Raw'!C127</f>
        <v>2.9999999999999999E-7</v>
      </c>
      <c r="D127" s="52">
        <f>'Fig. 2S1 IP1_Raw'!D127</f>
        <v>-6.5228787452803374</v>
      </c>
      <c r="E127" s="42"/>
      <c r="F127" s="42"/>
      <c r="G127" s="42">
        <f>100*'Fig. 2S1 IP1_Raw'!G127/'Fig. 2S1 IP1_Raw'!G$48</f>
        <v>10.853897705797131</v>
      </c>
      <c r="H127" s="42">
        <f>100*'Fig. 2S1 IP1_Raw'!H127/'Fig. 2S1 IP1_Raw'!H$48</f>
        <v>9.9089017868418523</v>
      </c>
      <c r="I127" s="42">
        <f>100*'Fig. 2S1 IP1_Raw'!I127/'Fig. 2S1 IP1_Raw'!I$48</f>
        <v>14.018232310897442</v>
      </c>
      <c r="J127" s="42"/>
      <c r="L127" s="19">
        <f t="shared" si="30"/>
        <v>11.593677267845473</v>
      </c>
      <c r="M127" s="19">
        <f t="shared" si="31"/>
        <v>1.2425920072308678</v>
      </c>
      <c r="N127" s="19">
        <f t="shared" si="32"/>
        <v>3</v>
      </c>
      <c r="O127" s="20"/>
      <c r="P127" s="20"/>
      <c r="Q127" s="20"/>
    </row>
    <row r="128" spans="3:17" s="2" customFormat="1" ht="14.25" thickTop="1" thickBot="1" x14ac:dyDescent="0.25">
      <c r="C128" s="48">
        <f>'Fig. 2S1 IP1_Raw'!C128</f>
        <v>9.9999999999999995E-7</v>
      </c>
      <c r="D128" s="52">
        <f>'Fig. 2S1 IP1_Raw'!D128</f>
        <v>-6</v>
      </c>
      <c r="E128" s="42"/>
      <c r="F128" s="42"/>
      <c r="G128" s="42">
        <f>100*'Fig. 2S1 IP1_Raw'!G128/'Fig. 2S1 IP1_Raw'!G$48</f>
        <v>11.067377011963691</v>
      </c>
      <c r="H128" s="42">
        <f>100*'Fig. 2S1 IP1_Raw'!H128/'Fig. 2S1 IP1_Raw'!H$48</f>
        <v>9.9004659781232025</v>
      </c>
      <c r="I128" s="42">
        <f>100*'Fig. 2S1 IP1_Raw'!I128/'Fig. 2S1 IP1_Raw'!I$48</f>
        <v>14.043802627928212</v>
      </c>
      <c r="J128" s="42"/>
      <c r="L128" s="19">
        <f t="shared" si="30"/>
        <v>11.67054853933837</v>
      </c>
      <c r="M128" s="19">
        <f t="shared" si="31"/>
        <v>1.2335141624617265</v>
      </c>
      <c r="N128" s="19">
        <f t="shared" si="32"/>
        <v>3</v>
      </c>
      <c r="O128" s="20"/>
      <c r="P128" s="20"/>
      <c r="Q128" s="20"/>
    </row>
    <row r="129" spans="3:17" s="2" customFormat="1" ht="14.25" thickTop="1" thickBot="1" x14ac:dyDescent="0.25">
      <c r="C129" s="48">
        <f>'Fig. 2S1 IP1_Raw'!C129</f>
        <v>3.0000000000000001E-6</v>
      </c>
      <c r="D129" s="52">
        <f>'Fig. 2S1 IP1_Raw'!D129</f>
        <v>-5.5228787452803374</v>
      </c>
      <c r="E129" s="42"/>
      <c r="F129" s="42"/>
      <c r="G129" s="42">
        <f>100*'Fig. 2S1 IP1_Raw'!G129/'Fig. 2S1 IP1_Raw'!G$48</f>
        <v>11.160427791296641</v>
      </c>
      <c r="H129" s="42">
        <f>100*'Fig. 2S1 IP1_Raw'!H129/'Fig. 2S1 IP1_Raw'!H$48</f>
        <v>9.7864320890100203</v>
      </c>
      <c r="I129" s="42">
        <f>100*'Fig. 2S1 IP1_Raw'!I129/'Fig. 2S1 IP1_Raw'!I$48</f>
        <v>15.740452582668356</v>
      </c>
      <c r="J129" s="42"/>
      <c r="L129" s="19">
        <f t="shared" si="30"/>
        <v>12.229104154325006</v>
      </c>
      <c r="M129" s="19">
        <f t="shared" si="31"/>
        <v>1.7999205432830914</v>
      </c>
      <c r="N129" s="19">
        <f t="shared" si="32"/>
        <v>3</v>
      </c>
      <c r="O129" s="20"/>
      <c r="P129" s="20"/>
      <c r="Q129" s="20"/>
    </row>
    <row r="130" spans="3:17" s="2" customFormat="1" ht="14.25" thickTop="1" thickBot="1" x14ac:dyDescent="0.25">
      <c r="C130" s="48">
        <f>'Fig. 2S1 IP1_Raw'!C130</f>
        <v>1.0000000000000001E-5</v>
      </c>
      <c r="D130" s="52">
        <f>'Fig. 2S1 IP1_Raw'!D130</f>
        <v>-5</v>
      </c>
      <c r="E130" s="42"/>
      <c r="F130" s="42"/>
      <c r="G130" s="42">
        <f>100*'Fig. 2S1 IP1_Raw'!G130/'Fig. 2S1 IP1_Raw'!G$48</f>
        <v>11.425045452939209</v>
      </c>
      <c r="H130" s="42">
        <f>100*'Fig. 2S1 IP1_Raw'!H130/'Fig. 2S1 IP1_Raw'!H$48</f>
        <v>11.009467011689724</v>
      </c>
      <c r="I130" s="42">
        <f>100*'Fig. 2S1 IP1_Raw'!I130/'Fig. 2S1 IP1_Raw'!I$48</f>
        <v>16.905030497784686</v>
      </c>
      <c r="J130" s="42"/>
      <c r="L130" s="19">
        <f t="shared" si="30"/>
        <v>13.113180987471205</v>
      </c>
      <c r="M130" s="19">
        <f t="shared" si="31"/>
        <v>1.8997165044514988</v>
      </c>
      <c r="N130" s="19">
        <f t="shared" si="32"/>
        <v>3</v>
      </c>
      <c r="O130" s="20"/>
      <c r="P130" s="20"/>
      <c r="Q130" s="20"/>
    </row>
    <row r="131" spans="3:17" s="2" customFormat="1" ht="14.25" thickTop="1" thickBot="1" x14ac:dyDescent="0.25">
      <c r="C131" s="48">
        <f>'Fig. 2S1 IP1_Raw'!C131</f>
        <v>3.0000000000000001E-5</v>
      </c>
      <c r="D131" s="52">
        <f>'Fig. 2S1 IP1_Raw'!D131</f>
        <v>-4.5228787452803374</v>
      </c>
      <c r="E131" s="42"/>
      <c r="F131" s="42"/>
      <c r="G131" s="42">
        <f>100*'Fig. 2S1 IP1_Raw'!G131/'Fig. 2S1 IP1_Raw'!G$48</f>
        <v>19.569721482072772</v>
      </c>
      <c r="H131" s="42">
        <f>100*'Fig. 2S1 IP1_Raw'!H131/'Fig. 2S1 IP1_Raw'!H$48</f>
        <v>22.540741248994781</v>
      </c>
      <c r="I131" s="42">
        <f>100*'Fig. 2S1 IP1_Raw'!I131/'Fig. 2S1 IP1_Raw'!I$48</f>
        <v>34.494915364444481</v>
      </c>
      <c r="J131" s="42"/>
      <c r="L131" s="19">
        <f t="shared" si="30"/>
        <v>25.535126031837347</v>
      </c>
      <c r="M131" s="19">
        <f t="shared" si="31"/>
        <v>4.5612537851408641</v>
      </c>
      <c r="N131" s="19">
        <f t="shared" si="32"/>
        <v>3</v>
      </c>
      <c r="O131" s="20"/>
      <c r="P131" s="20"/>
      <c r="Q131" s="20"/>
    </row>
    <row r="132" spans="3:17" s="2" customFormat="1" ht="14.25" thickTop="1" thickBot="1" x14ac:dyDescent="0.25">
      <c r="C132" s="48">
        <f>'Fig. 2S1 IP1_Raw'!C132</f>
        <v>1E-4</v>
      </c>
      <c r="D132" s="52">
        <f>'Fig. 2S1 IP1_Raw'!D132</f>
        <v>-4</v>
      </c>
      <c r="E132" s="42"/>
      <c r="F132" s="42"/>
      <c r="G132" s="42">
        <f>100*'Fig. 2S1 IP1_Raw'!G132/'Fig. 2S1 IP1_Raw'!G$48</f>
        <v>19.904350890968772</v>
      </c>
      <c r="H132" s="42">
        <f>100*'Fig. 2S1 IP1_Raw'!H132/'Fig. 2S1 IP1_Raw'!H$48</f>
        <v>22.293492987574044</v>
      </c>
      <c r="I132" s="42">
        <f>100*'Fig. 2S1 IP1_Raw'!I132/'Fig. 2S1 IP1_Raw'!I$48</f>
        <v>33.53791718812532</v>
      </c>
      <c r="J132" s="42"/>
      <c r="L132" s="19">
        <f t="shared" si="30"/>
        <v>25.245253688889377</v>
      </c>
      <c r="M132" s="19">
        <f t="shared" si="31"/>
        <v>4.2033003272473488</v>
      </c>
      <c r="N132" s="19">
        <f t="shared" si="32"/>
        <v>3</v>
      </c>
      <c r="O132" s="20"/>
      <c r="P132" s="20"/>
      <c r="Q132" s="20"/>
    </row>
    <row r="133" spans="3:17" ht="13.5" thickTop="1" x14ac:dyDescent="0.2">
      <c r="L133" s="21"/>
      <c r="M133" s="21"/>
      <c r="N133" s="21"/>
      <c r="O133" s="21"/>
      <c r="P133" s="21"/>
      <c r="Q133" s="21"/>
    </row>
    <row r="134" spans="3:17" s="2" customFormat="1" ht="26.25" thickBot="1" x14ac:dyDescent="0.25">
      <c r="C134" s="1" t="str">
        <f>'Fig. 2S1 IP1_Raw'!C134</f>
        <v>hGB1+hGB2
CGP7930</v>
      </c>
      <c r="E134" s="45"/>
      <c r="F134" s="45"/>
      <c r="G134" s="45"/>
      <c r="H134" s="45"/>
      <c r="I134" s="45"/>
      <c r="J134" s="45"/>
      <c r="L134" s="20"/>
      <c r="M134" s="20"/>
      <c r="N134" s="20"/>
      <c r="O134" s="20"/>
      <c r="P134" s="20"/>
      <c r="Q134" s="20"/>
    </row>
    <row r="135" spans="3:17" s="2" customFormat="1" ht="14.25" thickTop="1" thickBot="1" x14ac:dyDescent="0.25">
      <c r="C135" s="3"/>
      <c r="D135" s="4"/>
      <c r="E135" s="39"/>
      <c r="F135" s="39"/>
      <c r="G135" s="39">
        <f>'Fig. 2S1 IP1_Raw'!G135</f>
        <v>20210828</v>
      </c>
      <c r="H135" s="39">
        <f>'Fig. 2S1 IP1_Raw'!H135</f>
        <v>20210830</v>
      </c>
      <c r="I135" s="39">
        <f>'Fig. 2S1 IP1_Raw'!I135</f>
        <v>20210901</v>
      </c>
      <c r="J135" s="39"/>
      <c r="L135" s="22" t="s">
        <v>0</v>
      </c>
      <c r="M135" s="22" t="s">
        <v>2</v>
      </c>
      <c r="N135" s="22" t="s">
        <v>3</v>
      </c>
      <c r="O135" s="20"/>
      <c r="P135" s="20"/>
      <c r="Q135" s="20"/>
    </row>
    <row r="136" spans="3:17" s="2" customFormat="1" ht="14.25" thickTop="1" thickBot="1" x14ac:dyDescent="0.25">
      <c r="C136" s="8" t="str">
        <f>'Fig. 2S1 IP1_Raw'!C136</f>
        <v>Concentration (M)</v>
      </c>
      <c r="D136" s="9" t="str">
        <f>'Fig. 2S1 IP1_Raw'!D136</f>
        <v>Log M</v>
      </c>
      <c r="E136" s="40"/>
      <c r="F136" s="40"/>
      <c r="G136" s="40"/>
      <c r="H136" s="40"/>
      <c r="I136" s="40"/>
      <c r="J136" s="41"/>
      <c r="L136" s="20"/>
      <c r="M136" s="20"/>
      <c r="N136" s="20"/>
      <c r="O136" s="20"/>
      <c r="P136" s="20"/>
      <c r="Q136" s="20"/>
    </row>
    <row r="137" spans="3:17" s="2" customFormat="1" ht="14.25" thickTop="1" thickBot="1" x14ac:dyDescent="0.25">
      <c r="C137" s="13" t="str">
        <f>'Fig. 2S1 IP1_Raw'!C137</f>
        <v>Buffer</v>
      </c>
      <c r="D137" s="13">
        <f>'Fig. 2S1 IP1_Raw'!D137</f>
        <v>-14</v>
      </c>
      <c r="E137" s="42"/>
      <c r="F137" s="42"/>
      <c r="G137" s="42">
        <f>100*'Fig. 2S1 IP1_Raw'!G137/'Fig. 2S1 IP1_Raw'!G$48</f>
        <v>18.79635797560449</v>
      </c>
      <c r="H137" s="42">
        <f>100*'Fig. 2S1 IP1_Raw'!H137/'Fig. 2S1 IP1_Raw'!H$48</f>
        <v>21.587587248810774</v>
      </c>
      <c r="I137" s="42">
        <f>100*'Fig. 2S1 IP1_Raw'!I137/'Fig. 2S1 IP1_Raw'!I$48</f>
        <v>22.438093767651313</v>
      </c>
      <c r="J137" s="42"/>
      <c r="L137" s="19">
        <f t="shared" ref="L137:L144" si="33">AVERAGE(E137:J137)</f>
        <v>20.940679664022195</v>
      </c>
      <c r="M137" s="19">
        <f t="shared" ref="M137:M144" si="34">STDEVA(E137:J137)/SQRT(COUNT(E137:J137))</f>
        <v>1.0999131726658355</v>
      </c>
      <c r="N137" s="19">
        <f t="shared" ref="N137:N144" si="35">COUNT(E137:J137)</f>
        <v>3</v>
      </c>
      <c r="O137" s="20"/>
      <c r="P137" s="20"/>
      <c r="Q137" s="20"/>
    </row>
    <row r="138" spans="3:17" s="2" customFormat="1" ht="14.25" thickTop="1" thickBot="1" x14ac:dyDescent="0.25">
      <c r="C138" s="48">
        <f>'Fig. 2S1 IP1_Raw'!C138</f>
        <v>9.9999999999999995E-8</v>
      </c>
      <c r="D138" s="52">
        <f>'Fig. 2S1 IP1_Raw'!D138</f>
        <v>-7</v>
      </c>
      <c r="E138" s="42"/>
      <c r="F138" s="42"/>
      <c r="G138" s="42">
        <f>100*'Fig. 2S1 IP1_Raw'!G138/'Fig. 2S1 IP1_Raw'!G$48</f>
        <v>18.68067102413405</v>
      </c>
      <c r="H138" s="42">
        <f>100*'Fig. 2S1 IP1_Raw'!H138/'Fig. 2S1 IP1_Raw'!H$48</f>
        <v>21.552440070825895</v>
      </c>
      <c r="I138" s="42">
        <f>100*'Fig. 2S1 IP1_Raw'!I138/'Fig. 2S1 IP1_Raw'!I$48</f>
        <v>22.36659934331513</v>
      </c>
      <c r="J138" s="42"/>
      <c r="L138" s="19">
        <f t="shared" si="33"/>
        <v>20.866570146091693</v>
      </c>
      <c r="M138" s="19">
        <f t="shared" si="34"/>
        <v>1.1179341153479547</v>
      </c>
      <c r="N138" s="19">
        <f t="shared" si="35"/>
        <v>3</v>
      </c>
      <c r="O138" s="20"/>
      <c r="P138" s="20"/>
      <c r="Q138" s="20"/>
    </row>
    <row r="139" spans="3:17" s="2" customFormat="1" ht="14.25" thickTop="1" thickBot="1" x14ac:dyDescent="0.25">
      <c r="C139" s="48">
        <f>'Fig. 2S1 IP1_Raw'!C139</f>
        <v>2.9999999999999999E-7</v>
      </c>
      <c r="D139" s="52">
        <f>'Fig. 2S1 IP1_Raw'!D139</f>
        <v>-6.5228787452803374</v>
      </c>
      <c r="E139" s="42"/>
      <c r="F139" s="42"/>
      <c r="G139" s="42">
        <f>100*'Fig. 2S1 IP1_Raw'!G139/'Fig. 2S1 IP1_Raw'!G$48</f>
        <v>18.66101015662424</v>
      </c>
      <c r="H139" s="42">
        <f>100*'Fig. 2S1 IP1_Raw'!H139/'Fig. 2S1 IP1_Raw'!H$48</f>
        <v>21.506650312554477</v>
      </c>
      <c r="I139" s="42">
        <f>100*'Fig. 2S1 IP1_Raw'!I139/'Fig. 2S1 IP1_Raw'!I$48</f>
        <v>22.629886888137843</v>
      </c>
      <c r="J139" s="42"/>
      <c r="L139" s="19">
        <f t="shared" si="33"/>
        <v>20.932515785772186</v>
      </c>
      <c r="M139" s="19">
        <f t="shared" si="34"/>
        <v>1.1811320090800139</v>
      </c>
      <c r="N139" s="19">
        <f t="shared" si="35"/>
        <v>3</v>
      </c>
      <c r="O139" s="20"/>
      <c r="P139" s="20"/>
      <c r="Q139" s="20"/>
    </row>
    <row r="140" spans="3:17" s="2" customFormat="1" ht="14.25" thickTop="1" thickBot="1" x14ac:dyDescent="0.25">
      <c r="C140" s="48">
        <f>'Fig. 2S1 IP1_Raw'!C140</f>
        <v>9.9999999999999995E-7</v>
      </c>
      <c r="D140" s="52">
        <f>'Fig. 2S1 IP1_Raw'!D140</f>
        <v>-6</v>
      </c>
      <c r="E140" s="42"/>
      <c r="F140" s="42"/>
      <c r="G140" s="42">
        <f>100*'Fig. 2S1 IP1_Raw'!G140/'Fig. 2S1 IP1_Raw'!G$48</f>
        <v>18.832566629493765</v>
      </c>
      <c r="H140" s="42">
        <f>100*'Fig. 2S1 IP1_Raw'!H140/'Fig. 2S1 IP1_Raw'!H$48</f>
        <v>22.940666249915886</v>
      </c>
      <c r="I140" s="42">
        <f>100*'Fig. 2S1 IP1_Raw'!I140/'Fig. 2S1 IP1_Raw'!I$48</f>
        <v>23.988852048791745</v>
      </c>
      <c r="J140" s="42"/>
      <c r="L140" s="19">
        <f t="shared" si="33"/>
        <v>21.920694976067129</v>
      </c>
      <c r="M140" s="19">
        <f t="shared" si="34"/>
        <v>1.5734331763084077</v>
      </c>
      <c r="N140" s="19">
        <f t="shared" si="35"/>
        <v>3</v>
      </c>
      <c r="O140" s="20"/>
      <c r="P140" s="20"/>
      <c r="Q140" s="20"/>
    </row>
    <row r="141" spans="3:17" s="2" customFormat="1" ht="14.25" thickTop="1" thickBot="1" x14ac:dyDescent="0.25">
      <c r="C141" s="48">
        <f>'Fig. 2S1 IP1_Raw'!C141</f>
        <v>3.0000000000000001E-6</v>
      </c>
      <c r="D141" s="52">
        <f>'Fig. 2S1 IP1_Raw'!D141</f>
        <v>-5.5228787452803374</v>
      </c>
      <c r="E141" s="42"/>
      <c r="F141" s="42"/>
      <c r="G141" s="42">
        <f>100*'Fig. 2S1 IP1_Raw'!G141/'Fig. 2S1 IP1_Raw'!G$48</f>
        <v>23.435742043043227</v>
      </c>
      <c r="H141" s="42">
        <f>100*'Fig. 2S1 IP1_Raw'!H141/'Fig. 2S1 IP1_Raw'!H$48</f>
        <v>33.556888316801349</v>
      </c>
      <c r="I141" s="42">
        <f>100*'Fig. 2S1 IP1_Raw'!I141/'Fig. 2S1 IP1_Raw'!I$48</f>
        <v>36.639046113466648</v>
      </c>
      <c r="J141" s="42"/>
      <c r="L141" s="19">
        <f t="shared" si="33"/>
        <v>31.210558824437072</v>
      </c>
      <c r="M141" s="19">
        <f t="shared" si="34"/>
        <v>3.9879299625690927</v>
      </c>
      <c r="N141" s="19">
        <f t="shared" si="35"/>
        <v>3</v>
      </c>
      <c r="O141" s="20"/>
      <c r="P141" s="20"/>
      <c r="Q141" s="20"/>
    </row>
    <row r="142" spans="3:17" s="2" customFormat="1" ht="14.25" thickTop="1" thickBot="1" x14ac:dyDescent="0.25">
      <c r="C142" s="48">
        <f>'Fig. 2S1 IP1_Raw'!C142</f>
        <v>1.0000000000000001E-5</v>
      </c>
      <c r="D142" s="52">
        <f>'Fig. 2S1 IP1_Raw'!D142</f>
        <v>-5</v>
      </c>
      <c r="E142" s="42"/>
      <c r="F142" s="42"/>
      <c r="G142" s="42">
        <f>100*'Fig. 2S1 IP1_Raw'!G142/'Fig. 2S1 IP1_Raw'!G$48</f>
        <v>36.510724198596598</v>
      </c>
      <c r="H142" s="42">
        <f>100*'Fig. 2S1 IP1_Raw'!H142/'Fig. 2S1 IP1_Raw'!H$48</f>
        <v>51.807016048540703</v>
      </c>
      <c r="I142" s="42">
        <f>100*'Fig. 2S1 IP1_Raw'!I142/'Fig. 2S1 IP1_Raw'!I$48</f>
        <v>42.693090698810067</v>
      </c>
      <c r="J142" s="42"/>
      <c r="L142" s="19">
        <f t="shared" si="33"/>
        <v>43.670276981982454</v>
      </c>
      <c r="M142" s="19">
        <f t="shared" si="34"/>
        <v>4.4426083128301315</v>
      </c>
      <c r="N142" s="19">
        <f t="shared" si="35"/>
        <v>3</v>
      </c>
      <c r="O142" s="20"/>
      <c r="P142" s="20"/>
      <c r="Q142" s="20"/>
    </row>
    <row r="143" spans="3:17" s="2" customFormat="1" ht="14.25" thickTop="1" thickBot="1" x14ac:dyDescent="0.25">
      <c r="C143" s="48">
        <f>'Fig. 2S1 IP1_Raw'!C143</f>
        <v>3.0000000000000001E-5</v>
      </c>
      <c r="D143" s="52">
        <f>'Fig. 2S1 IP1_Raw'!D143</f>
        <v>-4.5228787452803374</v>
      </c>
      <c r="E143" s="42"/>
      <c r="F143" s="42"/>
      <c r="G143" s="42">
        <f>100*'Fig. 2S1 IP1_Raw'!G143/'Fig. 2S1 IP1_Raw'!G$48</f>
        <v>61.192072210715949</v>
      </c>
      <c r="H143" s="42">
        <f>100*'Fig. 2S1 IP1_Raw'!H143/'Fig. 2S1 IP1_Raw'!H$48</f>
        <v>82.16312861996056</v>
      </c>
      <c r="I143" s="42">
        <f>100*'Fig. 2S1 IP1_Raw'!I143/'Fig. 2S1 IP1_Raw'!I$48</f>
        <v>43.76830279181705</v>
      </c>
      <c r="J143" s="42"/>
      <c r="L143" s="19">
        <f t="shared" si="33"/>
        <v>62.37450120749785</v>
      </c>
      <c r="M143" s="19">
        <f t="shared" si="34"/>
        <v>11.099388366672764</v>
      </c>
      <c r="N143" s="19">
        <f t="shared" si="35"/>
        <v>3</v>
      </c>
      <c r="O143" s="20"/>
      <c r="P143" s="20"/>
      <c r="Q143" s="20"/>
    </row>
    <row r="144" spans="3:17" s="2" customFormat="1" ht="14.25" thickTop="1" thickBot="1" x14ac:dyDescent="0.25">
      <c r="C144" s="48">
        <f>'Fig. 2S1 IP1_Raw'!C144</f>
        <v>1E-4</v>
      </c>
      <c r="D144" s="52">
        <f>'Fig. 2S1 IP1_Raw'!D144</f>
        <v>-4</v>
      </c>
      <c r="E144" s="42"/>
      <c r="F144" s="42"/>
      <c r="G144" s="42">
        <f>100*'Fig. 2S1 IP1_Raw'!G144/'Fig. 2S1 IP1_Raw'!G$48</f>
        <v>61.734132310458946</v>
      </c>
      <c r="H144" s="42">
        <f>100*'Fig. 2S1 IP1_Raw'!H144/'Fig. 2S1 IP1_Raw'!H$48</f>
        <v>84.273102820568283</v>
      </c>
      <c r="I144" s="42">
        <f>100*'Fig. 2S1 IP1_Raw'!I144/'Fig. 2S1 IP1_Raw'!I$48</f>
        <v>42.152209532090048</v>
      </c>
      <c r="J144" s="42"/>
      <c r="L144" s="19">
        <f t="shared" si="33"/>
        <v>62.719814887705759</v>
      </c>
      <c r="M144" s="19">
        <f t="shared" si="34"/>
        <v>12.169238410327329</v>
      </c>
      <c r="N144" s="19">
        <f t="shared" si="35"/>
        <v>3</v>
      </c>
      <c r="O144" s="20"/>
      <c r="P144" s="20"/>
      <c r="Q144" s="20"/>
    </row>
    <row r="145" spans="2:17" ht="13.5" thickTop="1" x14ac:dyDescent="0.2"/>
    <row r="146" spans="2:17" s="2" customFormat="1" ht="26.25" thickBot="1" x14ac:dyDescent="0.25">
      <c r="B146" s="44" t="str">
        <f>'Fig. 2S1 IP1_Raw'!B146</f>
        <v>GS39783</v>
      </c>
      <c r="C146" s="1" t="str">
        <f>'Fig. 2S1 IP1_Raw'!C146</f>
        <v>pRK
GS39783</v>
      </c>
      <c r="E146" s="45"/>
      <c r="F146" s="45"/>
      <c r="G146" s="45"/>
      <c r="H146" s="45"/>
      <c r="I146" s="45"/>
      <c r="J146" s="45"/>
    </row>
    <row r="147" spans="2:17" s="2" customFormat="1" ht="14.25" thickTop="1" thickBot="1" x14ac:dyDescent="0.25">
      <c r="C147" s="3"/>
      <c r="D147" s="4"/>
      <c r="E147" s="39">
        <f>'Fig. 2S1 IP1_Raw'!E147</f>
        <v>20210825</v>
      </c>
      <c r="F147" s="39">
        <f>'Fig. 2S1 IP1_Raw'!F147</f>
        <v>20210826</v>
      </c>
      <c r="G147" s="39">
        <f>'Fig. 2S1 IP1_Raw'!G147</f>
        <v>20210828</v>
      </c>
      <c r="H147" s="39"/>
      <c r="I147" s="39"/>
      <c r="J147" s="39"/>
      <c r="L147" s="7" t="s">
        <v>79</v>
      </c>
      <c r="M147" s="7" t="s">
        <v>2</v>
      </c>
      <c r="N147" s="7" t="s">
        <v>3</v>
      </c>
    </row>
    <row r="148" spans="2:17" s="2" customFormat="1" ht="14.25" thickTop="1" thickBot="1" x14ac:dyDescent="0.25">
      <c r="C148" s="8" t="str">
        <f>'Fig. 2S1 IP1_Raw'!C148</f>
        <v>Concentration (M)</v>
      </c>
      <c r="D148" s="9" t="str">
        <f>'Fig. 2S1 IP1_Raw'!D148</f>
        <v>Log M</v>
      </c>
      <c r="E148" s="40"/>
      <c r="F148" s="40"/>
      <c r="G148" s="40"/>
      <c r="H148" s="40"/>
      <c r="I148" s="41"/>
      <c r="J148" s="41"/>
    </row>
    <row r="149" spans="2:17" s="2" customFormat="1" ht="14.25" thickTop="1" thickBot="1" x14ac:dyDescent="0.25">
      <c r="C149" s="13" t="str">
        <f>'Fig. 2S1 IP1_Raw'!C149</f>
        <v>Buffer</v>
      </c>
      <c r="D149" s="13">
        <f>'Fig. 2S1 IP1_Raw'!D149</f>
        <v>-14</v>
      </c>
      <c r="E149" s="42">
        <f>100*'Fig. 2S1 IP1_Raw'!E149/'Fig. 2S1 IP1_Raw'!E$48</f>
        <v>21.072596192460271</v>
      </c>
      <c r="F149" s="42">
        <f>100*'Fig. 2S1 IP1_Raw'!F149/'Fig. 2S1 IP1_Raw'!F$48</f>
        <v>11.361936993836267</v>
      </c>
      <c r="G149" s="42">
        <f>100*'Fig. 2S1 IP1_Raw'!G149/'Fig. 2S1 IP1_Raw'!G$48</f>
        <v>12.153477391844584</v>
      </c>
      <c r="H149" s="42"/>
      <c r="I149" s="42"/>
      <c r="J149" s="42"/>
      <c r="L149" s="17">
        <f t="shared" ref="L149:L156" si="36">AVERAGE(E149:J149)</f>
        <v>14.862670192713706</v>
      </c>
      <c r="M149" s="17">
        <f t="shared" ref="M149:M156" si="37">STDEVA(E149:J149)/SQRT(COUNT(E149:J149))</f>
        <v>3.1133593722411899</v>
      </c>
      <c r="N149" s="17">
        <f t="shared" ref="N149:N156" si="38">COUNT(E149:J149)</f>
        <v>3</v>
      </c>
    </row>
    <row r="150" spans="2:17" s="2" customFormat="1" ht="14.25" thickTop="1" thickBot="1" x14ac:dyDescent="0.25">
      <c r="C150" s="48">
        <f>'Fig. 2S1 IP1_Raw'!C150</f>
        <v>9.9999999999999995E-8</v>
      </c>
      <c r="D150" s="52">
        <f>'Fig. 2S1 IP1_Raw'!D150</f>
        <v>-7</v>
      </c>
      <c r="E150" s="42">
        <f>100*'Fig. 2S1 IP1_Raw'!E150/'Fig. 2S1 IP1_Raw'!E$48</f>
        <v>20.956656346738399</v>
      </c>
      <c r="F150" s="42">
        <f>100*'Fig. 2S1 IP1_Raw'!F150/'Fig. 2S1 IP1_Raw'!F$48</f>
        <v>11.460819001545154</v>
      </c>
      <c r="G150" s="42">
        <f>100*'Fig. 2S1 IP1_Raw'!G150/'Fig. 2S1 IP1_Raw'!G$48</f>
        <v>12.056578001660498</v>
      </c>
      <c r="H150" s="42"/>
      <c r="I150" s="42"/>
      <c r="J150" s="42"/>
      <c r="L150" s="17">
        <f t="shared" si="36"/>
        <v>14.824684449981349</v>
      </c>
      <c r="M150" s="17">
        <f t="shared" si="37"/>
        <v>3.0708056328113802</v>
      </c>
      <c r="N150" s="17">
        <f t="shared" si="38"/>
        <v>3</v>
      </c>
    </row>
    <row r="151" spans="2:17" s="2" customFormat="1" ht="14.25" thickTop="1" thickBot="1" x14ac:dyDescent="0.25">
      <c r="C151" s="48">
        <f>'Fig. 2S1 IP1_Raw'!C151</f>
        <v>2.9999999999999999E-7</v>
      </c>
      <c r="D151" s="52">
        <f>'Fig. 2S1 IP1_Raw'!D151</f>
        <v>-6.5228787452803374</v>
      </c>
      <c r="E151" s="42">
        <f>100*'Fig. 2S1 IP1_Raw'!E151/'Fig. 2S1 IP1_Raw'!E$48</f>
        <v>20.562620756686908</v>
      </c>
      <c r="F151" s="42">
        <f>100*'Fig. 2S1 IP1_Raw'!F151/'Fig. 2S1 IP1_Raw'!F$48</f>
        <v>11.21349166754759</v>
      </c>
      <c r="G151" s="42">
        <f>100*'Fig. 2S1 IP1_Raw'!G151/'Fig. 2S1 IP1_Raw'!G$48</f>
        <v>11.860208845662157</v>
      </c>
      <c r="H151" s="42"/>
      <c r="I151" s="42"/>
      <c r="J151" s="42"/>
      <c r="L151" s="17">
        <f t="shared" si="36"/>
        <v>14.545440423298885</v>
      </c>
      <c r="M151" s="17">
        <f t="shared" si="37"/>
        <v>3.0143769478119777</v>
      </c>
      <c r="N151" s="17">
        <f t="shared" si="38"/>
        <v>3</v>
      </c>
    </row>
    <row r="152" spans="2:17" s="2" customFormat="1" ht="14.25" thickTop="1" thickBot="1" x14ac:dyDescent="0.25">
      <c r="C152" s="48">
        <f>'Fig. 2S1 IP1_Raw'!C152</f>
        <v>9.9999999999999995E-7</v>
      </c>
      <c r="D152" s="52">
        <f>'Fig. 2S1 IP1_Raw'!D152</f>
        <v>-6</v>
      </c>
      <c r="E152" s="42">
        <f>100*'Fig. 2S1 IP1_Raw'!E152/'Fig. 2S1 IP1_Raw'!E$48</f>
        <v>20.404666661966385</v>
      </c>
      <c r="F152" s="42">
        <f>100*'Fig. 2S1 IP1_Raw'!F152/'Fig. 2S1 IP1_Raw'!F$48</f>
        <v>11.378691178418627</v>
      </c>
      <c r="G152" s="42">
        <f>100*'Fig. 2S1 IP1_Raw'!G152/'Fig. 2S1 IP1_Raw'!G$48</f>
        <v>12.395014996034151</v>
      </c>
      <c r="H152" s="42"/>
      <c r="I152" s="42"/>
      <c r="J152" s="42"/>
      <c r="L152" s="19">
        <f t="shared" si="36"/>
        <v>14.726124278806388</v>
      </c>
      <c r="M152" s="19">
        <f t="shared" si="37"/>
        <v>2.8543890895467996</v>
      </c>
      <c r="N152" s="19">
        <f t="shared" si="38"/>
        <v>3</v>
      </c>
      <c r="O152" s="20"/>
      <c r="P152" s="20"/>
      <c r="Q152" s="20"/>
    </row>
    <row r="153" spans="2:17" s="2" customFormat="1" ht="14.25" thickTop="1" thickBot="1" x14ac:dyDescent="0.25">
      <c r="C153" s="48">
        <f>'Fig. 2S1 IP1_Raw'!C153</f>
        <v>3.0000000000000001E-6</v>
      </c>
      <c r="D153" s="52">
        <f>'Fig. 2S1 IP1_Raw'!D153</f>
        <v>-5.5228787452803374</v>
      </c>
      <c r="E153" s="42">
        <f>100*'Fig. 2S1 IP1_Raw'!E153/'Fig. 2S1 IP1_Raw'!E$48</f>
        <v>20.703463798015342</v>
      </c>
      <c r="F153" s="42">
        <f>100*'Fig. 2S1 IP1_Raw'!F153/'Fig. 2S1 IP1_Raw'!F$48</f>
        <v>11.379718360857979</v>
      </c>
      <c r="G153" s="42">
        <f>100*'Fig. 2S1 IP1_Raw'!G153/'Fig. 2S1 IP1_Raw'!G$48</f>
        <v>12.35961484781259</v>
      </c>
      <c r="H153" s="42"/>
      <c r="I153" s="42"/>
      <c r="J153" s="42"/>
      <c r="L153" s="19">
        <f t="shared" si="36"/>
        <v>14.814265668895302</v>
      </c>
      <c r="M153" s="19">
        <f t="shared" si="37"/>
        <v>2.9581548434967435</v>
      </c>
      <c r="N153" s="19">
        <f t="shared" si="38"/>
        <v>3</v>
      </c>
      <c r="O153" s="20"/>
      <c r="P153" s="20"/>
      <c r="Q153" s="20"/>
    </row>
    <row r="154" spans="2:17" s="2" customFormat="1" ht="14.25" thickTop="1" thickBot="1" x14ac:dyDescent="0.25">
      <c r="C154" s="48">
        <f>'Fig. 2S1 IP1_Raw'!C154</f>
        <v>1.0000000000000001E-5</v>
      </c>
      <c r="D154" s="52">
        <f>'Fig. 2S1 IP1_Raw'!D154</f>
        <v>-5</v>
      </c>
      <c r="E154" s="42">
        <f>100*'Fig. 2S1 IP1_Raw'!E154/'Fig. 2S1 IP1_Raw'!E$48</f>
        <v>20.497518125906403</v>
      </c>
      <c r="F154" s="42">
        <f>100*'Fig. 2S1 IP1_Raw'!F154/'Fig. 2S1 IP1_Raw'!F$48</f>
        <v>11.204515860791306</v>
      </c>
      <c r="G154" s="42">
        <f>100*'Fig. 2S1 IP1_Raw'!G154/'Fig. 2S1 IP1_Raw'!G$48</f>
        <v>12.814063549141665</v>
      </c>
      <c r="H154" s="42"/>
      <c r="I154" s="42"/>
      <c r="J154" s="42"/>
      <c r="L154" s="19">
        <f t="shared" si="36"/>
        <v>14.838699178613124</v>
      </c>
      <c r="M154" s="19">
        <f t="shared" si="37"/>
        <v>2.8673062183259823</v>
      </c>
      <c r="N154" s="19">
        <f t="shared" si="38"/>
        <v>3</v>
      </c>
      <c r="O154" s="20"/>
      <c r="P154" s="20"/>
      <c r="Q154" s="20"/>
    </row>
    <row r="155" spans="2:17" s="2" customFormat="1" ht="14.25" thickTop="1" thickBot="1" x14ac:dyDescent="0.25">
      <c r="C155" s="48">
        <f>'Fig. 2S1 IP1_Raw'!C155</f>
        <v>3.0000000000000001E-5</v>
      </c>
      <c r="D155" s="52">
        <f>'Fig. 2S1 IP1_Raw'!D155</f>
        <v>-4.5228787452803374</v>
      </c>
      <c r="E155" s="42">
        <f>100*'Fig. 2S1 IP1_Raw'!E155/'Fig. 2S1 IP1_Raw'!E$48</f>
        <v>20.881209077298866</v>
      </c>
      <c r="F155" s="42">
        <f>100*'Fig. 2S1 IP1_Raw'!F155/'Fig. 2S1 IP1_Raw'!F$48</f>
        <v>11.187300749607283</v>
      </c>
      <c r="G155" s="42">
        <f>100*'Fig. 2S1 IP1_Raw'!G155/'Fig. 2S1 IP1_Raw'!G$48</f>
        <v>12.327250409147517</v>
      </c>
      <c r="H155" s="42"/>
      <c r="I155" s="42"/>
      <c r="J155" s="42"/>
      <c r="L155" s="19">
        <f t="shared" si="36"/>
        <v>14.798586745351223</v>
      </c>
      <c r="M155" s="19">
        <f t="shared" si="37"/>
        <v>3.0590626086762058</v>
      </c>
      <c r="N155" s="19">
        <f t="shared" si="38"/>
        <v>3</v>
      </c>
      <c r="O155" s="20"/>
      <c r="P155" s="20"/>
      <c r="Q155" s="20"/>
    </row>
    <row r="156" spans="2:17" s="2" customFormat="1" ht="14.25" thickTop="1" thickBot="1" x14ac:dyDescent="0.25">
      <c r="C156" s="48">
        <f>'Fig. 2S1 IP1_Raw'!C156</f>
        <v>1E-4</v>
      </c>
      <c r="D156" s="52">
        <f>'Fig. 2S1 IP1_Raw'!D156</f>
        <v>-4</v>
      </c>
      <c r="E156" s="42">
        <f>100*'Fig. 2S1 IP1_Raw'!E156/'Fig. 2S1 IP1_Raw'!E$48</f>
        <v>20.987476037778002</v>
      </c>
      <c r="F156" s="42">
        <f>100*'Fig. 2S1 IP1_Raw'!F156/'Fig. 2S1 IP1_Raw'!F$48</f>
        <v>11.267274141413793</v>
      </c>
      <c r="G156" s="42">
        <f>100*'Fig. 2S1 IP1_Raw'!G156/'Fig. 2S1 IP1_Raw'!G$48</f>
        <v>12.963231315927803</v>
      </c>
      <c r="H156" s="42"/>
      <c r="I156" s="42"/>
      <c r="J156" s="42"/>
      <c r="L156" s="19">
        <f t="shared" si="36"/>
        <v>15.072660498373201</v>
      </c>
      <c r="M156" s="19">
        <f t="shared" si="37"/>
        <v>2.9976574094524047</v>
      </c>
      <c r="N156" s="19">
        <f t="shared" si="38"/>
        <v>3</v>
      </c>
      <c r="O156" s="20"/>
      <c r="P156" s="20"/>
      <c r="Q156" s="20"/>
    </row>
    <row r="157" spans="2:17" ht="13.5" thickTop="1" x14ac:dyDescent="0.2">
      <c r="L157" s="21"/>
      <c r="M157" s="21"/>
      <c r="N157" s="21"/>
      <c r="O157" s="21"/>
      <c r="P157" s="21"/>
      <c r="Q157" s="21"/>
    </row>
    <row r="158" spans="2:17" s="2" customFormat="1" ht="26.25" thickBot="1" x14ac:dyDescent="0.25">
      <c r="C158" s="1" t="str">
        <f>'Fig. 2S1 IP1_Raw'!C158</f>
        <v>hGB1
GS39783</v>
      </c>
      <c r="E158" s="45"/>
      <c r="F158" s="45"/>
      <c r="G158" s="45"/>
      <c r="H158" s="45"/>
      <c r="I158" s="45"/>
      <c r="J158" s="45"/>
      <c r="L158" s="20"/>
      <c r="M158" s="20"/>
      <c r="N158" s="20"/>
      <c r="O158" s="20"/>
      <c r="P158" s="20"/>
      <c r="Q158" s="20"/>
    </row>
    <row r="159" spans="2:17" s="2" customFormat="1" ht="14.25" thickTop="1" thickBot="1" x14ac:dyDescent="0.25">
      <c r="C159" s="3"/>
      <c r="D159" s="4"/>
      <c r="E159" s="39">
        <f>'Fig. 2S1 IP1_Raw'!E159</f>
        <v>20210825</v>
      </c>
      <c r="F159" s="39">
        <f>'Fig. 2S1 IP1_Raw'!F159</f>
        <v>20210826</v>
      </c>
      <c r="G159" s="39">
        <f>'Fig. 2S1 IP1_Raw'!G159</f>
        <v>20210828</v>
      </c>
      <c r="H159" s="39"/>
      <c r="I159" s="39"/>
      <c r="J159" s="39"/>
      <c r="L159" s="22" t="s">
        <v>79</v>
      </c>
      <c r="M159" s="22" t="s">
        <v>80</v>
      </c>
      <c r="N159" s="22" t="s">
        <v>81</v>
      </c>
      <c r="O159" s="20"/>
      <c r="P159" s="20"/>
      <c r="Q159" s="20"/>
    </row>
    <row r="160" spans="2:17" s="2" customFormat="1" ht="14.25" thickTop="1" thickBot="1" x14ac:dyDescent="0.25">
      <c r="C160" s="8" t="str">
        <f>'Fig. 2S1 IP1_Raw'!C160</f>
        <v>Concentration (M)</v>
      </c>
      <c r="D160" s="9" t="str">
        <f>'Fig. 2S1 IP1_Raw'!D160</f>
        <v>Log M</v>
      </c>
      <c r="E160" s="40"/>
      <c r="F160" s="40"/>
      <c r="G160" s="40"/>
      <c r="H160" s="40"/>
      <c r="I160" s="41"/>
      <c r="J160" s="41"/>
      <c r="L160" s="20"/>
      <c r="M160" s="20"/>
      <c r="N160" s="20"/>
      <c r="O160" s="20"/>
      <c r="P160" s="20"/>
      <c r="Q160" s="20"/>
    </row>
    <row r="161" spans="3:17" s="2" customFormat="1" ht="14.25" thickTop="1" thickBot="1" x14ac:dyDescent="0.25">
      <c r="C161" s="13" t="str">
        <f>'Fig. 2S1 IP1_Raw'!C161</f>
        <v>Buffer</v>
      </c>
      <c r="D161" s="13">
        <f>'Fig. 2S1 IP1_Raw'!D161</f>
        <v>-14</v>
      </c>
      <c r="E161" s="42">
        <f>100*'Fig. 2S1 IP1_Raw'!E161/'Fig. 2S1 IP1_Raw'!E$48</f>
        <v>17.803418628060754</v>
      </c>
      <c r="F161" s="42">
        <f>100*'Fig. 2S1 IP1_Raw'!F161/'Fig. 2S1 IP1_Raw'!F$48</f>
        <v>13.813450355707113</v>
      </c>
      <c r="G161" s="42">
        <f>100*'Fig. 2S1 IP1_Raw'!G161/'Fig. 2S1 IP1_Raw'!G$48</f>
        <v>8.0803388348775602</v>
      </c>
      <c r="H161" s="42"/>
      <c r="I161" s="42"/>
      <c r="J161" s="42"/>
      <c r="L161" s="19">
        <f t="shared" ref="L161:L168" si="39">AVERAGE(E161:J161)</f>
        <v>13.232402606215141</v>
      </c>
      <c r="M161" s="19">
        <f t="shared" ref="M161:M168" si="40">STDEVA(E161:J161)/SQRT(COUNT(E161:J161))</f>
        <v>2.8218068993432874</v>
      </c>
      <c r="N161" s="19">
        <f t="shared" ref="N161:N168" si="41">COUNT(E161:J161)</f>
        <v>3</v>
      </c>
      <c r="O161" s="20"/>
      <c r="P161" s="20"/>
      <c r="Q161" s="20"/>
    </row>
    <row r="162" spans="3:17" s="2" customFormat="1" ht="14.25" thickTop="1" thickBot="1" x14ac:dyDescent="0.25">
      <c r="C162" s="48">
        <f>'Fig. 2S1 IP1_Raw'!C162</f>
        <v>9.9999999999999995E-8</v>
      </c>
      <c r="D162" s="52">
        <f>'Fig. 2S1 IP1_Raw'!D162</f>
        <v>-7</v>
      </c>
      <c r="E162" s="42">
        <f>100*'Fig. 2S1 IP1_Raw'!E162/'Fig. 2S1 IP1_Raw'!E$48</f>
        <v>17.586135305860424</v>
      </c>
      <c r="F162" s="42">
        <f>100*'Fig. 2S1 IP1_Raw'!F162/'Fig. 2S1 IP1_Raw'!F$48</f>
        <v>13.760499627004066</v>
      </c>
      <c r="G162" s="42">
        <f>100*'Fig. 2S1 IP1_Raw'!G162/'Fig. 2S1 IP1_Raw'!G$48</f>
        <v>8.2604703353205533</v>
      </c>
      <c r="H162" s="42"/>
      <c r="I162" s="42"/>
      <c r="J162" s="42"/>
      <c r="L162" s="19">
        <f t="shared" si="39"/>
        <v>13.202368422728348</v>
      </c>
      <c r="M162" s="19">
        <f t="shared" si="40"/>
        <v>2.706513108323346</v>
      </c>
      <c r="N162" s="19">
        <f t="shared" si="41"/>
        <v>3</v>
      </c>
      <c r="O162" s="20"/>
      <c r="P162" s="20"/>
      <c r="Q162" s="20"/>
    </row>
    <row r="163" spans="3:17" s="2" customFormat="1" ht="14.25" thickTop="1" thickBot="1" x14ac:dyDescent="0.25">
      <c r="C163" s="48">
        <f>'Fig. 2S1 IP1_Raw'!C163</f>
        <v>2.9999999999999999E-7</v>
      </c>
      <c r="D163" s="52">
        <f>'Fig. 2S1 IP1_Raw'!D163</f>
        <v>-6.5228787452803374</v>
      </c>
      <c r="E163" s="42">
        <f>100*'Fig. 2S1 IP1_Raw'!E163/'Fig. 2S1 IP1_Raw'!E$48</f>
        <v>17.35889444459395</v>
      </c>
      <c r="F163" s="42">
        <f>100*'Fig. 2S1 IP1_Raw'!F163/'Fig. 2S1 IP1_Raw'!F$48</f>
        <v>13.881765023610146</v>
      </c>
      <c r="G163" s="42">
        <f>100*'Fig. 2S1 IP1_Raw'!G163/'Fig. 2S1 IP1_Raw'!G$48</f>
        <v>8.1397281912756565</v>
      </c>
      <c r="H163" s="42"/>
      <c r="I163" s="42"/>
      <c r="J163" s="42"/>
      <c r="L163" s="19">
        <f t="shared" si="39"/>
        <v>13.12679588649325</v>
      </c>
      <c r="M163" s="19">
        <f t="shared" si="40"/>
        <v>2.687981919587012</v>
      </c>
      <c r="N163" s="19">
        <f t="shared" si="41"/>
        <v>3</v>
      </c>
      <c r="O163" s="20"/>
      <c r="P163" s="20"/>
      <c r="Q163" s="20"/>
    </row>
    <row r="164" spans="3:17" s="2" customFormat="1" ht="14.25" thickTop="1" thickBot="1" x14ac:dyDescent="0.25">
      <c r="C164" s="48">
        <f>'Fig. 2S1 IP1_Raw'!C164</f>
        <v>9.9999999999999995E-7</v>
      </c>
      <c r="D164" s="52">
        <f>'Fig. 2S1 IP1_Raw'!D164</f>
        <v>-6</v>
      </c>
      <c r="E164" s="42">
        <f>100*'Fig. 2S1 IP1_Raw'!E164/'Fig. 2S1 IP1_Raw'!E$48</f>
        <v>17.788745337494959</v>
      </c>
      <c r="F164" s="42">
        <f>100*'Fig. 2S1 IP1_Raw'!F164/'Fig. 2S1 IP1_Raw'!F$48</f>
        <v>13.740921412227943</v>
      </c>
      <c r="G164" s="42">
        <f>100*'Fig. 2S1 IP1_Raw'!G164/'Fig. 2S1 IP1_Raw'!G$48</f>
        <v>8.1681643702973048</v>
      </c>
      <c r="H164" s="42"/>
      <c r="I164" s="42"/>
      <c r="J164" s="42"/>
      <c r="L164" s="19">
        <f t="shared" si="39"/>
        <v>13.232610373340068</v>
      </c>
      <c r="M164" s="19">
        <f t="shared" si="40"/>
        <v>2.7888276880434235</v>
      </c>
      <c r="N164" s="19">
        <f t="shared" si="41"/>
        <v>3</v>
      </c>
      <c r="O164" s="20"/>
      <c r="P164" s="20"/>
      <c r="Q164" s="20"/>
    </row>
    <row r="165" spans="3:17" s="2" customFormat="1" ht="14.25" thickTop="1" thickBot="1" x14ac:dyDescent="0.25">
      <c r="C165" s="48">
        <f>'Fig. 2S1 IP1_Raw'!C165</f>
        <v>3.0000000000000001E-6</v>
      </c>
      <c r="D165" s="52">
        <f>'Fig. 2S1 IP1_Raw'!D165</f>
        <v>-5.5228787452803374</v>
      </c>
      <c r="E165" s="42">
        <f>100*'Fig. 2S1 IP1_Raw'!E165/'Fig. 2S1 IP1_Raw'!E$48</f>
        <v>17.921476743175209</v>
      </c>
      <c r="F165" s="42">
        <f>100*'Fig. 2S1 IP1_Raw'!F165/'Fig. 2S1 IP1_Raw'!F$48</f>
        <v>14.04531105823688</v>
      </c>
      <c r="G165" s="42">
        <f>100*'Fig. 2S1 IP1_Raw'!G165/'Fig. 2S1 IP1_Raw'!G$48</f>
        <v>8.2349192338062931</v>
      </c>
      <c r="H165" s="42"/>
      <c r="I165" s="42"/>
      <c r="J165" s="42"/>
      <c r="L165" s="19">
        <f t="shared" si="39"/>
        <v>13.400569011739462</v>
      </c>
      <c r="M165" s="19">
        <f t="shared" si="40"/>
        <v>2.8147894134060922</v>
      </c>
      <c r="N165" s="19">
        <f t="shared" si="41"/>
        <v>3</v>
      </c>
      <c r="O165" s="20"/>
      <c r="P165" s="20"/>
      <c r="Q165" s="20"/>
    </row>
    <row r="166" spans="3:17" s="2" customFormat="1" ht="14.25" thickTop="1" thickBot="1" x14ac:dyDescent="0.25">
      <c r="C166" s="48">
        <f>'Fig. 2S1 IP1_Raw'!C166</f>
        <v>1.0000000000000001E-5</v>
      </c>
      <c r="D166" s="52">
        <f>'Fig. 2S1 IP1_Raw'!D166</f>
        <v>-5</v>
      </c>
      <c r="E166" s="42">
        <f>100*'Fig. 2S1 IP1_Raw'!E166/'Fig. 2S1 IP1_Raw'!E$48</f>
        <v>18.166951042335878</v>
      </c>
      <c r="F166" s="42">
        <f>100*'Fig. 2S1 IP1_Raw'!F166/'Fig. 2S1 IP1_Raw'!F$48</f>
        <v>14.588086528829603</v>
      </c>
      <c r="G166" s="42">
        <f>100*'Fig. 2S1 IP1_Raw'!G166/'Fig. 2S1 IP1_Raw'!G$48</f>
        <v>8.4529402972262542</v>
      </c>
      <c r="H166" s="42"/>
      <c r="I166" s="42"/>
      <c r="J166" s="42"/>
      <c r="L166" s="19">
        <f t="shared" si="39"/>
        <v>13.735992622797246</v>
      </c>
      <c r="M166" s="19">
        <f t="shared" si="40"/>
        <v>2.836373812196916</v>
      </c>
      <c r="N166" s="19">
        <f t="shared" si="41"/>
        <v>3</v>
      </c>
      <c r="O166" s="20"/>
      <c r="P166" s="20"/>
      <c r="Q166" s="20"/>
    </row>
    <row r="167" spans="3:17" s="2" customFormat="1" ht="14.25" thickTop="1" thickBot="1" x14ac:dyDescent="0.25">
      <c r="C167" s="48">
        <f>'Fig. 2S1 IP1_Raw'!C167</f>
        <v>3.0000000000000001E-5</v>
      </c>
      <c r="D167" s="52">
        <f>'Fig. 2S1 IP1_Raw'!D167</f>
        <v>-4.5228787452803374</v>
      </c>
      <c r="E167" s="42">
        <f>100*'Fig. 2S1 IP1_Raw'!E167/'Fig. 2S1 IP1_Raw'!E$48</f>
        <v>17.320466833656841</v>
      </c>
      <c r="F167" s="42">
        <f>100*'Fig. 2S1 IP1_Raw'!F167/'Fig. 2S1 IP1_Raw'!F$48</f>
        <v>13.72124566602306</v>
      </c>
      <c r="G167" s="42">
        <f>100*'Fig. 2S1 IP1_Raw'!G167/'Fig. 2S1 IP1_Raw'!G$48</f>
        <v>8.219879187805045</v>
      </c>
      <c r="H167" s="42"/>
      <c r="I167" s="42"/>
      <c r="J167" s="42"/>
      <c r="L167" s="19">
        <f t="shared" si="39"/>
        <v>13.087197229161651</v>
      </c>
      <c r="M167" s="19">
        <f t="shared" si="40"/>
        <v>2.6461725151730819</v>
      </c>
      <c r="N167" s="19">
        <f t="shared" si="41"/>
        <v>3</v>
      </c>
      <c r="O167" s="20"/>
      <c r="P167" s="20"/>
      <c r="Q167" s="20"/>
    </row>
    <row r="168" spans="3:17" s="2" customFormat="1" ht="14.25" thickTop="1" thickBot="1" x14ac:dyDescent="0.25">
      <c r="C168" s="48">
        <f>'Fig. 2S1 IP1_Raw'!C168</f>
        <v>1E-4</v>
      </c>
      <c r="D168" s="52">
        <f>'Fig. 2S1 IP1_Raw'!D168</f>
        <v>-4</v>
      </c>
      <c r="E168" s="42">
        <f>100*'Fig. 2S1 IP1_Raw'!E168/'Fig. 2S1 IP1_Raw'!E$48</f>
        <v>17.622732058747062</v>
      </c>
      <c r="F168" s="42">
        <f>100*'Fig. 2S1 IP1_Raw'!F168/'Fig. 2S1 IP1_Raw'!F$48</f>
        <v>13.704442158865945</v>
      </c>
      <c r="G168" s="42">
        <f>100*'Fig. 2S1 IP1_Raw'!G168/'Fig. 2S1 IP1_Raw'!G$48</f>
        <v>8.2668273017587666</v>
      </c>
      <c r="H168" s="42"/>
      <c r="I168" s="42"/>
      <c r="J168" s="42"/>
      <c r="L168" s="19">
        <f t="shared" si="39"/>
        <v>13.198000506457257</v>
      </c>
      <c r="M168" s="19">
        <f t="shared" si="40"/>
        <v>2.7126617196602232</v>
      </c>
      <c r="N168" s="19">
        <f t="shared" si="41"/>
        <v>3</v>
      </c>
      <c r="O168" s="20"/>
      <c r="P168" s="20"/>
      <c r="Q168" s="20"/>
    </row>
    <row r="169" spans="3:17" s="25" customFormat="1" ht="13.5" thickTop="1" x14ac:dyDescent="0.2">
      <c r="E169" s="49"/>
      <c r="F169" s="49"/>
      <c r="G169" s="49"/>
      <c r="H169" s="49"/>
      <c r="I169" s="49"/>
      <c r="J169" s="49"/>
      <c r="L169" s="26"/>
      <c r="M169" s="26"/>
      <c r="N169" s="26"/>
      <c r="O169" s="26"/>
      <c r="P169" s="26"/>
      <c r="Q169" s="26"/>
    </row>
    <row r="170" spans="3:17" s="2" customFormat="1" ht="26.25" thickBot="1" x14ac:dyDescent="0.25">
      <c r="C170" s="1" t="str">
        <f>'Fig. 2S1 IP1_Raw'!C170</f>
        <v>hGB2
GS39783</v>
      </c>
      <c r="E170" s="45"/>
      <c r="F170" s="45"/>
      <c r="G170" s="45"/>
      <c r="H170" s="45"/>
      <c r="I170" s="45"/>
      <c r="J170" s="45"/>
      <c r="L170" s="20"/>
      <c r="M170" s="20"/>
      <c r="N170" s="20"/>
      <c r="O170" s="20"/>
      <c r="P170" s="20"/>
      <c r="Q170" s="20"/>
    </row>
    <row r="171" spans="3:17" s="2" customFormat="1" ht="14.25" thickTop="1" thickBot="1" x14ac:dyDescent="0.25">
      <c r="C171" s="3"/>
      <c r="D171" s="4"/>
      <c r="E171" s="39">
        <f>'Fig. 2S1 IP1_Raw'!E171</f>
        <v>20210825</v>
      </c>
      <c r="F171" s="39">
        <f>'Fig. 2S1 IP1_Raw'!F171</f>
        <v>20210826</v>
      </c>
      <c r="G171" s="39">
        <f>'Fig. 2S1 IP1_Raw'!G171</f>
        <v>20210828</v>
      </c>
      <c r="H171" s="39"/>
      <c r="I171" s="39"/>
      <c r="J171" s="39"/>
      <c r="L171" s="22" t="s">
        <v>79</v>
      </c>
      <c r="M171" s="22" t="s">
        <v>2</v>
      </c>
      <c r="N171" s="22" t="s">
        <v>3</v>
      </c>
      <c r="O171" s="20"/>
      <c r="P171" s="20"/>
      <c r="Q171" s="20"/>
    </row>
    <row r="172" spans="3:17" s="2" customFormat="1" ht="14.25" thickTop="1" thickBot="1" x14ac:dyDescent="0.25">
      <c r="C172" s="8" t="str">
        <f>'Fig. 2S1 IP1_Raw'!C172</f>
        <v>Concentration (M)</v>
      </c>
      <c r="D172" s="9" t="str">
        <f>'Fig. 2S1 IP1_Raw'!D172</f>
        <v>Log M</v>
      </c>
      <c r="E172" s="40"/>
      <c r="F172" s="40"/>
      <c r="G172" s="40"/>
      <c r="H172" s="40"/>
      <c r="I172" s="41"/>
      <c r="J172" s="41"/>
      <c r="L172" s="20"/>
      <c r="M172" s="20"/>
      <c r="N172" s="20"/>
      <c r="O172" s="20"/>
      <c r="P172" s="20"/>
      <c r="Q172" s="20"/>
    </row>
    <row r="173" spans="3:17" s="2" customFormat="1" ht="14.25" thickTop="1" thickBot="1" x14ac:dyDescent="0.25">
      <c r="C173" s="13" t="str">
        <f>'Fig. 2S1 IP1_Raw'!C173</f>
        <v>Buffer</v>
      </c>
      <c r="D173" s="13">
        <f>'Fig. 2S1 IP1_Raw'!D173</f>
        <v>-14</v>
      </c>
      <c r="E173" s="42">
        <f>100*'Fig. 2S1 IP1_Raw'!E173/'Fig. 2S1 IP1_Raw'!E$48</f>
        <v>18.890679820274308</v>
      </c>
      <c r="F173" s="42">
        <f>100*'Fig. 2S1 IP1_Raw'!F173/'Fig. 2S1 IP1_Raw'!F$48</f>
        <v>9.804636113010293</v>
      </c>
      <c r="G173" s="42">
        <f>100*'Fig. 2S1 IP1_Raw'!G173/'Fig. 2S1 IP1_Raw'!G$48</f>
        <v>10.851649727572308</v>
      </c>
      <c r="H173" s="42"/>
      <c r="I173" s="42"/>
      <c r="J173" s="42"/>
      <c r="L173" s="19">
        <f t="shared" ref="L173:L180" si="42">AVERAGE(E173:J173)</f>
        <v>13.182321886952304</v>
      </c>
      <c r="M173" s="19">
        <f t="shared" ref="M173:M180" si="43">STDEVA(E173:J173)/SQRT(COUNT(E173:J173))</f>
        <v>2.8701377492180691</v>
      </c>
      <c r="N173" s="19">
        <f t="shared" ref="N173:N180" si="44">COUNT(E173:J173)</f>
        <v>3</v>
      </c>
      <c r="O173" s="20"/>
      <c r="P173" s="20"/>
      <c r="Q173" s="20"/>
    </row>
    <row r="174" spans="3:17" s="2" customFormat="1" ht="14.25" thickTop="1" thickBot="1" x14ac:dyDescent="0.25">
      <c r="C174" s="48">
        <f>'Fig. 2S1 IP1_Raw'!C174</f>
        <v>9.9999999999999995E-8</v>
      </c>
      <c r="D174" s="52">
        <f>'Fig. 2S1 IP1_Raw'!D174</f>
        <v>-7</v>
      </c>
      <c r="E174" s="42">
        <f>100*'Fig. 2S1 IP1_Raw'!E174/'Fig. 2S1 IP1_Raw'!E$48</f>
        <v>18.939391148150623</v>
      </c>
      <c r="F174" s="42">
        <f>100*'Fig. 2S1 IP1_Raw'!F174/'Fig. 2S1 IP1_Raw'!F$48</f>
        <v>9.930863324847536</v>
      </c>
      <c r="G174" s="42">
        <f>100*'Fig. 2S1 IP1_Raw'!G174/'Fig. 2S1 IP1_Raw'!G$48</f>
        <v>10.784608612525451</v>
      </c>
      <c r="H174" s="42"/>
      <c r="I174" s="42"/>
      <c r="J174" s="42"/>
      <c r="L174" s="19">
        <f t="shared" si="42"/>
        <v>13.218287695174537</v>
      </c>
      <c r="M174" s="19">
        <f t="shared" si="43"/>
        <v>2.8711489450392054</v>
      </c>
      <c r="N174" s="19">
        <f t="shared" si="44"/>
        <v>3</v>
      </c>
      <c r="O174" s="20"/>
      <c r="P174" s="20"/>
      <c r="Q174" s="20"/>
    </row>
    <row r="175" spans="3:17" s="2" customFormat="1" ht="14.25" thickTop="1" thickBot="1" x14ac:dyDescent="0.25">
      <c r="C175" s="48">
        <f>'Fig. 2S1 IP1_Raw'!C175</f>
        <v>2.9999999999999999E-7</v>
      </c>
      <c r="D175" s="52">
        <f>'Fig. 2S1 IP1_Raw'!D175</f>
        <v>-6.5228787452803374</v>
      </c>
      <c r="E175" s="42">
        <f>100*'Fig. 2S1 IP1_Raw'!E175/'Fig. 2S1 IP1_Raw'!E$48</f>
        <v>18.251432747910641</v>
      </c>
      <c r="F175" s="42">
        <f>100*'Fig. 2S1 IP1_Raw'!F175/'Fig. 2S1 IP1_Raw'!F$48</f>
        <v>9.8752400857231848</v>
      </c>
      <c r="G175" s="42">
        <f>100*'Fig. 2S1 IP1_Raw'!G175/'Fig. 2S1 IP1_Raw'!G$48</f>
        <v>10.807291909277259</v>
      </c>
      <c r="H175" s="42"/>
      <c r="I175" s="42"/>
      <c r="J175" s="42"/>
      <c r="L175" s="19">
        <f t="shared" si="42"/>
        <v>12.977988247637029</v>
      </c>
      <c r="M175" s="19">
        <f t="shared" si="43"/>
        <v>2.6504146105560618</v>
      </c>
      <c r="N175" s="19">
        <f t="shared" si="44"/>
        <v>3</v>
      </c>
      <c r="O175" s="20"/>
      <c r="P175" s="20"/>
      <c r="Q175" s="20"/>
    </row>
    <row r="176" spans="3:17" s="2" customFormat="1" ht="14.25" thickTop="1" thickBot="1" x14ac:dyDescent="0.25">
      <c r="C176" s="48">
        <f>'Fig. 2S1 IP1_Raw'!C176</f>
        <v>9.9999999999999995E-7</v>
      </c>
      <c r="D176" s="52">
        <f>'Fig. 2S1 IP1_Raw'!D176</f>
        <v>-6</v>
      </c>
      <c r="E176" s="42">
        <f>100*'Fig. 2S1 IP1_Raw'!E176/'Fig. 2S1 IP1_Raw'!E$48</f>
        <v>18.729147594547371</v>
      </c>
      <c r="F176" s="42">
        <f>100*'Fig. 2S1 IP1_Raw'!F176/'Fig. 2S1 IP1_Raw'!F$48</f>
        <v>9.7248900325673198</v>
      </c>
      <c r="G176" s="42">
        <f>100*'Fig. 2S1 IP1_Raw'!G176/'Fig. 2S1 IP1_Raw'!G$48</f>
        <v>10.732168192189304</v>
      </c>
      <c r="H176" s="42"/>
      <c r="I176" s="42"/>
      <c r="J176" s="42"/>
      <c r="L176" s="19">
        <f t="shared" si="42"/>
        <v>13.062068606434664</v>
      </c>
      <c r="M176" s="19">
        <f t="shared" si="43"/>
        <v>2.8484200600709815</v>
      </c>
      <c r="N176" s="19">
        <f t="shared" si="44"/>
        <v>3</v>
      </c>
      <c r="O176" s="20"/>
      <c r="P176" s="20"/>
      <c r="Q176" s="20"/>
    </row>
    <row r="177" spans="3:17" s="2" customFormat="1" ht="14.25" thickTop="1" thickBot="1" x14ac:dyDescent="0.25">
      <c r="C177" s="48">
        <f>'Fig. 2S1 IP1_Raw'!C177</f>
        <v>3.0000000000000001E-6</v>
      </c>
      <c r="D177" s="52">
        <f>'Fig. 2S1 IP1_Raw'!D177</f>
        <v>-5.5228787452803374</v>
      </c>
      <c r="E177" s="42">
        <f>100*'Fig. 2S1 IP1_Raw'!E177/'Fig. 2S1 IP1_Raw'!E$48</f>
        <v>18.513642840456583</v>
      </c>
      <c r="F177" s="42">
        <f>100*'Fig. 2S1 IP1_Raw'!F177/'Fig. 2S1 IP1_Raw'!F$48</f>
        <v>9.7502176576109463</v>
      </c>
      <c r="G177" s="42">
        <f>100*'Fig. 2S1 IP1_Raw'!G177/'Fig. 2S1 IP1_Raw'!G$48</f>
        <v>11.07090580708366</v>
      </c>
      <c r="H177" s="42"/>
      <c r="I177" s="42"/>
      <c r="J177" s="42"/>
      <c r="L177" s="19">
        <f t="shared" si="42"/>
        <v>13.111588768383731</v>
      </c>
      <c r="M177" s="19">
        <f t="shared" si="43"/>
        <v>2.7278010341200103</v>
      </c>
      <c r="N177" s="19">
        <f t="shared" si="44"/>
        <v>3</v>
      </c>
      <c r="O177" s="20"/>
      <c r="P177" s="20"/>
      <c r="Q177" s="20"/>
    </row>
    <row r="178" spans="3:17" s="2" customFormat="1" ht="14.25" thickTop="1" thickBot="1" x14ac:dyDescent="0.25">
      <c r="C178" s="48">
        <f>'Fig. 2S1 IP1_Raw'!C178</f>
        <v>1.0000000000000001E-5</v>
      </c>
      <c r="D178" s="52">
        <f>'Fig. 2S1 IP1_Raw'!D178</f>
        <v>-5</v>
      </c>
      <c r="E178" s="42">
        <f>100*'Fig. 2S1 IP1_Raw'!E178/'Fig. 2S1 IP1_Raw'!E$48</f>
        <v>18.635869216593647</v>
      </c>
      <c r="F178" s="42">
        <f>100*'Fig. 2S1 IP1_Raw'!F178/'Fig. 2S1 IP1_Raw'!F$48</f>
        <v>10.079214756056089</v>
      </c>
      <c r="G178" s="42">
        <f>100*'Fig. 2S1 IP1_Raw'!G178/'Fig. 2S1 IP1_Raw'!G$48</f>
        <v>10.779794387348689</v>
      </c>
      <c r="H178" s="42"/>
      <c r="I178" s="42"/>
      <c r="J178" s="42"/>
      <c r="L178" s="19">
        <f t="shared" si="42"/>
        <v>13.164959453332807</v>
      </c>
      <c r="M178" s="19">
        <f t="shared" si="43"/>
        <v>2.7429207780060918</v>
      </c>
      <c r="N178" s="19">
        <f t="shared" si="44"/>
        <v>3</v>
      </c>
      <c r="O178" s="20"/>
      <c r="P178" s="20"/>
      <c r="Q178" s="20"/>
    </row>
    <row r="179" spans="3:17" s="2" customFormat="1" ht="14.25" thickTop="1" thickBot="1" x14ac:dyDescent="0.25">
      <c r="C179" s="48">
        <f>'Fig. 2S1 IP1_Raw'!C179</f>
        <v>3.0000000000000001E-5</v>
      </c>
      <c r="D179" s="52">
        <f>'Fig. 2S1 IP1_Raw'!D179</f>
        <v>-4.5228787452803374</v>
      </c>
      <c r="E179" s="42">
        <f>100*'Fig. 2S1 IP1_Raw'!E179/'Fig. 2S1 IP1_Raw'!E$48</f>
        <v>18.494327902638727</v>
      </c>
      <c r="F179" s="42">
        <f>100*'Fig. 2S1 IP1_Raw'!F179/'Fig. 2S1 IP1_Raw'!F$48</f>
        <v>10.310930385323292</v>
      </c>
      <c r="G179" s="42">
        <f>100*'Fig. 2S1 IP1_Raw'!G179/'Fig. 2S1 IP1_Raw'!G$48</f>
        <v>10.878082050470717</v>
      </c>
      <c r="H179" s="42"/>
      <c r="I179" s="42"/>
      <c r="J179" s="42"/>
      <c r="L179" s="19">
        <f t="shared" si="42"/>
        <v>13.227780112810912</v>
      </c>
      <c r="M179" s="19">
        <f t="shared" si="43"/>
        <v>2.638358673476437</v>
      </c>
      <c r="N179" s="19">
        <f t="shared" si="44"/>
        <v>3</v>
      </c>
      <c r="O179" s="20"/>
      <c r="P179" s="20"/>
      <c r="Q179" s="20"/>
    </row>
    <row r="180" spans="3:17" s="2" customFormat="1" ht="14.25" thickTop="1" thickBot="1" x14ac:dyDescent="0.25">
      <c r="C180" s="48">
        <f>'Fig. 2S1 IP1_Raw'!C180</f>
        <v>1E-4</v>
      </c>
      <c r="D180" s="52">
        <f>'Fig. 2S1 IP1_Raw'!D180</f>
        <v>-4</v>
      </c>
      <c r="E180" s="42">
        <f>100*'Fig. 2S1 IP1_Raw'!E180/'Fig. 2S1 IP1_Raw'!E$48</f>
        <v>18.413229804692669</v>
      </c>
      <c r="F180" s="42">
        <f>100*'Fig. 2S1 IP1_Raw'!F180/'Fig. 2S1 IP1_Raw'!F$48</f>
        <v>11.161397148085126</v>
      </c>
      <c r="G180" s="42">
        <f>100*'Fig. 2S1 IP1_Raw'!G180/'Fig. 2S1 IP1_Raw'!G$48</f>
        <v>11.162548438419575</v>
      </c>
      <c r="H180" s="42"/>
      <c r="I180" s="42"/>
      <c r="J180" s="42"/>
      <c r="L180" s="19">
        <f t="shared" si="42"/>
        <v>13.579058463732457</v>
      </c>
      <c r="M180" s="19">
        <f t="shared" si="43"/>
        <v>2.4170856933290654</v>
      </c>
      <c r="N180" s="19">
        <f t="shared" si="44"/>
        <v>3</v>
      </c>
      <c r="O180" s="20"/>
      <c r="P180" s="20"/>
      <c r="Q180" s="20"/>
    </row>
    <row r="181" spans="3:17" ht="13.5" thickTop="1" x14ac:dyDescent="0.2">
      <c r="L181" s="21"/>
      <c r="M181" s="21"/>
      <c r="N181" s="21"/>
      <c r="O181" s="21"/>
      <c r="P181" s="21"/>
      <c r="Q181" s="21"/>
    </row>
    <row r="182" spans="3:17" s="2" customFormat="1" ht="26.25" thickBot="1" x14ac:dyDescent="0.25">
      <c r="C182" s="1" t="str">
        <f>'Fig. 2S1 IP1_Raw'!C182</f>
        <v>hGB1+hGB2
GS39783</v>
      </c>
      <c r="E182" s="45"/>
      <c r="F182" s="45"/>
      <c r="G182" s="45"/>
      <c r="H182" s="45"/>
      <c r="I182" s="45"/>
      <c r="J182" s="45"/>
      <c r="L182" s="20"/>
      <c r="M182" s="20"/>
      <c r="N182" s="20"/>
      <c r="O182" s="20"/>
      <c r="P182" s="20"/>
      <c r="Q182" s="20"/>
    </row>
    <row r="183" spans="3:17" s="2" customFormat="1" ht="14.25" thickTop="1" thickBot="1" x14ac:dyDescent="0.25">
      <c r="C183" s="3"/>
      <c r="D183" s="4"/>
      <c r="E183" s="39">
        <f>'Fig. 2S1 IP1_Raw'!E183</f>
        <v>20210825</v>
      </c>
      <c r="F183" s="39">
        <f>'Fig. 2S1 IP1_Raw'!F183</f>
        <v>20210826</v>
      </c>
      <c r="G183" s="39">
        <f>'Fig. 2S1 IP1_Raw'!G183</f>
        <v>20210828</v>
      </c>
      <c r="H183" s="39"/>
      <c r="I183" s="39"/>
      <c r="J183" s="39"/>
      <c r="L183" s="22" t="s">
        <v>0</v>
      </c>
      <c r="M183" s="22" t="s">
        <v>80</v>
      </c>
      <c r="N183" s="22" t="s">
        <v>81</v>
      </c>
      <c r="O183" s="20"/>
      <c r="P183" s="20"/>
      <c r="Q183" s="20"/>
    </row>
    <row r="184" spans="3:17" s="2" customFormat="1" ht="14.25" thickTop="1" thickBot="1" x14ac:dyDescent="0.25">
      <c r="C184" s="8" t="str">
        <f>'Fig. 2S1 IP1_Raw'!C184</f>
        <v>Concentration (M)</v>
      </c>
      <c r="D184" s="9" t="str">
        <f>'Fig. 2S1 IP1_Raw'!D184</f>
        <v>Log M</v>
      </c>
      <c r="E184" s="40"/>
      <c r="F184" s="40"/>
      <c r="G184" s="40"/>
      <c r="H184" s="40"/>
      <c r="I184" s="41"/>
      <c r="J184" s="41"/>
      <c r="L184" s="20"/>
      <c r="M184" s="20"/>
      <c r="N184" s="20"/>
      <c r="O184" s="20"/>
      <c r="P184" s="20"/>
      <c r="Q184" s="20"/>
    </row>
    <row r="185" spans="3:17" s="2" customFormat="1" ht="14.25" thickTop="1" thickBot="1" x14ac:dyDescent="0.25">
      <c r="C185" s="13" t="str">
        <f>'Fig. 2S1 IP1_Raw'!C185</f>
        <v>Buffer</v>
      </c>
      <c r="D185" s="13">
        <f>'Fig. 2S1 IP1_Raw'!D185</f>
        <v>-14</v>
      </c>
      <c r="E185" s="42">
        <f>100*'Fig. 2S1 IP1_Raw'!E185/'Fig. 2S1 IP1_Raw'!E$48</f>
        <v>29.371736865150112</v>
      </c>
      <c r="F185" s="42">
        <f>100*'Fig. 2S1 IP1_Raw'!F185/'Fig. 2S1 IP1_Raw'!F$48</f>
        <v>17.445316477012792</v>
      </c>
      <c r="G185" s="42">
        <f>100*'Fig. 2S1 IP1_Raw'!G185/'Fig. 2S1 IP1_Raw'!G$48</f>
        <v>18.805012224230737</v>
      </c>
      <c r="H185" s="42"/>
      <c r="I185" s="42"/>
      <c r="J185" s="42"/>
      <c r="L185" s="19">
        <f t="shared" ref="L185:L192" si="45">AVERAGE(E185:J185)</f>
        <v>21.874021855464548</v>
      </c>
      <c r="M185" s="19">
        <f t="shared" ref="M185:M192" si="46">STDEVA(E185:J185)/SQRT(COUNT(E185:J185))</f>
        <v>3.7693496745061483</v>
      </c>
      <c r="N185" s="19">
        <f t="shared" ref="N185:N192" si="47">COUNT(E185:J185)</f>
        <v>3</v>
      </c>
      <c r="O185" s="20"/>
      <c r="P185" s="20"/>
      <c r="Q185" s="20"/>
    </row>
    <row r="186" spans="3:17" s="2" customFormat="1" ht="14.25" thickTop="1" thickBot="1" x14ac:dyDescent="0.25">
      <c r="C186" s="48">
        <f>'Fig. 2S1 IP1_Raw'!C186</f>
        <v>9.9999999999999995E-8</v>
      </c>
      <c r="D186" s="52">
        <f>'Fig. 2S1 IP1_Raw'!D186</f>
        <v>-7</v>
      </c>
      <c r="E186" s="42">
        <f>100*'Fig. 2S1 IP1_Raw'!E186/'Fig. 2S1 IP1_Raw'!E$48</f>
        <v>29.169144230102866</v>
      </c>
      <c r="F186" s="42">
        <f>100*'Fig. 2S1 IP1_Raw'!F186/'Fig. 2S1 IP1_Raw'!F$48</f>
        <v>18.184201038259005</v>
      </c>
      <c r="G186" s="42">
        <f>100*'Fig. 2S1 IP1_Raw'!G186/'Fig. 2S1 IP1_Raw'!G$48</f>
        <v>18.862352129806052</v>
      </c>
      <c r="H186" s="42"/>
      <c r="I186" s="42"/>
      <c r="J186" s="42"/>
      <c r="L186" s="19">
        <f t="shared" si="45"/>
        <v>22.071899132722638</v>
      </c>
      <c r="M186" s="19">
        <f t="shared" si="46"/>
        <v>3.5540182988160272</v>
      </c>
      <c r="N186" s="19">
        <f t="shared" si="47"/>
        <v>3</v>
      </c>
      <c r="O186" s="20"/>
      <c r="P186" s="20"/>
      <c r="Q186" s="20"/>
    </row>
    <row r="187" spans="3:17" s="2" customFormat="1" ht="14.25" thickTop="1" thickBot="1" x14ac:dyDescent="0.25">
      <c r="C187" s="48">
        <f>'Fig. 2S1 IP1_Raw'!C187</f>
        <v>2.9999999999999999E-7</v>
      </c>
      <c r="D187" s="52">
        <f>'Fig. 2S1 IP1_Raw'!D187</f>
        <v>-6.5228787452803374</v>
      </c>
      <c r="E187" s="42">
        <f>100*'Fig. 2S1 IP1_Raw'!E187/'Fig. 2S1 IP1_Raw'!E$48</f>
        <v>30.690947373074128</v>
      </c>
      <c r="F187" s="42">
        <f>100*'Fig. 2S1 IP1_Raw'!F187/'Fig. 2S1 IP1_Raw'!F$48</f>
        <v>18.407542375692639</v>
      </c>
      <c r="G187" s="42">
        <f>100*'Fig. 2S1 IP1_Raw'!G187/'Fig. 2S1 IP1_Raw'!G$48</f>
        <v>18.96224872857259</v>
      </c>
      <c r="H187" s="42"/>
      <c r="I187" s="42"/>
      <c r="J187" s="42"/>
      <c r="L187" s="19">
        <f t="shared" si="45"/>
        <v>22.686912825779785</v>
      </c>
      <c r="M187" s="19">
        <f t="shared" si="46"/>
        <v>4.0052195761777529</v>
      </c>
      <c r="N187" s="19">
        <f t="shared" si="47"/>
        <v>3</v>
      </c>
      <c r="O187" s="20"/>
      <c r="P187" s="20"/>
      <c r="Q187" s="20"/>
    </row>
    <row r="188" spans="3:17" s="2" customFormat="1" ht="14.25" thickTop="1" thickBot="1" x14ac:dyDescent="0.25">
      <c r="C188" s="48">
        <f>'Fig. 2S1 IP1_Raw'!C188</f>
        <v>9.9999999999999995E-7</v>
      </c>
      <c r="D188" s="52">
        <f>'Fig. 2S1 IP1_Raw'!D188</f>
        <v>-6</v>
      </c>
      <c r="E188" s="42">
        <f>100*'Fig. 2S1 IP1_Raw'!E188/'Fig. 2S1 IP1_Raw'!E$48</f>
        <v>34.912457849371833</v>
      </c>
      <c r="F188" s="42">
        <f>100*'Fig. 2S1 IP1_Raw'!F188/'Fig. 2S1 IP1_Raw'!F$48</f>
        <v>24.93743469438656</v>
      </c>
      <c r="G188" s="42">
        <f>100*'Fig. 2S1 IP1_Raw'!G188/'Fig. 2S1 IP1_Raw'!G$48</f>
        <v>18.986585510478978</v>
      </c>
      <c r="H188" s="42"/>
      <c r="I188" s="42"/>
      <c r="J188" s="42"/>
      <c r="L188" s="19">
        <f t="shared" si="45"/>
        <v>26.278826018079126</v>
      </c>
      <c r="M188" s="19">
        <f t="shared" si="46"/>
        <v>4.6460682464185563</v>
      </c>
      <c r="N188" s="19">
        <f t="shared" si="47"/>
        <v>3</v>
      </c>
      <c r="O188" s="20"/>
      <c r="P188" s="20"/>
      <c r="Q188" s="20"/>
    </row>
    <row r="189" spans="3:17" s="2" customFormat="1" ht="14.25" thickTop="1" thickBot="1" x14ac:dyDescent="0.25">
      <c r="C189" s="48">
        <f>'Fig. 2S1 IP1_Raw'!C189</f>
        <v>3.0000000000000001E-6</v>
      </c>
      <c r="D189" s="52">
        <f>'Fig. 2S1 IP1_Raw'!D189</f>
        <v>-5.5228787452803374</v>
      </c>
      <c r="E189" s="42">
        <f>100*'Fig. 2S1 IP1_Raw'!E189/'Fig. 2S1 IP1_Raw'!E$48</f>
        <v>40.287638668993097</v>
      </c>
      <c r="F189" s="42">
        <f>100*'Fig. 2S1 IP1_Raw'!F189/'Fig. 2S1 IP1_Raw'!F$48</f>
        <v>40.515396181944453</v>
      </c>
      <c r="G189" s="42">
        <f>100*'Fig. 2S1 IP1_Raw'!G189/'Fig. 2S1 IP1_Raw'!G$48</f>
        <v>21.247208048311386</v>
      </c>
      <c r="H189" s="42"/>
      <c r="I189" s="42"/>
      <c r="J189" s="42"/>
      <c r="L189" s="19">
        <f t="shared" si="45"/>
        <v>34.016747633082979</v>
      </c>
      <c r="M189" s="19">
        <f t="shared" si="46"/>
        <v>6.3851083070026666</v>
      </c>
      <c r="N189" s="19">
        <f t="shared" si="47"/>
        <v>3</v>
      </c>
      <c r="O189" s="20"/>
      <c r="P189" s="20"/>
      <c r="Q189" s="20"/>
    </row>
    <row r="190" spans="3:17" s="2" customFormat="1" ht="14.25" thickTop="1" thickBot="1" x14ac:dyDescent="0.25">
      <c r="C190" s="48">
        <f>'Fig. 2S1 IP1_Raw'!C190</f>
        <v>1.0000000000000001E-5</v>
      </c>
      <c r="D190" s="52">
        <f>'Fig. 2S1 IP1_Raw'!D190</f>
        <v>-5</v>
      </c>
      <c r="E190" s="42">
        <f>100*'Fig. 2S1 IP1_Raw'!E190/'Fig. 2S1 IP1_Raw'!E$48</f>
        <v>62.922682175418643</v>
      </c>
      <c r="F190" s="42">
        <f>100*'Fig. 2S1 IP1_Raw'!F190/'Fig. 2S1 IP1_Raw'!F$48</f>
        <v>55.323760070941063</v>
      </c>
      <c r="G190" s="42">
        <f>100*'Fig. 2S1 IP1_Raw'!G190/'Fig. 2S1 IP1_Raw'!G$48</f>
        <v>31.078542400136858</v>
      </c>
      <c r="H190" s="42"/>
      <c r="I190" s="42"/>
      <c r="J190" s="42"/>
      <c r="L190" s="19">
        <f t="shared" si="45"/>
        <v>49.774994882165522</v>
      </c>
      <c r="M190" s="19">
        <f t="shared" si="46"/>
        <v>9.6021509022205649</v>
      </c>
      <c r="N190" s="19">
        <f t="shared" si="47"/>
        <v>3</v>
      </c>
      <c r="O190" s="20"/>
      <c r="P190" s="20"/>
      <c r="Q190" s="20"/>
    </row>
    <row r="191" spans="3:17" s="2" customFormat="1" ht="14.25" thickTop="1" thickBot="1" x14ac:dyDescent="0.25">
      <c r="C191" s="48">
        <f>'Fig. 2S1 IP1_Raw'!C191</f>
        <v>3.0000000000000001E-5</v>
      </c>
      <c r="D191" s="52">
        <f>'Fig. 2S1 IP1_Raw'!D191</f>
        <v>-4.5228787452803374</v>
      </c>
      <c r="E191" s="42">
        <f>100*'Fig. 2S1 IP1_Raw'!E191/'Fig. 2S1 IP1_Raw'!E$48</f>
        <v>68.711416656288094</v>
      </c>
      <c r="F191" s="42">
        <f>100*'Fig. 2S1 IP1_Raw'!F191/'Fig. 2S1 IP1_Raw'!F$48</f>
        <v>71.825649125368827</v>
      </c>
      <c r="G191" s="42">
        <f>100*'Fig. 2S1 IP1_Raw'!G191/'Fig. 2S1 IP1_Raw'!G$48</f>
        <v>38.757180467543975</v>
      </c>
      <c r="H191" s="42"/>
      <c r="I191" s="42"/>
      <c r="J191" s="42"/>
      <c r="L191" s="19">
        <f t="shared" si="45"/>
        <v>59.764748749733627</v>
      </c>
      <c r="M191" s="19">
        <f t="shared" si="46"/>
        <v>10.542185965855083</v>
      </c>
      <c r="N191" s="19">
        <f t="shared" si="47"/>
        <v>3</v>
      </c>
      <c r="O191" s="20"/>
      <c r="P191" s="20"/>
      <c r="Q191" s="20"/>
    </row>
    <row r="192" spans="3:17" s="2" customFormat="1" ht="14.25" thickTop="1" thickBot="1" x14ac:dyDescent="0.25">
      <c r="C192" s="48">
        <f>'Fig. 2S1 IP1_Raw'!C192</f>
        <v>1E-4</v>
      </c>
      <c r="D192" s="52">
        <f>'Fig. 2S1 IP1_Raw'!D192</f>
        <v>-4</v>
      </c>
      <c r="E192" s="42">
        <f>100*'Fig. 2S1 IP1_Raw'!E192/'Fig. 2S1 IP1_Raw'!E$48</f>
        <v>92.230036451411905</v>
      </c>
      <c r="F192" s="42">
        <f>100*'Fig. 2S1 IP1_Raw'!F192/'Fig. 2S1 IP1_Raw'!F$48</f>
        <v>88.15235072987798</v>
      </c>
      <c r="G192" s="42">
        <f>100*'Fig. 2S1 IP1_Raw'!G192/'Fig. 2S1 IP1_Raw'!G$48</f>
        <v>54.065368417351472</v>
      </c>
      <c r="H192" s="42"/>
      <c r="I192" s="42"/>
      <c r="J192" s="42"/>
      <c r="L192" s="19">
        <f t="shared" si="45"/>
        <v>78.149251866213788</v>
      </c>
      <c r="M192" s="19">
        <f t="shared" si="46"/>
        <v>12.099338297260841</v>
      </c>
      <c r="N192" s="19">
        <f t="shared" si="47"/>
        <v>3</v>
      </c>
      <c r="O192" s="20"/>
      <c r="P192" s="20"/>
      <c r="Q192" s="20"/>
    </row>
    <row r="193" ht="13.5" thickTop="1" x14ac:dyDescent="0.2"/>
  </sheetData>
  <phoneticPr fontId="2" type="noConversion"/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tabSelected="1" zoomScale="70" zoomScaleNormal="70" workbookViewId="0">
      <pane xSplit="1" topLeftCell="E1" activePane="topRight" state="frozen"/>
      <selection pane="topRight" activeCell="AA17" sqref="AA17"/>
    </sheetView>
  </sheetViews>
  <sheetFormatPr defaultColWidth="9.125" defaultRowHeight="12.75" x14ac:dyDescent="0.2"/>
  <cols>
    <col min="1" max="1" width="22.375" style="18" bestFit="1" customWidth="1"/>
    <col min="2" max="2" width="6.125" style="18" bestFit="1" customWidth="1"/>
    <col min="3" max="21" width="9.125" style="18" customWidth="1"/>
    <col min="22" max="22" width="5.125" style="18" customWidth="1"/>
    <col min="23" max="24" width="6" style="18" customWidth="1"/>
    <col min="25" max="25" width="2.875" style="18" bestFit="1" customWidth="1"/>
    <col min="26" max="26" width="4.625" style="18" customWidth="1"/>
    <col min="27" max="16384" width="9.125" style="18"/>
  </cols>
  <sheetData>
    <row r="1" spans="1:28" s="2" customFormat="1" ht="13.5" thickBot="1" x14ac:dyDescent="0.25">
      <c r="A1" s="1" t="str">
        <f>'Fig. 2B Ca2+_Raw'!A1</f>
        <v>GB1+GB2 GABA dose</v>
      </c>
    </row>
    <row r="2" spans="1:28" s="2" customFormat="1" ht="14.25" thickTop="1" thickBot="1" x14ac:dyDescent="0.25">
      <c r="A2" s="3"/>
      <c r="B2" s="4"/>
      <c r="C2" s="5">
        <f>'Fig. 2B Ca2+_Raw'!C2</f>
        <v>20160523</v>
      </c>
      <c r="D2" s="5">
        <f>'Fig. 2B Ca2+_Raw'!D2</f>
        <v>20160525</v>
      </c>
      <c r="E2" s="5">
        <f>'Fig. 2B Ca2+_Raw'!E2</f>
        <v>20160527</v>
      </c>
      <c r="F2" s="5">
        <f>'Fig. 2B Ca2+_Raw'!F2</f>
        <v>20160529</v>
      </c>
      <c r="G2" s="5">
        <f>'Fig. 2B Ca2+_Raw'!G2</f>
        <v>20160619</v>
      </c>
      <c r="H2" s="5">
        <f>'Fig. 2B Ca2+_Raw'!H2</f>
        <v>20160727</v>
      </c>
      <c r="I2" s="5">
        <f>'Fig. 2B Ca2+_Raw'!I2</f>
        <v>20160804</v>
      </c>
      <c r="J2" s="5">
        <f>'Fig. 2B Ca2+_Raw'!J2</f>
        <v>20170118</v>
      </c>
      <c r="K2" s="5">
        <f>'Fig. 2B Ca2+_Raw'!K2</f>
        <v>20170308</v>
      </c>
      <c r="L2" s="5">
        <f>'Fig. 2B Ca2+_Raw'!L2</f>
        <v>20170314</v>
      </c>
      <c r="M2" s="5">
        <f>'Fig. 2B Ca2+_Raw'!M2</f>
        <v>20170323</v>
      </c>
      <c r="N2" s="5">
        <f>'Fig. 2B Ca2+_Raw'!N2</f>
        <v>20170326</v>
      </c>
      <c r="O2" s="5">
        <f>'Fig. 2B Ca2+_Raw'!O2</f>
        <v>20170329</v>
      </c>
      <c r="P2" s="5">
        <f>'Fig. 2B Ca2+_Raw'!P2</f>
        <v>20170414</v>
      </c>
      <c r="Q2" s="5">
        <f>'Fig. 2B Ca2+_Raw'!Q2</f>
        <v>20170418</v>
      </c>
      <c r="R2" s="5">
        <f>'Fig. 2B Ca2+_Raw'!R2</f>
        <v>20170722</v>
      </c>
      <c r="S2" s="5">
        <f>'Fig. 2B Ca2+_Raw'!S2</f>
        <v>20170915</v>
      </c>
      <c r="T2" s="5">
        <f>'Fig. 2B Ca2+_Raw'!T2</f>
        <v>20170922</v>
      </c>
      <c r="U2" s="5"/>
      <c r="W2" s="7" t="s">
        <v>0</v>
      </c>
      <c r="X2" s="7" t="s">
        <v>2</v>
      </c>
      <c r="Y2" s="7" t="s">
        <v>3</v>
      </c>
    </row>
    <row r="3" spans="1:28" s="2" customFormat="1" ht="14.25" thickTop="1" thickBot="1" x14ac:dyDescent="0.25">
      <c r="A3" s="8" t="str">
        <f>'Fig. 2B Ca2+_Raw'!A3</f>
        <v>Concentration (M)</v>
      </c>
      <c r="B3" s="9" t="str">
        <f>'Fig. 2B Ca2+_Raw'!B3</f>
        <v>Log M</v>
      </c>
      <c r="C3" s="10"/>
      <c r="D3" s="11"/>
      <c r="E3" s="12"/>
      <c r="F3" s="12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8" s="2" customFormat="1" ht="14.25" thickTop="1" thickBot="1" x14ac:dyDescent="0.25">
      <c r="A4" s="13" t="str">
        <f>'Fig. 2B Ca2+_Raw'!A4</f>
        <v>Buffer</v>
      </c>
      <c r="B4" s="14"/>
      <c r="C4" s="15">
        <f>100*('Fig. 2B Ca2+_Raw'!C4-'Fig. 2B Ca2+_Raw'!C$4)/('Fig. 2B Ca2+_Raw'!C$11-'Fig. 2B Ca2+_Raw'!C$4)</f>
        <v>0</v>
      </c>
      <c r="D4" s="15">
        <f>100*('Fig. 2B Ca2+_Raw'!D4-'Fig. 2B Ca2+_Raw'!D$4)/('Fig. 2B Ca2+_Raw'!D$11-'Fig. 2B Ca2+_Raw'!D$4)</f>
        <v>0</v>
      </c>
      <c r="E4" s="15">
        <f>100*('Fig. 2B Ca2+_Raw'!E4-'Fig. 2B Ca2+_Raw'!E$4)/('Fig. 2B Ca2+_Raw'!E$11-'Fig. 2B Ca2+_Raw'!E$4)</f>
        <v>0</v>
      </c>
      <c r="F4" s="15">
        <f>100*('Fig. 2B Ca2+_Raw'!F4-'Fig. 2B Ca2+_Raw'!F$4)/('Fig. 2B Ca2+_Raw'!F$11-'Fig. 2B Ca2+_Raw'!F$4)</f>
        <v>0</v>
      </c>
      <c r="G4" s="15">
        <f>100*('Fig. 2B Ca2+_Raw'!G4-'Fig. 2B Ca2+_Raw'!G$4)/('Fig. 2B Ca2+_Raw'!G$11-'Fig. 2B Ca2+_Raw'!G$4)</f>
        <v>0</v>
      </c>
      <c r="H4" s="15">
        <f>100*('Fig. 2B Ca2+_Raw'!H4-'Fig. 2B Ca2+_Raw'!H$4)/('Fig. 2B Ca2+_Raw'!H$11-'Fig. 2B Ca2+_Raw'!H$4)</f>
        <v>0</v>
      </c>
      <c r="I4" s="15">
        <f>100*('Fig. 2B Ca2+_Raw'!I4-'Fig. 2B Ca2+_Raw'!I$4)/('Fig. 2B Ca2+_Raw'!I$11-'Fig. 2B Ca2+_Raw'!I$4)</f>
        <v>0</v>
      </c>
      <c r="J4" s="15">
        <f>100*('Fig. 2B Ca2+_Raw'!J4-'Fig. 2B Ca2+_Raw'!J$4)/('Fig. 2B Ca2+_Raw'!J$11-'Fig. 2B Ca2+_Raw'!J$4)</f>
        <v>0</v>
      </c>
      <c r="K4" s="15">
        <f>100*('Fig. 2B Ca2+_Raw'!K4-'Fig. 2B Ca2+_Raw'!K$4)/('Fig. 2B Ca2+_Raw'!K$11-'Fig. 2B Ca2+_Raw'!K$4)</f>
        <v>0</v>
      </c>
      <c r="L4" s="15">
        <f>100*('Fig. 2B Ca2+_Raw'!L4-'Fig. 2B Ca2+_Raw'!L$4)/('Fig. 2B Ca2+_Raw'!L$11-'Fig. 2B Ca2+_Raw'!L$4)</f>
        <v>0</v>
      </c>
      <c r="M4" s="15">
        <f>100*('Fig. 2B Ca2+_Raw'!M4-'Fig. 2B Ca2+_Raw'!M$4)/('Fig. 2B Ca2+_Raw'!M$11-'Fig. 2B Ca2+_Raw'!M$4)</f>
        <v>0</v>
      </c>
      <c r="N4" s="15">
        <f>100*('Fig. 2B Ca2+_Raw'!N4-'Fig. 2B Ca2+_Raw'!N$4)/('Fig. 2B Ca2+_Raw'!N$11-'Fig. 2B Ca2+_Raw'!N$4)</f>
        <v>0</v>
      </c>
      <c r="O4" s="15">
        <f>100*('Fig. 2B Ca2+_Raw'!O4-'Fig. 2B Ca2+_Raw'!O$4)/('Fig. 2B Ca2+_Raw'!O$11-'Fig. 2B Ca2+_Raw'!O$4)</f>
        <v>0</v>
      </c>
      <c r="P4" s="15">
        <f>100*('Fig. 2B Ca2+_Raw'!P4-'Fig. 2B Ca2+_Raw'!P$4)/('Fig. 2B Ca2+_Raw'!P$11-'Fig. 2B Ca2+_Raw'!P$4)</f>
        <v>0</v>
      </c>
      <c r="Q4" s="15">
        <f>100*('Fig. 2B Ca2+_Raw'!Q4-'Fig. 2B Ca2+_Raw'!Q$4)/('Fig. 2B Ca2+_Raw'!Q$11-'Fig. 2B Ca2+_Raw'!Q$4)</f>
        <v>0</v>
      </c>
      <c r="R4" s="15">
        <f>100*('Fig. 2B Ca2+_Raw'!R4-'Fig. 2B Ca2+_Raw'!R$4)/('Fig. 2B Ca2+_Raw'!R$11-'Fig. 2B Ca2+_Raw'!R$4)</f>
        <v>0</v>
      </c>
      <c r="S4" s="15">
        <f>100*('Fig. 2B Ca2+_Raw'!S4-'Fig. 2B Ca2+_Raw'!S$4)/('Fig. 2B Ca2+_Raw'!S$11-'Fig. 2B Ca2+_Raw'!S$4)</f>
        <v>0</v>
      </c>
      <c r="T4" s="15">
        <f>100*('Fig. 2B Ca2+_Raw'!T4-'Fig. 2B Ca2+_Raw'!T$4)/('Fig. 2B Ca2+_Raw'!T$11-'Fig. 2B Ca2+_Raw'!T$4)</f>
        <v>0</v>
      </c>
      <c r="U4" s="15"/>
      <c r="W4" s="17">
        <f t="shared" ref="W4:W11" si="0">AVERAGE(C4:U4)</f>
        <v>0</v>
      </c>
      <c r="X4" s="17">
        <f t="shared" ref="X4:X11" si="1">STDEVA(C4:U4)/SQRT(COUNT(C4:U4))</f>
        <v>0</v>
      </c>
      <c r="Y4" s="17">
        <f t="shared" ref="Y4:Y11" si="2">COUNT(C4:U4)</f>
        <v>18</v>
      </c>
    </row>
    <row r="5" spans="1:28" s="2" customFormat="1" ht="14.25" thickTop="1" thickBot="1" x14ac:dyDescent="0.25">
      <c r="A5" s="13">
        <f>'Fig. 2B Ca2+_Raw'!A5</f>
        <v>1.0000000000000001E-9</v>
      </c>
      <c r="B5" s="14">
        <f>'Fig. 2B Ca2+_Raw'!B5</f>
        <v>-9</v>
      </c>
      <c r="C5" s="15">
        <f>100*('Fig. 2B Ca2+_Raw'!C5-'Fig. 2B Ca2+_Raw'!C$4)/('Fig. 2B Ca2+_Raw'!C$11-'Fig. 2B Ca2+_Raw'!C$4)</f>
        <v>2.5711791845048002</v>
      </c>
      <c r="D5" s="15">
        <f>100*('Fig. 2B Ca2+_Raw'!D5-'Fig. 2B Ca2+_Raw'!D$4)/('Fig. 2B Ca2+_Raw'!D$11-'Fig. 2B Ca2+_Raw'!D$4)</f>
        <v>0.92216049029154534</v>
      </c>
      <c r="E5" s="15">
        <f>100*('Fig. 2B Ca2+_Raw'!E5-'Fig. 2B Ca2+_Raw'!E$4)/('Fig. 2B Ca2+_Raw'!E$11-'Fig. 2B Ca2+_Raw'!E$4)</f>
        <v>3.4352585881464694</v>
      </c>
      <c r="F5" s="15">
        <f>100*('Fig. 2B Ca2+_Raw'!F5-'Fig. 2B Ca2+_Raw'!F$4)/('Fig. 2B Ca2+_Raw'!F$11-'Fig. 2B Ca2+_Raw'!F$4)</f>
        <v>0.90791180285343775</v>
      </c>
      <c r="G5" s="15">
        <f>100*('Fig. 2B Ca2+_Raw'!G5-'Fig. 2B Ca2+_Raw'!G$4)/('Fig. 2B Ca2+_Raw'!G$11-'Fig. 2B Ca2+_Raw'!G$4)</f>
        <v>0.17012589316093923</v>
      </c>
      <c r="H5" s="15">
        <f>100*('Fig. 2B Ca2+_Raw'!H5-'Fig. 2B Ca2+_Raw'!H$4)/('Fig. 2B Ca2+_Raw'!H$11-'Fig. 2B Ca2+_Raw'!H$4)</f>
        <v>2.1717171717171739</v>
      </c>
      <c r="I5" s="15">
        <f>100*('Fig. 2B Ca2+_Raw'!I5-'Fig. 2B Ca2+_Raw'!I$4)/('Fig. 2B Ca2+_Raw'!I$11-'Fig. 2B Ca2+_Raw'!I$4)</f>
        <v>1.7238039899283366</v>
      </c>
      <c r="J5" s="15">
        <f>100*('Fig. 2B Ca2+_Raw'!J5-'Fig. 2B Ca2+_Raw'!J$4)/('Fig. 2B Ca2+_Raw'!J$11-'Fig. 2B Ca2+_Raw'!J$4)</f>
        <v>1.0711214198222609</v>
      </c>
      <c r="K5" s="15">
        <f>100*('Fig. 2B Ca2+_Raw'!K5-'Fig. 2B Ca2+_Raw'!K$4)/('Fig. 2B Ca2+_Raw'!K$11-'Fig. 2B Ca2+_Raw'!K$4)</f>
        <v>0.85547540508210429</v>
      </c>
      <c r="L5" s="15">
        <f>100*('Fig. 2B Ca2+_Raw'!L5-'Fig. 2B Ca2+_Raw'!L$4)/('Fig. 2B Ca2+_Raw'!L$11-'Fig. 2B Ca2+_Raw'!L$4)</f>
        <v>0.80001887950158168</v>
      </c>
      <c r="M5" s="15">
        <f>100*('Fig. 2B Ca2+_Raw'!M5-'Fig. 2B Ca2+_Raw'!M$4)/('Fig. 2B Ca2+_Raw'!M$11-'Fig. 2B Ca2+_Raw'!M$4)</f>
        <v>5.8030041380209161</v>
      </c>
      <c r="N5" s="15">
        <f>100*('Fig. 2B Ca2+_Raw'!N5-'Fig. 2B Ca2+_Raw'!N$4)/('Fig. 2B Ca2+_Raw'!N$11-'Fig. 2B Ca2+_Raw'!N$4)</f>
        <v>2.3168792291621192</v>
      </c>
      <c r="O5" s="15">
        <f>100*('Fig. 2B Ca2+_Raw'!O5-'Fig. 2B Ca2+_Raw'!O$4)/('Fig. 2B Ca2+_Raw'!O$11-'Fig. 2B Ca2+_Raw'!O$4)</f>
        <v>0.93892742344780855</v>
      </c>
      <c r="P5" s="15">
        <f>100*('Fig. 2B Ca2+_Raw'!P5-'Fig. 2B Ca2+_Raw'!P$4)/('Fig. 2B Ca2+_Raw'!P$11-'Fig. 2B Ca2+_Raw'!P$4)</f>
        <v>4.866460979349247</v>
      </c>
      <c r="Q5" s="15">
        <f>100*('Fig. 2B Ca2+_Raw'!Q5-'Fig. 2B Ca2+_Raw'!Q$4)/('Fig. 2B Ca2+_Raw'!Q$11-'Fig. 2B Ca2+_Raw'!Q$4)</f>
        <v>0.80760194663534057</v>
      </c>
      <c r="R5" s="15">
        <f>100*('Fig. 2B Ca2+_Raw'!R5-'Fig. 2B Ca2+_Raw'!R$4)/('Fig. 2B Ca2+_Raw'!R$11-'Fig. 2B Ca2+_Raw'!R$4)</f>
        <v>1.284176364873588</v>
      </c>
      <c r="S5" s="15">
        <f>100*('Fig. 2B Ca2+_Raw'!S5-'Fig. 2B Ca2+_Raw'!S$4)/('Fig. 2B Ca2+_Raw'!S$11-'Fig. 2B Ca2+_Raw'!S$4)</f>
        <v>12.571179184504762</v>
      </c>
      <c r="T5" s="15">
        <f>100*('Fig. 2B Ca2+_Raw'!T5-'Fig. 2B Ca2+_Raw'!T$4)/('Fig. 2B Ca2+_Raw'!T$11-'Fig. 2B Ca2+_Raw'!T$4)</f>
        <v>1.1476008133425246</v>
      </c>
      <c r="U5" s="15"/>
      <c r="W5" s="17">
        <f t="shared" si="0"/>
        <v>2.4647001613524973</v>
      </c>
      <c r="X5" s="17">
        <f t="shared" si="1"/>
        <v>0.69130181474910057</v>
      </c>
      <c r="Y5" s="17">
        <f t="shared" si="2"/>
        <v>18</v>
      </c>
    </row>
    <row r="6" spans="1:28" s="2" customFormat="1" ht="14.25" thickTop="1" thickBot="1" x14ac:dyDescent="0.25">
      <c r="A6" s="13">
        <f>'Fig. 2B Ca2+_Raw'!A6</f>
        <v>1E-8</v>
      </c>
      <c r="B6" s="14">
        <f>'Fig. 2B Ca2+_Raw'!B6</f>
        <v>-8</v>
      </c>
      <c r="C6" s="15">
        <f>100*('Fig. 2B Ca2+_Raw'!C6-'Fig. 2B Ca2+_Raw'!C$4)/('Fig. 2B Ca2+_Raw'!C$11-'Fig. 2B Ca2+_Raw'!C$4)</f>
        <v>32.862961885365145</v>
      </c>
      <c r="D6" s="15">
        <f>100*('Fig. 2B Ca2+_Raw'!D6-'Fig. 2B Ca2+_Raw'!D$4)/('Fig. 2B Ca2+_Raw'!D$11-'Fig. 2B Ca2+_Raw'!D$4)</f>
        <v>35.494587318861335</v>
      </c>
      <c r="E6" s="15">
        <f>100*('Fig. 2B Ca2+_Raw'!E6-'Fig. 2B Ca2+_Raw'!E$4)/('Fig. 2B Ca2+_Raw'!E$11-'Fig. 2B Ca2+_Raw'!E$4)</f>
        <v>11.416707113196351</v>
      </c>
      <c r="F6" s="15">
        <f>100*('Fig. 2B Ca2+_Raw'!F6-'Fig. 2B Ca2+_Raw'!F$4)/('Fig. 2B Ca2+_Raw'!F$11-'Fig. 2B Ca2+_Raw'!F$4)</f>
        <v>27.651164227039722</v>
      </c>
      <c r="G6" s="15">
        <f>100*('Fig. 2B Ca2+_Raw'!G6-'Fig. 2B Ca2+_Raw'!G$4)/('Fig. 2B Ca2+_Raw'!G$11-'Fig. 2B Ca2+_Raw'!G$4)</f>
        <v>24.685267097652261</v>
      </c>
      <c r="H6" s="15">
        <f>100*('Fig. 2B Ca2+_Raw'!H6-'Fig. 2B Ca2+_Raw'!H$4)/('Fig. 2B Ca2+_Raw'!H$11-'Fig. 2B Ca2+_Raw'!H$4)</f>
        <v>20.767676767676768</v>
      </c>
      <c r="I6" s="15">
        <f>100*('Fig. 2B Ca2+_Raw'!I6-'Fig. 2B Ca2+_Raw'!I$4)/('Fig. 2B Ca2+_Raw'!I$11-'Fig. 2B Ca2+_Raw'!I$4)</f>
        <v>15.707921750920011</v>
      </c>
      <c r="J6" s="15">
        <f>100*('Fig. 2B Ca2+_Raw'!J6-'Fig. 2B Ca2+_Raw'!J$4)/('Fig. 2B Ca2+_Raw'!J$11-'Fig. 2B Ca2+_Raw'!J$4)</f>
        <v>26.637304214120043</v>
      </c>
      <c r="K6" s="15">
        <f>100*('Fig. 2B Ca2+_Raw'!K6-'Fig. 2B Ca2+_Raw'!K$4)/('Fig. 2B Ca2+_Raw'!K$11-'Fig. 2B Ca2+_Raw'!K$4)</f>
        <v>19.222822343857608</v>
      </c>
      <c r="L6" s="15">
        <f>100*('Fig. 2B Ca2+_Raw'!L6-'Fig. 2B Ca2+_Raw'!L$4)/('Fig. 2B Ca2+_Raw'!L$11-'Fig. 2B Ca2+_Raw'!L$4)</f>
        <v>34.169537924198785</v>
      </c>
      <c r="M6" s="15">
        <f>100*('Fig. 2B Ca2+_Raw'!M6-'Fig. 2B Ca2+_Raw'!M$4)/('Fig. 2B Ca2+_Raw'!M$11-'Fig. 2B Ca2+_Raw'!M$4)</f>
        <v>21.24401290280538</v>
      </c>
      <c r="N6" s="15">
        <f>100*('Fig. 2B Ca2+_Raw'!N6-'Fig. 2B Ca2+_Raw'!N$4)/('Fig. 2B Ca2+_Raw'!N$11-'Fig. 2B Ca2+_Raw'!N$4)</f>
        <v>20.078580560666055</v>
      </c>
      <c r="O6" s="15">
        <f>100*('Fig. 2B Ca2+_Raw'!O6-'Fig. 2B Ca2+_Raw'!O$4)/('Fig. 2B Ca2+_Raw'!O$11-'Fig. 2B Ca2+_Raw'!O$4)</f>
        <v>18.622060565048219</v>
      </c>
      <c r="P6" s="15">
        <f>100*('Fig. 2B Ca2+_Raw'!P6-'Fig. 2B Ca2+_Raw'!P$4)/('Fig. 2B Ca2+_Raw'!P$11-'Fig. 2B Ca2+_Raw'!P$4)</f>
        <v>11.498930552137949</v>
      </c>
      <c r="Q6" s="15">
        <f>100*('Fig. 2B Ca2+_Raw'!Q6-'Fig. 2B Ca2+_Raw'!Q$4)/('Fig. 2B Ca2+_Raw'!Q$11-'Fig. 2B Ca2+_Raw'!Q$4)</f>
        <v>24.576271186440685</v>
      </c>
      <c r="R6" s="15">
        <f>100*('Fig. 2B Ca2+_Raw'!R6-'Fig. 2B Ca2+_Raw'!R$4)/('Fig. 2B Ca2+_Raw'!R$11-'Fig. 2B Ca2+_Raw'!R$4)</f>
        <v>27.187549072636227</v>
      </c>
      <c r="S6" s="15">
        <f>100*('Fig. 2B Ca2+_Raw'!S6-'Fig. 2B Ca2+_Raw'!S$4)/('Fig. 2B Ca2+_Raw'!S$11-'Fig. 2B Ca2+_Raw'!S$4)</f>
        <v>32.862961885365145</v>
      </c>
      <c r="T6" s="15">
        <f>100*('Fig. 2B Ca2+_Raw'!T6-'Fig. 2B Ca2+_Raw'!T$4)/('Fig. 2B Ca2+_Raw'!T$11-'Fig. 2B Ca2+_Raw'!T$4)</f>
        <v>35.361282810318563</v>
      </c>
      <c r="U6" s="15"/>
      <c r="W6" s="17">
        <f t="shared" si="0"/>
        <v>24.447088898794796</v>
      </c>
      <c r="X6" s="17">
        <f t="shared" si="1"/>
        <v>1.8238772437499753</v>
      </c>
      <c r="Y6" s="17">
        <f t="shared" si="2"/>
        <v>18</v>
      </c>
    </row>
    <row r="7" spans="1:28" s="2" customFormat="1" ht="14.25" thickTop="1" thickBot="1" x14ac:dyDescent="0.25">
      <c r="A7" s="13">
        <f>'Fig. 2B Ca2+_Raw'!A7</f>
        <v>9.9999999999999995E-8</v>
      </c>
      <c r="B7" s="14">
        <f>'Fig. 2B Ca2+_Raw'!B7</f>
        <v>-7</v>
      </c>
      <c r="C7" s="15">
        <f>100*('Fig. 2B Ca2+_Raw'!C7-'Fig. 2B Ca2+_Raw'!C$4)/('Fig. 2B Ca2+_Raw'!C$11-'Fig. 2B Ca2+_Raw'!C$4)</f>
        <v>67.155742133920796</v>
      </c>
      <c r="D7" s="15">
        <f>100*('Fig. 2B Ca2+_Raw'!D7-'Fig. 2B Ca2+_Raw'!D$4)/('Fig. 2B Ca2+_Raw'!D$11-'Fig. 2B Ca2+_Raw'!D$4)</f>
        <v>64.38799473051148</v>
      </c>
      <c r="E7" s="15">
        <f>100*('Fig. 2B Ca2+_Raw'!E7-'Fig. 2B Ca2+_Raw'!E$4)/('Fig. 2B Ca2+_Raw'!E$11-'Fig. 2B Ca2+_Raw'!E$4)</f>
        <v>65.766057272286048</v>
      </c>
      <c r="F7" s="15">
        <f>100*('Fig. 2B Ca2+_Raw'!F7-'Fig. 2B Ca2+_Raw'!F$4)/('Fig. 2B Ca2+_Raw'!F$11-'Fig. 2B Ca2+_Raw'!F$4)</f>
        <v>69.470693595207223</v>
      </c>
      <c r="G7" s="15">
        <f>100*('Fig. 2B Ca2+_Raw'!G7-'Fig. 2B Ca2+_Raw'!G$4)/('Fig. 2B Ca2+_Raw'!G$11-'Fig. 2B Ca2+_Raw'!G$4)</f>
        <v>67.625042531473284</v>
      </c>
      <c r="H7" s="15">
        <f>100*('Fig. 2B Ca2+_Raw'!H7-'Fig. 2B Ca2+_Raw'!H$4)/('Fig. 2B Ca2+_Raw'!H$11-'Fig. 2B Ca2+_Raw'!H$4)</f>
        <v>65.441077441077454</v>
      </c>
      <c r="I7" s="15">
        <f>100*('Fig. 2B Ca2+_Raw'!I7-'Fig. 2B Ca2+_Raw'!I$4)/('Fig. 2B Ca2+_Raw'!I$11-'Fig. 2B Ca2+_Raw'!I$4)</f>
        <v>77.781005875137183</v>
      </c>
      <c r="J7" s="15">
        <f>100*('Fig. 2B Ca2+_Raw'!J7-'Fig. 2B Ca2+_Raw'!J$4)/('Fig. 2B Ca2+_Raw'!J$11-'Fig. 2B Ca2+_Raw'!J$4)</f>
        <v>74.285267519741453</v>
      </c>
      <c r="K7" s="15">
        <f>100*('Fig. 2B Ca2+_Raw'!K7-'Fig. 2B Ca2+_Raw'!K$4)/('Fig. 2B Ca2+_Raw'!K$11-'Fig. 2B Ca2+_Raw'!K$4)</f>
        <v>58.346322543226883</v>
      </c>
      <c r="L7" s="15">
        <f>100*('Fig. 2B Ca2+_Raw'!L7-'Fig. 2B Ca2+_Raw'!L$4)/('Fig. 2B Ca2+_Raw'!L$11-'Fig. 2B Ca2+_Raw'!L$4)</f>
        <v>71.82234389012126</v>
      </c>
      <c r="M7" s="15">
        <f>100*('Fig. 2B Ca2+_Raw'!M7-'Fig. 2B Ca2+_Raw'!M$4)/('Fig. 2B Ca2+_Raw'!M$11-'Fig. 2B Ca2+_Raw'!M$4)</f>
        <v>65.638134958131047</v>
      </c>
      <c r="N7" s="15">
        <f>100*('Fig. 2B Ca2+_Raw'!N7-'Fig. 2B Ca2+_Raw'!N$4)/('Fig. 2B Ca2+_Raw'!N$11-'Fig. 2B Ca2+_Raw'!N$4)</f>
        <v>61.405095263338417</v>
      </c>
      <c r="O7" s="15">
        <f>100*('Fig. 2B Ca2+_Raw'!O7-'Fig. 2B Ca2+_Raw'!O$4)/('Fig. 2B Ca2+_Raw'!O$11-'Fig. 2B Ca2+_Raw'!O$4)</f>
        <v>69.269159194721709</v>
      </c>
      <c r="P7" s="15">
        <f>100*('Fig. 2B Ca2+_Raw'!P7-'Fig. 2B Ca2+_Raw'!P$4)/('Fig. 2B Ca2+_Raw'!P$11-'Fig. 2B Ca2+_Raw'!P$4)</f>
        <v>62.111260434214756</v>
      </c>
      <c r="Q7" s="15">
        <f>100*('Fig. 2B Ca2+_Raw'!Q7-'Fig. 2B Ca2+_Raw'!Q$4)/('Fig. 2B Ca2+_Raw'!Q$11-'Fig. 2B Ca2+_Raw'!Q$4)</f>
        <v>56.167142137942605</v>
      </c>
      <c r="R7" s="15">
        <f>100*('Fig. 2B Ca2+_Raw'!R7-'Fig. 2B Ca2+_Raw'!R$4)/('Fig. 2B Ca2+_Raw'!R$11-'Fig. 2B Ca2+_Raw'!R$4)</f>
        <v>69.832324254532139</v>
      </c>
      <c r="S7" s="15">
        <f>100*('Fig. 2B Ca2+_Raw'!S7-'Fig. 2B Ca2+_Raw'!S$4)/('Fig. 2B Ca2+_Raw'!S$11-'Fig. 2B Ca2+_Raw'!S$4)</f>
        <v>67.155742133920782</v>
      </c>
      <c r="T7" s="15">
        <f>100*('Fig. 2B Ca2+_Raw'!T7-'Fig. 2B Ca2+_Raw'!T$4)/('Fig. 2B Ca2+_Raw'!T$11-'Fig. 2B Ca2+_Raw'!T$4)</f>
        <v>72.332450860555781</v>
      </c>
      <c r="U7" s="15"/>
      <c r="W7" s="19">
        <f t="shared" si="0"/>
        <v>66.999603153892224</v>
      </c>
      <c r="X7" s="19">
        <f t="shared" si="1"/>
        <v>1.2792712379557392</v>
      </c>
      <c r="Y7" s="19">
        <f t="shared" si="2"/>
        <v>18</v>
      </c>
      <c r="Z7" s="20"/>
      <c r="AA7" s="20"/>
      <c r="AB7" s="20"/>
    </row>
    <row r="8" spans="1:28" s="2" customFormat="1" ht="14.25" thickTop="1" thickBot="1" x14ac:dyDescent="0.25">
      <c r="A8" s="13">
        <f>'Fig. 2B Ca2+_Raw'!A8</f>
        <v>9.9999999999999995E-7</v>
      </c>
      <c r="B8" s="14">
        <f>'Fig. 2B Ca2+_Raw'!B8</f>
        <v>-6</v>
      </c>
      <c r="C8" s="15">
        <f>100*('Fig. 2B Ca2+_Raw'!C8-'Fig. 2B Ca2+_Raw'!C$4)/('Fig. 2B Ca2+_Raw'!C$11-'Fig. 2B Ca2+_Raw'!C$4)</f>
        <v>91.454341410698675</v>
      </c>
      <c r="D8" s="15">
        <f>100*('Fig. 2B Ca2+_Raw'!D8-'Fig. 2B Ca2+_Raw'!D$4)/('Fig. 2B Ca2+_Raw'!D$11-'Fig. 2B Ca2+_Raw'!D$4)</f>
        <v>84.162895927601809</v>
      </c>
      <c r="E8" s="15">
        <f>100*('Fig. 2B Ca2+_Raw'!E8-'Fig. 2B Ca2+_Raw'!E$4)/('Fig. 2B Ca2+_Raw'!E$11-'Fig. 2B Ca2+_Raw'!E$4)</f>
        <v>89.28975893868305</v>
      </c>
      <c r="F8" s="15">
        <f>100*('Fig. 2B Ca2+_Raw'!F8-'Fig. 2B Ca2+_Raw'!F$4)/('Fig. 2B Ca2+_Raw'!F$11-'Fig. 2B Ca2+_Raw'!F$4)</f>
        <v>87.585695756901956</v>
      </c>
      <c r="G8" s="15">
        <f>100*('Fig. 2B Ca2+_Raw'!G8-'Fig. 2B Ca2+_Raw'!G$4)/('Fig. 2B Ca2+_Raw'!G$11-'Fig. 2B Ca2+_Raw'!G$4)</f>
        <v>87.569468073040724</v>
      </c>
      <c r="H8" s="15">
        <f>100*('Fig. 2B Ca2+_Raw'!H8-'Fig. 2B Ca2+_Raw'!H$4)/('Fig. 2B Ca2+_Raw'!H$11-'Fig. 2B Ca2+_Raw'!H$4)</f>
        <v>85.905723905723903</v>
      </c>
      <c r="I8" s="15">
        <f>100*('Fig. 2B Ca2+_Raw'!I8-'Fig. 2B Ca2+_Raw'!I$4)/('Fig. 2B Ca2+_Raw'!I$11-'Fig. 2B Ca2+_Raw'!I$4)</f>
        <v>91.376137904319194</v>
      </c>
      <c r="J8" s="15">
        <f>100*('Fig. 2B Ca2+_Raw'!J8-'Fig. 2B Ca2+_Raw'!J$4)/('Fig. 2B Ca2+_Raw'!J$11-'Fig. 2B Ca2+_Raw'!J$4)</f>
        <v>84.524771311667664</v>
      </c>
      <c r="K8" s="15">
        <f>100*('Fig. 2B Ca2+_Raw'!K8-'Fig. 2B Ca2+_Raw'!K$4)/('Fig. 2B Ca2+_Raw'!K$11-'Fig. 2B Ca2+_Raw'!K$4)</f>
        <v>87.084496320730764</v>
      </c>
      <c r="L8" s="15">
        <f>100*('Fig. 2B Ca2+_Raw'!L8-'Fig. 2B Ca2+_Raw'!L$4)/('Fig. 2B Ca2+_Raw'!L$11-'Fig. 2B Ca2+_Raw'!L$4)</f>
        <v>91.827535753056068</v>
      </c>
      <c r="M8" s="15">
        <f>100*('Fig. 2B Ca2+_Raw'!M8-'Fig. 2B Ca2+_Raw'!M$4)/('Fig. 2B Ca2+_Raw'!M$11-'Fig. 2B Ca2+_Raw'!M$4)</f>
        <v>89.174350786875635</v>
      </c>
      <c r="N8" s="15">
        <f>100*('Fig. 2B Ca2+_Raw'!N8-'Fig. 2B Ca2+_Raw'!N$4)/('Fig. 2B Ca2+_Raw'!N$11-'Fig. 2B Ca2+_Raw'!N$4)</f>
        <v>83.897221615890729</v>
      </c>
      <c r="O8" s="15">
        <f>100*('Fig. 2B Ca2+_Raw'!O8-'Fig. 2B Ca2+_Raw'!O$4)/('Fig. 2B Ca2+_Raw'!O$11-'Fig. 2B Ca2+_Raw'!O$4)</f>
        <v>81.166469294535602</v>
      </c>
      <c r="P8" s="15">
        <f>100*('Fig. 2B Ca2+_Raw'!P8-'Fig. 2B Ca2+_Raw'!P$4)/('Fig. 2B Ca2+_Raw'!P$11-'Fig. 2B Ca2+_Raw'!P$4)</f>
        <v>84.478809789706787</v>
      </c>
      <c r="Q8" s="15">
        <f>100*('Fig. 2B Ca2+_Raw'!Q8-'Fig. 2B Ca2+_Raw'!Q$4)/('Fig. 2B Ca2+_Raw'!Q$11-'Fig. 2B Ca2+_Raw'!Q$4)</f>
        <v>86.713374727303247</v>
      </c>
      <c r="R8" s="15">
        <f>100*('Fig. 2B Ca2+_Raw'!R8-'Fig. 2B Ca2+_Raw'!R$4)/('Fig. 2B Ca2+_Raw'!R$11-'Fig. 2B Ca2+_Raw'!R$4)</f>
        <v>89.429972257602984</v>
      </c>
      <c r="S8" s="15">
        <f>100*('Fig. 2B Ca2+_Raw'!S8-'Fig. 2B Ca2+_Raw'!S$4)/('Fig. 2B Ca2+_Raw'!S$11-'Fig. 2B Ca2+_Raw'!S$4)</f>
        <v>91.454341410698703</v>
      </c>
      <c r="T8" s="15">
        <f>100*('Fig. 2B Ca2+_Raw'!T8-'Fig. 2B Ca2+_Raw'!T$4)/('Fig. 2B Ca2+_Raw'!T$11-'Fig. 2B Ca2+_Raw'!T$4)</f>
        <v>91.97548386349284</v>
      </c>
      <c r="U8" s="15"/>
      <c r="W8" s="19">
        <f t="shared" si="0"/>
        <v>87.726158280473896</v>
      </c>
      <c r="X8" s="19">
        <f t="shared" si="1"/>
        <v>0.76573087438810794</v>
      </c>
      <c r="Y8" s="19">
        <f t="shared" si="2"/>
        <v>18</v>
      </c>
      <c r="Z8" s="20"/>
      <c r="AA8" s="20"/>
      <c r="AB8" s="20"/>
    </row>
    <row r="9" spans="1:28" s="2" customFormat="1" ht="14.25" thickTop="1" thickBot="1" x14ac:dyDescent="0.25">
      <c r="A9" s="13">
        <f>'Fig. 2B Ca2+_Raw'!A9</f>
        <v>1.0000000000000001E-5</v>
      </c>
      <c r="B9" s="14">
        <f>'Fig. 2B Ca2+_Raw'!B9</f>
        <v>-5</v>
      </c>
      <c r="C9" s="15">
        <f>100*('Fig. 2B Ca2+_Raw'!C9-'Fig. 2B Ca2+_Raw'!C$4)/('Fig. 2B Ca2+_Raw'!C$11-'Fig. 2B Ca2+_Raw'!C$4)</f>
        <v>97.749283012594063</v>
      </c>
      <c r="D9" s="15">
        <f>100*('Fig. 2B Ca2+_Raw'!D9-'Fig. 2B Ca2+_Raw'!D$4)/('Fig. 2B Ca2+_Raw'!D$11-'Fig. 2B Ca2+_Raw'!D$4)</f>
        <v>97.250701643851301</v>
      </c>
      <c r="E9" s="15">
        <f>100*('Fig. 2B Ca2+_Raw'!E9-'Fig. 2B Ca2+_Raw'!E$4)/('Fig. 2B Ca2+_Raw'!E$11-'Fig. 2B Ca2+_Raw'!E$4)</f>
        <v>92.1911233349512</v>
      </c>
      <c r="F9" s="15">
        <f>100*('Fig. 2B Ca2+_Raw'!F9-'Fig. 2B Ca2+_Raw'!F$4)/('Fig. 2B Ca2+_Raw'!F$11-'Fig. 2B Ca2+_Raw'!F$4)</f>
        <v>97.92477302204928</v>
      </c>
      <c r="G9" s="15">
        <f>100*('Fig. 2B Ca2+_Raw'!G9-'Fig. 2B Ca2+_Raw'!G$4)/('Fig. 2B Ca2+_Raw'!G$11-'Fig. 2B Ca2+_Raw'!G$4)</f>
        <v>98.928206873086083</v>
      </c>
      <c r="H9" s="15">
        <f>100*('Fig. 2B Ca2+_Raw'!H9-'Fig. 2B Ca2+_Raw'!H$4)/('Fig. 2B Ca2+_Raw'!H$11-'Fig. 2B Ca2+_Raw'!H$4)</f>
        <v>98.895622895622907</v>
      </c>
      <c r="I9" s="15">
        <f>100*('Fig. 2B Ca2+_Raw'!I9-'Fig. 2B Ca2+_Raw'!I$4)/('Fig. 2B Ca2+_Raw'!I$11-'Fig. 2B Ca2+_Raw'!I$4)</f>
        <v>97.753244237846218</v>
      </c>
      <c r="J9" s="15">
        <f>100*('Fig. 2B Ca2+_Raw'!J9-'Fig. 2B Ca2+_Raw'!J$4)/('Fig. 2B Ca2+_Raw'!J$11-'Fig. 2B Ca2+_Raw'!J$4)</f>
        <v>86.436371217846812</v>
      </c>
      <c r="K9" s="15">
        <f>100*('Fig. 2B Ca2+_Raw'!K9-'Fig. 2B Ca2+_Raw'!K$4)/('Fig. 2B Ca2+_Raw'!K$11-'Fig. 2B Ca2+_Raw'!K$4)</f>
        <v>95.146264544894308</v>
      </c>
      <c r="L9" s="15">
        <f>100*('Fig. 2B Ca2+_Raw'!L9-'Fig. 2B Ca2+_Raw'!L$4)/('Fig. 2B Ca2+_Raw'!L$11-'Fig. 2B Ca2+_Raw'!L$4)</f>
        <v>98.560438004436634</v>
      </c>
      <c r="M9" s="15">
        <f>100*('Fig. 2B Ca2+_Raw'!M9-'Fig. 2B Ca2+_Raw'!M$4)/('Fig. 2B Ca2+_Raw'!M$11-'Fig. 2B Ca2+_Raw'!M$4)</f>
        <v>94.223062135479466</v>
      </c>
      <c r="N9" s="15">
        <f>100*('Fig. 2B Ca2+_Raw'!N9-'Fig. 2B Ca2+_Raw'!N$4)/('Fig. 2B Ca2+_Raw'!N$11-'Fig. 2B Ca2+_Raw'!N$4)</f>
        <v>91.889363559824119</v>
      </c>
      <c r="O9" s="15">
        <f>100*('Fig. 2B Ca2+_Raw'!O9-'Fig. 2B Ca2+_Raw'!O$4)/('Fig. 2B Ca2+_Raw'!O$11-'Fig. 2B Ca2+_Raw'!O$4)</f>
        <v>93.042632380307893</v>
      </c>
      <c r="P9" s="15">
        <f>100*('Fig. 2B Ca2+_Raw'!P9-'Fig. 2B Ca2+_Raw'!P$4)/('Fig. 2B Ca2+_Raw'!P$11-'Fig. 2B Ca2+_Raw'!P$4)</f>
        <v>91.535272851166937</v>
      </c>
      <c r="Q9" s="15">
        <f>100*('Fig. 2B Ca2+_Raw'!Q9-'Fig. 2B Ca2+_Raw'!Q$4)/('Fig. 2B Ca2+_Raw'!Q$11-'Fig. 2B Ca2+_Raw'!Q$4)</f>
        <v>94.309028360463159</v>
      </c>
      <c r="R9" s="15">
        <f>100*('Fig. 2B Ca2+_Raw'!R9-'Fig. 2B Ca2+_Raw'!R$4)/('Fig. 2B Ca2+_Raw'!R$11-'Fig. 2B Ca2+_Raw'!R$4)</f>
        <v>99.427704011306332</v>
      </c>
      <c r="S9" s="15">
        <f>100*('Fig. 2B Ca2+_Raw'!S9-'Fig. 2B Ca2+_Raw'!S$4)/('Fig. 2B Ca2+_Raw'!S$11-'Fig. 2B Ca2+_Raw'!S$4)</f>
        <v>97.749283012594049</v>
      </c>
      <c r="T9" s="15">
        <f>100*('Fig. 2B Ca2+_Raw'!T9-'Fig. 2B Ca2+_Raw'!T$4)/('Fig. 2B Ca2+_Raw'!T$11-'Fig. 2B Ca2+_Raw'!T$4)</f>
        <v>98.586498745807276</v>
      </c>
      <c r="U9" s="15"/>
      <c r="W9" s="19">
        <f t="shared" si="0"/>
        <v>95.644381880229332</v>
      </c>
      <c r="X9" s="19">
        <f t="shared" si="1"/>
        <v>0.83320378542023754</v>
      </c>
      <c r="Y9" s="19">
        <f t="shared" si="2"/>
        <v>18</v>
      </c>
      <c r="Z9" s="20"/>
      <c r="AA9" s="20"/>
      <c r="AB9" s="20"/>
    </row>
    <row r="10" spans="1:28" s="2" customFormat="1" ht="14.25" thickTop="1" thickBot="1" x14ac:dyDescent="0.25">
      <c r="A10" s="13">
        <f>'Fig. 2B Ca2+_Raw'!A10</f>
        <v>1E-4</v>
      </c>
      <c r="B10" s="14">
        <f>'Fig. 2B Ca2+_Raw'!B10</f>
        <v>-4</v>
      </c>
      <c r="C10" s="15">
        <f>100*('Fig. 2B Ca2+_Raw'!C10-'Fig. 2B Ca2+_Raw'!C$4)/('Fig. 2B Ca2+_Raw'!C$11-'Fig. 2B Ca2+_Raw'!C$4)</f>
        <v>98.667858181969336</v>
      </c>
      <c r="D10" s="15">
        <f>100*('Fig. 2B Ca2+_Raw'!D10-'Fig. 2B Ca2+_Raw'!D$4)/('Fig. 2B Ca2+_Raw'!D$11-'Fig. 2B Ca2+_Raw'!D$4)</f>
        <v>99.461595738587548</v>
      </c>
      <c r="E10" s="15">
        <f>100*('Fig. 2B Ca2+_Raw'!E10-'Fig. 2B Ca2+_Raw'!E$4)/('Fig. 2B Ca2+_Raw'!E$11-'Fig. 2B Ca2+_Raw'!E$4)</f>
        <v>98.290460011864326</v>
      </c>
      <c r="F10" s="15">
        <f>100*('Fig. 2B Ca2+_Raw'!F10-'Fig. 2B Ca2+_Raw'!F$4)/('Fig. 2B Ca2+_Raw'!F$11-'Fig. 2B Ca2+_Raw'!F$4)</f>
        <v>100.57439318139708</v>
      </c>
      <c r="G10" s="15">
        <f>100*('Fig. 2B Ca2+_Raw'!G10-'Fig. 2B Ca2+_Raw'!G$4)/('Fig. 2B Ca2+_Raw'!G$11-'Fig. 2B Ca2+_Raw'!G$4)</f>
        <v>98.53691731881591</v>
      </c>
      <c r="H10" s="15">
        <f>100*('Fig. 2B Ca2+_Raw'!H10-'Fig. 2B Ca2+_Raw'!H$4)/('Fig. 2B Ca2+_Raw'!H$11-'Fig. 2B Ca2+_Raw'!H$4)</f>
        <v>99.050505050505066</v>
      </c>
      <c r="I10" s="15">
        <f>100*('Fig. 2B Ca2+_Raw'!I10-'Fig. 2B Ca2+_Raw'!I$4)/('Fig. 2B Ca2+_Raw'!I$11-'Fig. 2B Ca2+_Raw'!I$4)</f>
        <v>99.079992252566328</v>
      </c>
      <c r="J10" s="15">
        <f>100*('Fig. 2B Ca2+_Raw'!J10-'Fig. 2B Ca2+_Raw'!J$4)/('Fig. 2B Ca2+_Raw'!J$11-'Fig. 2B Ca2+_Raw'!J$4)</f>
        <v>94.231320528524151</v>
      </c>
      <c r="K10" s="15">
        <f>100*('Fig. 2B Ca2+_Raw'!K10-'Fig. 2B Ca2+_Raw'!K$4)/('Fig. 2B Ca2+_Raw'!K$11-'Fig. 2B Ca2+_Raw'!K$4)</f>
        <v>99.423641570304838</v>
      </c>
      <c r="L10" s="15">
        <f>100*('Fig. 2B Ca2+_Raw'!L10-'Fig. 2B Ca2+_Raw'!L$4)/('Fig. 2B Ca2+_Raw'!L$11-'Fig. 2B Ca2+_Raw'!L$4)</f>
        <v>101.23031418637213</v>
      </c>
      <c r="M10" s="15">
        <f>100*('Fig. 2B Ca2+_Raw'!M10-'Fig. 2B Ca2+_Raw'!M$4)/('Fig. 2B Ca2+_Raw'!M$11-'Fig. 2B Ca2+_Raw'!M$4)</f>
        <v>98.65107034635561</v>
      </c>
      <c r="N10" s="15">
        <f>100*('Fig. 2B Ca2+_Raw'!N10-'Fig. 2B Ca2+_Raw'!N$4)/('Fig. 2B Ca2+_Raw'!N$11-'Fig. 2B Ca2+_Raw'!N$4)</f>
        <v>95.756026068789168</v>
      </c>
      <c r="O10" s="15">
        <f>100*('Fig. 2B Ca2+_Raw'!O10-'Fig. 2B Ca2+_Raw'!O$4)/('Fig. 2B Ca2+_Raw'!O$11-'Fig. 2B Ca2+_Raw'!O$4)</f>
        <v>98.718490949077975</v>
      </c>
      <c r="P10" s="15">
        <f>100*('Fig. 2B Ca2+_Raw'!P10-'Fig. 2B Ca2+_Raw'!P$4)/('Fig. 2B Ca2+_Raw'!P$11-'Fig. 2B Ca2+_Raw'!P$4)</f>
        <v>99.29208230016468</v>
      </c>
      <c r="Q10" s="15">
        <f>100*('Fig. 2B Ca2+_Raw'!Q10-'Fig. 2B Ca2+_Raw'!Q$4)/('Fig. 2B Ca2+_Raw'!Q$11-'Fig. 2B Ca2+_Raw'!Q$4)</f>
        <v>98.795938915925504</v>
      </c>
      <c r="R10" s="15">
        <f>100*('Fig. 2B Ca2+_Raw'!R10-'Fig. 2B Ca2+_Raw'!R$4)/('Fig. 2B Ca2+_Raw'!R$11-'Fig. 2B Ca2+_Raw'!R$4)</f>
        <v>100.64383298728036</v>
      </c>
      <c r="S10" s="15">
        <f>100*('Fig. 2B Ca2+_Raw'!S10-'Fig. 2B Ca2+_Raw'!S$4)/('Fig. 2B Ca2+_Raw'!S$11-'Fig. 2B Ca2+_Raw'!S$4)</f>
        <v>98.667858181969336</v>
      </c>
      <c r="T10" s="15">
        <f>100*('Fig. 2B Ca2+_Raw'!T10-'Fig. 2B Ca2+_Raw'!T$4)/('Fig. 2B Ca2+_Raw'!T$11-'Fig. 2B Ca2+_Raw'!T$4)</f>
        <v>101.20804150904776</v>
      </c>
      <c r="U10" s="15"/>
      <c r="W10" s="19">
        <f t="shared" si="0"/>
        <v>98.904463293306492</v>
      </c>
      <c r="X10" s="19">
        <f t="shared" si="1"/>
        <v>0.40340869095104137</v>
      </c>
      <c r="Y10" s="19">
        <f t="shared" si="2"/>
        <v>18</v>
      </c>
      <c r="Z10" s="20"/>
      <c r="AA10" s="20"/>
      <c r="AB10" s="20"/>
    </row>
    <row r="11" spans="1:28" s="2" customFormat="1" ht="14.25" thickTop="1" thickBot="1" x14ac:dyDescent="0.25">
      <c r="A11" s="13">
        <f>'Fig. 2B Ca2+_Raw'!A11</f>
        <v>1E-3</v>
      </c>
      <c r="B11" s="14">
        <f>'Fig. 2B Ca2+_Raw'!B11</f>
        <v>-3</v>
      </c>
      <c r="C11" s="15">
        <f>100*('Fig. 2B Ca2+_Raw'!C11-'Fig. 2B Ca2+_Raw'!C$4)/('Fig. 2B Ca2+_Raw'!C$11-'Fig. 2B Ca2+_Raw'!C$4)</f>
        <v>100</v>
      </c>
      <c r="D11" s="15">
        <f>100*('Fig. 2B Ca2+_Raw'!D11-'Fig. 2B Ca2+_Raw'!D$4)/('Fig. 2B Ca2+_Raw'!D$11-'Fig. 2B Ca2+_Raw'!D$4)</f>
        <v>99.999999999999986</v>
      </c>
      <c r="E11" s="15">
        <f>100*('Fig. 2B Ca2+_Raw'!E11-'Fig. 2B Ca2+_Raw'!E$4)/('Fig. 2B Ca2+_Raw'!E$11-'Fig. 2B Ca2+_Raw'!E$4)</f>
        <v>100</v>
      </c>
      <c r="F11" s="15">
        <f>100*('Fig. 2B Ca2+_Raw'!F11-'Fig. 2B Ca2+_Raw'!F$4)/('Fig. 2B Ca2+_Raw'!F$11-'Fig. 2B Ca2+_Raw'!F$4)</f>
        <v>100</v>
      </c>
      <c r="G11" s="15">
        <f>100*('Fig. 2B Ca2+_Raw'!G11-'Fig. 2B Ca2+_Raw'!G$4)/('Fig. 2B Ca2+_Raw'!G$11-'Fig. 2B Ca2+_Raw'!G$4)</f>
        <v>99.999999999999986</v>
      </c>
      <c r="H11" s="15">
        <f>100*('Fig. 2B Ca2+_Raw'!H11-'Fig. 2B Ca2+_Raw'!H$4)/('Fig. 2B Ca2+_Raw'!H$11-'Fig. 2B Ca2+_Raw'!H$4)</f>
        <v>100</v>
      </c>
      <c r="I11" s="15">
        <f>100*('Fig. 2B Ca2+_Raw'!I11-'Fig. 2B Ca2+_Raw'!I$4)/('Fig. 2B Ca2+_Raw'!I$11-'Fig. 2B Ca2+_Raw'!I$4)</f>
        <v>100.00000000000001</v>
      </c>
      <c r="J11" s="15">
        <f>100*('Fig. 2B Ca2+_Raw'!J11-'Fig. 2B Ca2+_Raw'!J$4)/('Fig. 2B Ca2+_Raw'!J$11-'Fig. 2B Ca2+_Raw'!J$4)</f>
        <v>100</v>
      </c>
      <c r="K11" s="15">
        <f>100*('Fig. 2B Ca2+_Raw'!K11-'Fig. 2B Ca2+_Raw'!K$4)/('Fig. 2B Ca2+_Raw'!K$11-'Fig. 2B Ca2+_Raw'!K$4)</f>
        <v>100</v>
      </c>
      <c r="L11" s="15">
        <f>100*('Fig. 2B Ca2+_Raw'!L11-'Fig. 2B Ca2+_Raw'!L$4)/('Fig. 2B Ca2+_Raw'!L$11-'Fig. 2B Ca2+_Raw'!L$4)</f>
        <v>100</v>
      </c>
      <c r="M11" s="15">
        <f>100*('Fig. 2B Ca2+_Raw'!M11-'Fig. 2B Ca2+_Raw'!M$4)/('Fig. 2B Ca2+_Raw'!M$11-'Fig. 2B Ca2+_Raw'!M$4)</f>
        <v>100</v>
      </c>
      <c r="N11" s="15">
        <f>100*('Fig. 2B Ca2+_Raw'!N11-'Fig. 2B Ca2+_Raw'!N$4)/('Fig. 2B Ca2+_Raw'!N$11-'Fig. 2B Ca2+_Raw'!N$4)</f>
        <v>100</v>
      </c>
      <c r="O11" s="15">
        <f>100*('Fig. 2B Ca2+_Raw'!O11-'Fig. 2B Ca2+_Raw'!O$4)/('Fig. 2B Ca2+_Raw'!O$11-'Fig. 2B Ca2+_Raw'!O$4)</f>
        <v>100</v>
      </c>
      <c r="P11" s="15">
        <f>100*('Fig. 2B Ca2+_Raw'!P11-'Fig. 2B Ca2+_Raw'!P$4)/('Fig. 2B Ca2+_Raw'!P$11-'Fig. 2B Ca2+_Raw'!P$4)</f>
        <v>100</v>
      </c>
      <c r="Q11" s="15">
        <f>100*('Fig. 2B Ca2+_Raw'!Q11-'Fig. 2B Ca2+_Raw'!Q$4)/('Fig. 2B Ca2+_Raw'!Q$11-'Fig. 2B Ca2+_Raw'!Q$4)</f>
        <v>100</v>
      </c>
      <c r="R11" s="15">
        <f>100*('Fig. 2B Ca2+_Raw'!R11-'Fig. 2B Ca2+_Raw'!R$4)/('Fig. 2B Ca2+_Raw'!R$11-'Fig. 2B Ca2+_Raw'!R$4)</f>
        <v>100</v>
      </c>
      <c r="S11" s="15">
        <f>100*('Fig. 2B Ca2+_Raw'!S11-'Fig. 2B Ca2+_Raw'!S$4)/('Fig. 2B Ca2+_Raw'!S$11-'Fig. 2B Ca2+_Raw'!S$4)</f>
        <v>100</v>
      </c>
      <c r="T11" s="15">
        <f>100*('Fig. 2B Ca2+_Raw'!T11-'Fig. 2B Ca2+_Raw'!T$4)/('Fig. 2B Ca2+_Raw'!T$11-'Fig. 2B Ca2+_Raw'!T$4)</f>
        <v>100</v>
      </c>
      <c r="U11" s="15"/>
      <c r="W11" s="19">
        <f t="shared" si="0"/>
        <v>100</v>
      </c>
      <c r="X11" s="19">
        <f t="shared" si="1"/>
        <v>1.4070842879855752E-15</v>
      </c>
      <c r="Y11" s="19">
        <f t="shared" si="2"/>
        <v>18</v>
      </c>
      <c r="Z11" s="20"/>
      <c r="AA11" s="20"/>
      <c r="AB11" s="20"/>
    </row>
    <row r="12" spans="1:28" ht="13.5" thickTop="1" x14ac:dyDescent="0.2">
      <c r="W12" s="21"/>
      <c r="X12" s="21"/>
      <c r="Y12" s="21"/>
      <c r="Z12" s="21"/>
      <c r="AA12" s="21"/>
      <c r="AB12" s="21"/>
    </row>
    <row r="13" spans="1:28" s="2" customFormat="1" ht="13.5" thickBot="1" x14ac:dyDescent="0.25">
      <c r="A13" s="1" t="str">
        <f>'Fig. 2B Ca2+_Raw'!A13</f>
        <v>GB1+GB2 rac-BHFF dose</v>
      </c>
      <c r="W13" s="20"/>
      <c r="X13" s="20"/>
      <c r="Y13" s="20"/>
      <c r="Z13" s="20"/>
      <c r="AA13" s="20"/>
      <c r="AB13" s="20"/>
    </row>
    <row r="14" spans="1:28" s="2" customFormat="1" ht="14.25" thickTop="1" thickBot="1" x14ac:dyDescent="0.25">
      <c r="A14" s="3"/>
      <c r="B14" s="4"/>
      <c r="C14" s="5">
        <f>'Fig. 2B Ca2+_Raw'!C14</f>
        <v>20160523</v>
      </c>
      <c r="D14" s="5">
        <f>'Fig. 2B Ca2+_Raw'!D14</f>
        <v>20160525</v>
      </c>
      <c r="E14" s="5">
        <f>'Fig. 2B Ca2+_Raw'!E14</f>
        <v>20160527</v>
      </c>
      <c r="F14" s="5">
        <f>'Fig. 2B Ca2+_Raw'!F14</f>
        <v>20160529</v>
      </c>
      <c r="G14" s="5">
        <f>'Fig. 2B Ca2+_Raw'!G14</f>
        <v>20160619</v>
      </c>
      <c r="H14" s="5">
        <f>'Fig. 2B Ca2+_Raw'!H14</f>
        <v>20160727</v>
      </c>
      <c r="I14" s="5">
        <f>'Fig. 2B Ca2+_Raw'!I14</f>
        <v>20160804</v>
      </c>
      <c r="J14" s="5">
        <f>'Fig. 2B Ca2+_Raw'!J14</f>
        <v>20170118</v>
      </c>
      <c r="K14" s="5">
        <f>'Fig. 2B Ca2+_Raw'!K14</f>
        <v>20170308</v>
      </c>
      <c r="L14" s="5">
        <f>'Fig. 2B Ca2+_Raw'!L14</f>
        <v>20170314</v>
      </c>
      <c r="M14" s="5">
        <f>'Fig. 2B Ca2+_Raw'!M14</f>
        <v>20170323</v>
      </c>
      <c r="N14" s="5">
        <f>'Fig. 2B Ca2+_Raw'!N14</f>
        <v>20170326</v>
      </c>
      <c r="O14" s="5">
        <f>'Fig. 2B Ca2+_Raw'!O14</f>
        <v>20170329</v>
      </c>
      <c r="P14" s="5"/>
      <c r="Q14" s="5">
        <f>'Fig. 2B Ca2+_Raw'!Q14</f>
        <v>20170418</v>
      </c>
      <c r="R14" s="5">
        <f>'Fig. 2B Ca2+_Raw'!R14</f>
        <v>20170722</v>
      </c>
      <c r="S14" s="5">
        <f>'Fig. 2B Ca2+_Raw'!S14</f>
        <v>20170915</v>
      </c>
      <c r="T14" s="5">
        <f>'Fig. 2B Ca2+_Raw'!T14</f>
        <v>20170922</v>
      </c>
      <c r="U14" s="5"/>
      <c r="W14" s="22" t="s">
        <v>0</v>
      </c>
      <c r="X14" s="22" t="s">
        <v>2</v>
      </c>
      <c r="Y14" s="22" t="s">
        <v>3</v>
      </c>
      <c r="Z14" s="20"/>
      <c r="AA14" s="20"/>
      <c r="AB14" s="20"/>
    </row>
    <row r="15" spans="1:28" s="2" customFormat="1" ht="14.25" thickTop="1" thickBot="1" x14ac:dyDescent="0.25">
      <c r="A15" s="8" t="str">
        <f>'Fig. 2B Ca2+_Raw'!A15</f>
        <v>Concentration (M)</v>
      </c>
      <c r="B15" s="9" t="str">
        <f>'Fig. 2B Ca2+_Raw'!B15</f>
        <v>Log M</v>
      </c>
      <c r="C15" s="10"/>
      <c r="D15" s="11"/>
      <c r="E15" s="12"/>
      <c r="F15" s="12"/>
      <c r="G15" s="11"/>
      <c r="H15" s="11"/>
      <c r="I15" s="11"/>
      <c r="J15" s="11"/>
      <c r="K15" s="11"/>
      <c r="L15" s="12"/>
      <c r="M15" s="12"/>
      <c r="N15" s="12"/>
      <c r="O15" s="12"/>
      <c r="P15" s="12"/>
      <c r="Q15" s="12"/>
      <c r="R15" s="12"/>
      <c r="S15" s="12"/>
      <c r="T15" s="12"/>
      <c r="U15" s="12"/>
      <c r="W15" s="20"/>
      <c r="X15" s="20"/>
      <c r="Y15" s="20"/>
      <c r="Z15" s="20"/>
      <c r="AA15" s="20"/>
      <c r="AB15" s="20"/>
    </row>
    <row r="16" spans="1:28" s="2" customFormat="1" ht="14.25" thickTop="1" thickBot="1" x14ac:dyDescent="0.25">
      <c r="A16" s="13" t="str">
        <f>'Fig. 2B Ca2+_Raw'!A16</f>
        <v>Buffer</v>
      </c>
      <c r="B16" s="14"/>
      <c r="C16" s="15">
        <f>100*('Fig. 2B Ca2+_Raw'!C16-'Fig. 2B Ca2+_Raw'!C$4)/('Fig. 2B Ca2+_Raw'!C$11-'Fig. 2B Ca2+_Raw'!C$4)</f>
        <v>1.2114918656974742</v>
      </c>
      <c r="D16" s="15">
        <f>100*('Fig. 2B Ca2+_Raw'!D16-'Fig. 2B Ca2+_Raw'!D$4)/('Fig. 2B Ca2+_Raw'!D$11-'Fig. 2B Ca2+_Raw'!D$4)</f>
        <v>0.22910819634572571</v>
      </c>
      <c r="E16" s="15">
        <f>100*('Fig. 2B Ca2+_Raw'!E16-'Fig. 2B Ca2+_Raw'!E$4)/('Fig. 2B Ca2+_Raw'!E$11-'Fig. 2B Ca2+_Raw'!E$4)</f>
        <v>-0.77657337000485249</v>
      </c>
      <c r="F16" s="15">
        <f>100*('Fig. 2B Ca2+_Raw'!F16-'Fig. 2B Ca2+_Raw'!F$4)/('Fig. 2B Ca2+_Raw'!F$11-'Fig. 2B Ca2+_Raw'!F$4)</f>
        <v>-0.65073188808597027</v>
      </c>
      <c r="G16" s="15">
        <f>100*('Fig. 2B Ca2+_Raw'!G16-'Fig. 2B Ca2+_Raw'!G$4)/('Fig. 2B Ca2+_Raw'!G$11-'Fig. 2B Ca2+_Raw'!G$4)</f>
        <v>0.30622660768969062</v>
      </c>
      <c r="H16" s="15">
        <f>100*('Fig. 2B Ca2+_Raw'!H16-'Fig. 2B Ca2+_Raw'!H$4)/('Fig. 2B Ca2+_Raw'!H$11-'Fig. 2B Ca2+_Raw'!H$4)</f>
        <v>-0.11554968636513711</v>
      </c>
      <c r="I16" s="15">
        <f>100*('Fig. 2B Ca2+_Raw'!I16-'Fig. 2B Ca2+_Raw'!I$4)/('Fig. 2B Ca2+_Raw'!I$11-'Fig. 2B Ca2+_Raw'!I$4)</f>
        <v>1.0555878365291484</v>
      </c>
      <c r="J16" s="15">
        <f>100*('Fig. 2B Ca2+_Raw'!J16-'Fig. 2B Ca2+_Raw'!J$4)/('Fig. 2B Ca2+_Raw'!J$11-'Fig. 2B Ca2+_Raw'!J$4)</f>
        <v>-0.17982330405775213</v>
      </c>
      <c r="K16" s="15">
        <f>100*('Fig. 2B Ca2+_Raw'!K16-'Fig. 2B Ca2+_Raw'!K$4)/('Fig. 2B Ca2+_Raw'!K$11-'Fig. 2B Ca2+_Raw'!K$4)</f>
        <v>0.3622740932855788</v>
      </c>
      <c r="L16" s="15">
        <f>100*('Fig. 2B Ca2+_Raw'!L16-'Fig. 2B Ca2+_Raw'!L$4)/('Fig. 2B Ca2+_Raw'!L$11-'Fig. 2B Ca2+_Raw'!L$4)</f>
        <v>-2.1045985478271204E-2</v>
      </c>
      <c r="M16" s="15">
        <f>100*('Fig. 2B Ca2+_Raw'!M16-'Fig. 2B Ca2+_Raw'!M$4)/('Fig. 2B Ca2+_Raw'!M$11-'Fig. 2B Ca2+_Raw'!M$4)</f>
        <v>1.0980417712032848</v>
      </c>
      <c r="N16" s="15">
        <f>100*('Fig. 2B Ca2+_Raw'!N16-'Fig. 2B Ca2+_Raw'!N$4)/('Fig. 2B Ca2+_Raw'!N$11-'Fig. 2B Ca2+_Raw'!N$4)</f>
        <v>0.33053727899217306</v>
      </c>
      <c r="O16" s="15">
        <f>100*('Fig. 2B Ca2+_Raw'!O16-'Fig. 2B Ca2+_Raw'!O$4)/('Fig. 2B Ca2+_Raw'!O$11-'Fig. 2B Ca2+_Raw'!O$4)</f>
        <v>0.38064625274911079</v>
      </c>
      <c r="P16" s="15"/>
      <c r="Q16" s="15">
        <f>100*('Fig. 2B Ca2+_Raw'!Q16-'Fig. 2B Ca2+_Raw'!Q$4)/('Fig. 2B Ca2+_Raw'!Q$11-'Fig. 2B Ca2+_Raw'!Q$4)</f>
        <v>0.54958885719080341</v>
      </c>
      <c r="R16" s="15">
        <f>100*('Fig. 2B Ca2+_Raw'!R16-'Fig. 2B Ca2+_Raw'!R$4)/('Fig. 2B Ca2+_Raw'!R$11-'Fig. 2B Ca2+_Raw'!R$4)</f>
        <v>-1.1280163313733362</v>
      </c>
      <c r="S16" s="15"/>
      <c r="T16" s="15"/>
      <c r="U16" s="15"/>
      <c r="W16" s="19">
        <f t="shared" ref="W16:W23" si="3">AVERAGE(C16:U16)</f>
        <v>0.17678414628784472</v>
      </c>
      <c r="X16" s="19">
        <f t="shared" ref="X16:X23" si="4">STDEVA(C16:U16)/SQRT(COUNT(C16:U16))</f>
        <v>0.17590117285091966</v>
      </c>
      <c r="Y16" s="19">
        <f t="shared" ref="Y16:Y23" si="5">COUNT(C16:U16)</f>
        <v>15</v>
      </c>
      <c r="Z16" s="20"/>
      <c r="AA16" s="20"/>
      <c r="AB16" s="20"/>
    </row>
    <row r="17" spans="1:28" s="2" customFormat="1" ht="14.25" thickTop="1" thickBot="1" x14ac:dyDescent="0.25">
      <c r="A17" s="13">
        <f>'Fig. 2B Ca2+_Raw'!A17</f>
        <v>9.9999999999999995E-8</v>
      </c>
      <c r="B17" s="14">
        <f>'Fig. 2B Ca2+_Raw'!B17</f>
        <v>-7</v>
      </c>
      <c r="C17" s="15">
        <f>100*('Fig. 2B Ca2+_Raw'!C17-'Fig. 2B Ca2+_Raw'!C$4)/('Fig. 2B Ca2+_Raw'!C$11-'Fig. 2B Ca2+_Raw'!C$4)</f>
        <v>0.83939079266182426</v>
      </c>
      <c r="D17" s="15">
        <f>100*('Fig. 2B Ca2+_Raw'!D17-'Fig. 2B Ca2+_Raw'!D$4)/('Fig. 2B Ca2+_Raw'!D$11-'Fig. 2B Ca2+_Raw'!D$4)</f>
        <v>2.1765278652843811</v>
      </c>
      <c r="E17" s="15">
        <f>100*('Fig. 2B Ca2+_Raw'!E17-'Fig. 2B Ca2+_Raw'!E$4)/('Fig. 2B Ca2+_Raw'!E$11-'Fig. 2B Ca2+_Raw'!E$4)</f>
        <v>1.6016825756350119</v>
      </c>
      <c r="F17" s="15">
        <f>100*('Fig. 2B Ca2+_Raw'!F17-'Fig. 2B Ca2+_Raw'!F$4)/('Fig. 2B Ca2+_Raw'!F$11-'Fig. 2B Ca2+_Raw'!F$4)</f>
        <v>-0.79729479340374099</v>
      </c>
      <c r="G17" s="15">
        <f>100*('Fig. 2B Ca2+_Raw'!G17-'Fig. 2B Ca2+_Raw'!G$4)/('Fig. 2B Ca2+_Raw'!G$11-'Fig. 2B Ca2+_Raw'!G$4)</f>
        <v>-0.17012589316093923</v>
      </c>
      <c r="H17" s="15">
        <f>100*('Fig. 2B Ca2+_Raw'!H17-'Fig. 2B Ca2+_Raw'!H$4)/('Fig. 2B Ca2+_Raw'!H$11-'Fig. 2B Ca2+_Raw'!H$4)</f>
        <v>0.89963684384285236</v>
      </c>
      <c r="I17" s="15">
        <f>100*('Fig. 2B Ca2+_Raw'!I17-'Fig. 2B Ca2+_Raw'!I$4)/('Fig. 2B Ca2+_Raw'!I$11-'Fig. 2B Ca2+_Raw'!I$4)</f>
        <v>1.3945380592678676</v>
      </c>
      <c r="J17" s="15">
        <f>100*('Fig. 2B Ca2+_Raw'!J17-'Fig. 2B Ca2+_Raw'!J$4)/('Fig. 2B Ca2+_Raw'!J$11-'Fig. 2B Ca2+_Raw'!J$4)</f>
        <v>-0.14073128143650165</v>
      </c>
      <c r="K17" s="15">
        <f>100*('Fig. 2B Ca2+_Raw'!K17-'Fig. 2B Ca2+_Raw'!K$4)/('Fig. 2B Ca2+_Raw'!K$11-'Fig. 2B Ca2+_Raw'!K$4)</f>
        <v>1.6219999176649795</v>
      </c>
      <c r="L17" s="15">
        <f>100*('Fig. 2B Ca2+_Raw'!L17-'Fig. 2B Ca2+_Raw'!L$4)/('Fig. 2B Ca2+_Raw'!L$11-'Fig. 2B Ca2+_Raw'!L$4)</f>
        <v>4.2091970956540652E-2</v>
      </c>
      <c r="M17" s="15">
        <f>100*('Fig. 2B Ca2+_Raw'!M17-'Fig. 2B Ca2+_Raw'!M$4)/('Fig. 2B Ca2+_Raw'!M$11-'Fig. 2B Ca2+_Raw'!M$4)</f>
        <v>1.58189697305399</v>
      </c>
      <c r="N17" s="15">
        <f>100*('Fig. 2B Ca2+_Raw'!N17-'Fig. 2B Ca2+_Raw'!N$4)/('Fig. 2B Ca2+_Raw'!N$11-'Fig. 2B Ca2+_Raw'!N$4)</f>
        <v>0.80451526396208251</v>
      </c>
      <c r="O17" s="15">
        <f>100*('Fig. 2B Ca2+_Raw'!O17-'Fig. 2B Ca2+_Raw'!O$4)/('Fig. 2B Ca2+_Raw'!O$11-'Fig. 2B Ca2+_Raw'!O$4)</f>
        <v>2.8929115208932497</v>
      </c>
      <c r="P17" s="15"/>
      <c r="Q17" s="15">
        <f>100*('Fig. 2B Ca2+_Raw'!Q17-'Fig. 2B Ca2+_Raw'!Q$4)/('Fig. 2B Ca2+_Raw'!Q$11-'Fig. 2B Ca2+_Raw'!Q$4)</f>
        <v>0.63769088773284222</v>
      </c>
      <c r="R17" s="15">
        <f>100*('Fig. 2B Ca2+_Raw'!R17-'Fig. 2B Ca2+_Raw'!R$4)/('Fig. 2B Ca2+_Raw'!R$11-'Fig. 2B Ca2+_Raw'!R$4)</f>
        <v>-0.77469335054874067</v>
      </c>
      <c r="S17" s="15"/>
      <c r="T17" s="15"/>
      <c r="U17" s="15"/>
      <c r="W17" s="19">
        <f t="shared" si="3"/>
        <v>0.84066915682704679</v>
      </c>
      <c r="X17" s="19">
        <f t="shared" si="4"/>
        <v>0.27605134822136468</v>
      </c>
      <c r="Y17" s="19">
        <f t="shared" si="5"/>
        <v>15</v>
      </c>
      <c r="Z17" s="20"/>
      <c r="AA17" s="20"/>
      <c r="AB17" s="20"/>
    </row>
    <row r="18" spans="1:28" s="2" customFormat="1" ht="14.25" thickTop="1" thickBot="1" x14ac:dyDescent="0.25">
      <c r="A18" s="13">
        <f>'Fig. 2B Ca2+_Raw'!A18</f>
        <v>2.9999999999999999E-7</v>
      </c>
      <c r="B18" s="14">
        <f>'Fig. 2B Ca2+_Raw'!B18</f>
        <v>-6.5228787452803374</v>
      </c>
      <c r="C18" s="15">
        <f>100*('Fig. 2B Ca2+_Raw'!C18-'Fig. 2B Ca2+_Raw'!C$4)/('Fig. 2B Ca2+_Raw'!C$11-'Fig. 2B Ca2+_Raw'!C$4)</f>
        <v>1.3845621322256847</v>
      </c>
      <c r="D18" s="15">
        <f>100*('Fig. 2B Ca2+_Raw'!D18-'Fig. 2B Ca2+_Raw'!D$4)/('Fig. 2B Ca2+_Raw'!D$11-'Fig. 2B Ca2+_Raw'!D$4)</f>
        <v>2.2796265536399569</v>
      </c>
      <c r="E18" s="15">
        <f>100*('Fig. 2B Ca2+_Raw'!E18-'Fig. 2B Ca2+_Raw'!E$4)/('Fig. 2B Ca2+_Raw'!E$11-'Fig. 2B Ca2+_Raw'!E$4)</f>
        <v>0.12942889500080904</v>
      </c>
      <c r="F18" s="15">
        <f>100*('Fig. 2B Ca2+_Raw'!F18-'Fig. 2B Ca2+_Raw'!F$4)/('Fig. 2B Ca2+_Raw'!F$11-'Fig. 2B Ca2+_Raw'!F$4)</f>
        <v>-1.9084676672220739E-2</v>
      </c>
      <c r="G18" s="15">
        <f>100*('Fig. 2B Ca2+_Raw'!G18-'Fig. 2B Ca2+_Raw'!G$4)/('Fig. 2B Ca2+_Raw'!G$11-'Fig. 2B Ca2+_Raw'!G$4)</f>
        <v>0.38278325961211235</v>
      </c>
      <c r="H18" s="15">
        <f>100*('Fig. 2B Ca2+_Raw'!H18-'Fig. 2B Ca2+_Raw'!H$4)/('Fig. 2B Ca2+_Raw'!H$11-'Fig. 2B Ca2+_Raw'!H$4)</f>
        <v>0.63552327500825323</v>
      </c>
      <c r="I18" s="15">
        <f>100*('Fig. 2B Ca2+_Raw'!I18-'Fig. 2B Ca2+_Raw'!I$4)/('Fig. 2B Ca2+_Raw'!I$11-'Fig. 2B Ca2+_Raw'!I$4)</f>
        <v>1.985279876041061</v>
      </c>
      <c r="J18" s="15">
        <f>100*('Fig. 2B Ca2+_Raw'!J18-'Fig. 2B Ca2+_Raw'!J$4)/('Fig. 2B Ca2+_Raw'!J$11-'Fig. 2B Ca2+_Raw'!J$4)</f>
        <v>0.25018894477600206</v>
      </c>
      <c r="K18" s="15">
        <f>100*('Fig. 2B Ca2+_Raw'!K18-'Fig. 2B Ca2+_Raw'!K$4)/('Fig. 2B Ca2+_Raw'!K$11-'Fig. 2B Ca2+_Raw'!K$4)</f>
        <v>1.980157259890494</v>
      </c>
      <c r="L18" s="15">
        <f>100*('Fig. 2B Ca2+_Raw'!L18-'Fig. 2B Ca2+_Raw'!L$4)/('Fig. 2B Ca2+_Raw'!L$11-'Fig. 2B Ca2+_Raw'!L$4)</f>
        <v>0.368304745869725</v>
      </c>
      <c r="M18" s="15">
        <f>100*('Fig. 2B Ca2+_Raw'!M18-'Fig. 2B Ca2+_Raw'!M$4)/('Fig. 2B Ca2+_Raw'!M$11-'Fig. 2B Ca2+_Raw'!M$4)</f>
        <v>2.261249226157505</v>
      </c>
      <c r="N18" s="15">
        <f>100*('Fig. 2B Ca2+_Raw'!N18-'Fig. 2B Ca2+_Raw'!N$4)/('Fig. 2B Ca2+_Raw'!N$11-'Fig. 2B Ca2+_Raw'!N$4)</f>
        <v>0.62677351959836658</v>
      </c>
      <c r="O18" s="15">
        <f>100*('Fig. 2B Ca2+_Raw'!O18-'Fig. 2B Ca2+_Raw'!O$4)/('Fig. 2B Ca2+_Raw'!O$11-'Fig. 2B Ca2+_Raw'!O$4)</f>
        <v>4.3774319066147864</v>
      </c>
      <c r="P18" s="15"/>
      <c r="Q18" s="15">
        <f>100*('Fig. 2B Ca2+_Raw'!Q18-'Fig. 2B Ca2+_Raw'!Q$4)/('Fig. 2B Ca2+_Raw'!Q$11-'Fig. 2B Ca2+_Raw'!Q$4)</f>
        <v>0.86423896626950947</v>
      </c>
      <c r="R18" s="15">
        <f>100*('Fig. 2B Ca2+_Raw'!R18-'Fig. 2B Ca2+_Raw'!R$4)/('Fig. 2B Ca2+_Raw'!R$11-'Fig. 2B Ca2+_Raw'!R$4)</f>
        <v>-0.67523947446478116</v>
      </c>
      <c r="S18" s="15"/>
      <c r="T18" s="15"/>
      <c r="U18" s="15"/>
      <c r="W18" s="19">
        <f t="shared" si="3"/>
        <v>1.1220816273044842</v>
      </c>
      <c r="X18" s="19">
        <f t="shared" si="4"/>
        <v>0.32897165289038444</v>
      </c>
      <c r="Y18" s="19">
        <f t="shared" si="5"/>
        <v>15</v>
      </c>
      <c r="Z18" s="20"/>
      <c r="AA18" s="20"/>
      <c r="AB18" s="20"/>
    </row>
    <row r="19" spans="1:28" s="2" customFormat="1" ht="14.25" thickTop="1" thickBot="1" x14ac:dyDescent="0.25">
      <c r="A19" s="13">
        <f>'Fig. 2B Ca2+_Raw'!A19</f>
        <v>9.9999999999999995E-7</v>
      </c>
      <c r="B19" s="14">
        <f>'Fig. 2B Ca2+_Raw'!B19</f>
        <v>-6</v>
      </c>
      <c r="C19" s="15">
        <f>100*('Fig. 2B Ca2+_Raw'!C19-'Fig. 2B Ca2+_Raw'!C$4)/('Fig. 2B Ca2+_Raw'!C$11-'Fig. 2B Ca2+_Raw'!C$4)</f>
        <v>1.0903426791277286</v>
      </c>
      <c r="D19" s="15">
        <f>100*('Fig. 2B Ca2+_Raw'!D19-'Fig. 2B Ca2+_Raw'!D$4)/('Fig. 2B Ca2+_Raw'!D$11-'Fig. 2B Ca2+_Raw'!D$4)</f>
        <v>1.7555415544991133</v>
      </c>
      <c r="E19" s="15">
        <f>100*('Fig. 2B Ca2+_Raw'!E19-'Fig. 2B Ca2+_Raw'!E$4)/('Fig. 2B Ca2+_Raw'!E$11-'Fig. 2B Ca2+_Raw'!E$4)</f>
        <v>3.2357223750202259E-2</v>
      </c>
      <c r="F19" s="15">
        <f>100*('Fig. 2B Ca2+_Raw'!F19-'Fig. 2B Ca2+_Raw'!F$4)/('Fig. 2B Ca2+_Raw'!F$11-'Fig. 2B Ca2+_Raw'!F$4)</f>
        <v>-0.70409486751899053</v>
      </c>
      <c r="G19" s="15">
        <f>100*('Fig. 2B Ca2+_Raw'!G19-'Fig. 2B Ca2+_Raw'!G$4)/('Fig. 2B Ca2+_Raw'!G$11-'Fig. 2B Ca2+_Raw'!G$4)</f>
        <v>0.63797209935351928</v>
      </c>
      <c r="H19" s="15">
        <f>100*('Fig. 2B Ca2+_Raw'!H19-'Fig. 2B Ca2+_Raw'!H$4)/('Fig. 2B Ca2+_Raw'!H$11-'Fig. 2B Ca2+_Raw'!H$4)</f>
        <v>1.125233850555736</v>
      </c>
      <c r="I19" s="15">
        <f>100*('Fig. 2B Ca2+_Raw'!I19-'Fig. 2B Ca2+_Raw'!I$4)/('Fig. 2B Ca2+_Raw'!I$11-'Fig. 2B Ca2+_Raw'!I$4)</f>
        <v>2.3242300987797799</v>
      </c>
      <c r="J19" s="15">
        <f>100*('Fig. 2B Ca2+_Raw'!J19-'Fig. 2B Ca2+_Raw'!J$4)/('Fig. 2B Ca2+_Raw'!J$11-'Fig. 2B Ca2+_Raw'!J$4)</f>
        <v>3.0257225508847818</v>
      </c>
      <c r="K19" s="15">
        <f>100*('Fig. 2B Ca2+_Raw'!K19-'Fig. 2B Ca2+_Raw'!K$4)/('Fig. 2B Ca2+_Raw'!K$11-'Fig. 2B Ca2+_Raw'!K$4)</f>
        <v>2.3630151084763891</v>
      </c>
      <c r="L19" s="15">
        <f>100*('Fig. 2B Ca2+_Raw'!L19-'Fig. 2B Ca2+_Raw'!L$4)/('Fig. 2B Ca2+_Raw'!L$11-'Fig. 2B Ca2+_Raw'!L$4)</f>
        <v>1.5258339471745745</v>
      </c>
      <c r="M19" s="15">
        <f>100*('Fig. 2B Ca2+_Raw'!M19-'Fig. 2B Ca2+_Raw'!M$4)/('Fig. 2B Ca2+_Raw'!M$11-'Fig. 2B Ca2+_Raw'!M$4)</f>
        <v>2.9552637581049828</v>
      </c>
      <c r="N19" s="15">
        <f>100*('Fig. 2B Ca2+_Raw'!N19-'Fig. 2B Ca2+_Raw'!N$4)/('Fig. 2B Ca2+_Raw'!N$11-'Fig. 2B Ca2+_Raw'!N$4)</f>
        <v>1.2488696248713715</v>
      </c>
      <c r="O19" s="15">
        <f>100*('Fig. 2B Ca2+_Raw'!O19-'Fig. 2B Ca2+_Raw'!O$4)/('Fig. 2B Ca2+_Raw'!O$11-'Fig. 2B Ca2+_Raw'!O$4)</f>
        <v>4.5740991372018254</v>
      </c>
      <c r="P19" s="15"/>
      <c r="Q19" s="15">
        <f>100*('Fig. 2B Ca2+_Raw'!Q19-'Fig. 2B Ca2+_Raw'!Q$4)/('Fig. 2B Ca2+_Raw'!Q$11-'Fig. 2B Ca2+_Raw'!Q$4)</f>
        <v>1.134838060077195</v>
      </c>
      <c r="R19" s="15">
        <f>100*('Fig. 2B Ca2+_Raw'!R19-'Fig. 2B Ca2+_Raw'!R$4)/('Fig. 2B Ca2+_Raw'!R$11-'Fig. 2B Ca2+_Raw'!R$4)</f>
        <v>-0.6830910962608836</v>
      </c>
      <c r="S19" s="15">
        <f>100*('Fig. 2B Ca2+_Raw'!S19-'Fig. 2B Ca2+_Raw'!S$4)/('Fig. 2B Ca2+_Raw'!S$11-'Fig. 2B Ca2+_Raw'!S$4)</f>
        <v>0.59645039278440493</v>
      </c>
      <c r="T19" s="15">
        <f>100*('Fig. 2B Ca2+_Raw'!T19-'Fig. 2B Ca2+_Raw'!T$4)/('Fig. 2B Ca2+_Raw'!T$11-'Fig. 2B Ca2+_Raw'!T$4)</f>
        <v>-1.2961922361706204E-2</v>
      </c>
      <c r="U19" s="15"/>
      <c r="W19" s="19">
        <f t="shared" si="3"/>
        <v>1.3523307176176482</v>
      </c>
      <c r="X19" s="19">
        <f t="shared" si="4"/>
        <v>0.33839067355995772</v>
      </c>
      <c r="Y19" s="19">
        <f t="shared" si="5"/>
        <v>17</v>
      </c>
      <c r="Z19" s="20"/>
      <c r="AA19" s="20"/>
      <c r="AB19" s="20"/>
    </row>
    <row r="20" spans="1:28" s="2" customFormat="1" ht="14.25" thickTop="1" thickBot="1" x14ac:dyDescent="0.25">
      <c r="A20" s="13">
        <f>'Fig. 2B Ca2+_Raw'!A20</f>
        <v>3.0000000000000001E-6</v>
      </c>
      <c r="B20" s="14">
        <f>'Fig. 2B Ca2+_Raw'!B20</f>
        <v>-5.5228787452803374</v>
      </c>
      <c r="C20" s="15">
        <f>100*('Fig. 2B Ca2+_Raw'!C20-'Fig. 2B Ca2+_Raw'!C$4)/('Fig. 2B Ca2+_Raw'!C$11-'Fig. 2B Ca2+_Raw'!C$4)</f>
        <v>1.0211145725164443</v>
      </c>
      <c r="D20" s="15">
        <f>100*('Fig. 2B Ca2+_Raw'!D20-'Fig. 2B Ca2+_Raw'!D$4)/('Fig. 2B Ca2+_Raw'!D$11-'Fig. 2B Ca2+_Raw'!D$4)</f>
        <v>1.3861045878916352</v>
      </c>
      <c r="E20" s="15">
        <f>100*('Fig. 2B Ca2+_Raw'!E20-'Fig. 2B Ca2+_Raw'!E$4)/('Fig. 2B Ca2+_Raw'!E$11-'Fig. 2B Ca2+_Raw'!E$4)</f>
        <v>0.19414334250121357</v>
      </c>
      <c r="F20" s="15">
        <f>100*('Fig. 2B Ca2+_Raw'!F20-'Fig. 2B Ca2+_Raw'!F$4)/('Fig. 2B Ca2+_Raw'!F$11-'Fig. 2B Ca2+_Raw'!F$4)</f>
        <v>2.4921252547711701</v>
      </c>
      <c r="G20" s="15">
        <f>100*('Fig. 2B Ca2+_Raw'!G20-'Fig. 2B Ca2+_Raw'!G$4)/('Fig. 2B Ca2+_Raw'!G$11-'Fig. 2B Ca2+_Raw'!G$4)</f>
        <v>1.3042985142338663</v>
      </c>
      <c r="H20" s="15">
        <f>100*('Fig. 2B Ca2+_Raw'!H20-'Fig. 2B Ca2+_Raw'!H$4)/('Fig. 2B Ca2+_Raw'!H$11-'Fig. 2B Ca2+_Raw'!H$4)</f>
        <v>6.4790359854737547</v>
      </c>
      <c r="I20" s="15">
        <f>100*('Fig. 2B Ca2+_Raw'!I20-'Fig. 2B Ca2+_Raw'!I$4)/('Fig. 2B Ca2+_Raw'!I$11-'Fig. 2B Ca2+_Raw'!I$4)</f>
        <v>4.0625605268254894</v>
      </c>
      <c r="J20" s="15">
        <f>100*('Fig. 2B Ca2+_Raw'!J20-'Fig. 2B Ca2+_Raw'!J$4)/('Fig. 2B Ca2+_Raw'!J$11-'Fig. 2B Ca2+_Raw'!J$4)</f>
        <v>4.1176930494383788</v>
      </c>
      <c r="K20" s="15">
        <f>100*('Fig. 2B Ca2+_Raw'!K20-'Fig. 2B Ca2+_Raw'!K$4)/('Fig. 2B Ca2+_Raw'!K$11-'Fig. 2B Ca2+_Raw'!K$4)</f>
        <v>2.6841216911613341</v>
      </c>
      <c r="L20" s="15">
        <f>100*('Fig. 2B Ca2+_Raw'!L20-'Fig. 2B Ca2+_Raw'!L$4)/('Fig. 2B Ca2+_Raw'!L$11-'Fig. 2B Ca2+_Raw'!L$4)</f>
        <v>2.3518888771966746</v>
      </c>
      <c r="M20" s="15">
        <f>100*('Fig. 2B Ca2+_Raw'!M20-'Fig. 2B Ca2+_Raw'!M$4)/('Fig. 2B Ca2+_Raw'!M$11-'Fig. 2B Ca2+_Raw'!M$4)</f>
        <v>1.7480694666188779</v>
      </c>
      <c r="N20" s="15">
        <f>100*('Fig. 2B Ca2+_Raw'!N20-'Fig. 2B Ca2+_Raw'!N$4)/('Fig. 2B Ca2+_Raw'!N$11-'Fig. 2B Ca2+_Raw'!N$4)</f>
        <v>1.3876329165237464</v>
      </c>
      <c r="O20" s="15">
        <f>100*('Fig. 2B Ca2+_Raw'!O20-'Fig. 2B Ca2+_Raw'!O$4)/('Fig. 2B Ca2+_Raw'!O$11-'Fig. 2B Ca2+_Raw'!O$4)</f>
        <v>5.8788699035696137</v>
      </c>
      <c r="P20" s="15"/>
      <c r="Q20" s="15">
        <f>100*('Fig. 2B Ca2+_Raw'!Q20-'Fig. 2B Ca2+_Raw'!Q$4)/('Fig. 2B Ca2+_Raw'!Q$11-'Fig. 2B Ca2+_Raw'!Q$4)</f>
        <v>2.1522067460983378</v>
      </c>
      <c r="R20" s="15">
        <f>100*('Fig. 2B Ca2+_Raw'!R20-'Fig. 2B Ca2+_Raw'!R$4)/('Fig. 2B Ca2+_Raw'!R$11-'Fig. 2B Ca2+_Raw'!R$4)</f>
        <v>1.5458970914103265</v>
      </c>
      <c r="S20" s="15">
        <f>100*('Fig. 2B Ca2+_Raw'!S20-'Fig. 2B Ca2+_Raw'!S$4)/('Fig. 2B Ca2+_Raw'!S$11-'Fig. 2B Ca2+_Raw'!S$4)</f>
        <v>3.7698989982958566</v>
      </c>
      <c r="T20" s="15">
        <f>100*('Fig. 2B Ca2+_Raw'!T20-'Fig. 2B Ca2+_Raw'!T$4)/('Fig. 2B Ca2+_Raw'!T$11-'Fig. 2B Ca2+_Raw'!T$4)</f>
        <v>4.0856124110044538</v>
      </c>
      <c r="U20" s="15"/>
      <c r="W20" s="19">
        <f t="shared" si="3"/>
        <v>2.7447808197371275</v>
      </c>
      <c r="X20" s="19">
        <f t="shared" si="4"/>
        <v>0.4221822677588607</v>
      </c>
      <c r="Y20" s="19">
        <f t="shared" si="5"/>
        <v>17</v>
      </c>
      <c r="Z20" s="20"/>
      <c r="AA20" s="20"/>
      <c r="AB20" s="20"/>
    </row>
    <row r="21" spans="1:28" s="2" customFormat="1" ht="14.25" thickTop="1" thickBot="1" x14ac:dyDescent="0.25">
      <c r="A21" s="13">
        <f>'Fig. 2B Ca2+_Raw'!A21</f>
        <v>1.0000000000000001E-5</v>
      </c>
      <c r="B21" s="14">
        <f>'Fig. 2B Ca2+_Raw'!B21</f>
        <v>-5</v>
      </c>
      <c r="C21" s="15">
        <f>100*('Fig. 2B Ca2+_Raw'!C21-'Fig. 2B Ca2+_Raw'!C$4)/('Fig. 2B Ca2+_Raw'!C$11-'Fig. 2B Ca2+_Raw'!C$4)</f>
        <v>31.472827968155062</v>
      </c>
      <c r="D21" s="15">
        <f>100*('Fig. 2B Ca2+_Raw'!D21-'Fig. 2B Ca2+_Raw'!D$4)/('Fig. 2B Ca2+_Raw'!D$11-'Fig. 2B Ca2+_Raw'!D$4)</f>
        <v>30.167821753823247</v>
      </c>
      <c r="E21" s="15">
        <f>100*('Fig. 2B Ca2+_Raw'!E21-'Fig. 2B Ca2+_Raw'!E$4)/('Fig. 2B Ca2+_Raw'!E$11-'Fig. 2B Ca2+_Raw'!E$4)</f>
        <v>26.198565496413742</v>
      </c>
      <c r="F21" s="15">
        <f>100*('Fig. 2B Ca2+_Raw'!F21-'Fig. 2B Ca2+_Raw'!F$4)/('Fig. 2B Ca2+_Raw'!F$11-'Fig. 2B Ca2+_Raw'!F$4)</f>
        <v>35.495028102031988</v>
      </c>
      <c r="G21" s="15">
        <f>100*('Fig. 2B Ca2+_Raw'!G21-'Fig. 2B Ca2+_Raw'!G$4)/('Fig. 2B Ca2+_Raw'!G$11-'Fig. 2B Ca2+_Raw'!G$4)</f>
        <v>28.036747192922761</v>
      </c>
      <c r="H21" s="15">
        <f>100*('Fig. 2B Ca2+_Raw'!H21-'Fig. 2B Ca2+_Raw'!H$4)/('Fig. 2B Ca2+_Raw'!H$11-'Fig. 2B Ca2+_Raw'!H$4)</f>
        <v>31.058104985143615</v>
      </c>
      <c r="I21" s="15">
        <f>100*('Fig. 2B Ca2+_Raw'!I21-'Fig. 2B Ca2+_Raw'!I$4)/('Fig. 2B Ca2+_Raw'!I$11-'Fig. 2B Ca2+_Raw'!I$4)</f>
        <v>15.039705597520818</v>
      </c>
      <c r="J21" s="15">
        <f>100*('Fig. 2B Ca2+_Raw'!J21-'Fig. 2B Ca2+_Raw'!J$4)/('Fig. 2B Ca2+_Raw'!J$11-'Fig. 2B Ca2+_Raw'!J$4)</f>
        <v>17.896327956008442</v>
      </c>
      <c r="K21" s="15">
        <f>100*('Fig. 2B Ca2+_Raw'!K21-'Fig. 2B Ca2+_Raw'!K$4)/('Fig. 2B Ca2+_Raw'!K$11-'Fig. 2B Ca2+_Raw'!K$4)</f>
        <v>12.737227779836152</v>
      </c>
      <c r="L21" s="15">
        <f>100*('Fig. 2B Ca2+_Raw'!L21-'Fig. 2B Ca2+_Raw'!L$4)/('Fig. 2B Ca2+_Raw'!L$11-'Fig. 2B Ca2+_Raw'!L$4)</f>
        <v>15.905503525202564</v>
      </c>
      <c r="M21" s="15">
        <f>100*('Fig. 2B Ca2+_Raw'!M21-'Fig. 2B Ca2+_Raw'!M$4)/('Fig. 2B Ca2+_Raw'!M$11-'Fig. 2B Ca2+_Raw'!M$4)</f>
        <v>23.482454139650059</v>
      </c>
      <c r="N21" s="15">
        <f>100*('Fig. 2B Ca2+_Raw'!N21-'Fig. 2B Ca2+_Raw'!N$4)/('Fig. 2B Ca2+_Raw'!N$11-'Fig. 2B Ca2+_Raw'!N$4)</f>
        <v>9.4296672799276546</v>
      </c>
      <c r="O21" s="15">
        <f>100*('Fig. 2B Ca2+_Raw'!O21-'Fig. 2B Ca2+_Raw'!O$4)/('Fig. 2B Ca2+_Raw'!O$11-'Fig. 2B Ca2+_Raw'!O$4)</f>
        <v>11.114870580274061</v>
      </c>
      <c r="P21" s="15"/>
      <c r="Q21" s="15">
        <f>100*('Fig. 2B Ca2+_Raw'!Q21-'Fig. 2B Ca2+_Raw'!Q$4)/('Fig. 2B Ca2+_Raw'!Q$11-'Fig. 2B Ca2+_Raw'!Q$4)</f>
        <v>21.373133076019471</v>
      </c>
      <c r="R21" s="15">
        <f>100*('Fig. 2B Ca2+_Raw'!R21-'Fig. 2B Ca2+_Raw'!R$4)/('Fig. 2B Ca2+_Raw'!R$11-'Fig. 2B Ca2+_Raw'!R$4)</f>
        <v>12.965644792629947</v>
      </c>
      <c r="S21" s="15">
        <f>100*('Fig. 2B Ca2+_Raw'!S21-'Fig. 2B Ca2+_Raw'!S$4)/('Fig. 2B Ca2+_Raw'!S$11-'Fig. 2B Ca2+_Raw'!S$4)</f>
        <v>18.550230682904523</v>
      </c>
      <c r="T21" s="15">
        <f>100*('Fig. 2B Ca2+_Raw'!T21-'Fig. 2B Ca2+_Raw'!T$4)/('Fig. 2B Ca2+_Raw'!T$11-'Fig. 2B Ca2+_Raw'!T$4)</f>
        <v>26.657339875604169</v>
      </c>
      <c r="U21" s="15"/>
      <c r="W21" s="19">
        <f t="shared" si="3"/>
        <v>21.622423575533425</v>
      </c>
      <c r="X21" s="19">
        <f t="shared" si="4"/>
        <v>1.9692380660361857</v>
      </c>
      <c r="Y21" s="19">
        <f t="shared" si="5"/>
        <v>17</v>
      </c>
      <c r="Z21" s="20"/>
      <c r="AA21" s="20"/>
      <c r="AB21" s="20"/>
    </row>
    <row r="22" spans="1:28" s="2" customFormat="1" ht="14.25" thickTop="1" thickBot="1" x14ac:dyDescent="0.25">
      <c r="A22" s="13">
        <f>'Fig. 2B Ca2+_Raw'!A22</f>
        <v>3.0000000000000001E-5</v>
      </c>
      <c r="B22" s="14">
        <f>'Fig. 2B Ca2+_Raw'!B22</f>
        <v>-4.5228787452803374</v>
      </c>
      <c r="C22" s="15">
        <f>100*('Fig. 2B Ca2+_Raw'!C22-'Fig. 2B Ca2+_Raw'!C$4)/('Fig. 2B Ca2+_Raw'!C$11-'Fig. 2B Ca2+_Raw'!C$4)</f>
        <v>52.474904811353412</v>
      </c>
      <c r="D22" s="15">
        <f>100*('Fig. 2B Ca2+_Raw'!D22-'Fig. 2B Ca2+_Raw'!D$4)/('Fig. 2B Ca2+_Raw'!D$11-'Fig. 2B Ca2+_Raw'!D$4)</f>
        <v>46.909903201787031</v>
      </c>
      <c r="E22" s="15">
        <f>100*('Fig. 2B Ca2+_Raw'!E22-'Fig. 2B Ca2+_Raw'!E$4)/('Fig. 2B Ca2+_Raw'!E$11-'Fig. 2B Ca2+_Raw'!E$4)</f>
        <v>54.818529903467613</v>
      </c>
      <c r="F22" s="15">
        <f>100*('Fig. 2B Ca2+_Raw'!F22-'Fig. 2B Ca2+_Raw'!F$4)/('Fig. 2B Ca2+_Raw'!F$11-'Fig. 2B Ca2+_Raw'!F$4)</f>
        <v>63.609412636649978</v>
      </c>
      <c r="G22" s="15">
        <f>100*('Fig. 2B Ca2+_Raw'!G22-'Fig. 2B Ca2+_Raw'!G$4)/('Fig. 2B Ca2+_Raw'!G$11-'Fig. 2B Ca2+_Raw'!G$4)</f>
        <v>70.100374276964942</v>
      </c>
      <c r="H22" s="15">
        <f>100*('Fig. 2B Ca2+_Raw'!H22-'Fig. 2B Ca2+_Raw'!H$4)/('Fig. 2B Ca2+_Raw'!H$11-'Fig. 2B Ca2+_Raw'!H$4)</f>
        <v>59.120171673819748</v>
      </c>
      <c r="I22" s="15">
        <f>100*('Fig. 2B Ca2+_Raw'!I22-'Fig. 2B Ca2+_Raw'!I$4)/('Fig. 2B Ca2+_Raw'!I$11-'Fig. 2B Ca2+_Raw'!I$4)</f>
        <v>44.039318225837697</v>
      </c>
      <c r="J22" s="15">
        <f>100*('Fig. 2B Ca2+_Raw'!J22-'Fig. 2B Ca2+_Raw'!J$4)/('Fig. 2B Ca2+_Raw'!J$11-'Fig. 2B Ca2+_Raw'!J$4)</f>
        <v>37.809804279273415</v>
      </c>
      <c r="K22" s="15">
        <f>100*('Fig. 2B Ca2+_Raw'!K22-'Fig. 2B Ca2+_Raw'!K$4)/('Fig. 2B Ca2+_Raw'!K$11-'Fig. 2B Ca2+_Raw'!K$4)</f>
        <v>45.576550985961866</v>
      </c>
      <c r="L22" s="15">
        <f>100*('Fig. 2B Ca2+_Raw'!L22-'Fig. 2B Ca2+_Raw'!L$4)/('Fig. 2B Ca2+_Raw'!L$11-'Fig. 2B Ca2+_Raw'!L$4)</f>
        <v>57.166158055350934</v>
      </c>
      <c r="M22" s="15">
        <f>100*('Fig. 2B Ca2+_Raw'!M22-'Fig. 2B Ca2+_Raw'!M$4)/('Fig. 2B Ca2+_Raw'!M$11-'Fig. 2B Ca2+_Raw'!M$4)</f>
        <v>54.893942849695364</v>
      </c>
      <c r="N22" s="15">
        <f>100*('Fig. 2B Ca2+_Raw'!N22-'Fig. 2B Ca2+_Raw'!N$4)/('Fig. 2B Ca2+_Raw'!N$11-'Fig. 2B Ca2+_Raw'!N$4)</f>
        <v>38.289313667404656</v>
      </c>
      <c r="O22" s="15">
        <f>100*('Fig. 2B Ca2+_Raw'!O22-'Fig. 2B Ca2+_Raw'!O$4)/('Fig. 2B Ca2+_Raw'!O$11-'Fig. 2B Ca2+_Raw'!O$4)</f>
        <v>49.027237354085599</v>
      </c>
      <c r="P22" s="15"/>
      <c r="Q22" s="15">
        <f>100*('Fig. 2B Ca2+_Raw'!Q22-'Fig. 2B Ca2+_Raw'!Q$4)/('Fig. 2B Ca2+_Raw'!Q$11-'Fig. 2B Ca2+_Raw'!Q$4)</f>
        <v>56.135677127034747</v>
      </c>
      <c r="R22" s="15">
        <f>100*('Fig. 2B Ca2+_Raw'!R22-'Fig. 2B Ca2+_Raw'!R$4)/('Fig. 2B Ca2+_Raw'!R$11-'Fig. 2B Ca2+_Raw'!R$4)</f>
        <v>31.238985919424909</v>
      </c>
      <c r="S22" s="15">
        <f>100*('Fig. 2B Ca2+_Raw'!S22-'Fig. 2B Ca2+_Raw'!S$4)/('Fig. 2B Ca2+_Raw'!S$11-'Fig. 2B Ca2+_Raw'!S$4)</f>
        <v>49.923105698491213</v>
      </c>
      <c r="T22" s="15">
        <f>100*('Fig. 2B Ca2+_Raw'!T22-'Fig. 2B Ca2+_Raw'!T$4)/('Fig. 2B Ca2+_Raw'!T$11-'Fig. 2B Ca2+_Raw'!T$4)</f>
        <v>51.813003632234782</v>
      </c>
      <c r="U22" s="15"/>
      <c r="W22" s="19">
        <f t="shared" si="3"/>
        <v>50.761552605813996</v>
      </c>
      <c r="X22" s="19">
        <f t="shared" si="4"/>
        <v>2.3572907316933356</v>
      </c>
      <c r="Y22" s="19">
        <f t="shared" si="5"/>
        <v>17</v>
      </c>
      <c r="Z22" s="20"/>
      <c r="AA22" s="20"/>
      <c r="AB22" s="20"/>
    </row>
    <row r="23" spans="1:28" s="2" customFormat="1" ht="14.25" thickTop="1" thickBot="1" x14ac:dyDescent="0.25">
      <c r="A23" s="13">
        <f>'Fig. 2B Ca2+_Raw'!A23</f>
        <v>1E-4</v>
      </c>
      <c r="B23" s="14">
        <f>'Fig. 2B Ca2+_Raw'!B23</f>
        <v>-4</v>
      </c>
      <c r="C23" s="15">
        <f>100*('Fig. 2B Ca2+_Raw'!C23-'Fig. 2B Ca2+_Raw'!C$4)/('Fig. 2B Ca2+_Raw'!C$11-'Fig. 2B Ca2+_Raw'!C$4)</f>
        <v>60.332294911734166</v>
      </c>
      <c r="D23" s="15">
        <f>100*('Fig. 2B Ca2+_Raw'!D23-'Fig. 2B Ca2+_Raw'!D$4)/('Fig. 2B Ca2+_Raw'!D$11-'Fig. 2B Ca2+_Raw'!D$4)</f>
        <v>57.122401053897697</v>
      </c>
      <c r="E23" s="15">
        <f>100*('Fig. 2B Ca2+_Raw'!E23-'Fig. 2B Ca2+_Raw'!E$4)/('Fig. 2B Ca2+_Raw'!E$11-'Fig. 2B Ca2+_Raw'!E$4)</f>
        <v>59.612791889122576</v>
      </c>
      <c r="F23" s="15">
        <f>100*('Fig. 2B Ca2+_Raw'!F23-'Fig. 2B Ca2+_Raw'!F$4)/('Fig. 2B Ca2+_Raw'!F$11-'Fig. 2B Ca2+_Raw'!F$4)</f>
        <v>67.438700512630462</v>
      </c>
      <c r="G23" s="15">
        <f>100*('Fig. 2B Ca2+_Raw'!G23-'Fig. 2B Ca2+_Raw'!G$4)/('Fig. 2B Ca2+_Raw'!G$11-'Fig. 2B Ca2+_Raw'!G$4)</f>
        <v>88.610071452875133</v>
      </c>
      <c r="H23" s="15">
        <f>100*('Fig. 2B Ca2+_Raw'!H23-'Fig. 2B Ca2+_Raw'!H$4)/('Fig. 2B Ca2+_Raw'!H$11-'Fig. 2B Ca2+_Raw'!H$4)</f>
        <v>75.049521294156492</v>
      </c>
      <c r="I23" s="15">
        <f>100*('Fig. 2B Ca2+_Raw'!I23-'Fig. 2B Ca2+_Raw'!I$4)/('Fig. 2B Ca2+_Raw'!I$11-'Fig. 2B Ca2+_Raw'!I$4)</f>
        <v>64.308541545613011</v>
      </c>
      <c r="J23" s="15">
        <f>100*('Fig. 2B Ca2+_Raw'!J23-'Fig. 2B Ca2+_Raw'!J$4)/('Fig. 2B Ca2+_Raw'!J$11-'Fig. 2B Ca2+_Raw'!J$4)</f>
        <v>57.473091657762389</v>
      </c>
      <c r="K23" s="15">
        <f>100*('Fig. 2B Ca2+_Raw'!K23-'Fig. 2B Ca2+_Raw'!K$4)/('Fig. 2B Ca2+_Raw'!K$11-'Fig. 2B Ca2+_Raw'!K$4)</f>
        <v>57.552179819686295</v>
      </c>
      <c r="L23" s="15">
        <f>100*('Fig. 2B Ca2+_Raw'!L23-'Fig. 2B Ca2+_Raw'!L$4)/('Fig. 2B Ca2+_Raw'!L$11-'Fig. 2B Ca2+_Raw'!L$4)</f>
        <v>75.486688414184968</v>
      </c>
      <c r="M23" s="15">
        <f>100*('Fig. 2B Ca2+_Raw'!M23-'Fig. 2B Ca2+_Raw'!M$4)/('Fig. 2B Ca2+_Raw'!M$11-'Fig. 2B Ca2+_Raw'!M$4)</f>
        <v>74.288879476067905</v>
      </c>
      <c r="N23" s="15">
        <f>100*('Fig. 2B Ca2+_Raw'!N23-'Fig. 2B Ca2+_Raw'!N$4)/('Fig. 2B Ca2+_Raw'!N$11-'Fig. 2B Ca2+_Raw'!N$4)</f>
        <v>65.449499516667188</v>
      </c>
      <c r="O23" s="15">
        <f>100*('Fig. 2B Ca2+_Raw'!O23-'Fig. 2B Ca2+_Raw'!O$4)/('Fig. 2B Ca2+_Raw'!O$11-'Fig. 2B Ca2+_Raw'!O$4)</f>
        <v>67.556251057350707</v>
      </c>
      <c r="P23" s="15"/>
      <c r="Q23" s="15">
        <f>100*('Fig. 2B Ca2+_Raw'!Q23-'Fig. 2B Ca2+_Raw'!Q$4)/('Fig. 2B Ca2+_Raw'!Q$11-'Fig. 2B Ca2+_Raw'!Q$4)</f>
        <v>79.723946970968299</v>
      </c>
      <c r="R23" s="15">
        <f>100*('Fig. 2B Ca2+_Raw'!R23-'Fig. 2B Ca2+_Raw'!R$4)/('Fig. 2B Ca2+_Raw'!R$11-'Fig. 2B Ca2+_Raw'!R$4)</f>
        <v>43.5433496763387</v>
      </c>
      <c r="S23" s="15">
        <f>100*('Fig. 2B Ca2+_Raw'!S23-'Fig. 2B Ca2+_Raw'!S$4)/('Fig. 2B Ca2+_Raw'!S$11-'Fig. 2B Ca2+_Raw'!S$4)</f>
        <v>66.582152209152511</v>
      </c>
      <c r="T23" s="15">
        <f>100*('Fig. 2B Ca2+_Raw'!T23-'Fig. 2B Ca2+_Raw'!T$4)/('Fig. 2B Ca2+_Raw'!T$11-'Fig. 2B Ca2+_Raw'!T$4)</f>
        <v>65.819483145156141</v>
      </c>
      <c r="U23" s="15"/>
      <c r="W23" s="19">
        <f t="shared" si="3"/>
        <v>66.23234380019791</v>
      </c>
      <c r="X23" s="19">
        <f t="shared" si="4"/>
        <v>2.5345947137922598</v>
      </c>
      <c r="Y23" s="19">
        <f t="shared" si="5"/>
        <v>17</v>
      </c>
      <c r="Z23" s="20"/>
      <c r="AA23" s="20"/>
      <c r="AB23" s="20"/>
    </row>
    <row r="24" spans="1:28" s="2" customFormat="1" ht="14.25" thickTop="1" thickBot="1" x14ac:dyDescent="0.25">
      <c r="A24" s="23">
        <f>'Fig. 2B Ca2+_Raw'!A24</f>
        <v>2.9999999999999997E-4</v>
      </c>
      <c r="B24" s="24">
        <f>'Fig. 2B Ca2+_Raw'!B24</f>
        <v>-3.5228787452803374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>
        <f>100*('Fig. 2B Ca2+_Raw'!S24-'Fig. 2B Ca2+_Raw'!S$4)/('Fig. 2B Ca2+_Raw'!S$11-'Fig. 2B Ca2+_Raw'!S$4)</f>
        <v>66.960389043601168</v>
      </c>
      <c r="T24" s="15">
        <f>100*('Fig. 2B Ca2+_Raw'!T24-'Fig. 2B Ca2+_Raw'!T$4)/('Fig. 2B Ca2+_Raw'!T$11-'Fig. 2B Ca2+_Raw'!T$4)</f>
        <v>65.802586784535663</v>
      </c>
      <c r="U24" s="15"/>
      <c r="W24" s="19">
        <f t="shared" ref="W24" si="6">AVERAGE(C24:U24)</f>
        <v>66.381487914068416</v>
      </c>
      <c r="X24" s="19">
        <f t="shared" ref="X24" si="7">STDEVA(C24:U24)/SQRT(COUNT(C24:U24))</f>
        <v>0.57890112953275263</v>
      </c>
      <c r="Y24" s="19">
        <f t="shared" ref="Y24" si="8">COUNT(C24:U24)</f>
        <v>2</v>
      </c>
      <c r="Z24" s="20"/>
      <c r="AA24" s="20"/>
      <c r="AB24" s="20"/>
    </row>
    <row r="25" spans="1:28" s="2" customFormat="1" ht="14.25" thickTop="1" thickBot="1" x14ac:dyDescent="0.25">
      <c r="A25" s="1" t="str">
        <f>'Fig. 2B Ca2+_Raw'!A25</f>
        <v>GB1+GB2 CGP7930 dose</v>
      </c>
      <c r="W25" s="20"/>
      <c r="X25" s="20"/>
      <c r="Y25" s="20"/>
      <c r="Z25" s="20"/>
      <c r="AA25" s="20"/>
      <c r="AB25" s="20"/>
    </row>
    <row r="26" spans="1:28" s="2" customFormat="1" ht="14.25" thickTop="1" thickBot="1" x14ac:dyDescent="0.25">
      <c r="A26" s="3"/>
      <c r="B26" s="4"/>
      <c r="C26" s="5"/>
      <c r="D26" s="5"/>
      <c r="E26" s="5"/>
      <c r="F26" s="5"/>
      <c r="G26" s="5"/>
      <c r="H26" s="5"/>
      <c r="I26" s="5"/>
      <c r="J26" s="5"/>
      <c r="K26" s="5">
        <f>'Fig. 2B Ca2+_Raw'!K26</f>
        <v>20170308</v>
      </c>
      <c r="L26" s="5"/>
      <c r="M26" s="5"/>
      <c r="N26" s="5">
        <f>'Fig. 2B Ca2+_Raw'!N26</f>
        <v>20170326</v>
      </c>
      <c r="O26" s="5">
        <f>'Fig. 2B Ca2+_Raw'!O26</f>
        <v>20170329</v>
      </c>
      <c r="P26" s="5"/>
      <c r="Q26" s="5">
        <f>'Fig. 2B Ca2+_Raw'!Q26</f>
        <v>20170418</v>
      </c>
      <c r="R26" s="5"/>
      <c r="S26" s="5"/>
      <c r="T26" s="5"/>
      <c r="U26" s="5"/>
      <c r="W26" s="22" t="s">
        <v>1</v>
      </c>
      <c r="X26" s="22" t="s">
        <v>2</v>
      </c>
      <c r="Y26" s="22" t="s">
        <v>3</v>
      </c>
      <c r="Z26" s="20"/>
      <c r="AA26" s="20"/>
      <c r="AB26" s="20"/>
    </row>
    <row r="27" spans="1:28" s="2" customFormat="1" ht="14.25" thickTop="1" thickBot="1" x14ac:dyDescent="0.25">
      <c r="A27" s="8" t="str">
        <f>'Fig. 2B Ca2+_Raw'!A27</f>
        <v>Concentration (M)</v>
      </c>
      <c r="B27" s="9" t="str">
        <f>'Fig. 2B Ca2+_Raw'!B27</f>
        <v>Log M</v>
      </c>
      <c r="C27" s="10"/>
      <c r="D27" s="11"/>
      <c r="E27" s="12"/>
      <c r="F27" s="12"/>
      <c r="G27" s="11"/>
      <c r="H27" s="11"/>
      <c r="I27" s="11"/>
      <c r="J27" s="11"/>
      <c r="K27" s="11"/>
      <c r="L27" s="12"/>
      <c r="M27" s="12"/>
      <c r="N27" s="12"/>
      <c r="O27" s="12"/>
      <c r="P27" s="12"/>
      <c r="Q27" s="12"/>
      <c r="R27" s="12"/>
      <c r="S27" s="12"/>
      <c r="T27" s="12"/>
      <c r="U27" s="12"/>
      <c r="W27" s="20"/>
      <c r="X27" s="20"/>
      <c r="Y27" s="20"/>
      <c r="Z27" s="20"/>
      <c r="AA27" s="20"/>
      <c r="AB27" s="20"/>
    </row>
    <row r="28" spans="1:28" s="2" customFormat="1" ht="14.25" thickTop="1" thickBot="1" x14ac:dyDescent="0.25">
      <c r="A28" s="13" t="str">
        <f>'Fig. 2B Ca2+_Raw'!A28</f>
        <v>Buffer</v>
      </c>
      <c r="B28" s="14"/>
      <c r="C28" s="15"/>
      <c r="D28" s="15"/>
      <c r="E28" s="15"/>
      <c r="F28" s="15"/>
      <c r="G28" s="15"/>
      <c r="H28" s="15"/>
      <c r="I28" s="15"/>
      <c r="J28" s="15"/>
      <c r="K28" s="15">
        <f>100*('Fig. 2B Ca2+_Raw'!K28-'Fig. 2B Ca2+_Raw'!K$4)/('Fig. 2B Ca2+_Raw'!K$11-'Fig. 2B Ca2+_Raw'!K$4)</f>
        <v>4.1167510600629443E-3</v>
      </c>
      <c r="L28" s="15"/>
      <c r="M28" s="15"/>
      <c r="N28" s="15">
        <f>100*('Fig. 2B Ca2+_Raw'!N28-'Fig. 2B Ca2+_Raw'!N$4)/('Fig. 2B Ca2+_Raw'!N$11-'Fig. 2B Ca2+_Raw'!N$4)</f>
        <v>6.548380055505322E-2</v>
      </c>
      <c r="O28" s="15">
        <f>100*('Fig. 2B Ca2+_Raw'!O28-'Fig. 2B Ca2+_Raw'!O$4)/('Fig. 2B Ca2+_Raw'!O$11-'Fig. 2B Ca2+_Raw'!O$4)</f>
        <v>0.30451700219928834</v>
      </c>
      <c r="P28" s="15"/>
      <c r="Q28" s="15">
        <f>100*('Fig. 2B Ca2+_Raw'!Q28-'Fig. 2B Ca2+_Raw'!Q$4)/('Fig. 2B Ca2+_Raw'!Q$11-'Fig. 2B Ca2+_Raw'!Q$4)</f>
        <v>0.82648095318006498</v>
      </c>
      <c r="R28" s="15"/>
      <c r="S28" s="15"/>
      <c r="T28" s="15"/>
      <c r="U28" s="15"/>
      <c r="W28" s="19">
        <f t="shared" ref="W28:W35" si="9">AVERAGE(C28:U28)</f>
        <v>0.30014962674861734</v>
      </c>
      <c r="X28" s="19">
        <f t="shared" ref="X28:X35" si="10">STDEVA(C28:U28)/SQRT(COUNT(C28:U28))</f>
        <v>0.18702656955250979</v>
      </c>
      <c r="Y28" s="19">
        <f t="shared" ref="Y28:Y35" si="11">COUNT(C28:U28)</f>
        <v>4</v>
      </c>
      <c r="Z28" s="20"/>
      <c r="AA28" s="20"/>
      <c r="AB28" s="20"/>
    </row>
    <row r="29" spans="1:28" s="2" customFormat="1" ht="14.25" thickTop="1" thickBot="1" x14ac:dyDescent="0.25">
      <c r="A29" s="13">
        <f>'Fig. 2B Ca2+_Raw'!A29</f>
        <v>9.9999999999999995E-8</v>
      </c>
      <c r="B29" s="14">
        <f>'Fig. 2B Ca2+_Raw'!B29</f>
        <v>-7</v>
      </c>
      <c r="C29" s="15"/>
      <c r="D29" s="15"/>
      <c r="E29" s="15"/>
      <c r="F29" s="15"/>
      <c r="G29" s="15"/>
      <c r="H29" s="15"/>
      <c r="I29" s="15"/>
      <c r="J29" s="15"/>
      <c r="K29" s="15">
        <f>100*('Fig. 2B Ca2+_Raw'!K29-'Fig. 2B Ca2+_Raw'!K$4)/('Fig. 2B Ca2+_Raw'!K$11-'Fig. 2B Ca2+_Raw'!K$4)</f>
        <v>0.89333498003375755</v>
      </c>
      <c r="L29" s="15"/>
      <c r="M29" s="15"/>
      <c r="N29" s="15">
        <f>100*('Fig. 2B Ca2+_Raw'!N29-'Fig. 2B Ca2+_Raw'!N$4)/('Fig. 2B Ca2+_Raw'!N$11-'Fig. 2B Ca2+_Raw'!N$4)</f>
        <v>0.42564470360784645</v>
      </c>
      <c r="O29" s="15">
        <f>100*('Fig. 2B Ca2+_Raw'!O29-'Fig. 2B Ca2+_Raw'!O$4)/('Fig. 2B Ca2+_Raw'!O$11-'Fig. 2B Ca2+_Raw'!O$4)</f>
        <v>2.0364574522077481</v>
      </c>
      <c r="P29" s="15"/>
      <c r="Q29" s="15">
        <f>100*('Fig. 2B Ca2+_Raw'!Q29-'Fig. 2B Ca2+_Raw'!Q$4)/('Fig. 2B Ca2+_Raw'!Q$11-'Fig. 2B Ca2+_Raw'!Q$4)</f>
        <v>1.4389998321866095</v>
      </c>
      <c r="R29" s="15"/>
      <c r="S29" s="15"/>
      <c r="T29" s="15"/>
      <c r="U29" s="15"/>
      <c r="W29" s="19">
        <f t="shared" si="9"/>
        <v>1.1986092420089904</v>
      </c>
      <c r="X29" s="19">
        <f t="shared" si="10"/>
        <v>0.34766408737810678</v>
      </c>
      <c r="Y29" s="19">
        <f t="shared" si="11"/>
        <v>4</v>
      </c>
      <c r="Z29" s="20"/>
      <c r="AA29" s="20"/>
      <c r="AB29" s="20"/>
    </row>
    <row r="30" spans="1:28" s="2" customFormat="1" ht="14.25" thickTop="1" thickBot="1" x14ac:dyDescent="0.25">
      <c r="A30" s="13">
        <f>'Fig. 2B Ca2+_Raw'!A30</f>
        <v>2.9999999999999999E-7</v>
      </c>
      <c r="B30" s="14">
        <f>'Fig. 2B Ca2+_Raw'!B30</f>
        <v>-6.5228787452803374</v>
      </c>
      <c r="C30" s="15"/>
      <c r="D30" s="15"/>
      <c r="E30" s="15"/>
      <c r="F30" s="15"/>
      <c r="G30" s="15"/>
      <c r="H30" s="15"/>
      <c r="I30" s="15"/>
      <c r="J30" s="15"/>
      <c r="K30" s="15">
        <f>100*('Fig. 2B Ca2+_Raw'!K30-'Fig. 2B Ca2+_Raw'!K$4)/('Fig. 2B Ca2+_Raw'!K$11-'Fig. 2B Ca2+_Raw'!K$4)</f>
        <v>0.86863447367337709</v>
      </c>
      <c r="L30" s="15"/>
      <c r="M30" s="15"/>
      <c r="N30" s="15">
        <f>100*('Fig. 2B Ca2+_Raw'!N30-'Fig. 2B Ca2+_Raw'!N$4)/('Fig. 2B Ca2+_Raw'!N$11-'Fig. 2B Ca2+_Raw'!N$4)</f>
        <v>1.1880632386416787</v>
      </c>
      <c r="O30" s="15">
        <f>100*('Fig. 2B Ca2+_Raw'!O30-'Fig. 2B Ca2+_Raw'!O$4)/('Fig. 2B Ca2+_Raw'!O$11-'Fig. 2B Ca2+_Raw'!O$4)</f>
        <v>1.839790221620706</v>
      </c>
      <c r="P30" s="15"/>
      <c r="Q30" s="15">
        <f>100*('Fig. 2B Ca2+_Raw'!Q30-'Fig. 2B Ca2+_Raw'!Q$4)/('Fig. 2B Ca2+_Raw'!Q$11-'Fig. 2B Ca2+_Raw'!Q$4)</f>
        <v>1.4369021647927502</v>
      </c>
      <c r="R30" s="15"/>
      <c r="S30" s="15"/>
      <c r="T30" s="15"/>
      <c r="U30" s="15"/>
      <c r="W30" s="19">
        <f t="shared" si="9"/>
        <v>1.333347524682128</v>
      </c>
      <c r="X30" s="19">
        <f t="shared" si="10"/>
        <v>0.20499461625430668</v>
      </c>
      <c r="Y30" s="19">
        <f t="shared" si="11"/>
        <v>4</v>
      </c>
      <c r="Z30" s="20"/>
      <c r="AA30" s="20"/>
      <c r="AB30" s="20"/>
    </row>
    <row r="31" spans="1:28" s="2" customFormat="1" ht="14.25" thickTop="1" thickBot="1" x14ac:dyDescent="0.25">
      <c r="A31" s="13">
        <f>'Fig. 2B Ca2+_Raw'!A31</f>
        <v>9.9999999999999995E-7</v>
      </c>
      <c r="B31" s="14">
        <f>'Fig. 2B Ca2+_Raw'!B31</f>
        <v>-6</v>
      </c>
      <c r="C31" s="15"/>
      <c r="D31" s="15"/>
      <c r="E31" s="15"/>
      <c r="F31" s="15"/>
      <c r="G31" s="15"/>
      <c r="H31" s="15"/>
      <c r="I31" s="15"/>
      <c r="J31" s="15"/>
      <c r="K31" s="15">
        <f>100*('Fig. 2B Ca2+_Raw'!K31-'Fig. 2B Ca2+_Raw'!K$4)/('Fig. 2B Ca2+_Raw'!K$11-'Fig. 2B Ca2+_Raw'!K$4)</f>
        <v>1.2144415627187028</v>
      </c>
      <c r="L31" s="15"/>
      <c r="M31" s="15"/>
      <c r="N31" s="15">
        <f>100*('Fig. 2B Ca2+_Raw'!N31-'Fig. 2B Ca2+_Raw'!N$4)/('Fig. 2B Ca2+_Raw'!N$11-'Fig. 2B Ca2+_Raw'!N$4)</f>
        <v>0.19021484923134577</v>
      </c>
      <c r="O31" s="15">
        <f>100*('Fig. 2B Ca2+_Raw'!O31-'Fig. 2B Ca2+_Raw'!O$4)/('Fig. 2B Ca2+_Raw'!O$11-'Fig. 2B Ca2+_Raw'!O$4)</f>
        <v>1.9666723058704101</v>
      </c>
      <c r="P31" s="15"/>
      <c r="Q31" s="15">
        <f>100*('Fig. 2B Ca2+_Raw'!Q31-'Fig. 2B Ca2+_Raw'!Q$4)/('Fig. 2B Ca2+_Raw'!Q$11-'Fig. 2B Ca2+_Raw'!Q$4)</f>
        <v>1.3362141298875647</v>
      </c>
      <c r="R31" s="15"/>
      <c r="S31" s="15"/>
      <c r="T31" s="15"/>
      <c r="U31" s="15"/>
      <c r="W31" s="19">
        <f t="shared" si="9"/>
        <v>1.1768857119270058</v>
      </c>
      <c r="X31" s="19">
        <f t="shared" si="10"/>
        <v>0.36788565274686291</v>
      </c>
      <c r="Y31" s="19">
        <f t="shared" si="11"/>
        <v>4</v>
      </c>
      <c r="Z31" s="20"/>
      <c r="AA31" s="20"/>
      <c r="AB31" s="20"/>
    </row>
    <row r="32" spans="1:28" s="2" customFormat="1" ht="14.25" thickTop="1" thickBot="1" x14ac:dyDescent="0.25">
      <c r="A32" s="13">
        <f>'Fig. 2B Ca2+_Raw'!A32</f>
        <v>3.0000000000000001E-6</v>
      </c>
      <c r="B32" s="14">
        <f>'Fig. 2B Ca2+_Raw'!B32</f>
        <v>-5.5228787452803374</v>
      </c>
      <c r="C32" s="15"/>
      <c r="D32" s="15"/>
      <c r="E32" s="15"/>
      <c r="F32" s="15"/>
      <c r="G32" s="15"/>
      <c r="H32" s="15"/>
      <c r="I32" s="15"/>
      <c r="J32" s="15"/>
      <c r="K32" s="15">
        <f>100*('Fig. 2B Ca2+_Raw'!K32-'Fig. 2B Ca2+_Raw'!K$4)/('Fig. 2B Ca2+_Raw'!K$11-'Fig. 2B Ca2+_Raw'!K$4)</f>
        <v>1.0538882713762301</v>
      </c>
      <c r="L32" s="15"/>
      <c r="M32" s="15"/>
      <c r="N32" s="15">
        <f>100*('Fig. 2B Ca2+_Raw'!N32-'Fig. 2B Ca2+_Raw'!N$4)/('Fig. 2B Ca2+_Raw'!N$11-'Fig. 2B Ca2+_Raw'!N$4)</f>
        <v>1.3720415354392095</v>
      </c>
      <c r="O32" s="15">
        <f>100*('Fig. 2B Ca2+_Raw'!O32-'Fig. 2B Ca2+_Raw'!O$4)/('Fig. 2B Ca2+_Raw'!O$11-'Fig. 2B Ca2+_Raw'!O$4)</f>
        <v>1.7509727626459133</v>
      </c>
      <c r="P32" s="15"/>
      <c r="Q32" s="15">
        <f>100*('Fig. 2B Ca2+_Raw'!Q32-'Fig. 2B Ca2+_Raw'!Q$4)/('Fig. 2B Ca2+_Raw'!Q$11-'Fig. 2B Ca2+_Raw'!Q$4)</f>
        <v>1.5145158583654985</v>
      </c>
      <c r="R32" s="15"/>
      <c r="S32" s="15"/>
      <c r="T32" s="15"/>
      <c r="U32" s="15"/>
      <c r="W32" s="19">
        <f t="shared" si="9"/>
        <v>1.422854606956713</v>
      </c>
      <c r="X32" s="19">
        <f t="shared" si="10"/>
        <v>0.1457113110833187</v>
      </c>
      <c r="Y32" s="19">
        <f t="shared" si="11"/>
        <v>4</v>
      </c>
      <c r="Z32" s="20"/>
      <c r="AA32" s="20"/>
      <c r="AB32" s="20"/>
    </row>
    <row r="33" spans="1:28" s="2" customFormat="1" ht="14.25" thickTop="1" thickBot="1" x14ac:dyDescent="0.25">
      <c r="A33" s="13">
        <f>'Fig. 2B Ca2+_Raw'!A33</f>
        <v>1.0000000000000001E-5</v>
      </c>
      <c r="B33" s="14">
        <f>'Fig. 2B Ca2+_Raw'!B33</f>
        <v>-5</v>
      </c>
      <c r="C33" s="15"/>
      <c r="D33" s="15"/>
      <c r="E33" s="15"/>
      <c r="F33" s="15"/>
      <c r="G33" s="15"/>
      <c r="H33" s="15"/>
      <c r="I33" s="15"/>
      <c r="J33" s="15"/>
      <c r="K33" s="15">
        <f>100*('Fig. 2B Ca2+_Raw'!K33-'Fig. 2B Ca2+_Raw'!K$4)/('Fig. 2B Ca2+_Raw'!K$11-'Fig. 2B Ca2+_Raw'!K$4)</f>
        <v>1.103289284096991</v>
      </c>
      <c r="L33" s="15"/>
      <c r="M33" s="15"/>
      <c r="N33" s="15">
        <f>100*('Fig. 2B Ca2+_Raw'!N33-'Fig. 2B Ca2+_Raw'!N$4)/('Fig. 2B Ca2+_Raw'!N$11-'Fig. 2B Ca2+_Raw'!N$4)</f>
        <v>1.3159125635348774</v>
      </c>
      <c r="O33" s="15">
        <f>100*('Fig. 2B Ca2+_Raw'!O33-'Fig. 2B Ca2+_Raw'!O$4)/('Fig. 2B Ca2+_Raw'!O$11-'Fig. 2B Ca2+_Raw'!O$4)</f>
        <v>2.3557773642361668</v>
      </c>
      <c r="P33" s="15"/>
      <c r="Q33" s="15">
        <f>100*('Fig. 2B Ca2+_Raw'!Q33-'Fig. 2B Ca2+_Raw'!Q$4)/('Fig. 2B Ca2+_Raw'!Q$11-'Fig. 2B Ca2+_Raw'!Q$4)</f>
        <v>1.5354925323040791</v>
      </c>
      <c r="R33" s="15"/>
      <c r="S33" s="15"/>
      <c r="T33" s="15"/>
      <c r="U33" s="15"/>
      <c r="W33" s="19">
        <f t="shared" si="9"/>
        <v>1.5776179360430285</v>
      </c>
      <c r="X33" s="19">
        <f t="shared" si="10"/>
        <v>0.27398053723190779</v>
      </c>
      <c r="Y33" s="19">
        <f t="shared" si="11"/>
        <v>4</v>
      </c>
      <c r="Z33" s="20"/>
      <c r="AA33" s="20"/>
      <c r="AB33" s="20"/>
    </row>
    <row r="34" spans="1:28" s="2" customFormat="1" ht="14.25" thickTop="1" thickBot="1" x14ac:dyDescent="0.25">
      <c r="A34" s="13">
        <f>'Fig. 2B Ca2+_Raw'!A34</f>
        <v>3.0000000000000001E-5</v>
      </c>
      <c r="B34" s="14">
        <f>'Fig. 2B Ca2+_Raw'!B34</f>
        <v>-4.5228787452803374</v>
      </c>
      <c r="C34" s="15"/>
      <c r="D34" s="15"/>
      <c r="E34" s="15"/>
      <c r="F34" s="15"/>
      <c r="G34" s="15"/>
      <c r="H34" s="15"/>
      <c r="I34" s="15"/>
      <c r="J34" s="15"/>
      <c r="K34" s="15">
        <f>100*('Fig. 2B Ca2+_Raw'!K34-'Fig. 2B Ca2+_Raw'!K$4)/('Fig. 2B Ca2+_Raw'!K$11-'Fig. 2B Ca2+_Raw'!K$4)</f>
        <v>13.441192211106994</v>
      </c>
      <c r="L34" s="15"/>
      <c r="M34" s="15"/>
      <c r="N34" s="15">
        <f>100*('Fig. 2B Ca2+_Raw'!N34-'Fig. 2B Ca2+_Raw'!N$4)/('Fig. 2B Ca2+_Raw'!N$11-'Fig. 2B Ca2+_Raw'!N$4)</f>
        <v>7.554024135457917</v>
      </c>
      <c r="O34" s="15">
        <f>100*('Fig. 2B Ca2+_Raw'!O34-'Fig. 2B Ca2+_Raw'!O$4)/('Fig. 2B Ca2+_Raw'!O$11-'Fig. 2B Ca2+_Raw'!O$4)</f>
        <v>19.17188293013027</v>
      </c>
      <c r="P34" s="15"/>
      <c r="Q34" s="15">
        <f>100*('Fig. 2B Ca2+_Raw'!Q34-'Fig. 2B Ca2+_Raw'!Q$4)/('Fig. 2B Ca2+_Raw'!Q$11-'Fig. 2B Ca2+_Raw'!Q$4)</f>
        <v>33.096996140291999</v>
      </c>
      <c r="R34" s="15"/>
      <c r="S34" s="15"/>
      <c r="T34" s="15"/>
      <c r="U34" s="15"/>
      <c r="W34" s="19">
        <f t="shared" si="9"/>
        <v>18.316023854246794</v>
      </c>
      <c r="X34" s="19">
        <f t="shared" si="10"/>
        <v>5.4680454915717505</v>
      </c>
      <c r="Y34" s="19">
        <f t="shared" si="11"/>
        <v>4</v>
      </c>
      <c r="Z34" s="20"/>
      <c r="AA34" s="20"/>
      <c r="AB34" s="20"/>
    </row>
    <row r="35" spans="1:28" s="2" customFormat="1" ht="14.25" thickTop="1" thickBot="1" x14ac:dyDescent="0.25">
      <c r="A35" s="13">
        <f>'Fig. 2B Ca2+_Raw'!A35</f>
        <v>1E-4</v>
      </c>
      <c r="B35" s="14">
        <f>'Fig. 2B Ca2+_Raw'!B35</f>
        <v>-4</v>
      </c>
      <c r="C35" s="15"/>
      <c r="D35" s="15"/>
      <c r="E35" s="15"/>
      <c r="F35" s="15"/>
      <c r="G35" s="15"/>
      <c r="H35" s="15"/>
      <c r="I35" s="15"/>
      <c r="J35" s="15"/>
      <c r="K35" s="15">
        <f>100*('Fig. 2B Ca2+_Raw'!K35-'Fig. 2B Ca2+_Raw'!K$4)/('Fig. 2B Ca2+_Raw'!K$11-'Fig. 2B Ca2+_Raw'!K$4)</f>
        <v>41.791198386233575</v>
      </c>
      <c r="L35" s="15"/>
      <c r="M35" s="15"/>
      <c r="N35" s="15">
        <f>100*('Fig. 2B Ca2+_Raw'!N35-'Fig. 2B Ca2+_Raw'!N$4)/('Fig. 2B Ca2+_Raw'!N$11-'Fig. 2B Ca2+_Raw'!N$4)</f>
        <v>42.592534846736726</v>
      </c>
      <c r="O35" s="15">
        <f>100*('Fig. 2B Ca2+_Raw'!O35-'Fig. 2B Ca2+_Raw'!O$4)/('Fig. 2B Ca2+_Raw'!O$11-'Fig. 2B Ca2+_Raw'!O$4)</f>
        <v>43.038402977499572</v>
      </c>
      <c r="P35" s="15"/>
      <c r="Q35" s="15">
        <f>100*('Fig. 2B Ca2+_Raw'!Q35-'Fig. 2B Ca2+_Raw'!Q$4)/('Fig. 2B Ca2+_Raw'!Q$11-'Fig. 2B Ca2+_Raw'!Q$4)</f>
        <v>71.591290484980689</v>
      </c>
      <c r="R35" s="15"/>
      <c r="S35" s="15"/>
      <c r="T35" s="15"/>
      <c r="U35" s="15"/>
      <c r="W35" s="19">
        <f t="shared" si="9"/>
        <v>49.75335667386264</v>
      </c>
      <c r="X35" s="19">
        <f t="shared" si="10"/>
        <v>7.2838822645171888</v>
      </c>
      <c r="Y35" s="19">
        <f t="shared" si="11"/>
        <v>4</v>
      </c>
      <c r="Z35" s="20"/>
      <c r="AA35" s="20"/>
      <c r="AB35" s="20"/>
    </row>
    <row r="36" spans="1:28" ht="13.5" thickTop="1" x14ac:dyDescent="0.2">
      <c r="W36" s="21"/>
      <c r="X36" s="21"/>
      <c r="Y36" s="21"/>
      <c r="Z36" s="21"/>
      <c r="AA36" s="21"/>
      <c r="AB36" s="21"/>
    </row>
    <row r="37" spans="1:28" s="2" customFormat="1" ht="13.5" thickBot="1" x14ac:dyDescent="0.25">
      <c r="A37" s="1" t="str">
        <f>'Fig. 2B Ca2+_Raw'!A37</f>
        <v>GB1+GB2 GS39783 dose</v>
      </c>
      <c r="W37" s="20"/>
      <c r="X37" s="20"/>
      <c r="Y37" s="20"/>
      <c r="Z37" s="20"/>
      <c r="AA37" s="20"/>
      <c r="AB37" s="20"/>
    </row>
    <row r="38" spans="1:28" s="2" customFormat="1" ht="14.25" thickTop="1" thickBot="1" x14ac:dyDescent="0.25">
      <c r="A38" s="3"/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>
        <f>'Fig. 2B Ca2+_Raw'!M38</f>
        <v>20170323</v>
      </c>
      <c r="N38" s="5">
        <f>'Fig. 2B Ca2+_Raw'!N38</f>
        <v>20170326</v>
      </c>
      <c r="O38" s="5">
        <f>'Fig. 2B Ca2+_Raw'!O38</f>
        <v>20170329</v>
      </c>
      <c r="P38" s="5">
        <f>'Fig. 2B Ca2+_Raw'!P38</f>
        <v>20170414</v>
      </c>
      <c r="Q38" s="5"/>
      <c r="R38" s="5"/>
      <c r="S38" s="5"/>
      <c r="T38" s="5"/>
      <c r="U38" s="5"/>
      <c r="W38" s="22" t="s">
        <v>1</v>
      </c>
      <c r="X38" s="22" t="s">
        <v>2</v>
      </c>
      <c r="Y38" s="22" t="s">
        <v>3</v>
      </c>
      <c r="Z38" s="20"/>
      <c r="AA38" s="20"/>
      <c r="AB38" s="20"/>
    </row>
    <row r="39" spans="1:28" s="2" customFormat="1" ht="14.25" thickTop="1" thickBot="1" x14ac:dyDescent="0.25">
      <c r="A39" s="8" t="str">
        <f>'Fig. 2B Ca2+_Raw'!A39</f>
        <v>Concentration (M)</v>
      </c>
      <c r="B39" s="9" t="str">
        <f>'Fig. 2B Ca2+_Raw'!B39</f>
        <v>Log M</v>
      </c>
      <c r="C39" s="10"/>
      <c r="D39" s="11"/>
      <c r="E39" s="12"/>
      <c r="F39" s="12"/>
      <c r="G39" s="11"/>
      <c r="H39" s="11"/>
      <c r="I39" s="11"/>
      <c r="J39" s="11"/>
      <c r="K39" s="11"/>
      <c r="L39" s="12"/>
      <c r="M39" s="12"/>
      <c r="N39" s="12"/>
      <c r="O39" s="12"/>
      <c r="P39" s="12"/>
      <c r="Q39" s="12"/>
      <c r="R39" s="12"/>
      <c r="S39" s="12"/>
      <c r="T39" s="12"/>
      <c r="U39" s="12"/>
      <c r="W39" s="20"/>
      <c r="X39" s="20"/>
      <c r="Y39" s="20"/>
      <c r="Z39" s="20"/>
      <c r="AA39" s="20"/>
      <c r="AB39" s="20"/>
    </row>
    <row r="40" spans="1:28" s="2" customFormat="1" ht="14.25" thickTop="1" thickBot="1" x14ac:dyDescent="0.25">
      <c r="A40" s="13" t="str">
        <f>'Fig. 2B Ca2+_Raw'!A40</f>
        <v>Buffer</v>
      </c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>
        <f>100*('Fig. 2B Ca2+_Raw'!M40-'Fig. 2B Ca2+_Raw'!M$4)/('Fig. 2B Ca2+_Raw'!M$11-'Fig. 2B Ca2+_Raw'!M$4)</f>
        <v>2.0315401909354542</v>
      </c>
      <c r="N40" s="15">
        <f>100*('Fig. 2B Ca2+_Raw'!N40-'Fig. 2B Ca2+_Raw'!N$4)/('Fig. 2B Ca2+_Raw'!N$11-'Fig. 2B Ca2+_Raw'!N$4)</f>
        <v>0.4116124606317631</v>
      </c>
      <c r="O40" s="15">
        <f>100*('Fig. 2B Ca2+_Raw'!O40-'Fig. 2B Ca2+_Raw'!O$4)/('Fig. 2B Ca2+_Raw'!O$11-'Fig. 2B Ca2+_Raw'!O$4)</f>
        <v>-0.26222297411605555</v>
      </c>
      <c r="P40" s="15">
        <f>100*('Fig. 2B Ca2+_Raw'!P40-'Fig. 2B Ca2+_Raw'!P$4)/('Fig. 2B Ca2+_Raw'!P$11-'Fig. 2B Ca2+_Raw'!P$4)</f>
        <v>0.23849633737767745</v>
      </c>
      <c r="Q40" s="15"/>
      <c r="R40" s="15"/>
      <c r="S40" s="15"/>
      <c r="T40" s="15"/>
      <c r="U40" s="15"/>
      <c r="W40" s="19">
        <f t="shared" ref="W40:W47" si="12">AVERAGE(C40:U40)</f>
        <v>0.60485650370720978</v>
      </c>
      <c r="X40" s="19">
        <f t="shared" ref="X40:X47" si="13">STDEVA(C40:U40)/SQRT(COUNT(C40:U40))</f>
        <v>0.4965561562672271</v>
      </c>
      <c r="Y40" s="19">
        <f t="shared" ref="Y40:Y47" si="14">COUNT(C40:U40)</f>
        <v>4</v>
      </c>
      <c r="Z40" s="20"/>
      <c r="AA40" s="20"/>
      <c r="AB40" s="20"/>
    </row>
    <row r="41" spans="1:28" s="2" customFormat="1" ht="14.25" thickTop="1" thickBot="1" x14ac:dyDescent="0.25">
      <c r="A41" s="13">
        <f>'Fig. 2B Ca2+_Raw'!A41</f>
        <v>9.9999999999999995E-8</v>
      </c>
      <c r="B41" s="14">
        <f>'Fig. 2B Ca2+_Raw'!B41</f>
        <v>-7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>
        <f>100*('Fig. 2B Ca2+_Raw'!M41-'Fig. 2B Ca2+_Raw'!M$4)/('Fig. 2B Ca2+_Raw'!M$11-'Fig. 2B Ca2+_Raw'!M$4)</f>
        <v>2.7499918542895307</v>
      </c>
      <c r="N41" s="15">
        <f>100*('Fig. 2B Ca2+_Raw'!N41-'Fig. 2B Ca2+_Raw'!N$4)/('Fig. 2B Ca2+_Raw'!N$11-'Fig. 2B Ca2+_Raw'!N$4)</f>
        <v>1.0945149521344599</v>
      </c>
      <c r="O41" s="15">
        <f>100*('Fig. 2B Ca2+_Raw'!O41-'Fig. 2B Ca2+_Raw'!O$4)/('Fig. 2B Ca2+_Raw'!O$11-'Fig. 2B Ca2+_Raw'!O$4)</f>
        <v>1.0192860768059542</v>
      </c>
      <c r="P41" s="15">
        <f>100*('Fig. 2B Ca2+_Raw'!P41-'Fig. 2B Ca2+_Raw'!P$4)/('Fig. 2B Ca2+_Raw'!P$11-'Fig. 2B Ca2+_Raw'!P$4)</f>
        <v>1.4991198349453934</v>
      </c>
      <c r="Q41" s="15"/>
      <c r="R41" s="15"/>
      <c r="S41" s="15"/>
      <c r="T41" s="15"/>
      <c r="U41" s="15"/>
      <c r="W41" s="19">
        <f t="shared" si="12"/>
        <v>1.5907281795438344</v>
      </c>
      <c r="X41" s="19">
        <f t="shared" si="13"/>
        <v>0.4005265284828714</v>
      </c>
      <c r="Y41" s="19">
        <f t="shared" si="14"/>
        <v>4</v>
      </c>
      <c r="Z41" s="20"/>
      <c r="AA41" s="20"/>
      <c r="AB41" s="20"/>
    </row>
    <row r="42" spans="1:28" s="2" customFormat="1" ht="14.25" thickTop="1" thickBot="1" x14ac:dyDescent="0.25">
      <c r="A42" s="13">
        <f>'Fig. 2B Ca2+_Raw'!A42</f>
        <v>2.9999999999999999E-7</v>
      </c>
      <c r="B42" s="14">
        <f>'Fig. 2B Ca2+_Raw'!B42</f>
        <v>-6.5228787452803374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>
        <f>100*('Fig. 2B Ca2+_Raw'!M42-'Fig. 2B Ca2+_Raw'!M$4)/('Fig. 2B Ca2+_Raw'!M$11-'Fig. 2B Ca2+_Raw'!M$4)</f>
        <v>2.4828125509106913</v>
      </c>
      <c r="N42" s="15">
        <f>100*('Fig. 2B Ca2+_Raw'!N42-'Fig. 2B Ca2+_Raw'!N$4)/('Fig. 2B Ca2+_Raw'!N$11-'Fig. 2B Ca2+_Raw'!N$4)</f>
        <v>0.48645108983753821</v>
      </c>
      <c r="O42" s="15">
        <f>100*('Fig. 2B Ca2+_Raw'!O42-'Fig. 2B Ca2+_Raw'!O$4)/('Fig. 2B Ca2+_Raw'!O$11-'Fig. 2B Ca2+_Raw'!O$4)</f>
        <v>2.4868888512941965</v>
      </c>
      <c r="P42" s="15">
        <f>100*('Fig. 2B Ca2+_Raw'!P42-'Fig. 2B Ca2+_Raw'!P$4)/('Fig. 2B Ca2+_Raw'!P$11-'Fig. 2B Ca2+_Raw'!P$4)</f>
        <v>1.8455073725653508</v>
      </c>
      <c r="Q42" s="15"/>
      <c r="R42" s="15"/>
      <c r="S42" s="15"/>
      <c r="T42" s="15"/>
      <c r="U42" s="15"/>
      <c r="W42" s="19">
        <f t="shared" si="12"/>
        <v>1.8254149661519441</v>
      </c>
      <c r="X42" s="19">
        <f t="shared" si="13"/>
        <v>0.4710756531636045</v>
      </c>
      <c r="Y42" s="19">
        <f t="shared" si="14"/>
        <v>4</v>
      </c>
      <c r="Z42" s="20"/>
      <c r="AA42" s="20"/>
      <c r="AB42" s="20"/>
    </row>
    <row r="43" spans="1:28" s="2" customFormat="1" ht="14.25" thickTop="1" thickBot="1" x14ac:dyDescent="0.25">
      <c r="A43" s="13">
        <f>'Fig. 2B Ca2+_Raw'!A43</f>
        <v>9.9999999999999995E-7</v>
      </c>
      <c r="B43" s="14">
        <f>'Fig. 2B Ca2+_Raw'!B43</f>
        <v>-6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>
        <f>100*('Fig. 2B Ca2+_Raw'!M43-'Fig. 2B Ca2+_Raw'!M$4)/('Fig. 2B Ca2+_Raw'!M$11-'Fig. 2B Ca2+_Raw'!M$4)</f>
        <v>1.7757648822130272</v>
      </c>
      <c r="N43" s="15">
        <f>100*('Fig. 2B Ca2+_Raw'!N43-'Fig. 2B Ca2+_Raw'!N$4)/('Fig. 2B Ca2+_Raw'!N$11-'Fig. 2B Ca2+_Raw'!N$4)</f>
        <v>0.72967663475630729</v>
      </c>
      <c r="O43" s="15">
        <f>100*('Fig. 2B Ca2+_Raw'!O43-'Fig. 2B Ca2+_Raw'!O$4)/('Fig. 2B Ca2+_Raw'!O$11-'Fig. 2B Ca2+_Raw'!O$4)</f>
        <v>1.0404330908475719</v>
      </c>
      <c r="P43" s="15">
        <f>100*('Fig. 2B Ca2+_Raw'!P43-'Fig. 2B Ca2+_Raw'!P$4)/('Fig. 2B Ca2+_Raw'!P$11-'Fig. 2B Ca2+_Raw'!P$4)</f>
        <v>3.3786981128504112</v>
      </c>
      <c r="Q43" s="15"/>
      <c r="R43" s="15"/>
      <c r="S43" s="15"/>
      <c r="T43" s="15"/>
      <c r="U43" s="15"/>
      <c r="W43" s="19">
        <f t="shared" si="12"/>
        <v>1.7311431801668293</v>
      </c>
      <c r="X43" s="19">
        <f t="shared" si="13"/>
        <v>0.59135747941828742</v>
      </c>
      <c r="Y43" s="19">
        <f t="shared" si="14"/>
        <v>4</v>
      </c>
      <c r="Z43" s="20"/>
      <c r="AA43" s="20"/>
      <c r="AB43" s="20"/>
    </row>
    <row r="44" spans="1:28" s="2" customFormat="1" ht="14.25" thickTop="1" thickBot="1" x14ac:dyDescent="0.25">
      <c r="A44" s="13">
        <f>'Fig. 2B Ca2+_Raw'!A44</f>
        <v>3.0000000000000001E-6</v>
      </c>
      <c r="B44" s="14">
        <f>'Fig. 2B Ca2+_Raw'!B44</f>
        <v>-5.5228787452803374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>
        <f>100*('Fig. 2B Ca2+_Raw'!M44-'Fig. 2B Ca2+_Raw'!M$4)/('Fig. 2B Ca2+_Raw'!M$11-'Fig. 2B Ca2+_Raw'!M$4)</f>
        <v>1.8083477240884955</v>
      </c>
      <c r="N44" s="15">
        <f>100*('Fig. 2B Ca2+_Raw'!N44-'Fig. 2B Ca2+_Raw'!N$4)/('Fig. 2B Ca2+_Raw'!N$11-'Fig. 2B Ca2+_Raw'!N$4)</f>
        <v>1.2208051389192058</v>
      </c>
      <c r="O44" s="15">
        <f>100*('Fig. 2B Ca2+_Raw'!O44-'Fig. 2B Ca2+_Raw'!O$4)/('Fig. 2B Ca2+_Raw'!O$11-'Fig. 2B Ca2+_Raw'!O$4)</f>
        <v>3.4321603789544914</v>
      </c>
      <c r="P44" s="15">
        <f>100*('Fig. 2B Ca2+_Raw'!P44-'Fig. 2B Ca2+_Raw'!P$4)/('Fig. 2B Ca2+_Raw'!P$11-'Fig. 2B Ca2+_Raw'!P$4)</f>
        <v>2.3281785315439807</v>
      </c>
      <c r="Q44" s="15"/>
      <c r="R44" s="15"/>
      <c r="S44" s="15"/>
      <c r="T44" s="15"/>
      <c r="U44" s="15"/>
      <c r="W44" s="19">
        <f t="shared" si="12"/>
        <v>2.1973729433765437</v>
      </c>
      <c r="X44" s="19">
        <f t="shared" si="13"/>
        <v>0.46964839782026707</v>
      </c>
      <c r="Y44" s="19">
        <f t="shared" si="14"/>
        <v>4</v>
      </c>
      <c r="Z44" s="20"/>
      <c r="AA44" s="20"/>
      <c r="AB44" s="20"/>
    </row>
    <row r="45" spans="1:28" s="2" customFormat="1" ht="14.25" thickTop="1" thickBot="1" x14ac:dyDescent="0.25">
      <c r="A45" s="13">
        <f>'Fig. 2B Ca2+_Raw'!A45</f>
        <v>1.0000000000000001E-5</v>
      </c>
      <c r="B45" s="14">
        <f>'Fig. 2B Ca2+_Raw'!B45</f>
        <v>-5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>
        <f>100*('Fig. 2B Ca2+_Raw'!M45-'Fig. 2B Ca2+_Raw'!M$4)/('Fig. 2B Ca2+_Raw'!M$11-'Fig. 2B Ca2+_Raw'!M$4)</f>
        <v>2.7108924440389686</v>
      </c>
      <c r="N45" s="15">
        <f>100*('Fig. 2B Ca2+_Raw'!N45-'Fig. 2B Ca2+_Raw'!N$4)/('Fig. 2B Ca2+_Raw'!N$11-'Fig. 2B Ca2+_Raw'!N$4)</f>
        <v>0.8887087218185783</v>
      </c>
      <c r="O45" s="15">
        <f>100*('Fig. 2B Ca2+_Raw'!O45-'Fig. 2B Ca2+_Raw'!O$4)/('Fig. 2B Ca2+_Raw'!O$11-'Fig. 2B Ca2+_Raw'!O$4)</f>
        <v>4.0602266959905249</v>
      </c>
      <c r="P45" s="15">
        <f>100*('Fig. 2B Ca2+_Raw'!P45-'Fig. 2B Ca2+_Raw'!P$4)/('Fig. 2B Ca2+_Raw'!P$11-'Fig. 2B Ca2+_Raw'!P$4)</f>
        <v>2.5837103215914903</v>
      </c>
      <c r="Q45" s="15"/>
      <c r="R45" s="15"/>
      <c r="S45" s="15"/>
      <c r="T45" s="15"/>
      <c r="U45" s="15"/>
      <c r="W45" s="19">
        <f t="shared" si="12"/>
        <v>2.5608845458598903</v>
      </c>
      <c r="X45" s="19">
        <f t="shared" si="13"/>
        <v>0.64982191504162978</v>
      </c>
      <c r="Y45" s="19">
        <f t="shared" si="14"/>
        <v>4</v>
      </c>
      <c r="Z45" s="20"/>
      <c r="AA45" s="20"/>
      <c r="AB45" s="20"/>
    </row>
    <row r="46" spans="1:28" s="2" customFormat="1" ht="14.25" thickTop="1" thickBot="1" x14ac:dyDescent="0.25">
      <c r="A46" s="13">
        <f>'Fig. 2B Ca2+_Raw'!A46</f>
        <v>3.0000000000000001E-5</v>
      </c>
      <c r="B46" s="14">
        <f>'Fig. 2B Ca2+_Raw'!B46</f>
        <v>-4.5228787452803374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>
        <f>100*('Fig. 2B Ca2+_Raw'!M46-'Fig. 2B Ca2+_Raw'!M$4)/('Fig. 2B Ca2+_Raw'!M$11-'Fig. 2B Ca2+_Raw'!M$4)</f>
        <v>3.2485093349841963</v>
      </c>
      <c r="N46" s="15">
        <f>100*('Fig. 2B Ca2+_Raw'!N46-'Fig. 2B Ca2+_Raw'!N$4)/('Fig. 2B Ca2+_Raw'!N$11-'Fig. 2B Ca2+_Raw'!N$4)</f>
        <v>1.2597835916305471</v>
      </c>
      <c r="O46" s="15">
        <f>100*('Fig. 2B Ca2+_Raw'!O46-'Fig. 2B Ca2+_Raw'!O$4)/('Fig. 2B Ca2+_Raw'!O$11-'Fig. 2B Ca2+_Raw'!O$4)</f>
        <v>5.3417357469125335</v>
      </c>
      <c r="P46" s="15">
        <f>100*('Fig. 2B Ca2+_Raw'!P46-'Fig. 2B Ca2+_Raw'!P$4)/('Fig. 2B Ca2+_Raw'!P$11-'Fig. 2B Ca2+_Raw'!P$4)</f>
        <v>1.9647555412541884</v>
      </c>
      <c r="Q46" s="15"/>
      <c r="R46" s="15"/>
      <c r="S46" s="15"/>
      <c r="T46" s="15"/>
      <c r="U46" s="15"/>
      <c r="W46" s="19">
        <f t="shared" si="12"/>
        <v>2.9536960536953663</v>
      </c>
      <c r="X46" s="19">
        <f t="shared" si="13"/>
        <v>0.89614876059962578</v>
      </c>
      <c r="Y46" s="19">
        <f t="shared" si="14"/>
        <v>4</v>
      </c>
      <c r="Z46" s="20"/>
      <c r="AA46" s="20"/>
      <c r="AB46" s="20"/>
    </row>
    <row r="47" spans="1:28" s="2" customFormat="1" ht="14.25" thickTop="1" thickBot="1" x14ac:dyDescent="0.25">
      <c r="A47" s="13">
        <f>'Fig. 2B Ca2+_Raw'!A47</f>
        <v>1E-4</v>
      </c>
      <c r="B47" s="14">
        <f>'Fig. 2B Ca2+_Raw'!B47</f>
        <v>-4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>
        <f>100*('Fig. 2B Ca2+_Raw'!M47-'Fig. 2B Ca2+_Raw'!M$4)/('Fig. 2B Ca2+_Raw'!M$11-'Fig. 2B Ca2+_Raw'!M$4)</f>
        <v>11.443094066664496</v>
      </c>
      <c r="N47" s="15">
        <f>100*('Fig. 2B Ca2+_Raw'!N47-'Fig. 2B Ca2+_Raw'!N$4)/('Fig. 2B Ca2+_Raw'!N$11-'Fig. 2B Ca2+_Raw'!N$4)</f>
        <v>6.623218684711091</v>
      </c>
      <c r="O47" s="15">
        <f>100*('Fig. 2B Ca2+_Raw'!O47-'Fig. 2B Ca2+_Raw'!O$4)/('Fig. 2B Ca2+_Raw'!O$11-'Fig. 2B Ca2+_Raw'!O$4)</f>
        <v>7.0546438842835402</v>
      </c>
      <c r="P47" s="15">
        <f>100*('Fig. 2B Ca2+_Raw'!P47-'Fig. 2B Ca2+_Raw'!P$4)/('Fig. 2B Ca2+_Raw'!P$11-'Fig. 2B Ca2+_Raw'!P$4)</f>
        <v>13.039692604720715</v>
      </c>
      <c r="Q47" s="15"/>
      <c r="R47" s="15"/>
      <c r="S47" s="15"/>
      <c r="T47" s="15"/>
      <c r="U47" s="15"/>
      <c r="W47" s="19">
        <f t="shared" si="12"/>
        <v>9.54016231009496</v>
      </c>
      <c r="X47" s="19">
        <f t="shared" si="13"/>
        <v>1.5956770640253837</v>
      </c>
      <c r="Y47" s="19">
        <f t="shared" si="14"/>
        <v>4</v>
      </c>
      <c r="Z47" s="20"/>
      <c r="AA47" s="20"/>
      <c r="AB47" s="20"/>
    </row>
    <row r="48" spans="1:28" ht="13.5" thickTop="1" x14ac:dyDescent="0.2">
      <c r="W48" s="21"/>
      <c r="X48" s="21"/>
      <c r="Y48" s="21"/>
      <c r="Z48" s="21"/>
      <c r="AA48" s="21"/>
      <c r="AB48" s="21"/>
    </row>
    <row r="49" spans="23:28" x14ac:dyDescent="0.2">
      <c r="W49" s="21"/>
      <c r="X49" s="21"/>
      <c r="Y49" s="21"/>
      <c r="Z49" s="21"/>
      <c r="AA49" s="21"/>
      <c r="AB49" s="21"/>
    </row>
    <row r="50" spans="23:28" x14ac:dyDescent="0.2">
      <c r="W50" s="21"/>
      <c r="X50" s="21"/>
      <c r="Y50" s="21"/>
      <c r="Z50" s="21"/>
      <c r="AA50" s="21"/>
      <c r="AB50" s="21"/>
    </row>
  </sheetData>
  <phoneticPr fontId="2" type="noConversion"/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="70" zoomScaleNormal="70" workbookViewId="0">
      <pane xSplit="1" topLeftCell="B1" activePane="topRight" state="frozen"/>
      <selection activeCell="K47" sqref="K47"/>
      <selection pane="topRight" activeCell="M35" sqref="M35"/>
    </sheetView>
  </sheetViews>
  <sheetFormatPr defaultColWidth="9.125" defaultRowHeight="12.75" x14ac:dyDescent="0.2"/>
  <cols>
    <col min="1" max="1" width="22.375" style="18" bestFit="1" customWidth="1"/>
    <col min="2" max="2" width="6.125" style="18" bestFit="1" customWidth="1"/>
    <col min="3" max="8" width="8.625" style="18" customWidth="1"/>
    <col min="9" max="9" width="5.125" style="18" customWidth="1"/>
    <col min="10" max="16384" width="9.125" style="18"/>
  </cols>
  <sheetData>
    <row r="1" spans="1:8" s="2" customFormat="1" ht="13.5" thickBot="1" x14ac:dyDescent="0.25">
      <c r="A1" s="1" t="s">
        <v>13</v>
      </c>
    </row>
    <row r="2" spans="1:8" s="2" customFormat="1" ht="14.25" thickTop="1" thickBot="1" x14ac:dyDescent="0.25">
      <c r="A2" s="3"/>
      <c r="B2" s="4"/>
      <c r="C2" s="5">
        <v>20200930</v>
      </c>
      <c r="D2" s="5">
        <v>20201001</v>
      </c>
      <c r="E2" s="6">
        <v>20201007</v>
      </c>
      <c r="F2" s="6">
        <v>20201008</v>
      </c>
      <c r="G2" s="5"/>
      <c r="H2" s="5"/>
    </row>
    <row r="3" spans="1:8" s="2" customFormat="1" ht="13.5" thickTop="1" x14ac:dyDescent="0.2">
      <c r="A3" s="8" t="s">
        <v>15</v>
      </c>
      <c r="B3" s="9" t="s">
        <v>16</v>
      </c>
      <c r="C3" s="10"/>
      <c r="D3" s="11"/>
      <c r="E3" s="12"/>
      <c r="F3" s="12"/>
      <c r="G3" s="11"/>
      <c r="H3" s="11"/>
    </row>
    <row r="4" spans="1:8" s="2" customFormat="1" x14ac:dyDescent="0.2">
      <c r="A4" s="13" t="s">
        <v>11</v>
      </c>
      <c r="B4" s="14">
        <v>-14</v>
      </c>
      <c r="C4" s="15">
        <v>88.828609533524045</v>
      </c>
      <c r="D4" s="15">
        <v>248.25600453205615</v>
      </c>
      <c r="E4" s="15">
        <v>294.0853629679919</v>
      </c>
      <c r="F4" s="16">
        <v>179.70882035746163</v>
      </c>
      <c r="G4" s="15"/>
      <c r="H4" s="15"/>
    </row>
    <row r="5" spans="1:8" s="2" customFormat="1" x14ac:dyDescent="0.2">
      <c r="A5" s="13">
        <v>1.0000000000000001E-9</v>
      </c>
      <c r="B5" s="14">
        <f t="shared" ref="B5:B11" si="0">LOG(A5)</f>
        <v>-9</v>
      </c>
      <c r="C5" s="15">
        <v>90.527231003261051</v>
      </c>
      <c r="D5" s="15">
        <v>262.24610406574743</v>
      </c>
      <c r="E5" s="15">
        <v>297.93841069079349</v>
      </c>
      <c r="F5" s="16">
        <v>219.63719795803993</v>
      </c>
      <c r="G5" s="15"/>
      <c r="H5" s="15"/>
    </row>
    <row r="6" spans="1:8" s="2" customFormat="1" x14ac:dyDescent="0.2">
      <c r="A6" s="13">
        <v>1E-8</v>
      </c>
      <c r="B6" s="14">
        <f t="shared" si="0"/>
        <v>-8</v>
      </c>
      <c r="C6" s="15">
        <v>158.02981802948784</v>
      </c>
      <c r="D6" s="15">
        <v>269.07462644711916</v>
      </c>
      <c r="E6" s="15">
        <v>343.24475017515118</v>
      </c>
      <c r="F6" s="16">
        <v>242.88755424977705</v>
      </c>
      <c r="G6" s="15"/>
      <c r="H6" s="15"/>
    </row>
    <row r="7" spans="1:8" s="2" customFormat="1" x14ac:dyDescent="0.2">
      <c r="A7" s="13">
        <v>9.9999999999999995E-8</v>
      </c>
      <c r="B7" s="14">
        <f t="shared" si="0"/>
        <v>-7</v>
      </c>
      <c r="C7" s="15">
        <v>352.44923321467974</v>
      </c>
      <c r="D7" s="15">
        <v>353.33243297923826</v>
      </c>
      <c r="E7" s="15">
        <v>440.10612610874074</v>
      </c>
      <c r="F7" s="16">
        <v>316.9296581699785</v>
      </c>
      <c r="G7" s="15"/>
      <c r="H7" s="15"/>
    </row>
    <row r="8" spans="1:8" s="2" customFormat="1" x14ac:dyDescent="0.2">
      <c r="A8" s="13">
        <v>9.9999999999999995E-7</v>
      </c>
      <c r="B8" s="14">
        <f t="shared" si="0"/>
        <v>-6</v>
      </c>
      <c r="C8" s="15">
        <v>368.45055728189249</v>
      </c>
      <c r="D8" s="15">
        <v>532.61709767468562</v>
      </c>
      <c r="E8" s="15">
        <v>691.18340364783796</v>
      </c>
      <c r="F8" s="16">
        <v>512.77390069786952</v>
      </c>
      <c r="G8" s="15"/>
      <c r="H8" s="15"/>
    </row>
    <row r="9" spans="1:8" s="2" customFormat="1" x14ac:dyDescent="0.2">
      <c r="A9" s="13">
        <v>1.0000000000000001E-5</v>
      </c>
      <c r="B9" s="14">
        <f t="shared" si="0"/>
        <v>-5</v>
      </c>
      <c r="C9" s="15">
        <v>494.83152164150351</v>
      </c>
      <c r="D9" s="15">
        <v>738.69229944410142</v>
      </c>
      <c r="E9" s="15">
        <v>790.09082732624813</v>
      </c>
      <c r="F9" s="16">
        <v>614.11325739292204</v>
      </c>
      <c r="G9" s="15"/>
      <c r="H9" s="15"/>
    </row>
    <row r="10" spans="1:8" s="2" customFormat="1" x14ac:dyDescent="0.2">
      <c r="A10" s="13">
        <v>1E-4</v>
      </c>
      <c r="B10" s="14">
        <f t="shared" si="0"/>
        <v>-4</v>
      </c>
      <c r="C10" s="15">
        <v>519.1320517027699</v>
      </c>
      <c r="D10" s="15">
        <v>765.82006928259659</v>
      </c>
      <c r="E10" s="15">
        <v>835.74183248616737</v>
      </c>
      <c r="F10" s="16">
        <v>733.68998198608983</v>
      </c>
      <c r="G10" s="15"/>
      <c r="H10" s="15"/>
    </row>
    <row r="11" spans="1:8" s="2" customFormat="1" x14ac:dyDescent="0.2">
      <c r="A11" s="13">
        <v>1E-3</v>
      </c>
      <c r="B11" s="14">
        <f t="shared" si="0"/>
        <v>-3</v>
      </c>
      <c r="C11" s="15"/>
      <c r="D11" s="15">
        <v>786.02143068600674</v>
      </c>
      <c r="E11" s="15">
        <v>837.12722201968791</v>
      </c>
      <c r="F11" s="16">
        <v>734.37728942120384</v>
      </c>
      <c r="G11" s="15"/>
      <c r="H11" s="15"/>
    </row>
    <row r="13" spans="1:8" s="2" customFormat="1" ht="13.5" thickBot="1" x14ac:dyDescent="0.25">
      <c r="A13" s="1" t="s">
        <v>17</v>
      </c>
    </row>
    <row r="14" spans="1:8" s="2" customFormat="1" ht="14.25" thickTop="1" thickBot="1" x14ac:dyDescent="0.25">
      <c r="A14" s="3"/>
      <c r="B14" s="4"/>
      <c r="C14" s="5">
        <v>20200930</v>
      </c>
      <c r="D14" s="5">
        <v>20201001</v>
      </c>
      <c r="E14" s="6">
        <v>20201007</v>
      </c>
      <c r="F14" s="6">
        <v>20201008</v>
      </c>
      <c r="G14" s="5"/>
      <c r="H14" s="5"/>
    </row>
    <row r="15" spans="1:8" s="2" customFormat="1" ht="13.5" thickTop="1" x14ac:dyDescent="0.2">
      <c r="A15" s="8" t="s">
        <v>14</v>
      </c>
      <c r="B15" s="9" t="s">
        <v>18</v>
      </c>
      <c r="C15" s="10"/>
      <c r="D15" s="11"/>
      <c r="E15" s="12"/>
      <c r="F15" s="12"/>
      <c r="G15" s="11"/>
      <c r="H15" s="11"/>
    </row>
    <row r="16" spans="1:8" s="2" customFormat="1" x14ac:dyDescent="0.2">
      <c r="A16" s="13" t="s">
        <v>11</v>
      </c>
      <c r="B16" s="14">
        <v>-14</v>
      </c>
      <c r="C16" s="15">
        <v>82.378785153494746</v>
      </c>
      <c r="D16" s="15">
        <v>223.11692616547023</v>
      </c>
      <c r="E16" s="15">
        <v>291.02358955014648</v>
      </c>
      <c r="F16" s="16">
        <v>172.27642033931261</v>
      </c>
      <c r="G16" s="15"/>
      <c r="H16" s="15"/>
    </row>
    <row r="17" spans="1:8" s="2" customFormat="1" x14ac:dyDescent="0.2">
      <c r="A17" s="13">
        <v>1.0000000000000001E-9</v>
      </c>
      <c r="B17" s="14">
        <f t="shared" ref="B17:B23" si="1">LOG(A17)</f>
        <v>-9</v>
      </c>
      <c r="C17" s="15">
        <v>91.719678531076141</v>
      </c>
      <c r="D17" s="15">
        <v>197.6125040324049</v>
      </c>
      <c r="E17" s="15">
        <v>247.8038624398655</v>
      </c>
      <c r="F17" s="16">
        <v>163.35505299809651</v>
      </c>
      <c r="G17" s="15"/>
      <c r="H17" s="15"/>
    </row>
    <row r="18" spans="1:8" s="2" customFormat="1" x14ac:dyDescent="0.2">
      <c r="A18" s="13">
        <v>1E-8</v>
      </c>
      <c r="B18" s="14">
        <f t="shared" si="1"/>
        <v>-8</v>
      </c>
      <c r="C18" s="15">
        <v>99.227534274871843</v>
      </c>
      <c r="D18" s="15">
        <v>202.24958095034663</v>
      </c>
      <c r="E18" s="15">
        <v>231.81291663831851</v>
      </c>
      <c r="F18" s="16">
        <v>179.41804029310143</v>
      </c>
      <c r="G18" s="15"/>
      <c r="H18" s="15"/>
    </row>
    <row r="19" spans="1:8" s="2" customFormat="1" x14ac:dyDescent="0.2">
      <c r="A19" s="13">
        <v>9.9999999999999995E-8</v>
      </c>
      <c r="B19" s="14">
        <f t="shared" si="1"/>
        <v>-7</v>
      </c>
      <c r="C19" s="15">
        <v>100.99888553476681</v>
      </c>
      <c r="D19" s="15">
        <v>221.04242671323925</v>
      </c>
      <c r="E19" s="15">
        <v>292.8689773542402</v>
      </c>
      <c r="F19" s="16">
        <v>179.06021674819539</v>
      </c>
      <c r="G19" s="15"/>
      <c r="H19" s="15"/>
    </row>
    <row r="20" spans="1:8" s="2" customFormat="1" x14ac:dyDescent="0.2">
      <c r="A20" s="13">
        <v>9.9999999999999995E-7</v>
      </c>
      <c r="B20" s="14">
        <f t="shared" si="1"/>
        <v>-6</v>
      </c>
      <c r="C20" s="15">
        <v>139.25586187342429</v>
      </c>
      <c r="D20" s="15">
        <v>282.85763982960697</v>
      </c>
      <c r="E20" s="15">
        <v>350.67181544260148</v>
      </c>
      <c r="F20" s="16">
        <v>258.02213869228461</v>
      </c>
      <c r="G20" s="15"/>
      <c r="H20" s="15"/>
    </row>
    <row r="21" spans="1:8" s="2" customFormat="1" x14ac:dyDescent="0.2">
      <c r="A21" s="13">
        <v>1.0000000000000001E-5</v>
      </c>
      <c r="B21" s="14">
        <f t="shared" si="1"/>
        <v>-5</v>
      </c>
      <c r="C21" s="15">
        <v>291.26740840074967</v>
      </c>
      <c r="D21" s="15">
        <v>498.58037049700624</v>
      </c>
      <c r="E21" s="15">
        <v>681.85304905482019</v>
      </c>
      <c r="F21" s="16">
        <v>448.46581068038773</v>
      </c>
      <c r="G21" s="15"/>
      <c r="H21" s="15"/>
    </row>
    <row r="22" spans="1:8" s="2" customFormat="1" x14ac:dyDescent="0.2">
      <c r="A22" s="13">
        <v>1E-4</v>
      </c>
      <c r="B22" s="14">
        <f t="shared" si="1"/>
        <v>-4</v>
      </c>
      <c r="C22" s="15">
        <v>455.00736663515949</v>
      </c>
      <c r="D22" s="15">
        <v>589.3003756153912</v>
      </c>
      <c r="E22" s="15">
        <v>766.24593543597894</v>
      </c>
      <c r="F22" s="16">
        <v>508.37154104614854</v>
      </c>
      <c r="G22" s="15"/>
      <c r="H22" s="15"/>
    </row>
    <row r="23" spans="1:8" s="2" customFormat="1" x14ac:dyDescent="0.2">
      <c r="A23" s="13">
        <v>1E-3</v>
      </c>
      <c r="B23" s="14">
        <f t="shared" si="1"/>
        <v>-3</v>
      </c>
      <c r="C23" s="15"/>
      <c r="D23" s="15"/>
      <c r="E23" s="15"/>
      <c r="F23" s="16"/>
      <c r="G23" s="15"/>
      <c r="H23" s="15"/>
    </row>
    <row r="24" spans="1:8" s="25" customFormat="1" x14ac:dyDescent="0.2"/>
    <row r="25" spans="1:8" s="2" customFormat="1" ht="13.5" thickBot="1" x14ac:dyDescent="0.25">
      <c r="A25" s="1" t="s">
        <v>19</v>
      </c>
    </row>
    <row r="26" spans="1:8" s="2" customFormat="1" ht="14.25" thickTop="1" thickBot="1" x14ac:dyDescent="0.25">
      <c r="A26" s="3"/>
      <c r="B26" s="4"/>
      <c r="C26" s="5">
        <v>20200930</v>
      </c>
      <c r="D26" s="5">
        <v>20201001</v>
      </c>
      <c r="E26" s="6">
        <v>20201007</v>
      </c>
      <c r="F26" s="6">
        <v>20201008</v>
      </c>
      <c r="G26" s="5"/>
      <c r="H26" s="5"/>
    </row>
    <row r="27" spans="1:8" s="2" customFormat="1" ht="13.5" thickTop="1" x14ac:dyDescent="0.2">
      <c r="A27" s="8" t="s">
        <v>20</v>
      </c>
      <c r="B27" s="9" t="s">
        <v>18</v>
      </c>
      <c r="C27" s="10"/>
      <c r="D27" s="11"/>
      <c r="E27" s="12"/>
      <c r="F27" s="12"/>
      <c r="G27" s="11"/>
      <c r="H27" s="11"/>
    </row>
    <row r="28" spans="1:8" s="2" customFormat="1" x14ac:dyDescent="0.2">
      <c r="A28" s="13" t="s">
        <v>11</v>
      </c>
      <c r="B28" s="14">
        <v>-14</v>
      </c>
      <c r="C28" s="15">
        <v>82.717172417503207</v>
      </c>
      <c r="D28" s="15">
        <v>220.90290277758342</v>
      </c>
      <c r="E28" s="15">
        <v>309.18272473072818</v>
      </c>
      <c r="F28" s="16">
        <v>165.47051961920519</v>
      </c>
      <c r="G28" s="15"/>
      <c r="H28" s="15"/>
    </row>
    <row r="29" spans="1:8" s="2" customFormat="1" x14ac:dyDescent="0.2">
      <c r="A29" s="13">
        <v>1.0000000000000001E-9</v>
      </c>
      <c r="B29" s="14">
        <f t="shared" ref="B29:B35" si="2">LOG(A29)</f>
        <v>-9</v>
      </c>
      <c r="C29" s="15">
        <v>90.913433848541729</v>
      </c>
      <c r="D29" s="15">
        <v>209.8394555391973</v>
      </c>
      <c r="E29" s="15">
        <v>292.9685753751998</v>
      </c>
      <c r="F29" s="16"/>
      <c r="G29" s="15"/>
      <c r="H29" s="15"/>
    </row>
    <row r="30" spans="1:8" s="2" customFormat="1" x14ac:dyDescent="0.2">
      <c r="A30" s="13">
        <v>1E-8</v>
      </c>
      <c r="B30" s="14">
        <f t="shared" si="2"/>
        <v>-8</v>
      </c>
      <c r="C30" s="15">
        <v>97.51094386927555</v>
      </c>
      <c r="D30" s="15">
        <v>216.0445531141952</v>
      </c>
      <c r="E30" s="15">
        <v>291.81422771856711</v>
      </c>
      <c r="F30" s="16"/>
      <c r="G30" s="15"/>
      <c r="H30" s="15"/>
    </row>
    <row r="31" spans="1:8" s="2" customFormat="1" x14ac:dyDescent="0.2">
      <c r="A31" s="13">
        <v>9.9999999999999995E-8</v>
      </c>
      <c r="B31" s="14">
        <f t="shared" si="2"/>
        <v>-7</v>
      </c>
      <c r="C31" s="15">
        <v>117.40926668664488</v>
      </c>
      <c r="D31" s="15">
        <v>219.51496283679347</v>
      </c>
      <c r="E31" s="15">
        <v>305.22074039333904</v>
      </c>
      <c r="F31" s="16">
        <v>161.34489321240127</v>
      </c>
      <c r="G31" s="15"/>
      <c r="H31" s="15"/>
    </row>
    <row r="32" spans="1:8" s="2" customFormat="1" x14ac:dyDescent="0.2">
      <c r="A32" s="13">
        <v>9.9999999999999995E-7</v>
      </c>
      <c r="B32" s="14">
        <f t="shared" si="2"/>
        <v>-6</v>
      </c>
      <c r="C32" s="15">
        <v>81.793762576355562</v>
      </c>
      <c r="D32" s="15">
        <v>217.02984461369834</v>
      </c>
      <c r="E32" s="15">
        <v>292.92366317786707</v>
      </c>
      <c r="F32" s="16">
        <v>237.4577748867911</v>
      </c>
      <c r="G32" s="15"/>
      <c r="H32" s="15"/>
    </row>
    <row r="33" spans="1:8" s="2" customFormat="1" x14ac:dyDescent="0.2">
      <c r="A33" s="13">
        <v>1.0000000000000001E-5</v>
      </c>
      <c r="B33" s="14">
        <f t="shared" si="2"/>
        <v>-5</v>
      </c>
      <c r="C33" s="15">
        <v>119.4977073433291</v>
      </c>
      <c r="D33" s="15">
        <v>266.54243089117472</v>
      </c>
      <c r="E33" s="15">
        <v>383.5267131770957</v>
      </c>
      <c r="F33" s="16">
        <v>313.85575832256268</v>
      </c>
      <c r="G33" s="15"/>
      <c r="H33" s="15"/>
    </row>
    <row r="34" spans="1:8" s="2" customFormat="1" x14ac:dyDescent="0.2">
      <c r="A34" s="13">
        <v>1E-4</v>
      </c>
      <c r="B34" s="14">
        <f t="shared" si="2"/>
        <v>-4</v>
      </c>
      <c r="C34" s="15">
        <v>427.77546101997677</v>
      </c>
      <c r="D34" s="15">
        <v>586.8270271437467</v>
      </c>
      <c r="E34" s="15">
        <v>768.19046915167837</v>
      </c>
      <c r="F34" s="16">
        <v>522.62523576554759</v>
      </c>
      <c r="G34" s="15"/>
      <c r="H34" s="15"/>
    </row>
    <row r="35" spans="1:8" s="2" customFormat="1" x14ac:dyDescent="0.2">
      <c r="A35" s="13">
        <v>1E-3</v>
      </c>
      <c r="B35" s="14">
        <f t="shared" si="2"/>
        <v>-3</v>
      </c>
      <c r="C35" s="15"/>
      <c r="D35" s="15"/>
      <c r="E35" s="15"/>
      <c r="F35" s="16"/>
      <c r="G35" s="15"/>
      <c r="H35" s="15"/>
    </row>
    <row r="37" spans="1:8" s="2" customFormat="1" ht="13.5" thickBot="1" x14ac:dyDescent="0.25">
      <c r="A37" s="1" t="s">
        <v>21</v>
      </c>
    </row>
    <row r="38" spans="1:8" s="2" customFormat="1" ht="14.25" thickTop="1" thickBot="1" x14ac:dyDescent="0.25">
      <c r="A38" s="3"/>
      <c r="B38" s="4"/>
      <c r="C38" s="5">
        <v>20200930</v>
      </c>
      <c r="D38" s="5">
        <v>20201001</v>
      </c>
      <c r="E38" s="6">
        <v>20201007</v>
      </c>
      <c r="F38" s="6">
        <v>20201008</v>
      </c>
      <c r="G38" s="5"/>
      <c r="H38" s="5"/>
    </row>
    <row r="39" spans="1:8" s="2" customFormat="1" ht="13.5" thickTop="1" x14ac:dyDescent="0.2">
      <c r="A39" s="8" t="s">
        <v>22</v>
      </c>
      <c r="B39" s="9" t="s">
        <v>16</v>
      </c>
      <c r="C39" s="10"/>
      <c r="D39" s="11"/>
      <c r="E39" s="12"/>
      <c r="F39" s="12"/>
      <c r="G39" s="11"/>
      <c r="H39" s="11"/>
    </row>
    <row r="40" spans="1:8" s="2" customFormat="1" x14ac:dyDescent="0.2">
      <c r="A40" s="13" t="s">
        <v>11</v>
      </c>
      <c r="B40" s="14">
        <v>-14</v>
      </c>
      <c r="C40" s="15">
        <v>71.245214342373771</v>
      </c>
      <c r="D40" s="15">
        <v>226.19026575536549</v>
      </c>
      <c r="E40" s="15">
        <v>289.17988803303382</v>
      </c>
      <c r="F40" s="16">
        <v>171.91788857856781</v>
      </c>
      <c r="G40" s="15"/>
      <c r="H40" s="15"/>
    </row>
    <row r="41" spans="1:8" s="2" customFormat="1" x14ac:dyDescent="0.2">
      <c r="A41" s="13">
        <v>1.0000000000000001E-9</v>
      </c>
      <c r="B41" s="14">
        <f t="shared" ref="B41:B47" si="3">LOG(A41)</f>
        <v>-9</v>
      </c>
      <c r="C41" s="15">
        <v>74.849669306132625</v>
      </c>
      <c r="D41" s="15">
        <v>217.60184047766225</v>
      </c>
      <c r="E41" s="15">
        <v>276.72000952305052</v>
      </c>
      <c r="F41" s="16">
        <v>155.73003537276597</v>
      </c>
      <c r="G41" s="15"/>
      <c r="H41" s="15"/>
    </row>
    <row r="42" spans="1:8" s="2" customFormat="1" x14ac:dyDescent="0.2">
      <c r="A42" s="13">
        <v>1E-8</v>
      </c>
      <c r="B42" s="14">
        <f t="shared" si="3"/>
        <v>-8</v>
      </c>
      <c r="C42" s="15">
        <v>92.957007743036115</v>
      </c>
      <c r="D42" s="15">
        <v>227.93307631817942</v>
      </c>
      <c r="E42" s="15">
        <v>252.50808756189195</v>
      </c>
      <c r="F42" s="16">
        <v>207.02081966658531</v>
      </c>
      <c r="G42" s="15"/>
      <c r="H42" s="15"/>
    </row>
    <row r="43" spans="1:8" s="2" customFormat="1" x14ac:dyDescent="0.2">
      <c r="A43" s="13">
        <v>9.9999999999999995E-8</v>
      </c>
      <c r="B43" s="14">
        <f t="shared" si="3"/>
        <v>-7</v>
      </c>
      <c r="C43" s="15">
        <v>98.954305741106594</v>
      </c>
      <c r="D43" s="15">
        <v>230.9722247595235</v>
      </c>
      <c r="E43" s="15">
        <v>272.49415962577569</v>
      </c>
      <c r="F43" s="16">
        <v>220.39486908098263</v>
      </c>
      <c r="G43" s="15"/>
      <c r="H43" s="15"/>
    </row>
    <row r="44" spans="1:8" s="2" customFormat="1" x14ac:dyDescent="0.2">
      <c r="A44" s="13">
        <v>9.9999999999999995E-7</v>
      </c>
      <c r="B44" s="14">
        <f t="shared" si="3"/>
        <v>-6</v>
      </c>
      <c r="C44" s="15">
        <v>120.18161249556233</v>
      </c>
      <c r="D44" s="15">
        <v>257.05322662404865</v>
      </c>
      <c r="E44" s="15">
        <v>289.23117123198074</v>
      </c>
      <c r="F44" s="16">
        <v>226.60405810341857</v>
      </c>
      <c r="G44" s="15"/>
      <c r="H44" s="15"/>
    </row>
    <row r="45" spans="1:8" s="2" customFormat="1" x14ac:dyDescent="0.2">
      <c r="A45" s="13">
        <v>1.0000000000000001E-5</v>
      </c>
      <c r="B45" s="14">
        <f t="shared" si="3"/>
        <v>-5</v>
      </c>
      <c r="C45" s="15">
        <v>140.42646080602827</v>
      </c>
      <c r="D45" s="15">
        <v>368.97909177679213</v>
      </c>
      <c r="E45" s="15">
        <v>473.38205214831163</v>
      </c>
      <c r="F45" s="16">
        <v>378.15183573438543</v>
      </c>
      <c r="G45" s="15"/>
      <c r="H45" s="15"/>
    </row>
    <row r="46" spans="1:8" s="2" customFormat="1" x14ac:dyDescent="0.2">
      <c r="A46" s="13">
        <v>1E-4</v>
      </c>
      <c r="B46" s="14">
        <f t="shared" si="3"/>
        <v>-4</v>
      </c>
      <c r="C46" s="15">
        <v>315.55900622074762</v>
      </c>
      <c r="D46" s="15">
        <v>565.93729348082798</v>
      </c>
      <c r="E46" s="15">
        <v>739.96365320416373</v>
      </c>
      <c r="F46" s="16">
        <v>468.67437056342095</v>
      </c>
      <c r="G46" s="15"/>
      <c r="H46" s="15"/>
    </row>
    <row r="47" spans="1:8" s="2" customFormat="1" x14ac:dyDescent="0.2">
      <c r="A47" s="13">
        <v>1E-3</v>
      </c>
      <c r="B47" s="14">
        <f t="shared" si="3"/>
        <v>-3</v>
      </c>
      <c r="C47" s="15"/>
      <c r="D47" s="15"/>
      <c r="E47" s="15"/>
      <c r="F47" s="16"/>
      <c r="G47" s="15"/>
      <c r="H47" s="15"/>
    </row>
  </sheetData>
  <phoneticPr fontId="2" type="noConversion"/>
  <pageMargins left="0.7" right="0.7" top="0.75" bottom="0.75" header="0.3" footer="0.3"/>
  <pageSetup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opLeftCell="A16" zoomScale="70" zoomScaleNormal="70" workbookViewId="0">
      <pane xSplit="1" topLeftCell="B1" activePane="topRight" state="frozen"/>
      <selection activeCell="K47" sqref="K47"/>
      <selection pane="topRight" activeCell="O12" sqref="O12"/>
    </sheetView>
  </sheetViews>
  <sheetFormatPr defaultColWidth="9.125" defaultRowHeight="12.75" x14ac:dyDescent="0.2"/>
  <cols>
    <col min="1" max="1" width="22.375" style="18" bestFit="1" customWidth="1"/>
    <col min="2" max="2" width="6.125" style="18" bestFit="1" customWidth="1"/>
    <col min="3" max="8" width="9.125" style="18" customWidth="1"/>
    <col min="9" max="9" width="5.125" style="18" customWidth="1"/>
    <col min="10" max="11" width="6" style="18" customWidth="1"/>
    <col min="12" max="12" width="2.875" style="18" bestFit="1" customWidth="1"/>
    <col min="13" max="13" width="4.625" style="18" customWidth="1"/>
    <col min="14" max="16384" width="9.125" style="18"/>
  </cols>
  <sheetData>
    <row r="1" spans="1:15" s="2" customFormat="1" ht="13.5" thickBot="1" x14ac:dyDescent="0.25">
      <c r="A1" s="1" t="str">
        <f>'Fig. 2C IP1_Raw'!A1</f>
        <v>GB1+GB2 GABA dose</v>
      </c>
    </row>
    <row r="2" spans="1:15" s="2" customFormat="1" ht="14.25" thickTop="1" thickBot="1" x14ac:dyDescent="0.25">
      <c r="A2" s="3"/>
      <c r="B2" s="4"/>
      <c r="C2" s="5">
        <f>'Fig. 2C IP1_Raw'!C2</f>
        <v>20200930</v>
      </c>
      <c r="D2" s="5">
        <f>'Fig. 2C IP1_Raw'!D2</f>
        <v>20201001</v>
      </c>
      <c r="E2" s="5">
        <f>'Fig. 2C IP1_Raw'!E2</f>
        <v>20201007</v>
      </c>
      <c r="F2" s="5">
        <f>'Fig. 2C IP1_Raw'!F2</f>
        <v>20201008</v>
      </c>
      <c r="G2" s="5"/>
      <c r="H2" s="5"/>
      <c r="J2" s="7" t="s">
        <v>24</v>
      </c>
      <c r="K2" s="7" t="s">
        <v>25</v>
      </c>
      <c r="L2" s="7" t="s">
        <v>26</v>
      </c>
    </row>
    <row r="3" spans="1:15" s="2" customFormat="1" ht="14.25" thickTop="1" thickBot="1" x14ac:dyDescent="0.25">
      <c r="A3" s="8" t="str">
        <f>'Fig. 2C IP1_Raw'!A3</f>
        <v>Concentration (M)</v>
      </c>
      <c r="B3" s="9" t="str">
        <f>'Fig. 2C IP1_Raw'!B3</f>
        <v>Log M</v>
      </c>
      <c r="C3" s="10"/>
      <c r="D3" s="10"/>
      <c r="E3" s="10"/>
      <c r="F3" s="10"/>
      <c r="G3" s="11"/>
      <c r="H3" s="11"/>
    </row>
    <row r="4" spans="1:15" s="2" customFormat="1" ht="14.25" thickTop="1" thickBot="1" x14ac:dyDescent="0.25">
      <c r="A4" s="13" t="str">
        <f>'Fig. 2C IP1_Raw'!A4</f>
        <v>Buffer</v>
      </c>
      <c r="B4" s="13">
        <f>'Fig. 2C IP1_Raw'!B4</f>
        <v>-14</v>
      </c>
      <c r="C4" s="15">
        <f>100*('Fig. 2C IP1_Raw'!C4-'Fig. 2C IP1_Raw'!C$4)/('Fig. 2C IP1_Raw'!C$10-'Fig. 2C IP1_Raw'!C$4)</f>
        <v>0</v>
      </c>
      <c r="D4" s="15">
        <f>100*('Fig. 2C IP1_Raw'!D4-'Fig. 2C IP1_Raw'!D$4)/('Fig. 2C IP1_Raw'!D$10-'Fig. 2C IP1_Raw'!D$4)</f>
        <v>0</v>
      </c>
      <c r="E4" s="15">
        <f>100*('Fig. 2C IP1_Raw'!E4-'Fig. 2C IP1_Raw'!E$4)/('Fig. 2C IP1_Raw'!E$10-'Fig. 2C IP1_Raw'!E$4)</f>
        <v>0</v>
      </c>
      <c r="F4" s="15">
        <f>100*('Fig. 2C IP1_Raw'!F4-'Fig. 2C IP1_Raw'!F$4)/('Fig. 2C IP1_Raw'!F$10-'Fig. 2C IP1_Raw'!F$4)</f>
        <v>0</v>
      </c>
      <c r="G4" s="15"/>
      <c r="H4" s="15"/>
      <c r="J4" s="17">
        <f t="shared" ref="J4:J11" si="0">AVERAGE(C4:H4)</f>
        <v>0</v>
      </c>
      <c r="K4" s="17">
        <f t="shared" ref="K4:K11" si="1">STDEVA(C4:H4)/SQRT(COUNT(C4:H4))</f>
        <v>0</v>
      </c>
      <c r="L4" s="17">
        <f t="shared" ref="L4:L11" si="2">COUNT(C4:H4)</f>
        <v>4</v>
      </c>
    </row>
    <row r="5" spans="1:15" s="2" customFormat="1" ht="14.25" thickTop="1" thickBot="1" x14ac:dyDescent="0.25">
      <c r="A5" s="13">
        <f>'Fig. 2C IP1_Raw'!A5</f>
        <v>1.0000000000000001E-9</v>
      </c>
      <c r="B5" s="13">
        <f>'Fig. 2C IP1_Raw'!B5</f>
        <v>-9</v>
      </c>
      <c r="C5" s="15">
        <f>100*('Fig. 2C IP1_Raw'!C5-'Fig. 2C IP1_Raw'!C$4)/('Fig. 2C IP1_Raw'!C$10-'Fig. 2C IP1_Raw'!C$4)</f>
        <v>0.39474968203226884</v>
      </c>
      <c r="D5" s="15">
        <f>100*('Fig. 2C IP1_Raw'!D5-'Fig. 2C IP1_Raw'!D$4)/('Fig. 2C IP1_Raw'!D$10-'Fig. 2C IP1_Raw'!D$4)</f>
        <v>2.7030662456123835</v>
      </c>
      <c r="E5" s="15">
        <f>100*('Fig. 2C IP1_Raw'!E5-'Fig. 2C IP1_Raw'!E$4)/('Fig. 2C IP1_Raw'!E$10-'Fig. 2C IP1_Raw'!E$4)</f>
        <v>0.71134527872048248</v>
      </c>
      <c r="F5" s="15">
        <f>100*('Fig. 2C IP1_Raw'!F5-'Fig. 2C IP1_Raw'!F$4)/('Fig. 2C IP1_Raw'!F$10-'Fig. 2C IP1_Raw'!F$4)</f>
        <v>7.2075334625448955</v>
      </c>
      <c r="G5" s="15"/>
      <c r="H5" s="15"/>
      <c r="J5" s="17">
        <f t="shared" si="0"/>
        <v>2.7541736672275077</v>
      </c>
      <c r="K5" s="17">
        <f t="shared" si="1"/>
        <v>1.569900601999435</v>
      </c>
      <c r="L5" s="17">
        <f t="shared" si="2"/>
        <v>4</v>
      </c>
    </row>
    <row r="6" spans="1:15" s="2" customFormat="1" ht="14.25" thickTop="1" thickBot="1" x14ac:dyDescent="0.25">
      <c r="A6" s="13">
        <f>'Fig. 2C IP1_Raw'!A6</f>
        <v>1E-8</v>
      </c>
      <c r="B6" s="13">
        <f>'Fig. 2C IP1_Raw'!B6</f>
        <v>-8</v>
      </c>
      <c r="C6" s="15">
        <f>100*('Fig. 2C IP1_Raw'!C6-'Fig. 2C IP1_Raw'!C$4)/('Fig. 2C IP1_Raw'!C$10-'Fig. 2C IP1_Raw'!C$4)</f>
        <v>16.081955595592415</v>
      </c>
      <c r="D6" s="15">
        <f>100*('Fig. 2C IP1_Raw'!D6-'Fig. 2C IP1_Raw'!D$4)/('Fig. 2C IP1_Raw'!D$10-'Fig. 2C IP1_Raw'!D$4)</f>
        <v>4.0224241466797599</v>
      </c>
      <c r="E6" s="15">
        <f>100*('Fig. 2C IP1_Raw'!E6-'Fig. 2C IP1_Raw'!E$4)/('Fig. 2C IP1_Raw'!E$10-'Fig. 2C IP1_Raw'!E$4)</f>
        <v>9.0757500322830946</v>
      </c>
      <c r="F6" s="15">
        <f>100*('Fig. 2C IP1_Raw'!F6-'Fig. 2C IP1_Raw'!F$4)/('Fig. 2C IP1_Raw'!F$10-'Fig. 2C IP1_Raw'!F$4)</f>
        <v>11.404491392194394</v>
      </c>
      <c r="G6" s="15"/>
      <c r="H6" s="15"/>
      <c r="J6" s="17">
        <f t="shared" si="0"/>
        <v>10.146155291687416</v>
      </c>
      <c r="K6" s="17">
        <f t="shared" si="1"/>
        <v>2.5077045537266254</v>
      </c>
      <c r="L6" s="17">
        <f t="shared" si="2"/>
        <v>4</v>
      </c>
    </row>
    <row r="7" spans="1:15" s="2" customFormat="1" ht="14.25" thickTop="1" thickBot="1" x14ac:dyDescent="0.25">
      <c r="A7" s="13">
        <f>'Fig. 2C IP1_Raw'!A7</f>
        <v>9.9999999999999995E-8</v>
      </c>
      <c r="B7" s="13">
        <f>'Fig. 2C IP1_Raw'!B7</f>
        <v>-7</v>
      </c>
      <c r="C7" s="15">
        <f>100*('Fig. 2C IP1_Raw'!C7-'Fig. 2C IP1_Raw'!C$4)/('Fig. 2C IP1_Raw'!C$10-'Fig. 2C IP1_Raw'!C$4)</f>
        <v>61.263889117919042</v>
      </c>
      <c r="D7" s="15">
        <f>100*('Fig. 2C IP1_Raw'!D7-'Fig. 2C IP1_Raw'!D$4)/('Fig. 2C IP1_Raw'!D$10-'Fig. 2C IP1_Raw'!D$4)</f>
        <v>20.302110521878614</v>
      </c>
      <c r="E7" s="15">
        <f>100*('Fig. 2C IP1_Raw'!E7-'Fig. 2C IP1_Raw'!E$4)/('Fig. 2C IP1_Raw'!E$10-'Fig. 2C IP1_Raw'!E$4)</f>
        <v>26.958186850540155</v>
      </c>
      <c r="F7" s="15">
        <f>100*('Fig. 2C IP1_Raw'!F7-'Fig. 2C IP1_Raw'!F$4)/('Fig. 2C IP1_Raw'!F$10-'Fig. 2C IP1_Raw'!F$4)</f>
        <v>24.769946582498676</v>
      </c>
      <c r="G7" s="15"/>
      <c r="H7" s="15"/>
      <c r="J7" s="19">
        <f t="shared" si="0"/>
        <v>33.323533268209118</v>
      </c>
      <c r="K7" s="19">
        <f t="shared" si="1"/>
        <v>9.4158661114895548</v>
      </c>
      <c r="L7" s="19">
        <f t="shared" si="2"/>
        <v>4</v>
      </c>
      <c r="M7" s="20"/>
      <c r="N7" s="20"/>
      <c r="O7" s="20"/>
    </row>
    <row r="8" spans="1:15" s="2" customFormat="1" ht="14.25" thickTop="1" thickBot="1" x14ac:dyDescent="0.25">
      <c r="A8" s="13">
        <f>'Fig. 2C IP1_Raw'!A8</f>
        <v>9.9999999999999995E-7</v>
      </c>
      <c r="B8" s="13">
        <f>'Fig. 2C IP1_Raw'!B8</f>
        <v>-6</v>
      </c>
      <c r="C8" s="15">
        <f>100*('Fig. 2C IP1_Raw'!C8-'Fig. 2C IP1_Raw'!C$4)/('Fig. 2C IP1_Raw'!C$10-'Fig. 2C IP1_Raw'!C$4)</f>
        <v>64.982503123548852</v>
      </c>
      <c r="D8" s="15">
        <f>100*('Fig. 2C IP1_Raw'!D8-'Fig. 2C IP1_Raw'!D$4)/('Fig. 2C IP1_Raw'!D$10-'Fig. 2C IP1_Raw'!D$4)</f>
        <v>54.942201846970967</v>
      </c>
      <c r="E8" s="15">
        <f>100*('Fig. 2C IP1_Raw'!E8-'Fig. 2C IP1_Raw'!E$4)/('Fig. 2C IP1_Raw'!E$10-'Fig. 2C IP1_Raw'!E$4)</f>
        <v>73.311787641543404</v>
      </c>
      <c r="F8" s="15">
        <f>100*('Fig. 2C IP1_Raw'!F8-'Fig. 2C IP1_Raw'!F$4)/('Fig. 2C IP1_Raw'!F$10-'Fig. 2C IP1_Raw'!F$4)</f>
        <v>60.122095011542008</v>
      </c>
      <c r="G8" s="15"/>
      <c r="H8" s="15"/>
      <c r="J8" s="19">
        <f t="shared" si="0"/>
        <v>63.339646905901304</v>
      </c>
      <c r="K8" s="19">
        <f t="shared" si="1"/>
        <v>3.9052559787416206</v>
      </c>
      <c r="L8" s="19">
        <f t="shared" si="2"/>
        <v>4</v>
      </c>
      <c r="M8" s="20"/>
      <c r="N8" s="20"/>
      <c r="O8" s="20"/>
    </row>
    <row r="9" spans="1:15" s="2" customFormat="1" ht="14.25" thickTop="1" thickBot="1" x14ac:dyDescent="0.25">
      <c r="A9" s="13">
        <f>'Fig. 2C IP1_Raw'!A9</f>
        <v>1.0000000000000001E-5</v>
      </c>
      <c r="B9" s="13">
        <f>'Fig. 2C IP1_Raw'!B9</f>
        <v>-5</v>
      </c>
      <c r="C9" s="15">
        <f>100*('Fig. 2C IP1_Raw'!C9-'Fig. 2C IP1_Raw'!C$4)/('Fig. 2C IP1_Raw'!C$10-'Fig. 2C IP1_Raw'!C$4)</f>
        <v>94.352699123492343</v>
      </c>
      <c r="D9" s="15">
        <f>100*('Fig. 2C IP1_Raw'!D9-'Fig. 2C IP1_Raw'!D$4)/('Fig. 2C IP1_Raw'!D$10-'Fig. 2C IP1_Raw'!D$4)</f>
        <v>94.758567743382571</v>
      </c>
      <c r="E9" s="15">
        <f>100*('Fig. 2C IP1_Raw'!E9-'Fig. 2C IP1_Raw'!E$4)/('Fig. 2C IP1_Raw'!E$10-'Fig. 2C IP1_Raw'!E$4)</f>
        <v>91.571963462279399</v>
      </c>
      <c r="F9" s="15">
        <f>100*('Fig. 2C IP1_Raw'!F9-'Fig. 2C IP1_Raw'!F$4)/('Fig. 2C IP1_Raw'!F$10-'Fig. 2C IP1_Raw'!F$4)</f>
        <v>78.415019701820057</v>
      </c>
      <c r="G9" s="15"/>
      <c r="H9" s="15"/>
      <c r="J9" s="19">
        <f t="shared" si="0"/>
        <v>89.774562507743582</v>
      </c>
      <c r="K9" s="19">
        <f t="shared" si="1"/>
        <v>3.8521585508680665</v>
      </c>
      <c r="L9" s="19">
        <f t="shared" si="2"/>
        <v>4</v>
      </c>
      <c r="M9" s="20"/>
      <c r="N9" s="20"/>
      <c r="O9" s="20"/>
    </row>
    <row r="10" spans="1:15" s="2" customFormat="1" ht="14.25" thickTop="1" thickBot="1" x14ac:dyDescent="0.25">
      <c r="A10" s="13">
        <f>'Fig. 2C IP1_Raw'!A10</f>
        <v>1E-4</v>
      </c>
      <c r="B10" s="13">
        <f>'Fig. 2C IP1_Raw'!B10</f>
        <v>-4</v>
      </c>
      <c r="C10" s="15">
        <f>100*('Fig. 2C IP1_Raw'!C10-'Fig. 2C IP1_Raw'!C$4)/('Fig. 2C IP1_Raw'!C$10-'Fig. 2C IP1_Raw'!C$4)</f>
        <v>100</v>
      </c>
      <c r="D10" s="15">
        <f>100*('Fig. 2C IP1_Raw'!D10-'Fig. 2C IP1_Raw'!D$4)/('Fig. 2C IP1_Raw'!D$10-'Fig. 2C IP1_Raw'!D$4)</f>
        <v>100</v>
      </c>
      <c r="E10" s="15">
        <f>100*('Fig. 2C IP1_Raw'!E10-'Fig. 2C IP1_Raw'!E$4)/('Fig. 2C IP1_Raw'!E$10-'Fig. 2C IP1_Raw'!E$4)</f>
        <v>100</v>
      </c>
      <c r="F10" s="15">
        <f>100*('Fig. 2C IP1_Raw'!F10-'Fig. 2C IP1_Raw'!F$4)/('Fig. 2C IP1_Raw'!F$10-'Fig. 2C IP1_Raw'!F$4)</f>
        <v>100</v>
      </c>
      <c r="G10" s="15"/>
      <c r="H10" s="15"/>
      <c r="J10" s="19">
        <f t="shared" si="0"/>
        <v>100</v>
      </c>
      <c r="K10" s="19">
        <f t="shared" si="1"/>
        <v>0</v>
      </c>
      <c r="L10" s="19">
        <f t="shared" si="2"/>
        <v>4</v>
      </c>
      <c r="M10" s="20"/>
      <c r="N10" s="20"/>
      <c r="O10" s="20"/>
    </row>
    <row r="11" spans="1:15" s="2" customFormat="1" ht="14.25" thickTop="1" thickBot="1" x14ac:dyDescent="0.25">
      <c r="A11" s="13">
        <f>'Fig. 2C IP1_Raw'!A11</f>
        <v>1E-3</v>
      </c>
      <c r="B11" s="13">
        <f>'Fig. 2C IP1_Raw'!B11</f>
        <v>-3</v>
      </c>
      <c r="C11" s="15"/>
      <c r="D11" s="15">
        <f>100*('Fig. 2C IP1_Raw'!D11-'Fig. 2C IP1_Raw'!D$4)/('Fig. 2C IP1_Raw'!D$10-'Fig. 2C IP1_Raw'!D$4)</f>
        <v>103.90316151743397</v>
      </c>
      <c r="E11" s="15">
        <f>100*('Fig. 2C IP1_Raw'!E11-'Fig. 2C IP1_Raw'!E$4)/('Fig. 2C IP1_Raw'!E$10-'Fig. 2C IP1_Raw'!E$4)</f>
        <v>100.25576903655428</v>
      </c>
      <c r="F11" s="15">
        <f>100*('Fig. 2C IP1_Raw'!F11-'Fig. 2C IP1_Raw'!F$4)/('Fig. 2C IP1_Raw'!F$10-'Fig. 2C IP1_Raw'!F$4)</f>
        <v>100.12406693272627</v>
      </c>
      <c r="G11" s="15"/>
      <c r="H11" s="15"/>
      <c r="J11" s="19">
        <f t="shared" si="0"/>
        <v>101.42766582890484</v>
      </c>
      <c r="K11" s="19">
        <f t="shared" si="1"/>
        <v>1.2383316113468856</v>
      </c>
      <c r="L11" s="19">
        <f t="shared" si="2"/>
        <v>3</v>
      </c>
      <c r="M11" s="20"/>
      <c r="N11" s="20"/>
      <c r="O11" s="20"/>
    </row>
    <row r="12" spans="1:15" ht="13.5" thickTop="1" x14ac:dyDescent="0.2">
      <c r="J12" s="21"/>
      <c r="K12" s="21"/>
      <c r="L12" s="21"/>
      <c r="M12" s="21"/>
      <c r="N12" s="21"/>
      <c r="O12" s="21"/>
    </row>
    <row r="13" spans="1:15" s="2" customFormat="1" ht="13.5" thickBot="1" x14ac:dyDescent="0.25">
      <c r="A13" s="1" t="str">
        <f>'Fig. 2C IP1_Raw'!A13</f>
        <v>GB1+GB2 rac-BHFF dose</v>
      </c>
      <c r="J13" s="20"/>
      <c r="K13" s="20"/>
      <c r="L13" s="20"/>
      <c r="M13" s="20"/>
      <c r="N13" s="20"/>
      <c r="O13" s="20"/>
    </row>
    <row r="14" spans="1:15" s="2" customFormat="1" ht="14.25" thickTop="1" thickBot="1" x14ac:dyDescent="0.25">
      <c r="A14" s="3"/>
      <c r="B14" s="4"/>
      <c r="C14" s="5">
        <f>'Fig. 2C IP1_Raw'!C14</f>
        <v>20200930</v>
      </c>
      <c r="D14" s="5">
        <f>'Fig. 2C IP1_Raw'!D14</f>
        <v>20201001</v>
      </c>
      <c r="E14" s="5">
        <f>'Fig. 2C IP1_Raw'!E14</f>
        <v>20201007</v>
      </c>
      <c r="F14" s="5">
        <f>'Fig. 2C IP1_Raw'!F14</f>
        <v>20201008</v>
      </c>
      <c r="G14" s="5"/>
      <c r="H14" s="5"/>
      <c r="J14" s="22" t="s">
        <v>23</v>
      </c>
      <c r="K14" s="22" t="s">
        <v>25</v>
      </c>
      <c r="L14" s="22" t="s">
        <v>26</v>
      </c>
      <c r="M14" s="20"/>
      <c r="N14" s="20"/>
      <c r="O14" s="20"/>
    </row>
    <row r="15" spans="1:15" s="2" customFormat="1" ht="14.25" thickTop="1" thickBot="1" x14ac:dyDescent="0.25">
      <c r="A15" s="8" t="str">
        <f>'Fig. 2C IP1_Raw'!A15</f>
        <v>Concentration (M)</v>
      </c>
      <c r="B15" s="9" t="str">
        <f>'Fig. 2C IP1_Raw'!B15</f>
        <v>Log M</v>
      </c>
      <c r="C15" s="10"/>
      <c r="D15" s="10"/>
      <c r="E15" s="10"/>
      <c r="F15" s="10"/>
      <c r="G15" s="11"/>
      <c r="H15" s="11"/>
      <c r="J15" s="20"/>
      <c r="K15" s="20"/>
      <c r="L15" s="20"/>
      <c r="M15" s="20"/>
      <c r="N15" s="20"/>
      <c r="O15" s="20"/>
    </row>
    <row r="16" spans="1:15" s="2" customFormat="1" ht="14.25" thickTop="1" thickBot="1" x14ac:dyDescent="0.25">
      <c r="A16" s="13" t="str">
        <f>'Fig. 2C IP1_Raw'!A16</f>
        <v>Buffer</v>
      </c>
      <c r="B16" s="13">
        <f>'Fig. 2C IP1_Raw'!B16</f>
        <v>-14</v>
      </c>
      <c r="C16" s="15">
        <f>100*('Fig. 2C IP1_Raw'!C16-'Fig. 2C IP1_Raw'!C$4)/('Fig. 2C IP1_Raw'!C$10-'Fig. 2C IP1_Raw'!C$4)</f>
        <v>-1.4989014142007422</v>
      </c>
      <c r="D16" s="15">
        <f>100*('Fig. 2C IP1_Raw'!D16-'Fig. 2C IP1_Raw'!D$4)/('Fig. 2C IP1_Raw'!D$10-'Fig. 2C IP1_Raw'!D$4)</f>
        <v>-4.8571916171774117</v>
      </c>
      <c r="E16" s="15">
        <f>100*('Fig. 2C IP1_Raw'!E16-'Fig. 2C IP1_Raw'!E$4)/('Fig. 2C IP1_Raw'!E$10-'Fig. 2C IP1_Raw'!E$4)</f>
        <v>-0.56526111846665139</v>
      </c>
      <c r="F16" s="15">
        <f>100*('Fig. 2C IP1_Raw'!F16-'Fig. 2C IP1_Raw'!F$4)/('Fig. 2C IP1_Raw'!F$10-'Fig. 2C IP1_Raw'!F$4)</f>
        <v>-1.3416340722306863</v>
      </c>
      <c r="G16" s="15"/>
      <c r="H16" s="15"/>
      <c r="J16" s="19">
        <f t="shared" ref="J16:J23" si="3">AVERAGE(C16:H16)</f>
        <v>-2.0657470555188731</v>
      </c>
      <c r="K16" s="19">
        <f t="shared" ref="K16:K23" si="4">STDEVA(C16:H16)/SQRT(COUNT(C16:H16))</f>
        <v>0.95259620606671502</v>
      </c>
      <c r="L16" s="19">
        <f t="shared" ref="L16:L23" si="5">COUNT(C16:H16)</f>
        <v>4</v>
      </c>
      <c r="M16" s="20"/>
      <c r="N16" s="20"/>
      <c r="O16" s="20"/>
    </row>
    <row r="17" spans="1:15" s="2" customFormat="1" ht="14.25" thickTop="1" thickBot="1" x14ac:dyDescent="0.25">
      <c r="A17" s="13">
        <f>'Fig. 2C IP1_Raw'!A17</f>
        <v>1.0000000000000001E-9</v>
      </c>
      <c r="B17" s="13">
        <f>'Fig. 2C IP1_Raw'!B17</f>
        <v>-9</v>
      </c>
      <c r="C17" s="15">
        <f>100*('Fig. 2C IP1_Raw'!C17-'Fig. 2C IP1_Raw'!C$4)/('Fig. 2C IP1_Raw'!C$10-'Fig. 2C IP1_Raw'!C$4)</f>
        <v>0.67186750423785568</v>
      </c>
      <c r="D17" s="15">
        <f>100*('Fig. 2C IP1_Raw'!D17-'Fig. 2C IP1_Raw'!D$4)/('Fig. 2C IP1_Raw'!D$10-'Fig. 2C IP1_Raw'!D$4)</f>
        <v>-9.7849723249354277</v>
      </c>
      <c r="E17" s="15">
        <f>100*('Fig. 2C IP1_Raw'!E17-'Fig. 2C IP1_Raw'!E$4)/('Fig. 2C IP1_Raw'!E$10-'Fig. 2C IP1_Raw'!E$4)</f>
        <v>-8.544437873934303</v>
      </c>
      <c r="F17" s="15">
        <f>100*('Fig. 2C IP1_Raw'!F17-'Fig. 2C IP1_Raw'!F$4)/('Fig. 2C IP1_Raw'!F$10-'Fig. 2C IP1_Raw'!F$4)</f>
        <v>-2.9520439488027539</v>
      </c>
      <c r="G17" s="15"/>
      <c r="H17" s="15"/>
      <c r="J17" s="19">
        <f t="shared" si="3"/>
        <v>-5.1523966608586571</v>
      </c>
      <c r="K17" s="19">
        <f t="shared" si="4"/>
        <v>2.4448978505737071</v>
      </c>
      <c r="L17" s="19">
        <f t="shared" si="5"/>
        <v>4</v>
      </c>
      <c r="M17" s="20"/>
      <c r="N17" s="20"/>
      <c r="O17" s="20"/>
    </row>
    <row r="18" spans="1:15" s="2" customFormat="1" ht="14.25" thickTop="1" thickBot="1" x14ac:dyDescent="0.25">
      <c r="A18" s="13">
        <f>'Fig. 2C IP1_Raw'!A18</f>
        <v>1E-8</v>
      </c>
      <c r="B18" s="13">
        <f>'Fig. 2C IP1_Raw'!B18</f>
        <v>-8</v>
      </c>
      <c r="C18" s="15">
        <f>100*('Fig. 2C IP1_Raw'!C18-'Fig. 2C IP1_Raw'!C$4)/('Fig. 2C IP1_Raw'!C$10-'Fig. 2C IP1_Raw'!C$4)</f>
        <v>2.4166492112925559</v>
      </c>
      <c r="D18" s="15">
        <f>100*('Fig. 2C IP1_Raw'!D18-'Fig. 2C IP1_Raw'!D$4)/('Fig. 2C IP1_Raw'!D$10-'Fig. 2C IP1_Raw'!D$4)</f>
        <v>-8.8890297288866176</v>
      </c>
      <c r="E18" s="15">
        <f>100*('Fig. 2C IP1_Raw'!E18-'Fig. 2C IP1_Raw'!E$4)/('Fig. 2C IP1_Raw'!E$10-'Fig. 2C IP1_Raw'!E$4)</f>
        <v>-11.496668060674535</v>
      </c>
      <c r="F18" s="15">
        <f>100*('Fig. 2C IP1_Raw'!F18-'Fig. 2C IP1_Raw'!F$4)/('Fig. 2C IP1_Raw'!F$10-'Fig. 2C IP1_Raw'!F$4)</f>
        <v>-5.2489161094458982E-2</v>
      </c>
      <c r="G18" s="15"/>
      <c r="H18" s="15"/>
      <c r="J18" s="19">
        <f t="shared" si="3"/>
        <v>-4.5053844348407646</v>
      </c>
      <c r="K18" s="19">
        <f t="shared" si="4"/>
        <v>3.3644863267916501</v>
      </c>
      <c r="L18" s="19">
        <f t="shared" si="5"/>
        <v>4</v>
      </c>
      <c r="M18" s="20"/>
      <c r="N18" s="20"/>
      <c r="O18" s="20"/>
    </row>
    <row r="19" spans="1:15" s="2" customFormat="1" ht="14.25" thickTop="1" thickBot="1" x14ac:dyDescent="0.25">
      <c r="A19" s="13">
        <f>'Fig. 2C IP1_Raw'!A19</f>
        <v>9.9999999999999995E-8</v>
      </c>
      <c r="B19" s="13">
        <f>'Fig. 2C IP1_Raw'!B19</f>
        <v>-7</v>
      </c>
      <c r="C19" s="15">
        <f>100*('Fig. 2C IP1_Raw'!C19-'Fig. 2C IP1_Raw'!C$4)/('Fig. 2C IP1_Raw'!C$10-'Fig. 2C IP1_Raw'!C$4)</f>
        <v>2.8283008706344459</v>
      </c>
      <c r="D19" s="15">
        <f>100*('Fig. 2C IP1_Raw'!D19-'Fig. 2C IP1_Raw'!D$4)/('Fig. 2C IP1_Raw'!D$10-'Fig. 2C IP1_Raw'!D$4)</f>
        <v>-5.2580114564046321</v>
      </c>
      <c r="E19" s="15">
        <f>100*('Fig. 2C IP1_Raw'!E19-'Fig. 2C IP1_Raw'!E$4)/('Fig. 2C IP1_Raw'!E$10-'Fig. 2C IP1_Raw'!E$4)</f>
        <v>-0.22456772552420901</v>
      </c>
      <c r="F19" s="15">
        <f>100*('Fig. 2C IP1_Raw'!F19-'Fig. 2C IP1_Raw'!F$4)/('Fig. 2C IP1_Raw'!F$10-'Fig. 2C IP1_Raw'!F$4)</f>
        <v>-0.11708044500275799</v>
      </c>
      <c r="G19" s="15"/>
      <c r="H19" s="15"/>
      <c r="J19" s="19">
        <f t="shared" si="3"/>
        <v>-0.69283968907428828</v>
      </c>
      <c r="K19" s="19">
        <f t="shared" si="4"/>
        <v>1.678044532718487</v>
      </c>
      <c r="L19" s="19">
        <f t="shared" si="5"/>
        <v>4</v>
      </c>
      <c r="M19" s="20"/>
      <c r="N19" s="20"/>
      <c r="O19" s="20"/>
    </row>
    <row r="20" spans="1:15" s="2" customFormat="1" ht="14.25" thickTop="1" thickBot="1" x14ac:dyDescent="0.25">
      <c r="A20" s="13">
        <f>'Fig. 2C IP1_Raw'!A20</f>
        <v>9.9999999999999995E-7</v>
      </c>
      <c r="B20" s="13">
        <f>'Fig. 2C IP1_Raw'!B20</f>
        <v>-6</v>
      </c>
      <c r="C20" s="15">
        <f>100*('Fig. 2C IP1_Raw'!C20-'Fig. 2C IP1_Raw'!C$4)/('Fig. 2C IP1_Raw'!C$10-'Fig. 2C IP1_Raw'!C$4)</f>
        <v>11.718998129711993</v>
      </c>
      <c r="D20" s="15">
        <f>100*('Fig. 2C IP1_Raw'!D20-'Fig. 2C IP1_Raw'!D$4)/('Fig. 2C IP1_Raw'!D$10-'Fig. 2C IP1_Raw'!D$4)</f>
        <v>6.6854786980290806</v>
      </c>
      <c r="E20" s="15">
        <f>100*('Fig. 2C IP1_Raw'!E20-'Fig. 2C IP1_Raw'!E$4)/('Fig. 2C IP1_Raw'!E$10-'Fig. 2C IP1_Raw'!E$4)</f>
        <v>10.446926356283612</v>
      </c>
      <c r="F20" s="15">
        <f>100*('Fig. 2C IP1_Raw'!F20-'Fig. 2C IP1_Raw'!F$4)/('Fig. 2C IP1_Raw'!F$10-'Fig. 2C IP1_Raw'!F$4)</f>
        <v>14.136458738884301</v>
      </c>
      <c r="G20" s="15"/>
      <c r="H20" s="15"/>
      <c r="J20" s="19">
        <f t="shared" si="3"/>
        <v>10.746965480727248</v>
      </c>
      <c r="K20" s="19">
        <f t="shared" si="4"/>
        <v>1.5550779825036947</v>
      </c>
      <c r="L20" s="19">
        <f t="shared" si="5"/>
        <v>4</v>
      </c>
      <c r="M20" s="20"/>
      <c r="N20" s="20"/>
      <c r="O20" s="20"/>
    </row>
    <row r="21" spans="1:15" s="2" customFormat="1" ht="14.25" thickTop="1" thickBot="1" x14ac:dyDescent="0.25">
      <c r="A21" s="13">
        <f>'Fig. 2C IP1_Raw'!A21</f>
        <v>1.0000000000000001E-5</v>
      </c>
      <c r="B21" s="13">
        <f>'Fig. 2C IP1_Raw'!B21</f>
        <v>-5</v>
      </c>
      <c r="C21" s="15">
        <f>100*('Fig. 2C IP1_Raw'!C21-'Fig. 2C IP1_Raw'!C$4)/('Fig. 2C IP1_Raw'!C$10-'Fig. 2C IP1_Raw'!C$4)</f>
        <v>47.045591326597595</v>
      </c>
      <c r="D21" s="15">
        <f>100*('Fig. 2C IP1_Raw'!D21-'Fig. 2C IP1_Raw'!D$4)/('Fig. 2C IP1_Raw'!D$10-'Fig. 2C IP1_Raw'!D$4)</f>
        <v>48.365870626200334</v>
      </c>
      <c r="E21" s="15">
        <f>100*('Fig. 2C IP1_Raw'!E21-'Fig. 2C IP1_Raw'!E$4)/('Fig. 2C IP1_Raw'!E$10-'Fig. 2C IP1_Raw'!E$4)</f>
        <v>71.589228211704508</v>
      </c>
      <c r="F21" s="15">
        <f>100*('Fig. 2C IP1_Raw'!F21-'Fig. 2C IP1_Raw'!F$4)/('Fig. 2C IP1_Raw'!F$10-'Fig. 2C IP1_Raw'!F$4)</f>
        <v>48.513741790933388</v>
      </c>
      <c r="G21" s="15"/>
      <c r="H21" s="15"/>
      <c r="J21" s="19">
        <f t="shared" si="3"/>
        <v>53.878607988858953</v>
      </c>
      <c r="K21" s="19">
        <f t="shared" si="4"/>
        <v>5.9127563223924779</v>
      </c>
      <c r="L21" s="19">
        <f t="shared" si="5"/>
        <v>4</v>
      </c>
      <c r="M21" s="20"/>
      <c r="N21" s="20"/>
      <c r="O21" s="20"/>
    </row>
    <row r="22" spans="1:15" s="2" customFormat="1" ht="14.25" thickTop="1" thickBot="1" x14ac:dyDescent="0.25">
      <c r="A22" s="13">
        <f>'Fig. 2C IP1_Raw'!A22</f>
        <v>1E-4</v>
      </c>
      <c r="B22" s="13">
        <f>'Fig. 2C IP1_Raw'!B22</f>
        <v>-4</v>
      </c>
      <c r="C22" s="15">
        <f>100*('Fig. 2C IP1_Raw'!C22-'Fig. 2C IP1_Raw'!C$4)/('Fig. 2C IP1_Raw'!C$10-'Fig. 2C IP1_Raw'!C$4)</f>
        <v>85.097798719818499</v>
      </c>
      <c r="D22" s="15">
        <f>100*('Fig. 2C IP1_Raw'!D22-'Fig. 2C IP1_Raw'!D$4)/('Fig. 2C IP1_Raw'!D$10-'Fig. 2C IP1_Raw'!D$4)</f>
        <v>65.89413645781498</v>
      </c>
      <c r="E22" s="15">
        <f>100*('Fig. 2C IP1_Raw'!E22-'Fig. 2C IP1_Raw'!E$4)/('Fig. 2C IP1_Raw'!E$10-'Fig. 2C IP1_Raw'!E$4)</f>
        <v>87.169746700891835</v>
      </c>
      <c r="F22" s="15">
        <f>100*('Fig. 2C IP1_Raw'!F22-'Fig. 2C IP1_Raw'!F$4)/('Fig. 2C IP1_Raw'!F$10-'Fig. 2C IP1_Raw'!F$4)</f>
        <v>59.327418232501607</v>
      </c>
      <c r="G22" s="15"/>
      <c r="H22" s="15"/>
      <c r="J22" s="19">
        <f t="shared" si="3"/>
        <v>74.372275027756729</v>
      </c>
      <c r="K22" s="19">
        <f t="shared" si="4"/>
        <v>6.9344471619020851</v>
      </c>
      <c r="L22" s="19">
        <f t="shared" si="5"/>
        <v>4</v>
      </c>
      <c r="M22" s="20"/>
      <c r="N22" s="20"/>
      <c r="O22" s="20"/>
    </row>
    <row r="23" spans="1:15" s="2" customFormat="1" ht="14.25" thickTop="1" thickBot="1" x14ac:dyDescent="0.25">
      <c r="A23" s="13">
        <f>'Fig. 2C IP1_Raw'!A23</f>
        <v>1E-3</v>
      </c>
      <c r="B23" s="13">
        <f>'Fig. 2C IP1_Raw'!B23</f>
        <v>-3</v>
      </c>
      <c r="C23" s="15"/>
      <c r="D23" s="15"/>
      <c r="E23" s="15"/>
      <c r="F23" s="15"/>
      <c r="G23" s="15"/>
      <c r="H23" s="15"/>
      <c r="J23" s="19" t="e">
        <f t="shared" si="3"/>
        <v>#DIV/0!</v>
      </c>
      <c r="K23" s="19" t="e">
        <f t="shared" si="4"/>
        <v>#DIV/0!</v>
      </c>
      <c r="L23" s="19">
        <f t="shared" si="5"/>
        <v>0</v>
      </c>
      <c r="M23" s="20"/>
      <c r="N23" s="20"/>
      <c r="O23" s="20"/>
    </row>
    <row r="24" spans="1:15" s="25" customFormat="1" ht="13.5" thickTop="1" x14ac:dyDescent="0.2">
      <c r="J24" s="26"/>
      <c r="K24" s="26"/>
      <c r="L24" s="26"/>
      <c r="M24" s="26"/>
      <c r="N24" s="26"/>
      <c r="O24" s="26"/>
    </row>
    <row r="25" spans="1:15" s="2" customFormat="1" ht="13.5" thickBot="1" x14ac:dyDescent="0.25">
      <c r="A25" s="1" t="str">
        <f>'Fig. 2C IP1_Raw'!A25</f>
        <v>GB1+GB2 CGP7930 dose</v>
      </c>
      <c r="J25" s="20"/>
      <c r="K25" s="20"/>
      <c r="L25" s="20"/>
      <c r="M25" s="20"/>
      <c r="N25" s="20"/>
      <c r="O25" s="20"/>
    </row>
    <row r="26" spans="1:15" s="2" customFormat="1" ht="14.25" thickTop="1" thickBot="1" x14ac:dyDescent="0.25">
      <c r="A26" s="3"/>
      <c r="B26" s="4"/>
      <c r="C26" s="5">
        <f>'Fig. 2C IP1_Raw'!C26</f>
        <v>20200930</v>
      </c>
      <c r="D26" s="5">
        <f>'Fig. 2C IP1_Raw'!D26</f>
        <v>20201001</v>
      </c>
      <c r="E26" s="5">
        <f>'Fig. 2C IP1_Raw'!E26</f>
        <v>20201007</v>
      </c>
      <c r="F26" s="5">
        <f>'Fig. 2C IP1_Raw'!F26</f>
        <v>20201008</v>
      </c>
      <c r="G26" s="5"/>
      <c r="H26" s="5"/>
      <c r="J26" s="22" t="s">
        <v>23</v>
      </c>
      <c r="K26" s="22" t="s">
        <v>27</v>
      </c>
      <c r="L26" s="22" t="s">
        <v>28</v>
      </c>
      <c r="M26" s="20"/>
      <c r="N26" s="20"/>
      <c r="O26" s="20"/>
    </row>
    <row r="27" spans="1:15" s="2" customFormat="1" ht="14.25" thickTop="1" thickBot="1" x14ac:dyDescent="0.25">
      <c r="A27" s="8" t="str">
        <f>'Fig. 2C IP1_Raw'!A27</f>
        <v>Concentration (M)</v>
      </c>
      <c r="B27" s="9" t="str">
        <f>'Fig. 2C IP1_Raw'!B27</f>
        <v>Log M</v>
      </c>
      <c r="C27" s="10"/>
      <c r="D27" s="10"/>
      <c r="E27" s="10"/>
      <c r="F27" s="10"/>
      <c r="G27" s="11"/>
      <c r="H27" s="11"/>
      <c r="J27" s="20"/>
      <c r="K27" s="20"/>
      <c r="L27" s="20"/>
      <c r="M27" s="20"/>
      <c r="N27" s="20"/>
      <c r="O27" s="20"/>
    </row>
    <row r="28" spans="1:15" s="2" customFormat="1" ht="14.25" thickTop="1" thickBot="1" x14ac:dyDescent="0.25">
      <c r="A28" s="13" t="str">
        <f>'Fig. 2C IP1_Raw'!A28</f>
        <v>Buffer</v>
      </c>
      <c r="B28" s="13">
        <f>'Fig. 2C IP1_Raw'!B28</f>
        <v>-14</v>
      </c>
      <c r="C28" s="15">
        <f>100*('Fig. 2C IP1_Raw'!C28-'Fig. 2C IP1_Raw'!C$4)/('Fig. 2C IP1_Raw'!C$10-'Fig. 2C IP1_Raw'!C$4)</f>
        <v>-1.4202621957221304</v>
      </c>
      <c r="D28" s="15">
        <f>100*('Fig. 2C IP1_Raw'!D28-'Fig. 2C IP1_Raw'!D$4)/('Fig. 2C IP1_Raw'!D$10-'Fig. 2C IP1_Raw'!D$4)</f>
        <v>-5.2849692661055583</v>
      </c>
      <c r="E28" s="15">
        <f>100*('Fig. 2C IP1_Raw'!E28-'Fig. 2C IP1_Raw'!E$4)/('Fig. 2C IP1_Raw'!E$10-'Fig. 2C IP1_Raw'!E$4)</f>
        <v>2.7872577200390452</v>
      </c>
      <c r="F28" s="15">
        <f>100*('Fig. 2C IP1_Raw'!F28-'Fig. 2C IP1_Raw'!F$4)/('Fig. 2C IP1_Raw'!F$10-'Fig. 2C IP1_Raw'!F$4)</f>
        <v>-2.5701777830130181</v>
      </c>
      <c r="G28" s="15"/>
      <c r="H28" s="15"/>
      <c r="J28" s="19">
        <f t="shared" ref="J28:J35" si="6">AVERAGE(C28:H28)</f>
        <v>-1.6220378812004155</v>
      </c>
      <c r="K28" s="19">
        <f t="shared" ref="K28:K35" si="7">STDEVA(C28:H28)/SQRT(COUNT(C28:H28))</f>
        <v>1.6782589373686301</v>
      </c>
      <c r="L28" s="19">
        <f t="shared" ref="L28:L35" si="8">COUNT(C28:H28)</f>
        <v>4</v>
      </c>
      <c r="M28" s="20"/>
      <c r="N28" s="20"/>
      <c r="O28" s="20"/>
    </row>
    <row r="29" spans="1:15" s="2" customFormat="1" ht="14.25" thickTop="1" thickBot="1" x14ac:dyDescent="0.25">
      <c r="A29" s="13">
        <f>'Fig. 2C IP1_Raw'!A29</f>
        <v>1.0000000000000001E-9</v>
      </c>
      <c r="B29" s="13">
        <f>'Fig. 2C IP1_Raw'!B29</f>
        <v>-9</v>
      </c>
      <c r="C29" s="15">
        <f>100*('Fig. 2C IP1_Raw'!C29-'Fig. 2C IP1_Raw'!C$4)/('Fig. 2C IP1_Raw'!C$10-'Fig. 2C IP1_Raw'!C$4)</f>
        <v>0.48450096157903527</v>
      </c>
      <c r="D29" s="15">
        <f>100*('Fig. 2C IP1_Raw'!D29-'Fig. 2C IP1_Raw'!D$4)/('Fig. 2C IP1_Raw'!D$10-'Fig. 2C IP1_Raw'!D$4)</f>
        <v>-7.4225688391591023</v>
      </c>
      <c r="E29" s="15">
        <f>100*('Fig. 2C IP1_Raw'!E29-'Fig. 2C IP1_Raw'!E$4)/('Fig. 2C IP1_Raw'!E$10-'Fig. 2C IP1_Raw'!E$4)</f>
        <v>-0.20618005242059032</v>
      </c>
      <c r="F29" s="15"/>
      <c r="G29" s="15"/>
      <c r="H29" s="15"/>
      <c r="J29" s="19">
        <f t="shared" si="6"/>
        <v>-2.3814159766668856</v>
      </c>
      <c r="K29" s="19">
        <f t="shared" si="7"/>
        <v>2.5284499008308754</v>
      </c>
      <c r="L29" s="19">
        <f t="shared" si="8"/>
        <v>3</v>
      </c>
      <c r="M29" s="20"/>
      <c r="N29" s="20"/>
      <c r="O29" s="20"/>
    </row>
    <row r="30" spans="1:15" s="2" customFormat="1" ht="14.25" thickTop="1" thickBot="1" x14ac:dyDescent="0.25">
      <c r="A30" s="13">
        <f>'Fig. 2C IP1_Raw'!A30</f>
        <v>1E-8</v>
      </c>
      <c r="B30" s="13">
        <f>'Fig. 2C IP1_Raw'!B30</f>
        <v>-8</v>
      </c>
      <c r="C30" s="15">
        <f>100*('Fig. 2C IP1_Raw'!C30-'Fig. 2C IP1_Raw'!C$4)/('Fig. 2C IP1_Raw'!C$10-'Fig. 2C IP1_Raw'!C$4)</f>
        <v>2.0177236537969856</v>
      </c>
      <c r="D30" s="15">
        <f>100*('Fig. 2C IP1_Raw'!D30-'Fig. 2C IP1_Raw'!D$4)/('Fig. 2C IP1_Raw'!D$10-'Fig. 2C IP1_Raw'!D$4)</f>
        <v>-6.2236645879552102</v>
      </c>
      <c r="E30" s="15">
        <f>100*('Fig. 2C IP1_Raw'!E30-'Fig. 2C IP1_Raw'!E$4)/('Fig. 2C IP1_Raw'!E$10-'Fig. 2C IP1_Raw'!E$4)</f>
        <v>-0.41929440101491833</v>
      </c>
      <c r="F30" s="15"/>
      <c r="G30" s="15"/>
      <c r="H30" s="15"/>
      <c r="J30" s="19">
        <f t="shared" si="6"/>
        <v>-1.5417451117243808</v>
      </c>
      <c r="K30" s="19">
        <f t="shared" si="7"/>
        <v>2.4443841580448558</v>
      </c>
      <c r="L30" s="19">
        <f t="shared" si="8"/>
        <v>3</v>
      </c>
      <c r="M30" s="20"/>
      <c r="N30" s="20"/>
      <c r="O30" s="20"/>
    </row>
    <row r="31" spans="1:15" s="2" customFormat="1" ht="14.25" thickTop="1" thickBot="1" x14ac:dyDescent="0.25">
      <c r="A31" s="13">
        <f>'Fig. 2C IP1_Raw'!A31</f>
        <v>9.9999999999999995E-8</v>
      </c>
      <c r="B31" s="13">
        <f>'Fig. 2C IP1_Raw'!B31</f>
        <v>-7</v>
      </c>
      <c r="C31" s="15">
        <f>100*('Fig. 2C IP1_Raw'!C31-'Fig. 2C IP1_Raw'!C$4)/('Fig. 2C IP1_Raw'!C$10-'Fig. 2C IP1_Raw'!C$4)</f>
        <v>6.6419773472041079</v>
      </c>
      <c r="D31" s="15">
        <f>100*('Fig. 2C IP1_Raw'!D31-'Fig. 2C IP1_Raw'!D$4)/('Fig. 2C IP1_Raw'!D$10-'Fig. 2C IP1_Raw'!D$4)</f>
        <v>-5.5531370225858918</v>
      </c>
      <c r="E31" s="15">
        <f>100*('Fig. 2C IP1_Raw'!E31-'Fig. 2C IP1_Raw'!E$4)/('Fig. 2C IP1_Raw'!E$10-'Fig. 2C IP1_Raw'!E$4)</f>
        <v>2.0558006877038681</v>
      </c>
      <c r="F31" s="15">
        <f>100*('Fig. 2C IP1_Raw'!F31-'Fig. 2C IP1_Raw'!F$4)/('Fig. 2C IP1_Raw'!F$10-'Fig. 2C IP1_Raw'!F$4)</f>
        <v>-3.3149010141559589</v>
      </c>
      <c r="G31" s="15"/>
      <c r="H31" s="15"/>
      <c r="J31" s="19">
        <f t="shared" si="6"/>
        <v>-4.2565000458468671E-2</v>
      </c>
      <c r="K31" s="19">
        <f t="shared" si="7"/>
        <v>2.7410586755933433</v>
      </c>
      <c r="L31" s="19">
        <f t="shared" si="8"/>
        <v>4</v>
      </c>
      <c r="M31" s="20"/>
      <c r="N31" s="20"/>
      <c r="O31" s="20"/>
    </row>
    <row r="32" spans="1:15" s="2" customFormat="1" ht="14.25" thickTop="1" thickBot="1" x14ac:dyDescent="0.25">
      <c r="A32" s="13">
        <f>'Fig. 2C IP1_Raw'!A32</f>
        <v>9.9999999999999995E-7</v>
      </c>
      <c r="B32" s="13">
        <f>'Fig. 2C IP1_Raw'!B32</f>
        <v>-6</v>
      </c>
      <c r="C32" s="15">
        <f>100*('Fig. 2C IP1_Raw'!C32-'Fig. 2C IP1_Raw'!C$4)/('Fig. 2C IP1_Raw'!C$10-'Fig. 2C IP1_Raw'!C$4)</f>
        <v>-1.634857235095404</v>
      </c>
      <c r="D32" s="15">
        <f>100*('Fig. 2C IP1_Raw'!D32-'Fig. 2C IP1_Raw'!D$4)/('Fig. 2C IP1_Raw'!D$10-'Fig. 2C IP1_Raw'!D$4)</f>
        <v>-6.0332936625745912</v>
      </c>
      <c r="E32" s="15">
        <f>100*('Fig. 2C IP1_Raw'!E32-'Fig. 2C IP1_Raw'!E$4)/('Fig. 2C IP1_Raw'!E$10-'Fig. 2C IP1_Raw'!E$4)</f>
        <v>-0.21447169109937991</v>
      </c>
      <c r="F32" s="15">
        <f>100*('Fig. 2C IP1_Raw'!F32-'Fig. 2C IP1_Raw'!F$4)/('Fig. 2C IP1_Raw'!F$10-'Fig. 2C IP1_Raw'!F$4)</f>
        <v>10.42435348515381</v>
      </c>
      <c r="G32" s="15"/>
      <c r="H32" s="15"/>
      <c r="J32" s="19">
        <f t="shared" si="6"/>
        <v>0.63543272409610885</v>
      </c>
      <c r="K32" s="19">
        <f t="shared" si="7"/>
        <v>3.4901221958110953</v>
      </c>
      <c r="L32" s="19">
        <f t="shared" si="8"/>
        <v>4</v>
      </c>
      <c r="M32" s="20"/>
      <c r="N32" s="20"/>
      <c r="O32" s="20"/>
    </row>
    <row r="33" spans="1:15" s="2" customFormat="1" ht="14.25" thickTop="1" thickBot="1" x14ac:dyDescent="0.25">
      <c r="A33" s="13">
        <f>'Fig. 2C IP1_Raw'!A33</f>
        <v>1.0000000000000001E-5</v>
      </c>
      <c r="B33" s="13">
        <f>'Fig. 2C IP1_Raw'!B33</f>
        <v>-5</v>
      </c>
      <c r="C33" s="15">
        <f>100*('Fig. 2C IP1_Raw'!C33-'Fig. 2C IP1_Raw'!C$4)/('Fig. 2C IP1_Raw'!C$10-'Fig. 2C IP1_Raw'!C$4)</f>
        <v>7.1273187254082808</v>
      </c>
      <c r="D33" s="15">
        <f>100*('Fig. 2C IP1_Raw'!D33-'Fig. 2C IP1_Raw'!D$4)/('Fig. 2C IP1_Raw'!D$10-'Fig. 2C IP1_Raw'!D$4)</f>
        <v>3.5331715635884415</v>
      </c>
      <c r="E33" s="15">
        <f>100*('Fig. 2C IP1_Raw'!E33-'Fig. 2C IP1_Raw'!E$4)/('Fig. 2C IP1_Raw'!E$10-'Fig. 2C IP1_Raw'!E$4)</f>
        <v>16.512560126654698</v>
      </c>
      <c r="F33" s="15">
        <f>100*('Fig. 2C IP1_Raw'!F33-'Fig. 2C IP1_Raw'!F$4)/('Fig. 2C IP1_Raw'!F$10-'Fig. 2C IP1_Raw'!F$4)</f>
        <v>24.215072146267129</v>
      </c>
      <c r="G33" s="15"/>
      <c r="H33" s="15"/>
      <c r="J33" s="19">
        <f t="shared" si="6"/>
        <v>12.847030640479637</v>
      </c>
      <c r="K33" s="19">
        <f t="shared" si="7"/>
        <v>4.6737881618921975</v>
      </c>
      <c r="L33" s="19">
        <f t="shared" si="8"/>
        <v>4</v>
      </c>
      <c r="M33" s="20"/>
      <c r="N33" s="20"/>
      <c r="O33" s="20"/>
    </row>
    <row r="34" spans="1:15" s="2" customFormat="1" ht="14.25" thickTop="1" thickBot="1" x14ac:dyDescent="0.25">
      <c r="A34" s="13">
        <f>'Fig. 2C IP1_Raw'!A34</f>
        <v>1E-4</v>
      </c>
      <c r="B34" s="13">
        <f>'Fig. 2C IP1_Raw'!B34</f>
        <v>-4</v>
      </c>
      <c r="C34" s="15">
        <f>100*('Fig. 2C IP1_Raw'!C34-'Fig. 2C IP1_Raw'!C$4)/('Fig. 2C IP1_Raw'!C$10-'Fig. 2C IP1_Raw'!C$4)</f>
        <v>78.769263331418813</v>
      </c>
      <c r="D34" s="15">
        <f>100*('Fig. 2C IP1_Raw'!D34-'Fig. 2C IP1_Raw'!D$4)/('Fig. 2C IP1_Raw'!D$10-'Fig. 2C IP1_Raw'!D$4)</f>
        <v>65.416253884410935</v>
      </c>
      <c r="E34" s="15">
        <f>100*('Fig. 2C IP1_Raw'!E34-'Fig. 2C IP1_Raw'!E$4)/('Fig. 2C IP1_Raw'!E$10-'Fig. 2C IP1_Raw'!E$4)</f>
        <v>87.528744299024311</v>
      </c>
      <c r="F34" s="15">
        <f>100*('Fig. 2C IP1_Raw'!F34-'Fig. 2C IP1_Raw'!F$4)/('Fig. 2C IP1_Raw'!F$10-'Fig. 2C IP1_Raw'!F$4)</f>
        <v>61.900374806962567</v>
      </c>
      <c r="G34" s="15"/>
      <c r="H34" s="15"/>
      <c r="J34" s="19">
        <f t="shared" si="6"/>
        <v>73.403659080454162</v>
      </c>
      <c r="K34" s="19">
        <f t="shared" si="7"/>
        <v>5.9472117574286676</v>
      </c>
      <c r="L34" s="19">
        <f t="shared" si="8"/>
        <v>4</v>
      </c>
      <c r="M34" s="20"/>
      <c r="N34" s="20"/>
      <c r="O34" s="20"/>
    </row>
    <row r="35" spans="1:15" s="2" customFormat="1" ht="14.25" thickTop="1" thickBot="1" x14ac:dyDescent="0.25">
      <c r="A35" s="13">
        <f>'Fig. 2C IP1_Raw'!A35</f>
        <v>1E-3</v>
      </c>
      <c r="B35" s="13">
        <f>'Fig. 2C IP1_Raw'!B35</f>
        <v>-3</v>
      </c>
      <c r="C35" s="15"/>
      <c r="D35" s="15"/>
      <c r="E35" s="15"/>
      <c r="F35" s="15"/>
      <c r="G35" s="15"/>
      <c r="H35" s="15"/>
      <c r="J35" s="19" t="e">
        <f t="shared" si="6"/>
        <v>#DIV/0!</v>
      </c>
      <c r="K35" s="19" t="e">
        <f t="shared" si="7"/>
        <v>#DIV/0!</v>
      </c>
      <c r="L35" s="19">
        <f t="shared" si="8"/>
        <v>0</v>
      </c>
      <c r="M35" s="20"/>
      <c r="N35" s="20"/>
      <c r="O35" s="20"/>
    </row>
    <row r="36" spans="1:15" ht="13.5" thickTop="1" x14ac:dyDescent="0.2">
      <c r="J36" s="21"/>
      <c r="K36" s="21"/>
      <c r="L36" s="21"/>
      <c r="M36" s="21"/>
      <c r="N36" s="21"/>
      <c r="O36" s="21"/>
    </row>
    <row r="37" spans="1:15" s="2" customFormat="1" ht="13.5" thickBot="1" x14ac:dyDescent="0.25">
      <c r="A37" s="1" t="str">
        <f>'Fig. 2C IP1_Raw'!A37</f>
        <v>GB1+GB2 GS39783 dose</v>
      </c>
      <c r="J37" s="20"/>
      <c r="K37" s="20"/>
      <c r="L37" s="20"/>
      <c r="M37" s="20"/>
      <c r="N37" s="20"/>
      <c r="O37" s="20"/>
    </row>
    <row r="38" spans="1:15" s="2" customFormat="1" ht="14.25" thickTop="1" thickBot="1" x14ac:dyDescent="0.25">
      <c r="A38" s="3"/>
      <c r="B38" s="4"/>
      <c r="C38" s="5">
        <f>'Fig. 2C IP1_Raw'!C38</f>
        <v>20200930</v>
      </c>
      <c r="D38" s="5">
        <f>'Fig. 2C IP1_Raw'!D38</f>
        <v>20201001</v>
      </c>
      <c r="E38" s="5">
        <f>'Fig. 2C IP1_Raw'!E38</f>
        <v>20201007</v>
      </c>
      <c r="F38" s="5">
        <f>'Fig. 2C IP1_Raw'!F38</f>
        <v>20201008</v>
      </c>
      <c r="G38" s="5"/>
      <c r="H38" s="5"/>
      <c r="J38" s="22" t="s">
        <v>23</v>
      </c>
      <c r="K38" s="22" t="s">
        <v>29</v>
      </c>
      <c r="L38" s="22" t="s">
        <v>26</v>
      </c>
      <c r="M38" s="20"/>
      <c r="N38" s="20"/>
      <c r="O38" s="20"/>
    </row>
    <row r="39" spans="1:15" s="2" customFormat="1" ht="14.25" thickTop="1" thickBot="1" x14ac:dyDescent="0.25">
      <c r="A39" s="8" t="str">
        <f>'Fig. 2C IP1_Raw'!A39</f>
        <v>Concentration (M)</v>
      </c>
      <c r="B39" s="9" t="str">
        <f>'Fig. 2C IP1_Raw'!B39</f>
        <v>Log M</v>
      </c>
      <c r="C39" s="10"/>
      <c r="D39" s="10"/>
      <c r="E39" s="10"/>
      <c r="F39" s="10"/>
      <c r="G39" s="11"/>
      <c r="H39" s="11"/>
      <c r="J39" s="20"/>
      <c r="K39" s="20"/>
      <c r="L39" s="20"/>
      <c r="M39" s="20"/>
      <c r="N39" s="20"/>
      <c r="O39" s="20"/>
    </row>
    <row r="40" spans="1:15" s="2" customFormat="1" ht="14.25" thickTop="1" thickBot="1" x14ac:dyDescent="0.25">
      <c r="A40" s="13" t="str">
        <f>'Fig. 2C IP1_Raw'!A40</f>
        <v>Buffer</v>
      </c>
      <c r="B40" s="13">
        <f>'Fig. 2C IP1_Raw'!B40</f>
        <v>-14</v>
      </c>
      <c r="C40" s="15">
        <f>100*('Fig. 2C IP1_Raw'!C40-'Fig. 2C IP1_Raw'!C$4)/('Fig. 2C IP1_Raw'!C$10-'Fig. 2C IP1_Raw'!C$4)</f>
        <v>-4.0862780698450507</v>
      </c>
      <c r="D40" s="15">
        <f>100*('Fig. 2C IP1_Raw'!D40-'Fig. 2C IP1_Raw'!D$4)/('Fig. 2C IP1_Raw'!D$10-'Fig. 2C IP1_Raw'!D$4)</f>
        <v>-4.2633830823100292</v>
      </c>
      <c r="E40" s="15">
        <f>100*('Fig. 2C IP1_Raw'!E40-'Fig. 2C IP1_Raw'!E$4)/('Fig. 2C IP1_Raw'!E$10-'Fig. 2C IP1_Raw'!E$4)</f>
        <v>-0.90564319102875102</v>
      </c>
      <c r="F40" s="15">
        <f>100*('Fig. 2C IP1_Raw'!F40-'Fig. 2C IP1_Raw'!F$4)/('Fig. 2C IP1_Raw'!F$10-'Fig. 2C IP1_Raw'!F$4)</f>
        <v>-1.4063531972801306</v>
      </c>
      <c r="G40" s="15"/>
      <c r="H40" s="15"/>
      <c r="J40" s="19">
        <f t="shared" ref="J40:J47" si="9">AVERAGE(C40:H40)</f>
        <v>-2.6654143851159904</v>
      </c>
      <c r="K40" s="19">
        <f t="shared" ref="K40:K47" si="10">STDEVA(C40:H40)/SQRT(COUNT(C40:H40))</f>
        <v>0.87817933333914067</v>
      </c>
      <c r="L40" s="19">
        <f t="shared" ref="L40:L47" si="11">COUNT(C40:H40)</f>
        <v>4</v>
      </c>
      <c r="M40" s="20"/>
      <c r="N40" s="20"/>
      <c r="O40" s="20"/>
    </row>
    <row r="41" spans="1:15" s="2" customFormat="1" ht="14.25" thickTop="1" thickBot="1" x14ac:dyDescent="0.25">
      <c r="A41" s="13">
        <f>'Fig. 2C IP1_Raw'!A41</f>
        <v>1.0000000000000001E-9</v>
      </c>
      <c r="B41" s="13">
        <f>'Fig. 2C IP1_Raw'!B41</f>
        <v>-9</v>
      </c>
      <c r="C41" s="15">
        <f>100*('Fig. 2C IP1_Raw'!C41-'Fig. 2C IP1_Raw'!C$4)/('Fig. 2C IP1_Raw'!C$10-'Fig. 2C IP1_Raw'!C$4)</f>
        <v>-3.2486238448200142</v>
      </c>
      <c r="D41" s="15">
        <f>100*('Fig. 2C IP1_Raw'!D41-'Fig. 2C IP1_Raw'!D$4)/('Fig. 2C IP1_Raw'!D$10-'Fig. 2C IP1_Raw'!D$4)</f>
        <v>-5.9227767424635323</v>
      </c>
      <c r="E41" s="15">
        <f>100*('Fig. 2C IP1_Raw'!E41-'Fig. 2C IP1_Raw'!E$4)/('Fig. 2C IP1_Raw'!E$10-'Fig. 2C IP1_Raw'!E$4)</f>
        <v>-3.2059717592570314</v>
      </c>
      <c r="F41" s="15">
        <f>100*('Fig. 2C IP1_Raw'!F41-'Fig. 2C IP1_Raw'!F$4)/('Fig. 2C IP1_Raw'!F$10-'Fig. 2C IP1_Raw'!F$4)</f>
        <v>-4.3284477245040867</v>
      </c>
      <c r="G41" s="15"/>
      <c r="H41" s="15"/>
      <c r="J41" s="19">
        <f t="shared" si="9"/>
        <v>-4.1764550177611666</v>
      </c>
      <c r="K41" s="19">
        <f t="shared" si="10"/>
        <v>0.63740684218614962</v>
      </c>
      <c r="L41" s="19">
        <f t="shared" si="11"/>
        <v>4</v>
      </c>
      <c r="M41" s="20"/>
      <c r="N41" s="20"/>
      <c r="O41" s="20"/>
    </row>
    <row r="42" spans="1:15" s="2" customFormat="1" ht="14.25" thickTop="1" thickBot="1" x14ac:dyDescent="0.25">
      <c r="A42" s="13">
        <f>'Fig. 2C IP1_Raw'!A42</f>
        <v>1E-8</v>
      </c>
      <c r="B42" s="13">
        <f>'Fig. 2C IP1_Raw'!B42</f>
        <v>-8</v>
      </c>
      <c r="C42" s="15">
        <f>100*('Fig. 2C IP1_Raw'!C42-'Fig. 2C IP1_Raw'!C$4)/('Fig. 2C IP1_Raw'!C$10-'Fig. 2C IP1_Raw'!C$4)</f>
        <v>0.95941556700080954</v>
      </c>
      <c r="D42" s="15">
        <f>100*('Fig. 2C IP1_Raw'!D42-'Fig. 2C IP1_Raw'!D$4)/('Fig. 2C IP1_Raw'!D$10-'Fig. 2C IP1_Raw'!D$4)</f>
        <v>-3.9266497807710317</v>
      </c>
      <c r="E42" s="15">
        <f>100*('Fig. 2C IP1_Raw'!E42-'Fig. 2C IP1_Raw'!E$4)/('Fig. 2C IP1_Raw'!E$10-'Fig. 2C IP1_Raw'!E$4)</f>
        <v>-7.6759491939761277</v>
      </c>
      <c r="F42" s="15">
        <f>100*('Fig. 2C IP1_Raw'!F42-'Fig. 2C IP1_Raw'!F$4)/('Fig. 2C IP1_Raw'!F$10-'Fig. 2C IP1_Raw'!F$4)</f>
        <v>4.9301314197815254</v>
      </c>
      <c r="G42" s="15"/>
      <c r="H42" s="15"/>
      <c r="J42" s="19">
        <f t="shared" si="9"/>
        <v>-1.428262996991206</v>
      </c>
      <c r="K42" s="19">
        <f t="shared" si="10"/>
        <v>2.7599170854326287</v>
      </c>
      <c r="L42" s="19">
        <f t="shared" si="11"/>
        <v>4</v>
      </c>
      <c r="M42" s="20"/>
      <c r="N42" s="20"/>
      <c r="O42" s="20"/>
    </row>
    <row r="43" spans="1:15" s="2" customFormat="1" ht="14.25" thickTop="1" thickBot="1" x14ac:dyDescent="0.25">
      <c r="A43" s="13">
        <f>'Fig. 2C IP1_Raw'!A43</f>
        <v>9.9999999999999995E-8</v>
      </c>
      <c r="B43" s="13">
        <f>'Fig. 2C IP1_Raw'!B43</f>
        <v>-7</v>
      </c>
      <c r="C43" s="15">
        <f>100*('Fig. 2C IP1_Raw'!C43-'Fig. 2C IP1_Raw'!C$4)/('Fig. 2C IP1_Raw'!C$10-'Fig. 2C IP1_Raw'!C$4)</f>
        <v>2.3531525001373188</v>
      </c>
      <c r="D43" s="15">
        <f>100*('Fig. 2C IP1_Raw'!D43-'Fig. 2C IP1_Raw'!D$4)/('Fig. 2C IP1_Raw'!D$10-'Fig. 2C IP1_Raw'!D$4)</f>
        <v>-3.3394474133097369</v>
      </c>
      <c r="E43" s="15">
        <f>100*('Fig. 2C IP1_Raw'!E43-'Fig. 2C IP1_Raw'!E$4)/('Fig. 2C IP1_Raw'!E$10-'Fig. 2C IP1_Raw'!E$4)</f>
        <v>-3.9861433504934261</v>
      </c>
      <c r="F43" s="15">
        <f>100*('Fig. 2C IP1_Raw'!F43-'Fig. 2C IP1_Raw'!F$4)/('Fig. 2C IP1_Raw'!F$10-'Fig. 2C IP1_Raw'!F$4)</f>
        <v>7.3443018538590055</v>
      </c>
      <c r="G43" s="15"/>
      <c r="H43" s="15"/>
      <c r="J43" s="19">
        <f t="shared" si="9"/>
        <v>0.59296589754829032</v>
      </c>
      <c r="K43" s="19">
        <f t="shared" si="10"/>
        <v>2.6631890348449794</v>
      </c>
      <c r="L43" s="19">
        <f t="shared" si="11"/>
        <v>4</v>
      </c>
      <c r="M43" s="20"/>
      <c r="N43" s="20"/>
      <c r="O43" s="20"/>
    </row>
    <row r="44" spans="1:15" s="2" customFormat="1" ht="14.25" thickTop="1" thickBot="1" x14ac:dyDescent="0.25">
      <c r="A44" s="13">
        <f>'Fig. 2C IP1_Raw'!A44</f>
        <v>9.9999999999999995E-7</v>
      </c>
      <c r="B44" s="13">
        <f>'Fig. 2C IP1_Raw'!B44</f>
        <v>-6</v>
      </c>
      <c r="C44" s="15">
        <f>100*('Fig. 2C IP1_Raw'!C44-'Fig. 2C IP1_Raw'!C$4)/('Fig. 2C IP1_Raw'!C$10-'Fig. 2C IP1_Raw'!C$4)</f>
        <v>7.2862542776747317</v>
      </c>
      <c r="D44" s="15">
        <f>100*('Fig. 2C IP1_Raw'!D44-'Fig. 2C IP1_Raw'!D$4)/('Fig. 2C IP1_Raw'!D$10-'Fig. 2C IP1_Raw'!D$4)</f>
        <v>1.6997358764141883</v>
      </c>
      <c r="E44" s="15">
        <f>100*('Fig. 2C IP1_Raw'!E44-'Fig. 2C IP1_Raw'!E$4)/('Fig. 2C IP1_Raw'!E$10-'Fig. 2C IP1_Raw'!E$4)</f>
        <v>-0.89617534529388188</v>
      </c>
      <c r="F44" s="15">
        <f>100*('Fig. 2C IP1_Raw'!F44-'Fig. 2C IP1_Raw'!F$4)/('Fig. 2C IP1_Raw'!F$10-'Fig. 2C IP1_Raw'!F$4)</f>
        <v>8.4651322092057057</v>
      </c>
      <c r="G44" s="15"/>
      <c r="H44" s="15"/>
      <c r="J44" s="19">
        <f t="shared" si="9"/>
        <v>4.1387367545001865</v>
      </c>
      <c r="K44" s="19">
        <f t="shared" si="10"/>
        <v>2.2346444408664579</v>
      </c>
      <c r="L44" s="19">
        <f t="shared" si="11"/>
        <v>4</v>
      </c>
      <c r="M44" s="20"/>
      <c r="N44" s="20"/>
      <c r="O44" s="20"/>
    </row>
    <row r="45" spans="1:15" s="2" customFormat="1" ht="14.25" thickTop="1" thickBot="1" x14ac:dyDescent="0.25">
      <c r="A45" s="13">
        <f>'Fig. 2C IP1_Raw'!A45</f>
        <v>1.0000000000000001E-5</v>
      </c>
      <c r="B45" s="13">
        <f>'Fig. 2C IP1_Raw'!B45</f>
        <v>-5</v>
      </c>
      <c r="C45" s="15">
        <f>100*('Fig. 2C IP1_Raw'!C45-'Fig. 2C IP1_Raw'!C$4)/('Fig. 2C IP1_Raw'!C$10-'Fig. 2C IP1_Raw'!C$4)</f>
        <v>11.991038466341131</v>
      </c>
      <c r="D45" s="15">
        <f>100*('Fig. 2C IP1_Raw'!D45-'Fig. 2C IP1_Raw'!D$4)/('Fig. 2C IP1_Raw'!D$10-'Fig. 2C IP1_Raw'!D$4)</f>
        <v>23.325245214410906</v>
      </c>
      <c r="E45" s="15">
        <f>100*('Fig. 2C IP1_Raw'!E45-'Fig. 2C IP1_Raw'!E$4)/('Fig. 2C IP1_Raw'!E$10-'Fig. 2C IP1_Raw'!E$4)</f>
        <v>33.10155038668902</v>
      </c>
      <c r="F45" s="15">
        <f>100*('Fig. 2C IP1_Raw'!F45-'Fig. 2C IP1_Raw'!F$4)/('Fig. 2C IP1_Raw'!F$10-'Fig. 2C IP1_Raw'!F$4)</f>
        <v>35.821256952768699</v>
      </c>
      <c r="G45" s="15"/>
      <c r="H45" s="15"/>
      <c r="J45" s="19">
        <f t="shared" si="9"/>
        <v>26.059772755052435</v>
      </c>
      <c r="K45" s="19">
        <f t="shared" si="10"/>
        <v>5.4027780763894286</v>
      </c>
      <c r="L45" s="19">
        <f t="shared" si="11"/>
        <v>4</v>
      </c>
      <c r="M45" s="20"/>
      <c r="N45" s="20"/>
      <c r="O45" s="20"/>
    </row>
    <row r="46" spans="1:15" s="2" customFormat="1" ht="14.25" thickTop="1" thickBot="1" x14ac:dyDescent="0.25">
      <c r="A46" s="13">
        <f>'Fig. 2C IP1_Raw'!A46</f>
        <v>1E-4</v>
      </c>
      <c r="B46" s="13">
        <f>'Fig. 2C IP1_Raw'!B46</f>
        <v>-4</v>
      </c>
      <c r="C46" s="15">
        <f>100*('Fig. 2C IP1_Raw'!C46-'Fig. 2C IP1_Raw'!C$4)/('Fig. 2C IP1_Raw'!C$10-'Fig. 2C IP1_Raw'!C$4)</f>
        <v>52.690816402543796</v>
      </c>
      <c r="D46" s="15">
        <f>100*('Fig. 2C IP1_Raw'!D46-'Fig. 2C IP1_Raw'!D$4)/('Fig. 2C IP1_Raw'!D$10-'Fig. 2C IP1_Raw'!D$4)</f>
        <v>61.38009003810771</v>
      </c>
      <c r="E46" s="15">
        <f>100*('Fig. 2C IP1_Raw'!E46-'Fig. 2C IP1_Raw'!E$4)/('Fig. 2C IP1_Raw'!E$10-'Fig. 2C IP1_Raw'!E$4)</f>
        <v>82.317541712886381</v>
      </c>
      <c r="F46" s="15">
        <f>100*('Fig. 2C IP1_Raw'!F46-'Fig. 2C IP1_Raw'!F$4)/('Fig. 2C IP1_Raw'!F$10-'Fig. 2C IP1_Raw'!F$4)</f>
        <v>52.161620325940405</v>
      </c>
      <c r="G46" s="15"/>
      <c r="H46" s="15"/>
      <c r="J46" s="19">
        <f t="shared" si="9"/>
        <v>62.137517119869571</v>
      </c>
      <c r="K46" s="19">
        <f t="shared" si="10"/>
        <v>7.0508023163135967</v>
      </c>
      <c r="L46" s="19">
        <f t="shared" si="11"/>
        <v>4</v>
      </c>
      <c r="M46" s="20"/>
      <c r="N46" s="20"/>
      <c r="O46" s="20"/>
    </row>
    <row r="47" spans="1:15" s="2" customFormat="1" ht="14.25" thickTop="1" thickBot="1" x14ac:dyDescent="0.25">
      <c r="A47" s="13">
        <f>'Fig. 2C IP1_Raw'!A47</f>
        <v>1E-3</v>
      </c>
      <c r="B47" s="13">
        <f>'Fig. 2C IP1_Raw'!B47</f>
        <v>-3</v>
      </c>
      <c r="C47" s="15"/>
      <c r="D47" s="15"/>
      <c r="E47" s="15"/>
      <c r="F47" s="15"/>
      <c r="G47" s="15"/>
      <c r="H47" s="15"/>
      <c r="J47" s="19" t="e">
        <f t="shared" si="9"/>
        <v>#DIV/0!</v>
      </c>
      <c r="K47" s="19" t="e">
        <f t="shared" si="10"/>
        <v>#DIV/0!</v>
      </c>
      <c r="L47" s="19">
        <f t="shared" si="11"/>
        <v>0</v>
      </c>
      <c r="M47" s="20"/>
      <c r="N47" s="20"/>
      <c r="O47" s="20"/>
    </row>
    <row r="48" spans="1:15" ht="13.5" thickTop="1" x14ac:dyDescent="0.2">
      <c r="J48" s="21"/>
      <c r="K48" s="21"/>
      <c r="L48" s="21"/>
      <c r="M48" s="21"/>
      <c r="N48" s="21"/>
      <c r="O48" s="21"/>
    </row>
    <row r="49" spans="10:15" x14ac:dyDescent="0.2">
      <c r="J49" s="21"/>
      <c r="K49" s="21"/>
      <c r="L49" s="21"/>
      <c r="M49" s="21"/>
      <c r="N49" s="21"/>
      <c r="O49" s="21"/>
    </row>
    <row r="50" spans="10:15" x14ac:dyDescent="0.2">
      <c r="J50" s="21"/>
      <c r="K50" s="21"/>
      <c r="L50" s="21"/>
      <c r="M50" s="21"/>
      <c r="N50" s="21"/>
      <c r="O50" s="21"/>
    </row>
  </sheetData>
  <phoneticPr fontId="2" type="noConversion"/>
  <pageMargins left="0.7" right="0.7" top="0.75" bottom="0.75" header="0.3" footer="0.3"/>
  <pageSetup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85" zoomScaleNormal="85" workbookViewId="0">
      <pane xSplit="1" topLeftCell="B1" activePane="topRight" state="frozen"/>
      <selection activeCell="Q14" sqref="Q14"/>
      <selection pane="topRight" activeCell="R21" sqref="R21"/>
    </sheetView>
  </sheetViews>
  <sheetFormatPr defaultColWidth="9.125" defaultRowHeight="12.75" x14ac:dyDescent="0.2"/>
  <cols>
    <col min="1" max="1" width="19" style="25" customWidth="1"/>
    <col min="2" max="11" width="8.75" style="25" customWidth="1"/>
    <col min="12" max="12" width="9.125" style="25"/>
    <col min="13" max="14" width="7" style="25" bestFit="1" customWidth="1"/>
    <col min="15" max="15" width="2.75" style="25" bestFit="1" customWidth="1"/>
    <col min="16" max="16384" width="9.125" style="25"/>
  </cols>
  <sheetData>
    <row r="1" spans="1:15" s="2" customFormat="1" ht="13.5" thickBot="1" x14ac:dyDescent="0.25">
      <c r="A1" s="1" t="s">
        <v>30</v>
      </c>
    </row>
    <row r="2" spans="1:15" s="2" customFormat="1" ht="14.25" thickTop="1" thickBot="1" x14ac:dyDescent="0.25">
      <c r="A2" s="3"/>
      <c r="B2" s="27"/>
      <c r="C2" s="27"/>
      <c r="D2" s="27"/>
      <c r="E2" s="27"/>
      <c r="F2" s="27"/>
      <c r="G2" s="27"/>
      <c r="H2" s="27"/>
      <c r="I2" s="27"/>
      <c r="J2" s="27"/>
      <c r="K2" s="27"/>
      <c r="M2" s="28" t="s">
        <v>23</v>
      </c>
      <c r="N2" s="28" t="s">
        <v>25</v>
      </c>
      <c r="O2" s="28" t="s">
        <v>26</v>
      </c>
    </row>
    <row r="3" spans="1:15" s="2" customFormat="1" ht="14.25" thickTop="1" thickBot="1" x14ac:dyDescent="0.25">
      <c r="A3" s="29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M3" s="17" t="e">
        <f>AVERAGE(B3:K3)</f>
        <v>#DIV/0!</v>
      </c>
      <c r="N3" s="17" t="e">
        <f>STDEVA(B3:K3)/SQRT(COUNT(B3:K3))</f>
        <v>#DIV/0!</v>
      </c>
      <c r="O3" s="17">
        <f>COUNT(B3:K3)</f>
        <v>0</v>
      </c>
    </row>
    <row r="4" spans="1:15" s="2" customFormat="1" ht="14.25" thickTop="1" thickBot="1" x14ac:dyDescent="0.25">
      <c r="A4" s="29" t="s">
        <v>32</v>
      </c>
      <c r="B4" s="31"/>
      <c r="C4" s="31"/>
      <c r="D4" s="31"/>
      <c r="E4" s="31"/>
      <c r="F4" s="31"/>
      <c r="G4" s="31"/>
      <c r="H4" s="31"/>
      <c r="I4" s="31"/>
      <c r="J4" s="31"/>
      <c r="K4" s="31"/>
      <c r="M4" s="17" t="e">
        <f>AVERAGE(B4:K4)</f>
        <v>#DIV/0!</v>
      </c>
      <c r="N4" s="17" t="e">
        <f>STDEVA(B4:K4)/SQRT(COUNT(B4:K4))</f>
        <v>#DIV/0!</v>
      </c>
      <c r="O4" s="17">
        <f>COUNT(B4:K4)</f>
        <v>0</v>
      </c>
    </row>
    <row r="5" spans="1:15" ht="13.5" thickTop="1" x14ac:dyDescent="0.2"/>
    <row r="6" spans="1:15" s="2" customFormat="1" ht="13.5" thickBot="1" x14ac:dyDescent="0.25">
      <c r="A6" s="1" t="s">
        <v>33</v>
      </c>
    </row>
    <row r="7" spans="1:15" s="2" customFormat="1" ht="14.25" thickTop="1" thickBot="1" x14ac:dyDescent="0.25">
      <c r="A7" s="3"/>
      <c r="B7" s="27"/>
      <c r="C7" s="27"/>
      <c r="D7" s="27"/>
      <c r="E7" s="27">
        <v>20170607</v>
      </c>
      <c r="F7" s="27">
        <v>20170902</v>
      </c>
      <c r="G7" s="27">
        <v>20170904</v>
      </c>
      <c r="H7" s="27"/>
      <c r="I7" s="27"/>
      <c r="J7" s="27"/>
      <c r="K7" s="32"/>
      <c r="M7" s="28" t="s">
        <v>34</v>
      </c>
      <c r="N7" s="28" t="s">
        <v>25</v>
      </c>
      <c r="O7" s="28" t="s">
        <v>26</v>
      </c>
    </row>
    <row r="8" spans="1:15" s="2" customFormat="1" ht="14.25" thickTop="1" thickBot="1" x14ac:dyDescent="0.25">
      <c r="A8" s="33" t="s">
        <v>36</v>
      </c>
      <c r="B8" s="30"/>
      <c r="C8" s="30"/>
      <c r="D8" s="30"/>
      <c r="E8" s="30">
        <v>0.99233333333333296</v>
      </c>
      <c r="F8" s="30">
        <v>1.0640000000000001</v>
      </c>
      <c r="G8" s="30">
        <v>1.0863333333333334</v>
      </c>
      <c r="H8" s="30"/>
      <c r="I8" s="30"/>
      <c r="J8" s="34"/>
      <c r="K8" s="35"/>
      <c r="M8" s="17">
        <f>AVERAGE(B8:K8)</f>
        <v>1.0475555555555554</v>
      </c>
      <c r="N8" s="17">
        <f>STDEVA(B8:K8)/SQRT(COUNT(B8:K8))</f>
        <v>2.8353805240301452E-2</v>
      </c>
      <c r="O8" s="17">
        <f>COUNT(B8:K8)</f>
        <v>3</v>
      </c>
    </row>
    <row r="9" spans="1:15" s="2" customFormat="1" ht="14.25" thickTop="1" thickBot="1" x14ac:dyDescent="0.25">
      <c r="A9" s="36" t="s">
        <v>37</v>
      </c>
      <c r="B9" s="31"/>
      <c r="C9" s="31"/>
      <c r="D9" s="31"/>
      <c r="E9" s="31">
        <v>0.99133333333333296</v>
      </c>
      <c r="F9" s="31">
        <v>1.0680000000000001</v>
      </c>
      <c r="G9" s="31">
        <v>1.0973333333333333</v>
      </c>
      <c r="H9" s="31"/>
      <c r="I9" s="31"/>
      <c r="J9" s="31"/>
      <c r="K9" s="31"/>
      <c r="M9" s="17">
        <f>AVERAGE(B9:K9)</f>
        <v>1.0522222222222222</v>
      </c>
      <c r="N9" s="17">
        <f>STDEVA(B9:K9)/SQRT(COUNT(B9:K9))</f>
        <v>3.1600125019287106E-2</v>
      </c>
      <c r="O9" s="17">
        <f>COUNT(B9:K9)</f>
        <v>3</v>
      </c>
    </row>
    <row r="10" spans="1:15" s="2" customFormat="1" ht="14.25" thickTop="1" thickBot="1" x14ac:dyDescent="0.25">
      <c r="A10" s="36" t="s">
        <v>38</v>
      </c>
      <c r="B10" s="31"/>
      <c r="C10" s="31"/>
      <c r="D10" s="31"/>
      <c r="E10" s="31">
        <v>0.91499999999999959</v>
      </c>
      <c r="F10" s="31">
        <v>0.9883333333333334</v>
      </c>
      <c r="G10" s="31">
        <v>1.0056666666666667</v>
      </c>
      <c r="H10" s="31"/>
      <c r="I10" s="31"/>
      <c r="J10" s="31"/>
      <c r="K10" s="31"/>
      <c r="M10" s="17">
        <f>AVERAGE(B10:K10)</f>
        <v>0.96966666666666657</v>
      </c>
      <c r="N10" s="17">
        <f>STDEVA(B10:K10)/SQRT(COUNT(B10:K10))</f>
        <v>2.7787553835272306E-2</v>
      </c>
      <c r="O10" s="17">
        <f>COUNT(B10:K10)</f>
        <v>3</v>
      </c>
    </row>
    <row r="11" spans="1:15" s="2" customFormat="1" ht="14.25" thickTop="1" thickBot="1" x14ac:dyDescent="0.25">
      <c r="A11" s="36" t="s">
        <v>39</v>
      </c>
      <c r="B11" s="31"/>
      <c r="C11" s="31"/>
      <c r="D11" s="31"/>
      <c r="E11" s="31">
        <v>0.94366666666666632</v>
      </c>
      <c r="F11" s="31">
        <v>1.0150000000000001</v>
      </c>
      <c r="G11" s="31">
        <v>1.0393333333333334</v>
      </c>
      <c r="H11" s="31"/>
      <c r="I11" s="31"/>
      <c r="J11" s="31"/>
      <c r="K11" s="31"/>
      <c r="M11" s="17">
        <f>AVERAGE(B11:K11)</f>
        <v>0.9993333333333333</v>
      </c>
      <c r="N11" s="17">
        <f>STDEVA(B11:K11)/SQRT(COUNT(B11:K11))</f>
        <v>2.8706045304727118E-2</v>
      </c>
      <c r="O11" s="17">
        <f>COUNT(B11:K11)</f>
        <v>3</v>
      </c>
    </row>
    <row r="12" spans="1:15" ht="13.5" thickTop="1" x14ac:dyDescent="0.2"/>
    <row r="13" spans="1:15" s="2" customFormat="1" ht="13.5" thickBot="1" x14ac:dyDescent="0.25">
      <c r="A13" s="1" t="s">
        <v>40</v>
      </c>
      <c r="H13" s="37"/>
      <c r="I13" s="38"/>
      <c r="J13" s="38"/>
    </row>
    <row r="14" spans="1:15" s="2" customFormat="1" ht="14.25" thickTop="1" thickBot="1" x14ac:dyDescent="0.25">
      <c r="A14" s="3"/>
      <c r="B14" s="27"/>
      <c r="C14" s="27"/>
      <c r="D14" s="27"/>
      <c r="E14" s="27"/>
      <c r="F14" s="27"/>
      <c r="G14" s="27"/>
      <c r="H14" s="39">
        <v>20210830</v>
      </c>
      <c r="I14" s="39">
        <v>20210904</v>
      </c>
      <c r="J14" s="39">
        <v>20210905</v>
      </c>
      <c r="K14" s="32"/>
      <c r="M14" s="28" t="s">
        <v>23</v>
      </c>
      <c r="N14" s="28" t="s">
        <v>41</v>
      </c>
      <c r="O14" s="28" t="s">
        <v>26</v>
      </c>
    </row>
    <row r="15" spans="1:15" s="2" customFormat="1" ht="14.25" thickTop="1" thickBot="1" x14ac:dyDescent="0.25">
      <c r="A15" s="33" t="s">
        <v>35</v>
      </c>
      <c r="B15" s="30"/>
      <c r="C15" s="30"/>
      <c r="D15" s="30"/>
      <c r="E15" s="30"/>
      <c r="F15" s="30"/>
      <c r="G15" s="30"/>
      <c r="H15" s="40">
        <v>1.0117499999999999</v>
      </c>
      <c r="I15" s="40">
        <v>0.94899999999999995</v>
      </c>
      <c r="J15" s="41">
        <v>0.91300000000000003</v>
      </c>
      <c r="K15" s="35"/>
      <c r="M15" s="17">
        <f>AVERAGE(B15:K15)</f>
        <v>0.95791666666666675</v>
      </c>
      <c r="N15" s="17">
        <f>STDEVA(B15:K15)/SQRT(COUNT(B15:K15))</f>
        <v>2.8853196433747907E-2</v>
      </c>
      <c r="O15" s="17">
        <f>COUNT(B15:K15)</f>
        <v>3</v>
      </c>
    </row>
    <row r="16" spans="1:15" s="2" customFormat="1" ht="14.25" thickTop="1" thickBot="1" x14ac:dyDescent="0.25">
      <c r="A16" s="36" t="s">
        <v>37</v>
      </c>
      <c r="B16" s="31"/>
      <c r="C16" s="31"/>
      <c r="D16" s="31"/>
      <c r="E16" s="31"/>
      <c r="F16" s="31"/>
      <c r="G16" s="31"/>
      <c r="H16" s="42">
        <v>1.008</v>
      </c>
      <c r="I16" s="42">
        <v>0.94899999999999995</v>
      </c>
      <c r="J16" s="42">
        <v>0.91200000000000003</v>
      </c>
      <c r="K16" s="31"/>
      <c r="M16" s="17">
        <f>AVERAGE(B16:K16)</f>
        <v>0.95633333333333326</v>
      </c>
      <c r="N16" s="17">
        <f>STDEVA(B16:K16)/SQRT(COUNT(B16:K16))</f>
        <v>2.7954327830309999E-2</v>
      </c>
      <c r="O16" s="17">
        <f>COUNT(B16:K16)</f>
        <v>3</v>
      </c>
    </row>
    <row r="17" spans="1:15" s="2" customFormat="1" ht="14.25" thickTop="1" thickBot="1" x14ac:dyDescent="0.25">
      <c r="A17" s="36" t="s">
        <v>38</v>
      </c>
      <c r="B17" s="31"/>
      <c r="C17" s="31"/>
      <c r="D17" s="31"/>
      <c r="E17" s="31"/>
      <c r="F17" s="31"/>
      <c r="G17" s="31"/>
      <c r="H17" s="42">
        <v>0.90650000000000008</v>
      </c>
      <c r="I17" s="42">
        <v>0.87749999999999995</v>
      </c>
      <c r="J17" s="42">
        <v>0.85199999999999998</v>
      </c>
      <c r="K17" s="31"/>
      <c r="M17" s="17">
        <f>AVERAGE(B17:K17)</f>
        <v>0.87866666666666671</v>
      </c>
      <c r="N17" s="17">
        <f>STDEVA(B17:K17)/SQRT(COUNT(B17:K17))</f>
        <v>1.5743605403817518E-2</v>
      </c>
      <c r="O17" s="17">
        <f>COUNT(B17:K17)</f>
        <v>3</v>
      </c>
    </row>
    <row r="18" spans="1:15" s="2" customFormat="1" ht="14.25" thickTop="1" thickBot="1" x14ac:dyDescent="0.25">
      <c r="A18" s="36" t="s">
        <v>42</v>
      </c>
      <c r="B18" s="31"/>
      <c r="C18" s="31"/>
      <c r="D18" s="31"/>
      <c r="E18" s="31"/>
      <c r="F18" s="31"/>
      <c r="G18" s="31"/>
      <c r="H18" s="42">
        <v>0.98750000000000004</v>
      </c>
      <c r="I18" s="42">
        <v>0.91650000000000009</v>
      </c>
      <c r="J18" s="42">
        <v>0.88600000000000001</v>
      </c>
      <c r="K18" s="31"/>
      <c r="M18" s="17">
        <f>AVERAGE(B18:K18)</f>
        <v>0.93</v>
      </c>
      <c r="N18" s="17">
        <f>STDEVA(B18:K18)/SQRT(COUNT(B18:K18))</f>
        <v>3.0067978537529485E-2</v>
      </c>
      <c r="O18" s="17">
        <f>COUNT(B18:K18)</f>
        <v>3</v>
      </c>
    </row>
    <row r="19" spans="1:15" ht="13.5" thickTop="1" x14ac:dyDescent="0.2"/>
    <row r="20" spans="1:15" s="2" customFormat="1" ht="13.5" thickBot="1" x14ac:dyDescent="0.25">
      <c r="A20" s="1" t="s">
        <v>43</v>
      </c>
    </row>
    <row r="21" spans="1:15" s="2" customFormat="1" ht="14.25" thickTop="1" thickBot="1" x14ac:dyDescent="0.25">
      <c r="A21" s="3"/>
      <c r="B21" s="27">
        <v>20170430</v>
      </c>
      <c r="C21" s="27">
        <v>20170505</v>
      </c>
      <c r="D21" s="27">
        <v>20170507</v>
      </c>
      <c r="E21" s="27"/>
      <c r="F21" s="27"/>
      <c r="G21" s="27"/>
      <c r="H21" s="27"/>
      <c r="I21" s="27"/>
      <c r="J21" s="27"/>
      <c r="K21" s="32"/>
      <c r="M21" s="28" t="s">
        <v>23</v>
      </c>
      <c r="N21" s="28" t="s">
        <v>25</v>
      </c>
      <c r="O21" s="28" t="s">
        <v>44</v>
      </c>
    </row>
    <row r="22" spans="1:15" s="2" customFormat="1" ht="14.25" thickTop="1" thickBot="1" x14ac:dyDescent="0.25">
      <c r="A22" s="33" t="s">
        <v>35</v>
      </c>
      <c r="B22" s="30">
        <v>1.0145</v>
      </c>
      <c r="C22" s="30">
        <v>1.0079999999999998</v>
      </c>
      <c r="D22" s="30">
        <v>1.0070000000000001</v>
      </c>
      <c r="E22" s="30"/>
      <c r="F22" s="30"/>
      <c r="G22" s="30"/>
      <c r="H22" s="30"/>
      <c r="I22" s="30"/>
      <c r="J22" s="34"/>
      <c r="K22" s="35"/>
      <c r="M22" s="17">
        <f>AVERAGE(B22:K22)</f>
        <v>1.0098333333333334</v>
      </c>
      <c r="N22" s="17">
        <f>STDEVA(B22:K22)/SQRT(COUNT(B22:K22))</f>
        <v>2.3511226632776379E-3</v>
      </c>
      <c r="O22" s="17">
        <f>COUNT(B22:K22)</f>
        <v>3</v>
      </c>
    </row>
    <row r="23" spans="1:15" s="2" customFormat="1" ht="14.25" thickTop="1" thickBot="1" x14ac:dyDescent="0.25">
      <c r="A23" s="36" t="s">
        <v>37</v>
      </c>
      <c r="B23" s="31">
        <v>1.0147999999999999</v>
      </c>
      <c r="C23" s="31">
        <v>1.018</v>
      </c>
      <c r="D23" s="31">
        <v>1.008</v>
      </c>
      <c r="E23" s="31"/>
      <c r="F23" s="31"/>
      <c r="G23" s="31"/>
      <c r="H23" s="31"/>
      <c r="I23" s="31"/>
      <c r="J23" s="31"/>
      <c r="K23" s="31"/>
      <c r="M23" s="17">
        <f>AVERAGE(B23:K23)</f>
        <v>1.0136000000000001</v>
      </c>
      <c r="N23" s="17">
        <f>STDEVA(B23:K23)/SQRT(COUNT(B23:K23))</f>
        <v>2.9484459183327944E-3</v>
      </c>
      <c r="O23" s="17">
        <f>COUNT(B23:K23)</f>
        <v>3</v>
      </c>
    </row>
    <row r="24" spans="1:15" s="2" customFormat="1" ht="14.25" thickTop="1" thickBot="1" x14ac:dyDescent="0.25">
      <c r="A24" s="36" t="s">
        <v>38</v>
      </c>
      <c r="B24" s="31">
        <v>0.91433333333333344</v>
      </c>
      <c r="C24" s="31">
        <v>0.92233333333333301</v>
      </c>
      <c r="D24" s="31">
        <v>0.93266666666666698</v>
      </c>
      <c r="E24" s="31"/>
      <c r="F24" s="31"/>
      <c r="G24" s="31"/>
      <c r="H24" s="31"/>
      <c r="I24" s="31"/>
      <c r="J24" s="31"/>
      <c r="K24" s="31"/>
      <c r="M24" s="17">
        <f>AVERAGE(B24:K24)</f>
        <v>0.9231111111111111</v>
      </c>
      <c r="N24" s="17">
        <f>STDEVA(B24:K24)/SQRT(COUNT(B24:K24))</f>
        <v>5.3066461938932061E-3</v>
      </c>
      <c r="O24" s="17">
        <f>COUNT(B24:K24)</f>
        <v>3</v>
      </c>
    </row>
    <row r="25" spans="1:15" s="2" customFormat="1" ht="14.25" thickTop="1" thickBot="1" x14ac:dyDescent="0.25">
      <c r="A25" s="36" t="s">
        <v>43</v>
      </c>
      <c r="B25" s="31">
        <v>1.0173333333333334</v>
      </c>
      <c r="C25" s="31">
        <v>1.0133333333333332</v>
      </c>
      <c r="D25" s="31">
        <v>1.0109999999999999</v>
      </c>
      <c r="E25" s="31"/>
      <c r="F25" s="31"/>
      <c r="G25" s="31"/>
      <c r="H25" s="31"/>
      <c r="I25" s="31"/>
      <c r="J25" s="31"/>
      <c r="K25" s="31"/>
      <c r="M25" s="17">
        <f>AVERAGE(B25:K25)</f>
        <v>1.0138888888888891</v>
      </c>
      <c r="N25" s="17">
        <f>STDEVA(B25:K25)/SQRT(COUNT(B25:K25))</f>
        <v>1.8492574418993097E-3</v>
      </c>
      <c r="O25" s="17">
        <f>COUNT(B25:K25)</f>
        <v>3</v>
      </c>
    </row>
    <row r="26" spans="1:15" ht="13.5" thickTop="1" x14ac:dyDescent="0.2"/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85" zoomScaleNormal="85" workbookViewId="0">
      <pane xSplit="1" topLeftCell="B1" activePane="topRight" state="frozen"/>
      <selection activeCell="Q14" sqref="Q14"/>
      <selection pane="topRight" activeCell="Q15" sqref="Q15"/>
    </sheetView>
  </sheetViews>
  <sheetFormatPr defaultColWidth="9.125" defaultRowHeight="12.75" x14ac:dyDescent="0.2"/>
  <cols>
    <col min="1" max="1" width="11.875" style="25" bestFit="1" customWidth="1"/>
    <col min="2" max="11" width="8.75" style="25" customWidth="1"/>
    <col min="12" max="12" width="9.125" style="25"/>
    <col min="13" max="14" width="7" style="25" bestFit="1" customWidth="1"/>
    <col min="15" max="15" width="2.75" style="25" bestFit="1" customWidth="1"/>
    <col min="16" max="16384" width="9.125" style="25"/>
  </cols>
  <sheetData>
    <row r="1" spans="1:15" s="2" customFormat="1" ht="13.5" thickBot="1" x14ac:dyDescent="0.25">
      <c r="A1" s="1" t="str">
        <f>'Fig. 2F BRET'!A1</f>
        <v>Compounds</v>
      </c>
    </row>
    <row r="2" spans="1:15" s="2" customFormat="1" ht="14.25" thickTop="1" thickBot="1" x14ac:dyDescent="0.25">
      <c r="A2" s="3"/>
      <c r="B2" s="27"/>
      <c r="C2" s="27"/>
      <c r="D2" s="27"/>
      <c r="E2" s="27"/>
      <c r="F2" s="27"/>
      <c r="G2" s="27"/>
      <c r="H2" s="27"/>
      <c r="I2" s="27"/>
      <c r="J2" s="27"/>
      <c r="K2" s="27"/>
      <c r="M2" s="28" t="s">
        <v>23</v>
      </c>
      <c r="N2" s="28" t="s">
        <v>25</v>
      </c>
      <c r="O2" s="28" t="s">
        <v>26</v>
      </c>
    </row>
    <row r="3" spans="1:15" s="2" customFormat="1" ht="14.25" thickTop="1" thickBot="1" x14ac:dyDescent="0.25">
      <c r="A3" s="29" t="str">
        <f>'Fig. 2F BRET'!A3</f>
        <v>GABA: 100 μM</v>
      </c>
      <c r="B3" s="30"/>
      <c r="C3" s="30"/>
      <c r="D3" s="30"/>
      <c r="E3" s="30"/>
      <c r="F3" s="30"/>
      <c r="G3" s="30"/>
      <c r="H3" s="30"/>
      <c r="I3" s="30"/>
      <c r="J3" s="30"/>
      <c r="K3" s="30"/>
      <c r="M3" s="17" t="e">
        <f>AVERAGE(B3:K3)</f>
        <v>#DIV/0!</v>
      </c>
      <c r="N3" s="17" t="e">
        <f>STDEVA(B3:K3)/SQRT(COUNT(B3:K3))</f>
        <v>#DIV/0!</v>
      </c>
      <c r="O3" s="17">
        <f>COUNT(B3:K3)</f>
        <v>0</v>
      </c>
    </row>
    <row r="4" spans="1:15" s="2" customFormat="1" ht="14.25" thickTop="1" thickBot="1" x14ac:dyDescent="0.25">
      <c r="A4" s="29" t="str">
        <f>'Fig. 2F BRET'!A4</f>
        <v>PAM: 100 μM</v>
      </c>
      <c r="B4" s="31"/>
      <c r="C4" s="31"/>
      <c r="D4" s="31"/>
      <c r="E4" s="31"/>
      <c r="F4" s="31"/>
      <c r="G4" s="31"/>
      <c r="H4" s="31"/>
      <c r="I4" s="31"/>
      <c r="J4" s="31"/>
      <c r="K4" s="31"/>
      <c r="M4" s="17" t="e">
        <f>AVERAGE(B4:K4)</f>
        <v>#DIV/0!</v>
      </c>
      <c r="N4" s="17" t="e">
        <f>STDEVA(B4:K4)/SQRT(COUNT(B4:K4))</f>
        <v>#DIV/0!</v>
      </c>
      <c r="O4" s="17">
        <f>COUNT(B4:K4)</f>
        <v>0</v>
      </c>
    </row>
    <row r="5" spans="1:15" ht="13.5" thickTop="1" x14ac:dyDescent="0.2"/>
    <row r="6" spans="1:15" s="2" customFormat="1" ht="13.5" thickBot="1" x14ac:dyDescent="0.25">
      <c r="A6" s="1" t="str">
        <f>'Fig. 2F BRET'!A6</f>
        <v>rac-BHFF</v>
      </c>
    </row>
    <row r="7" spans="1:15" s="2" customFormat="1" ht="14.25" thickTop="1" thickBot="1" x14ac:dyDescent="0.25">
      <c r="A7" s="3"/>
      <c r="B7" s="27"/>
      <c r="C7" s="27"/>
      <c r="D7" s="27"/>
      <c r="E7" s="27">
        <f>'Fig. 2F BRET'!E7</f>
        <v>20170607</v>
      </c>
      <c r="F7" s="27">
        <f>'Fig. 2F BRET'!F7</f>
        <v>20170902</v>
      </c>
      <c r="G7" s="27">
        <f>'Fig. 2F BRET'!G7</f>
        <v>20170904</v>
      </c>
      <c r="H7" s="27"/>
      <c r="I7" s="27"/>
      <c r="J7" s="27"/>
      <c r="K7" s="27"/>
      <c r="M7" s="28" t="s">
        <v>45</v>
      </c>
      <c r="N7" s="28" t="s">
        <v>25</v>
      </c>
      <c r="O7" s="28" t="s">
        <v>28</v>
      </c>
    </row>
    <row r="8" spans="1:15" s="2" customFormat="1" ht="14.25" thickTop="1" thickBot="1" x14ac:dyDescent="0.25">
      <c r="A8" s="33" t="str">
        <f>'Fig. 2F BRET'!A8</f>
        <v>Basal</v>
      </c>
      <c r="B8" s="30"/>
      <c r="C8" s="30"/>
      <c r="D8" s="30"/>
      <c r="E8" s="30">
        <f>'Fig. 2F BRET'!E8-'Fig. 2F BRET'!E$8</f>
        <v>0</v>
      </c>
      <c r="F8" s="30">
        <f>'Fig. 2F BRET'!F8-'Fig. 2F BRET'!F$8</f>
        <v>0</v>
      </c>
      <c r="G8" s="30">
        <f>'Fig. 2F BRET'!G8-'Fig. 2F BRET'!G$8</f>
        <v>0</v>
      </c>
      <c r="H8" s="30"/>
      <c r="I8" s="30"/>
      <c r="J8" s="30"/>
      <c r="K8" s="30"/>
      <c r="M8" s="17">
        <f>AVERAGE(B8:K8)</f>
        <v>0</v>
      </c>
      <c r="N8" s="17">
        <f>STDEVA(B8:K8)/SQRT(COUNT(B8:K8))</f>
        <v>0</v>
      </c>
      <c r="O8" s="17">
        <f>COUNT(B8:K8)</f>
        <v>3</v>
      </c>
    </row>
    <row r="9" spans="1:15" s="2" customFormat="1" ht="14.25" thickTop="1" thickBot="1" x14ac:dyDescent="0.25">
      <c r="A9" s="36" t="str">
        <f>'Fig. 2F BRET'!A9</f>
        <v>Buffer</v>
      </c>
      <c r="B9" s="30"/>
      <c r="C9" s="30"/>
      <c r="D9" s="30"/>
      <c r="E9" s="30">
        <f>'Fig. 2F BRET'!E9-'Fig. 2F BRET'!E$8</f>
        <v>-1.0000000000000009E-3</v>
      </c>
      <c r="F9" s="30">
        <f>'Fig. 2F BRET'!F9-'Fig. 2F BRET'!F$8</f>
        <v>4.0000000000000036E-3</v>
      </c>
      <c r="G9" s="30">
        <f>'Fig. 2F BRET'!G9-'Fig. 2F BRET'!G$8</f>
        <v>1.0999999999999899E-2</v>
      </c>
      <c r="H9" s="30"/>
      <c r="I9" s="30"/>
      <c r="J9" s="30"/>
      <c r="K9" s="30"/>
      <c r="M9" s="17">
        <f>AVERAGE(B9:K9)</f>
        <v>4.6666666666666341E-3</v>
      </c>
      <c r="N9" s="17">
        <f>STDEVA(B9:K9)/SQRT(COUNT(B9:K9))</f>
        <v>3.4801021696368195E-3</v>
      </c>
      <c r="O9" s="17">
        <f>COUNT(B9:K9)</f>
        <v>3</v>
      </c>
    </row>
    <row r="10" spans="1:15" s="2" customFormat="1" ht="14.25" thickTop="1" thickBot="1" x14ac:dyDescent="0.25">
      <c r="A10" s="36" t="str">
        <f>'Fig. 2F BRET'!A10</f>
        <v>GABA</v>
      </c>
      <c r="B10" s="30"/>
      <c r="C10" s="30"/>
      <c r="D10" s="30"/>
      <c r="E10" s="30">
        <f>'Fig. 2F BRET'!E10-'Fig. 2F BRET'!E$8</f>
        <v>-7.7333333333333365E-2</v>
      </c>
      <c r="F10" s="30">
        <f>'Fig. 2F BRET'!F10-'Fig. 2F BRET'!F$8</f>
        <v>-7.566666666666666E-2</v>
      </c>
      <c r="G10" s="30">
        <f>'Fig. 2F BRET'!G10-'Fig. 2F BRET'!G$8</f>
        <v>-8.0666666666666664E-2</v>
      </c>
      <c r="H10" s="30"/>
      <c r="I10" s="30"/>
      <c r="J10" s="30"/>
      <c r="K10" s="30"/>
      <c r="M10" s="17">
        <f>AVERAGE(B10:K10)</f>
        <v>-7.7888888888888896E-2</v>
      </c>
      <c r="N10" s="17">
        <f>STDEVA(B10:K10)/SQRT(COUNT(B10:K10))</f>
        <v>1.4698618394803271E-3</v>
      </c>
      <c r="O10" s="17">
        <f>COUNT(B10:K10)</f>
        <v>3</v>
      </c>
    </row>
    <row r="11" spans="1:15" s="2" customFormat="1" ht="14.25" thickTop="1" thickBot="1" x14ac:dyDescent="0.25">
      <c r="A11" s="36" t="str">
        <f>'Fig. 2F BRET'!A11</f>
        <v>rac-BHFF</v>
      </c>
      <c r="B11" s="30"/>
      <c r="C11" s="30"/>
      <c r="D11" s="30"/>
      <c r="E11" s="30">
        <f>'Fig. 2F BRET'!E11-'Fig. 2F BRET'!E$8</f>
        <v>-4.8666666666666636E-2</v>
      </c>
      <c r="F11" s="30">
        <f>'Fig. 2F BRET'!F11-'Fig. 2F BRET'!F$8</f>
        <v>-4.8999999999999932E-2</v>
      </c>
      <c r="G11" s="30">
        <f>'Fig. 2F BRET'!G11-'Fig. 2F BRET'!G$8</f>
        <v>-4.6999999999999931E-2</v>
      </c>
      <c r="H11" s="30"/>
      <c r="I11" s="30"/>
      <c r="J11" s="30"/>
      <c r="K11" s="30"/>
      <c r="M11" s="17">
        <f>AVERAGE(B11:K11)</f>
        <v>-4.8222222222222166E-2</v>
      </c>
      <c r="N11" s="17">
        <f>STDEVA(B11:K11)/SQRT(COUNT(B11:K11))</f>
        <v>6.1864048475889638E-4</v>
      </c>
      <c r="O11" s="17">
        <f>COUNT(B11:K11)</f>
        <v>3</v>
      </c>
    </row>
    <row r="12" spans="1:15" ht="13.5" thickTop="1" x14ac:dyDescent="0.2"/>
    <row r="13" spans="1:15" s="2" customFormat="1" ht="13.5" thickBot="1" x14ac:dyDescent="0.25">
      <c r="A13" s="1" t="str">
        <f>'Fig. 2F BRET'!A13</f>
        <v>CGP7930</v>
      </c>
      <c r="H13" s="37"/>
      <c r="I13" s="37"/>
      <c r="J13" s="37"/>
    </row>
    <row r="14" spans="1:15" s="2" customFormat="1" ht="14.25" thickTop="1" thickBot="1" x14ac:dyDescent="0.25">
      <c r="A14" s="3"/>
      <c r="B14" s="27"/>
      <c r="C14" s="27"/>
      <c r="D14" s="27"/>
      <c r="E14" s="27"/>
      <c r="F14" s="27"/>
      <c r="G14" s="27"/>
      <c r="H14" s="27">
        <f>'Fig. 2F BRET'!H14</f>
        <v>20210830</v>
      </c>
      <c r="I14" s="27">
        <f>'Fig. 2F BRET'!I14</f>
        <v>20210904</v>
      </c>
      <c r="J14" s="27">
        <f>'Fig. 2F BRET'!J14</f>
        <v>20210905</v>
      </c>
      <c r="K14" s="27"/>
      <c r="M14" s="28" t="s">
        <v>23</v>
      </c>
      <c r="N14" s="28" t="s">
        <v>25</v>
      </c>
      <c r="O14" s="28" t="s">
        <v>28</v>
      </c>
    </row>
    <row r="15" spans="1:15" s="2" customFormat="1" ht="14.25" thickTop="1" thickBot="1" x14ac:dyDescent="0.25">
      <c r="A15" s="33" t="str">
        <f>'Fig. 2F BRET'!A15</f>
        <v>Basal</v>
      </c>
      <c r="B15" s="30"/>
      <c r="C15" s="30"/>
      <c r="D15" s="30"/>
      <c r="E15" s="30"/>
      <c r="F15" s="30"/>
      <c r="G15" s="30"/>
      <c r="H15" s="30">
        <f>'Fig. 2F BRET'!H15-'Fig. 2F BRET'!H$15</f>
        <v>0</v>
      </c>
      <c r="I15" s="30">
        <f>'Fig. 2F BRET'!I15-'Fig. 2F BRET'!I$15</f>
        <v>0</v>
      </c>
      <c r="J15" s="30">
        <f>'Fig. 2F BRET'!J15-'Fig. 2F BRET'!J$15</f>
        <v>0</v>
      </c>
      <c r="K15" s="30"/>
      <c r="M15" s="17">
        <f>AVERAGE(B15:K15)</f>
        <v>0</v>
      </c>
      <c r="N15" s="17">
        <f>STDEVA(B15:K15)/SQRT(COUNT(B15:K15))</f>
        <v>0</v>
      </c>
      <c r="O15" s="17">
        <f>COUNT(B15:K15)</f>
        <v>3</v>
      </c>
    </row>
    <row r="16" spans="1:15" s="2" customFormat="1" ht="14.25" thickTop="1" thickBot="1" x14ac:dyDescent="0.25">
      <c r="A16" s="36" t="str">
        <f>'Fig. 2F BRET'!A16</f>
        <v>Buffer</v>
      </c>
      <c r="B16" s="30"/>
      <c r="C16" s="30"/>
      <c r="D16" s="30"/>
      <c r="E16" s="30"/>
      <c r="F16" s="30"/>
      <c r="G16" s="30"/>
      <c r="H16" s="30">
        <f>'Fig. 2F BRET'!H16-'Fig. 2F BRET'!H$15</f>
        <v>-3.7499999999999201E-3</v>
      </c>
      <c r="I16" s="30">
        <f>'Fig. 2F BRET'!I16-'Fig. 2F BRET'!I$15</f>
        <v>0</v>
      </c>
      <c r="J16" s="30">
        <f>'Fig. 2F BRET'!J16-'Fig. 2F BRET'!J$15</f>
        <v>-1.0000000000000009E-3</v>
      </c>
      <c r="K16" s="30"/>
      <c r="M16" s="17">
        <f>AVERAGE(B16:K16)</f>
        <v>-1.5833333333333071E-3</v>
      </c>
      <c r="N16" s="17">
        <f>STDEVA(B16:K16)/SQRT(COUNT(B16:K16))</f>
        <v>1.1211353372561168E-3</v>
      </c>
      <c r="O16" s="17">
        <f>COUNT(B16:K16)</f>
        <v>3</v>
      </c>
    </row>
    <row r="17" spans="1:15" s="2" customFormat="1" ht="14.25" thickTop="1" thickBot="1" x14ac:dyDescent="0.25">
      <c r="A17" s="36" t="str">
        <f>'Fig. 2F BRET'!A17</f>
        <v>GABA</v>
      </c>
      <c r="B17" s="30"/>
      <c r="C17" s="30"/>
      <c r="D17" s="30"/>
      <c r="E17" s="30"/>
      <c r="F17" s="30"/>
      <c r="G17" s="30"/>
      <c r="H17" s="30">
        <f>'Fig. 2F BRET'!H17-'Fig. 2F BRET'!H$15</f>
        <v>-0.10524999999999984</v>
      </c>
      <c r="I17" s="30">
        <f>'Fig. 2F BRET'!I17-'Fig. 2F BRET'!I$15</f>
        <v>-7.1500000000000008E-2</v>
      </c>
      <c r="J17" s="30">
        <f>'Fig. 2F BRET'!J17-'Fig. 2F BRET'!J$15</f>
        <v>-6.1000000000000054E-2</v>
      </c>
      <c r="K17" s="30"/>
      <c r="M17" s="17">
        <f>AVERAGE(B17:K17)</f>
        <v>-7.9249999999999973E-2</v>
      </c>
      <c r="N17" s="17">
        <f>STDEVA(B17:K17)/SQRT(COUNT(B17:K17))</f>
        <v>1.3348689074212433E-2</v>
      </c>
      <c r="O17" s="17">
        <f>COUNT(B17:K17)</f>
        <v>3</v>
      </c>
    </row>
    <row r="18" spans="1:15" s="2" customFormat="1" ht="14.25" thickTop="1" thickBot="1" x14ac:dyDescent="0.25">
      <c r="A18" s="36" t="str">
        <f>'Fig. 2F BRET'!A18</f>
        <v>CGP7930</v>
      </c>
      <c r="B18" s="30"/>
      <c r="C18" s="30"/>
      <c r="D18" s="30"/>
      <c r="E18" s="30"/>
      <c r="F18" s="30"/>
      <c r="G18" s="30"/>
      <c r="H18" s="30">
        <f>'Fig. 2F BRET'!H18-'Fig. 2F BRET'!H$15</f>
        <v>-2.4249999999999883E-2</v>
      </c>
      <c r="I18" s="30">
        <f>'Fig. 2F BRET'!I18-'Fig. 2F BRET'!I$15</f>
        <v>-3.2499999999999862E-2</v>
      </c>
      <c r="J18" s="30">
        <f>'Fig. 2F BRET'!J18-'Fig. 2F BRET'!J$15</f>
        <v>-2.7000000000000024E-2</v>
      </c>
      <c r="K18" s="30"/>
      <c r="M18" s="17">
        <f>AVERAGE(B18:K18)</f>
        <v>-2.791666666666659E-2</v>
      </c>
      <c r="N18" s="17">
        <f>STDEVA(B18:K18)/SQRT(COUNT(B18:K18))</f>
        <v>2.4252720351425265E-3</v>
      </c>
      <c r="O18" s="17">
        <f>COUNT(B18:K18)</f>
        <v>3</v>
      </c>
    </row>
    <row r="19" spans="1:15" ht="13.5" thickTop="1" x14ac:dyDescent="0.2"/>
    <row r="20" spans="1:15" s="2" customFormat="1" ht="13.5" thickBot="1" x14ac:dyDescent="0.25">
      <c r="A20" s="1" t="str">
        <f>'Fig. 2F BRET'!A20</f>
        <v>GS39783</v>
      </c>
    </row>
    <row r="21" spans="1:15" s="2" customFormat="1" ht="14.25" thickTop="1" thickBot="1" x14ac:dyDescent="0.25">
      <c r="A21" s="3"/>
      <c r="B21" s="27">
        <f>'Fig. 2F BRET'!B21</f>
        <v>20170430</v>
      </c>
      <c r="C21" s="27">
        <f>'Fig. 2F BRET'!C21</f>
        <v>20170505</v>
      </c>
      <c r="D21" s="27">
        <f>'Fig. 2F BRET'!D21</f>
        <v>20170507</v>
      </c>
      <c r="E21" s="27"/>
      <c r="F21" s="27"/>
      <c r="G21" s="27"/>
      <c r="H21" s="27"/>
      <c r="I21" s="27"/>
      <c r="J21" s="27"/>
      <c r="K21" s="27"/>
      <c r="M21" s="28" t="s">
        <v>23</v>
      </c>
      <c r="N21" s="28" t="s">
        <v>25</v>
      </c>
      <c r="O21" s="28" t="s">
        <v>26</v>
      </c>
    </row>
    <row r="22" spans="1:15" s="2" customFormat="1" ht="14.25" thickTop="1" thickBot="1" x14ac:dyDescent="0.25">
      <c r="A22" s="33" t="str">
        <f>'Fig. 2F BRET'!A22</f>
        <v>Basal</v>
      </c>
      <c r="B22" s="30">
        <f>'Fig. 2F BRET'!B22-'Fig. 2F BRET'!B$22</f>
        <v>0</v>
      </c>
      <c r="C22" s="30">
        <f>'Fig. 2F BRET'!C22-'Fig. 2F BRET'!C$22</f>
        <v>0</v>
      </c>
      <c r="D22" s="30">
        <f>'Fig. 2F BRET'!D22-'Fig. 2F BRET'!D$22</f>
        <v>0</v>
      </c>
      <c r="E22" s="30"/>
      <c r="F22" s="30"/>
      <c r="G22" s="30"/>
      <c r="H22" s="30"/>
      <c r="I22" s="30"/>
      <c r="J22" s="30"/>
      <c r="K22" s="30"/>
      <c r="M22" s="17">
        <f>AVERAGE(B22:K22)</f>
        <v>0</v>
      </c>
      <c r="N22" s="17">
        <f>STDEVA(B22:K22)/SQRT(COUNT(B22:K22))</f>
        <v>0</v>
      </c>
      <c r="O22" s="17">
        <f>COUNT(B22:K22)</f>
        <v>3</v>
      </c>
    </row>
    <row r="23" spans="1:15" s="2" customFormat="1" ht="14.25" thickTop="1" thickBot="1" x14ac:dyDescent="0.25">
      <c r="A23" s="36" t="str">
        <f>'Fig. 2F BRET'!A23</f>
        <v>Buffer</v>
      </c>
      <c r="B23" s="30">
        <f>'Fig. 2F BRET'!B23-'Fig. 2F BRET'!B$22</f>
        <v>2.9999999999996696E-4</v>
      </c>
      <c r="C23" s="30">
        <f>'Fig. 2F BRET'!C23-'Fig. 2F BRET'!C$22</f>
        <v>1.0000000000000231E-2</v>
      </c>
      <c r="D23" s="30">
        <f>'Fig. 2F BRET'!D23-'Fig. 2F BRET'!D$22</f>
        <v>9.9999999999988987E-4</v>
      </c>
      <c r="E23" s="30"/>
      <c r="F23" s="30"/>
      <c r="G23" s="30"/>
      <c r="H23" s="30"/>
      <c r="I23" s="30"/>
      <c r="J23" s="30"/>
      <c r="K23" s="30"/>
      <c r="M23" s="17">
        <f>AVERAGE(B23:K23)</f>
        <v>3.7666666666666959E-3</v>
      </c>
      <c r="N23" s="17">
        <f>STDEVA(B23:K23)/SQRT(COUNT(B23:K23))</f>
        <v>3.1232105987981447E-3</v>
      </c>
      <c r="O23" s="17">
        <f>COUNT(B23:K23)</f>
        <v>3</v>
      </c>
    </row>
    <row r="24" spans="1:15" s="2" customFormat="1" ht="14.25" thickTop="1" thickBot="1" x14ac:dyDescent="0.25">
      <c r="A24" s="36" t="str">
        <f>'Fig. 2F BRET'!A24</f>
        <v>GABA</v>
      </c>
      <c r="B24" s="30">
        <f>'Fig. 2F BRET'!B24-'Fig. 2F BRET'!B$22</f>
        <v>-0.10016666666666652</v>
      </c>
      <c r="C24" s="30">
        <f>'Fig. 2F BRET'!C24-'Fig. 2F BRET'!C$22</f>
        <v>-8.566666666666678E-2</v>
      </c>
      <c r="D24" s="30">
        <f>'Fig. 2F BRET'!D24-'Fig. 2F BRET'!D$22</f>
        <v>-7.433333333333314E-2</v>
      </c>
      <c r="E24" s="30"/>
      <c r="F24" s="30"/>
      <c r="G24" s="30"/>
      <c r="H24" s="30"/>
      <c r="I24" s="30"/>
      <c r="J24" s="30"/>
      <c r="K24" s="30"/>
      <c r="M24" s="17">
        <f>AVERAGE(B24:K24)</f>
        <v>-8.6722222222222145E-2</v>
      </c>
      <c r="N24" s="17">
        <f>STDEVA(B24:K24)/SQRT(COUNT(B24:K24))</f>
        <v>7.4760935861345633E-3</v>
      </c>
      <c r="O24" s="17">
        <f>COUNT(B24:K24)</f>
        <v>3</v>
      </c>
    </row>
    <row r="25" spans="1:15" s="2" customFormat="1" ht="14.25" thickTop="1" thickBot="1" x14ac:dyDescent="0.25">
      <c r="A25" s="36" t="str">
        <f>'Fig. 2F BRET'!A25</f>
        <v>GS39783</v>
      </c>
      <c r="B25" s="30">
        <f>'Fig. 2F BRET'!B25-'Fig. 2F BRET'!B$22</f>
        <v>2.8333333333334654E-3</v>
      </c>
      <c r="C25" s="30">
        <f>'Fig. 2F BRET'!C25-'Fig. 2F BRET'!C$22</f>
        <v>5.3333333333334121E-3</v>
      </c>
      <c r="D25" s="30">
        <f>'Fig. 2F BRET'!D25-'Fig. 2F BRET'!D$22</f>
        <v>3.9999999999997815E-3</v>
      </c>
      <c r="E25" s="30"/>
      <c r="F25" s="30"/>
      <c r="G25" s="30"/>
      <c r="H25" s="30"/>
      <c r="I25" s="30"/>
      <c r="J25" s="30"/>
      <c r="K25" s="30"/>
      <c r="M25" s="17">
        <f>AVERAGE(B25:K25)</f>
        <v>4.0555555555555527E-3</v>
      </c>
      <c r="N25" s="17">
        <f>STDEVA(B25:K25)/SQRT(COUNT(B25:K25))</f>
        <v>7.2222222222221102E-4</v>
      </c>
      <c r="O25" s="17">
        <f>COUNT(B25:K25)</f>
        <v>3</v>
      </c>
    </row>
    <row r="26" spans="1:15" ht="13.5" thickTop="1" x14ac:dyDescent="0.2"/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="70" zoomScaleNormal="70" workbookViewId="0">
      <pane xSplit="1" topLeftCell="B1" activePane="topRight" state="frozen"/>
      <selection activeCell="J26" sqref="J26"/>
      <selection pane="topRight" activeCell="J26" sqref="J26"/>
    </sheetView>
  </sheetViews>
  <sheetFormatPr defaultColWidth="9.125" defaultRowHeight="12.75" x14ac:dyDescent="0.2"/>
  <cols>
    <col min="1" max="1" width="33" style="18" customWidth="1"/>
    <col min="2" max="2" width="6.125" style="18" bestFit="1" customWidth="1"/>
    <col min="3" max="7" width="9.125" style="18" customWidth="1"/>
    <col min="8" max="8" width="5.125" style="18" customWidth="1"/>
    <col min="9" max="16384" width="9.125" style="18"/>
  </cols>
  <sheetData>
    <row r="1" spans="1:7" s="2" customFormat="1" ht="13.5" thickBot="1" x14ac:dyDescent="0.25">
      <c r="A1" s="1" t="s">
        <v>46</v>
      </c>
    </row>
    <row r="2" spans="1:7" s="2" customFormat="1" ht="14.25" thickTop="1" thickBot="1" x14ac:dyDescent="0.25">
      <c r="A2" s="3"/>
      <c r="B2" s="4"/>
      <c r="C2" s="5">
        <v>20170613</v>
      </c>
      <c r="D2" s="5">
        <v>20170619</v>
      </c>
      <c r="E2" s="6">
        <v>20170622</v>
      </c>
      <c r="F2" s="6">
        <v>20170628</v>
      </c>
      <c r="G2" s="5">
        <v>20170701</v>
      </c>
    </row>
    <row r="3" spans="1:7" s="2" customFormat="1" ht="13.5" thickTop="1" x14ac:dyDescent="0.2">
      <c r="A3" s="8" t="s">
        <v>14</v>
      </c>
      <c r="B3" s="9" t="s">
        <v>47</v>
      </c>
      <c r="C3" s="10"/>
      <c r="D3" s="11"/>
      <c r="E3" s="12"/>
      <c r="F3" s="12"/>
      <c r="G3" s="11"/>
    </row>
    <row r="4" spans="1:7" s="2" customFormat="1" x14ac:dyDescent="0.2">
      <c r="A4" s="13" t="s">
        <v>11</v>
      </c>
      <c r="B4" s="14"/>
      <c r="C4" s="15">
        <v>1.0413333333333334</v>
      </c>
      <c r="D4" s="15">
        <v>1.3819999999999999</v>
      </c>
      <c r="E4" s="15">
        <v>1.1890000000000001</v>
      </c>
      <c r="F4" s="16">
        <v>1.1876666666666666</v>
      </c>
      <c r="G4" s="15">
        <v>1.1045</v>
      </c>
    </row>
    <row r="5" spans="1:7" s="2" customFormat="1" x14ac:dyDescent="0.2">
      <c r="A5" s="13">
        <v>1.0000000000000001E-9</v>
      </c>
      <c r="B5" s="14">
        <f t="shared" ref="B5:B11" si="0">LOG(A5)</f>
        <v>-9</v>
      </c>
      <c r="C5" s="15">
        <v>1.4133333333333333</v>
      </c>
      <c r="D5" s="15">
        <v>1.5049999999999999</v>
      </c>
      <c r="E5" s="15">
        <v>1.8133333333333335</v>
      </c>
      <c r="F5" s="16">
        <v>2.4593333333333334</v>
      </c>
      <c r="G5" s="15">
        <v>1.329</v>
      </c>
    </row>
    <row r="6" spans="1:7" s="2" customFormat="1" x14ac:dyDescent="0.2">
      <c r="A6" s="13">
        <v>1E-8</v>
      </c>
      <c r="B6" s="14">
        <f t="shared" si="0"/>
        <v>-8</v>
      </c>
      <c r="C6" s="15">
        <v>3.4535</v>
      </c>
      <c r="D6" s="15">
        <v>5.6310000000000002</v>
      </c>
      <c r="E6" s="15">
        <v>3.7816666666666667</v>
      </c>
      <c r="F6" s="16">
        <v>7.2304999999999993</v>
      </c>
      <c r="G6" s="15">
        <v>4.774</v>
      </c>
    </row>
    <row r="7" spans="1:7" s="2" customFormat="1" x14ac:dyDescent="0.2">
      <c r="A7" s="13">
        <v>9.9999999999999995E-8</v>
      </c>
      <c r="B7" s="14">
        <f t="shared" si="0"/>
        <v>-7</v>
      </c>
      <c r="C7" s="15">
        <v>8.2829999999999995</v>
      </c>
      <c r="D7" s="15">
        <v>14.124000000000001</v>
      </c>
      <c r="E7" s="15">
        <v>10.057666666666668</v>
      </c>
      <c r="F7" s="16">
        <v>14.197333333333333</v>
      </c>
      <c r="G7" s="15">
        <v>10.831666666666665</v>
      </c>
    </row>
    <row r="8" spans="1:7" s="2" customFormat="1" x14ac:dyDescent="0.2">
      <c r="A8" s="13">
        <v>9.9999999999999995E-7</v>
      </c>
      <c r="B8" s="14">
        <f t="shared" si="0"/>
        <v>-6</v>
      </c>
      <c r="C8" s="15">
        <v>9.6983333333333324</v>
      </c>
      <c r="D8" s="15">
        <v>16.164000000000001</v>
      </c>
      <c r="E8" s="15">
        <v>12.981666666666667</v>
      </c>
      <c r="F8" s="16">
        <v>16.557666666666666</v>
      </c>
      <c r="G8" s="15">
        <v>12.999000000000001</v>
      </c>
    </row>
    <row r="9" spans="1:7" s="2" customFormat="1" x14ac:dyDescent="0.2">
      <c r="A9" s="13">
        <v>1.0000000000000001E-5</v>
      </c>
      <c r="B9" s="14">
        <f t="shared" si="0"/>
        <v>-5</v>
      </c>
      <c r="C9" s="15">
        <v>10.311</v>
      </c>
      <c r="D9" s="15">
        <v>17.482999999999997</v>
      </c>
      <c r="E9" s="15">
        <v>13.808999999999999</v>
      </c>
      <c r="F9" s="16">
        <v>19.166333333333331</v>
      </c>
      <c r="G9" s="15">
        <v>14.678666666666667</v>
      </c>
    </row>
    <row r="10" spans="1:7" s="2" customFormat="1" x14ac:dyDescent="0.2">
      <c r="A10" s="13">
        <v>1E-4</v>
      </c>
      <c r="B10" s="14">
        <f t="shared" si="0"/>
        <v>-4</v>
      </c>
      <c r="C10" s="15">
        <v>10.526</v>
      </c>
      <c r="D10" s="15">
        <v>17.887</v>
      </c>
      <c r="E10" s="15">
        <v>14.106999999999999</v>
      </c>
      <c r="F10" s="16">
        <v>19.613333333333333</v>
      </c>
      <c r="G10" s="15">
        <v>14.777999999999999</v>
      </c>
    </row>
    <row r="11" spans="1:7" s="2" customFormat="1" x14ac:dyDescent="0.2">
      <c r="A11" s="13">
        <v>1E-3</v>
      </c>
      <c r="B11" s="14">
        <f t="shared" si="0"/>
        <v>-3</v>
      </c>
      <c r="C11" s="15">
        <v>10.901</v>
      </c>
      <c r="D11" s="15">
        <v>18.219333333333335</v>
      </c>
      <c r="E11" s="15">
        <v>14.294000000000002</v>
      </c>
      <c r="F11" s="16">
        <v>19.942000000000004</v>
      </c>
      <c r="G11" s="15">
        <v>14.879333333333335</v>
      </c>
    </row>
    <row r="13" spans="1:7" s="2" customFormat="1" ht="13.5" thickBot="1" x14ac:dyDescent="0.25">
      <c r="A13" s="1" t="s">
        <v>48</v>
      </c>
    </row>
    <row r="14" spans="1:7" s="2" customFormat="1" ht="14.25" thickTop="1" thickBot="1" x14ac:dyDescent="0.25">
      <c r="A14" s="3"/>
      <c r="B14" s="4"/>
      <c r="C14" s="5">
        <v>20170613</v>
      </c>
      <c r="D14" s="5">
        <v>20170619</v>
      </c>
      <c r="E14" s="6">
        <v>20170622</v>
      </c>
      <c r="F14" s="6">
        <v>20170628</v>
      </c>
      <c r="G14" s="5">
        <v>20170701</v>
      </c>
    </row>
    <row r="15" spans="1:7" s="2" customFormat="1" ht="13.5" thickTop="1" x14ac:dyDescent="0.2">
      <c r="A15" s="8" t="s">
        <v>14</v>
      </c>
      <c r="B15" s="9" t="s">
        <v>16</v>
      </c>
      <c r="C15" s="10"/>
      <c r="D15" s="11"/>
      <c r="E15" s="12"/>
      <c r="F15" s="12"/>
      <c r="G15" s="11"/>
    </row>
    <row r="16" spans="1:7" s="2" customFormat="1" x14ac:dyDescent="0.2">
      <c r="A16" s="13" t="s">
        <v>11</v>
      </c>
      <c r="B16" s="14"/>
      <c r="C16" s="15">
        <v>3.214</v>
      </c>
      <c r="D16" s="15">
        <v>4.1769999999999996</v>
      </c>
      <c r="E16" s="15">
        <v>3.9204999999999997</v>
      </c>
      <c r="F16" s="16">
        <v>4.1040000000000001</v>
      </c>
      <c r="G16" s="15">
        <v>4.6246666666666663</v>
      </c>
    </row>
    <row r="17" spans="1:7" s="2" customFormat="1" x14ac:dyDescent="0.2">
      <c r="A17" s="13">
        <v>1.0000000000000001E-9</v>
      </c>
      <c r="B17" s="14">
        <f t="shared" ref="B17:B23" si="1">LOG(A17)</f>
        <v>-9</v>
      </c>
      <c r="C17" s="15">
        <v>4.8816666666666668</v>
      </c>
      <c r="D17" s="15">
        <v>5.448666666666667</v>
      </c>
      <c r="E17" s="15">
        <v>4.8559999999999999</v>
      </c>
      <c r="F17" s="16">
        <v>6.2830000000000004</v>
      </c>
      <c r="G17" s="15">
        <v>5.8323333333333336</v>
      </c>
    </row>
    <row r="18" spans="1:7" s="2" customFormat="1" x14ac:dyDescent="0.2">
      <c r="A18" s="13">
        <v>1E-8</v>
      </c>
      <c r="B18" s="14">
        <f t="shared" si="1"/>
        <v>-8</v>
      </c>
      <c r="C18" s="15">
        <v>6.4236666666666666</v>
      </c>
      <c r="D18" s="15">
        <v>8.5343333333333344</v>
      </c>
      <c r="E18" s="15">
        <v>6.2109999999999994</v>
      </c>
      <c r="F18" s="16">
        <v>9.0489999999999995</v>
      </c>
      <c r="G18" s="15">
        <v>6.9316666666666675</v>
      </c>
    </row>
    <row r="19" spans="1:7" s="2" customFormat="1" x14ac:dyDescent="0.2">
      <c r="A19" s="13">
        <v>9.9999999999999995E-8</v>
      </c>
      <c r="B19" s="14">
        <f t="shared" si="1"/>
        <v>-7</v>
      </c>
      <c r="C19" s="15">
        <v>10.054</v>
      </c>
      <c r="D19" s="15">
        <v>15.180999999999999</v>
      </c>
      <c r="E19" s="15">
        <v>10.899000000000001</v>
      </c>
      <c r="F19" s="16">
        <v>14.974666666666666</v>
      </c>
      <c r="G19" s="15">
        <v>12.276</v>
      </c>
    </row>
    <row r="20" spans="1:7" s="2" customFormat="1" x14ac:dyDescent="0.2">
      <c r="A20" s="13">
        <v>9.9999999999999995E-7</v>
      </c>
      <c r="B20" s="14">
        <f t="shared" si="1"/>
        <v>-6</v>
      </c>
      <c r="C20" s="15">
        <v>10.638333333333334</v>
      </c>
      <c r="D20" s="15">
        <v>17.021000000000001</v>
      </c>
      <c r="E20" s="15">
        <v>13.324333333333334</v>
      </c>
      <c r="F20" s="16">
        <v>17.655000000000001</v>
      </c>
      <c r="G20" s="15">
        <v>13.508000000000001</v>
      </c>
    </row>
    <row r="21" spans="1:7" s="2" customFormat="1" x14ac:dyDescent="0.2">
      <c r="A21" s="13">
        <v>1.0000000000000001E-5</v>
      </c>
      <c r="B21" s="14">
        <f t="shared" si="1"/>
        <v>-5</v>
      </c>
      <c r="C21" s="15">
        <v>10.917333333333332</v>
      </c>
      <c r="D21" s="15">
        <v>18.172499999999999</v>
      </c>
      <c r="E21" s="15">
        <v>14.252333333333333</v>
      </c>
      <c r="F21" s="16">
        <v>19.613666666666667</v>
      </c>
      <c r="G21" s="15">
        <v>14.760333333333334</v>
      </c>
    </row>
    <row r="22" spans="1:7" s="2" customFormat="1" x14ac:dyDescent="0.2">
      <c r="A22" s="13">
        <v>1E-4</v>
      </c>
      <c r="B22" s="14">
        <f t="shared" si="1"/>
        <v>-4</v>
      </c>
      <c r="C22" s="15">
        <v>11.228333333333333</v>
      </c>
      <c r="D22" s="15">
        <v>18.532666666666668</v>
      </c>
      <c r="E22" s="15">
        <v>14.439333333333332</v>
      </c>
      <c r="F22" s="16">
        <v>20.134333333333334</v>
      </c>
      <c r="G22" s="15">
        <v>14.960666666666667</v>
      </c>
    </row>
    <row r="23" spans="1:7" s="2" customFormat="1" x14ac:dyDescent="0.2">
      <c r="A23" s="13">
        <v>1E-3</v>
      </c>
      <c r="B23" s="14">
        <f t="shared" si="1"/>
        <v>-3</v>
      </c>
      <c r="C23" s="15">
        <v>11.458</v>
      </c>
      <c r="D23" s="15">
        <v>18.826333333333334</v>
      </c>
      <c r="E23" s="15">
        <v>14.856666666666667</v>
      </c>
      <c r="F23" s="16">
        <v>20.599999999999998</v>
      </c>
      <c r="G23" s="15">
        <v>15.110666666666665</v>
      </c>
    </row>
    <row r="24" spans="1:7" s="25" customFormat="1" x14ac:dyDescent="0.2"/>
    <row r="25" spans="1:7" s="2" customFormat="1" ht="13.5" thickBot="1" x14ac:dyDescent="0.25">
      <c r="A25" s="1" t="s">
        <v>49</v>
      </c>
    </row>
    <row r="26" spans="1:7" s="2" customFormat="1" ht="14.25" thickTop="1" thickBot="1" x14ac:dyDescent="0.25">
      <c r="A26" s="3"/>
      <c r="B26" s="4"/>
      <c r="C26" s="5"/>
      <c r="D26" s="5">
        <v>20170619</v>
      </c>
      <c r="E26" s="6">
        <v>20170622</v>
      </c>
      <c r="F26" s="6">
        <v>20170628</v>
      </c>
      <c r="G26" s="5">
        <v>20170701</v>
      </c>
    </row>
    <row r="27" spans="1:7" s="2" customFormat="1" ht="13.5" thickTop="1" x14ac:dyDescent="0.2">
      <c r="A27" s="8" t="s">
        <v>14</v>
      </c>
      <c r="B27" s="9" t="s">
        <v>16</v>
      </c>
      <c r="C27" s="10"/>
      <c r="D27" s="11"/>
      <c r="E27" s="12"/>
      <c r="F27" s="12"/>
      <c r="G27" s="11"/>
    </row>
    <row r="28" spans="1:7" s="2" customFormat="1" x14ac:dyDescent="0.2">
      <c r="A28" s="13" t="s">
        <v>11</v>
      </c>
      <c r="B28" s="14"/>
      <c r="C28" s="15"/>
      <c r="D28" s="15">
        <v>7.5754999999999999</v>
      </c>
      <c r="E28" s="15">
        <v>5.5054999999999996</v>
      </c>
      <c r="F28" s="16">
        <v>9.3593333333333337</v>
      </c>
      <c r="G28" s="15">
        <v>7.246666666666667</v>
      </c>
    </row>
    <row r="29" spans="1:7" s="2" customFormat="1" x14ac:dyDescent="0.2">
      <c r="A29" s="13">
        <v>1.0000000000000001E-9</v>
      </c>
      <c r="B29" s="14">
        <f t="shared" ref="B29:B35" si="2">LOG(A29)</f>
        <v>-9</v>
      </c>
      <c r="C29" s="15"/>
      <c r="D29" s="15">
        <v>9.4580000000000002</v>
      </c>
      <c r="E29" s="15">
        <v>7.5594999999999999</v>
      </c>
      <c r="F29" s="16">
        <v>9.4474999999999998</v>
      </c>
      <c r="G29" s="15">
        <v>8.4290000000000003</v>
      </c>
    </row>
    <row r="30" spans="1:7" s="2" customFormat="1" x14ac:dyDescent="0.2">
      <c r="A30" s="13">
        <v>1E-8</v>
      </c>
      <c r="B30" s="14">
        <f t="shared" si="2"/>
        <v>-8</v>
      </c>
      <c r="C30" s="15"/>
      <c r="D30" s="15">
        <v>12.216333333333333</v>
      </c>
      <c r="E30" s="15">
        <v>8.2756666666666661</v>
      </c>
      <c r="F30" s="16">
        <v>11.045333333333332</v>
      </c>
      <c r="G30" s="15">
        <v>10.421666666666667</v>
      </c>
    </row>
    <row r="31" spans="1:7" s="2" customFormat="1" x14ac:dyDescent="0.2">
      <c r="A31" s="13">
        <v>9.9999999999999995E-8</v>
      </c>
      <c r="B31" s="14">
        <f t="shared" si="2"/>
        <v>-7</v>
      </c>
      <c r="C31" s="15"/>
      <c r="D31" s="15">
        <v>15.762</v>
      </c>
      <c r="E31" s="15">
        <v>11.962999999999999</v>
      </c>
      <c r="F31" s="16">
        <v>15.723999999999998</v>
      </c>
      <c r="G31" s="15">
        <v>13.802333333333332</v>
      </c>
    </row>
    <row r="32" spans="1:7" s="2" customFormat="1" x14ac:dyDescent="0.2">
      <c r="A32" s="13">
        <v>9.9999999999999995E-7</v>
      </c>
      <c r="B32" s="14">
        <f t="shared" si="2"/>
        <v>-6</v>
      </c>
      <c r="C32" s="15"/>
      <c r="D32" s="15">
        <v>17.500666666666664</v>
      </c>
      <c r="E32" s="15">
        <v>13.546999999999999</v>
      </c>
      <c r="F32" s="16">
        <v>18.123333333333335</v>
      </c>
      <c r="G32" s="15">
        <v>14.689</v>
      </c>
    </row>
    <row r="33" spans="1:7" s="2" customFormat="1" x14ac:dyDescent="0.2">
      <c r="A33" s="13">
        <v>1.0000000000000001E-5</v>
      </c>
      <c r="B33" s="14">
        <f t="shared" si="2"/>
        <v>-5</v>
      </c>
      <c r="C33" s="15"/>
      <c r="D33" s="15">
        <v>18.679499999999997</v>
      </c>
      <c r="E33" s="15">
        <v>14.608666666666666</v>
      </c>
      <c r="F33" s="16">
        <v>20.171333333333333</v>
      </c>
      <c r="G33" s="15">
        <v>15.356999999999999</v>
      </c>
    </row>
    <row r="34" spans="1:7" s="2" customFormat="1" x14ac:dyDescent="0.2">
      <c r="A34" s="13">
        <v>1E-4</v>
      </c>
      <c r="B34" s="14">
        <f t="shared" si="2"/>
        <v>-4</v>
      </c>
      <c r="C34" s="15"/>
      <c r="D34" s="15">
        <v>18.723666666666663</v>
      </c>
      <c r="E34" s="15">
        <v>14.706333333333333</v>
      </c>
      <c r="F34" s="16">
        <v>20.769666666666666</v>
      </c>
      <c r="G34" s="15">
        <v>15.692333333333332</v>
      </c>
    </row>
    <row r="35" spans="1:7" s="2" customFormat="1" x14ac:dyDescent="0.2">
      <c r="A35" s="13">
        <v>1E-3</v>
      </c>
      <c r="B35" s="14">
        <f t="shared" si="2"/>
        <v>-3</v>
      </c>
      <c r="C35" s="15"/>
      <c r="D35" s="15">
        <v>19.169999999999998</v>
      </c>
      <c r="E35" s="15">
        <v>15.022666666666666</v>
      </c>
      <c r="F35" s="16">
        <v>21.129666666666665</v>
      </c>
      <c r="G35" s="15">
        <v>15.598666666666666</v>
      </c>
    </row>
  </sheetData>
  <phoneticPr fontId="2" type="noConversion"/>
  <pageMargins left="0.7" right="0.7" top="0.75" bottom="0.75" header="0.3" footer="0.3"/>
  <pageSetup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="70" zoomScaleNormal="70" workbookViewId="0">
      <pane xSplit="1" topLeftCell="B1" activePane="topRight" state="frozen"/>
      <selection activeCell="J26" sqref="J26"/>
      <selection pane="topRight" activeCell="J26" sqref="J26"/>
    </sheetView>
  </sheetViews>
  <sheetFormatPr defaultColWidth="9.125" defaultRowHeight="12.75" x14ac:dyDescent="0.2"/>
  <cols>
    <col min="1" max="1" width="33.375" style="18" customWidth="1"/>
    <col min="2" max="2" width="6.125" style="18" bestFit="1" customWidth="1"/>
    <col min="3" max="7" width="9.125" style="18" customWidth="1"/>
    <col min="8" max="8" width="5.125" style="18" customWidth="1"/>
    <col min="9" max="10" width="6" style="18" customWidth="1"/>
    <col min="11" max="11" width="2.875" style="18" bestFit="1" customWidth="1"/>
    <col min="12" max="12" width="5.625" style="18" customWidth="1"/>
    <col min="13" max="16384" width="9.125" style="18"/>
  </cols>
  <sheetData>
    <row r="1" spans="1:11" s="2" customFormat="1" ht="13.5" thickBot="1" x14ac:dyDescent="0.25">
      <c r="A1" s="1" t="s">
        <v>12</v>
      </c>
    </row>
    <row r="2" spans="1:11" s="2" customFormat="1" ht="14.25" thickTop="1" thickBot="1" x14ac:dyDescent="0.25">
      <c r="A2" s="3"/>
      <c r="B2" s="4"/>
      <c r="C2" s="5">
        <f>'Fig. 2G Ca2+_Raw'!C2</f>
        <v>20170613</v>
      </c>
      <c r="D2" s="5">
        <f>'Fig. 2G Ca2+_Raw'!D2</f>
        <v>20170619</v>
      </c>
      <c r="E2" s="5">
        <f>'Fig. 2G Ca2+_Raw'!E2</f>
        <v>20170622</v>
      </c>
      <c r="F2" s="5">
        <f>'Fig. 2G Ca2+_Raw'!F2</f>
        <v>20170628</v>
      </c>
      <c r="G2" s="5">
        <f>'Fig. 2G Ca2+_Raw'!G2</f>
        <v>20170701</v>
      </c>
      <c r="I2" s="7" t="s">
        <v>23</v>
      </c>
      <c r="J2" s="7" t="s">
        <v>27</v>
      </c>
      <c r="K2" s="7" t="s">
        <v>26</v>
      </c>
    </row>
    <row r="3" spans="1:11" s="2" customFormat="1" ht="14.25" thickTop="1" thickBot="1" x14ac:dyDescent="0.25">
      <c r="A3" s="8" t="s">
        <v>14</v>
      </c>
      <c r="B3" s="9" t="s">
        <v>50</v>
      </c>
      <c r="C3" s="10"/>
      <c r="D3" s="11"/>
      <c r="E3" s="12"/>
      <c r="F3" s="12"/>
      <c r="G3" s="11"/>
    </row>
    <row r="4" spans="1:11" s="2" customFormat="1" ht="14.25" thickTop="1" thickBot="1" x14ac:dyDescent="0.25">
      <c r="A4" s="13" t="s">
        <v>11</v>
      </c>
      <c r="B4" s="14"/>
      <c r="C4" s="43">
        <f>100*('Fig. 2G Ca2+_Raw'!C4-'Fig. 2G Ca2+_Raw'!C$4)/('Fig. 2G Ca2+_Raw'!C$11-'Fig. 2G Ca2+_Raw'!C$4)</f>
        <v>0</v>
      </c>
      <c r="D4" s="43">
        <f>100*('Fig. 2G Ca2+_Raw'!D4-'Fig. 2G Ca2+_Raw'!D$4)/('Fig. 2G Ca2+_Raw'!D$11-'Fig. 2G Ca2+_Raw'!D$4)</f>
        <v>0</v>
      </c>
      <c r="E4" s="43">
        <f>100*('Fig. 2G Ca2+_Raw'!E4-'Fig. 2G Ca2+_Raw'!E$4)/('Fig. 2G Ca2+_Raw'!E$11-'Fig. 2G Ca2+_Raw'!E$4)</f>
        <v>0</v>
      </c>
      <c r="F4" s="43">
        <f>100*('Fig. 2G Ca2+_Raw'!F4-'Fig. 2G Ca2+_Raw'!F$4)/('Fig. 2G Ca2+_Raw'!F$11-'Fig. 2G Ca2+_Raw'!F$4)</f>
        <v>0</v>
      </c>
      <c r="G4" s="43">
        <f>100*('Fig. 2G Ca2+_Raw'!G4-'Fig. 2G Ca2+_Raw'!G$4)/('Fig. 2G Ca2+_Raw'!G$11-'Fig. 2G Ca2+_Raw'!G$4)</f>
        <v>0</v>
      </c>
      <c r="I4" s="17">
        <f t="shared" ref="I4:I11" si="0">AVERAGE(C4:G4)</f>
        <v>0</v>
      </c>
      <c r="J4" s="17">
        <f t="shared" ref="J4:J11" si="1">STDEVA(C4:G4)/SQRT(COUNT(C4:G4))</f>
        <v>0</v>
      </c>
      <c r="K4" s="17">
        <f t="shared" ref="K4:K11" si="2">COUNT(C4:G4)</f>
        <v>5</v>
      </c>
    </row>
    <row r="5" spans="1:11" s="2" customFormat="1" ht="14.25" thickTop="1" thickBot="1" x14ac:dyDescent="0.25">
      <c r="A5" s="13">
        <v>1.0000000000000001E-9</v>
      </c>
      <c r="B5" s="14">
        <f t="shared" ref="B5:B11" si="3">LOG(A5)</f>
        <v>-9</v>
      </c>
      <c r="C5" s="43">
        <f>100*('Fig. 2G Ca2+_Raw'!C5-'Fig. 2G Ca2+_Raw'!C$4)/('Fig. 2G Ca2+_Raw'!C$11-'Fig. 2G Ca2+_Raw'!C$4)</f>
        <v>3.7729470232259366</v>
      </c>
      <c r="D5" s="43">
        <f>100*('Fig. 2G Ca2+_Raw'!D5-'Fig. 2G Ca2+_Raw'!D$4)/('Fig. 2G Ca2+_Raw'!D$11-'Fig. 2G Ca2+_Raw'!D$4)</f>
        <v>0.73051948051948057</v>
      </c>
      <c r="E5" s="43">
        <f>100*('Fig. 2G Ca2+_Raw'!E5-'Fig. 2G Ca2+_Raw'!E$4)/('Fig. 2G Ca2+_Raw'!E$11-'Fig. 2G Ca2+_Raw'!E$4)</f>
        <v>4.7640849548518371</v>
      </c>
      <c r="F5" s="43">
        <f>100*('Fig. 2G Ca2+_Raw'!F5-'Fig. 2G Ca2+_Raw'!F$4)/('Fig. 2G Ca2+_Raw'!F$11-'Fig. 2G Ca2+_Raw'!F$4)</f>
        <v>6.7806551374793367</v>
      </c>
      <c r="G5" s="43">
        <f>100*('Fig. 2G Ca2+_Raw'!G5-'Fig. 2G Ca2+_Raw'!G$4)/('Fig. 2G Ca2+_Raw'!G$11-'Fig. 2G Ca2+_Raw'!G$4)</f>
        <v>1.6297837844378025</v>
      </c>
      <c r="I5" s="17">
        <f t="shared" si="0"/>
        <v>3.535598076102878</v>
      </c>
      <c r="J5" s="17">
        <f t="shared" si="1"/>
        <v>1.0861975857840735</v>
      </c>
      <c r="K5" s="17">
        <f t="shared" si="2"/>
        <v>5</v>
      </c>
    </row>
    <row r="6" spans="1:11" s="2" customFormat="1" ht="14.25" thickTop="1" thickBot="1" x14ac:dyDescent="0.25">
      <c r="A6" s="13">
        <v>1E-8</v>
      </c>
      <c r="B6" s="14">
        <f t="shared" si="3"/>
        <v>-8</v>
      </c>
      <c r="C6" s="43">
        <f>100*('Fig. 2G Ca2+_Raw'!C6-'Fig. 2G Ca2+_Raw'!C$4)/('Fig. 2G Ca2+_Raw'!C$11-'Fig. 2G Ca2+_Raw'!C$4)</f>
        <v>24.464992055174282</v>
      </c>
      <c r="D6" s="43">
        <f>100*('Fig. 2G Ca2+_Raw'!D6-'Fig. 2G Ca2+_Raw'!D$4)/('Fig. 2G Ca2+_Raw'!D$11-'Fig. 2G Ca2+_Raw'!D$4)</f>
        <v>25.235587583148561</v>
      </c>
      <c r="E6" s="43">
        <f>100*('Fig. 2G Ca2+_Raw'!E6-'Fig. 2G Ca2+_Raw'!E$4)/('Fig. 2G Ca2+_Raw'!E$11-'Fig. 2G Ca2+_Raw'!E$4)</f>
        <v>19.783797532748309</v>
      </c>
      <c r="F6" s="43">
        <f>100*('Fig. 2G Ca2+_Raw'!F6-'Fig. 2G Ca2+_Raw'!F$4)/('Fig. 2G Ca2+_Raw'!F$11-'Fig. 2G Ca2+_Raw'!F$4)</f>
        <v>32.220997813838565</v>
      </c>
      <c r="G6" s="43">
        <f>100*('Fig. 2G Ca2+_Raw'!G6-'Fig. 2G Ca2+_Raw'!G$4)/('Fig. 2G Ca2+_Raw'!G$11-'Fig. 2G Ca2+_Raw'!G$4)</f>
        <v>26.639160788394292</v>
      </c>
      <c r="I6" s="17">
        <f t="shared" si="0"/>
        <v>25.668907154660804</v>
      </c>
      <c r="J6" s="17">
        <f t="shared" si="1"/>
        <v>2.0017864121780256</v>
      </c>
      <c r="K6" s="17">
        <f t="shared" si="2"/>
        <v>5</v>
      </c>
    </row>
    <row r="7" spans="1:11" s="2" customFormat="1" ht="14.25" thickTop="1" thickBot="1" x14ac:dyDescent="0.25">
      <c r="A7" s="13">
        <v>9.9999999999999995E-8</v>
      </c>
      <c r="B7" s="14">
        <f t="shared" si="3"/>
        <v>-7</v>
      </c>
      <c r="C7" s="43">
        <f>100*('Fig. 2G Ca2+_Raw'!C7-'Fig. 2G Ca2+_Raw'!C$4)/('Fig. 2G Ca2+_Raw'!C$11-'Fig. 2G Ca2+_Raw'!C$4)</f>
        <v>73.447378207512088</v>
      </c>
      <c r="D7" s="43">
        <f>100*('Fig. 2G Ca2+_Raw'!D7-'Fig. 2G Ca2+_Raw'!D$4)/('Fig. 2G Ca2+_Raw'!D$11-'Fig. 2G Ca2+_Raw'!D$4)</f>
        <v>75.677066835603426</v>
      </c>
      <c r="E7" s="43">
        <f>100*('Fig. 2G Ca2+_Raw'!E7-'Fig. 2G Ca2+_Raw'!E$4)/('Fig. 2G Ca2+_Raw'!E$11-'Fig. 2G Ca2+_Raw'!E$4)</f>
        <v>67.673915808215696</v>
      </c>
      <c r="F7" s="43">
        <f>100*('Fig. 2G Ca2+_Raw'!F7-'Fig. 2G Ca2+_Raw'!F$4)/('Fig. 2G Ca2+_Raw'!F$11-'Fig. 2G Ca2+_Raw'!F$4)</f>
        <v>69.368856975276813</v>
      </c>
      <c r="G7" s="43">
        <f>100*('Fig. 2G Ca2+_Raw'!G7-'Fig. 2G Ca2+_Raw'!G$4)/('Fig. 2G Ca2+_Raw'!G$11-'Fig. 2G Ca2+_Raw'!G$4)</f>
        <v>70.615494440344094</v>
      </c>
      <c r="I7" s="17">
        <f t="shared" si="0"/>
        <v>71.356542453390418</v>
      </c>
      <c r="J7" s="17">
        <f t="shared" si="1"/>
        <v>1.4335325216629211</v>
      </c>
      <c r="K7" s="17">
        <f t="shared" si="2"/>
        <v>5</v>
      </c>
    </row>
    <row r="8" spans="1:11" s="2" customFormat="1" ht="14.25" thickTop="1" thickBot="1" x14ac:dyDescent="0.25">
      <c r="A8" s="13">
        <v>9.9999999999999995E-7</v>
      </c>
      <c r="B8" s="14">
        <f t="shared" si="3"/>
        <v>-6</v>
      </c>
      <c r="C8" s="43">
        <f>100*('Fig. 2G Ca2+_Raw'!C8-'Fig. 2G Ca2+_Raw'!C$4)/('Fig. 2G Ca2+_Raw'!C$11-'Fig. 2G Ca2+_Raw'!C$4)</f>
        <v>87.802156935663803</v>
      </c>
      <c r="D8" s="43">
        <f>100*('Fig. 2G Ca2+_Raw'!D8-'Fig. 2G Ca2+_Raw'!D$4)/('Fig. 2G Ca2+_Raw'!D$11-'Fig. 2G Ca2+_Raw'!D$4)</f>
        <v>87.792999683243607</v>
      </c>
      <c r="E8" s="43">
        <f>100*('Fig. 2G Ca2+_Raw'!E8-'Fig. 2G Ca2+_Raw'!E$4)/('Fig. 2G Ca2+_Raw'!E$11-'Fig. 2G Ca2+_Raw'!E$4)</f>
        <v>89.98601042858958</v>
      </c>
      <c r="F8" s="43">
        <f>100*('Fig. 2G Ca2+_Raw'!F8-'Fig. 2G Ca2+_Raw'!F$4)/('Fig. 2G Ca2+_Raw'!F$11-'Fig. 2G Ca2+_Raw'!F$4)</f>
        <v>81.954392762561511</v>
      </c>
      <c r="G8" s="43">
        <f>100*('Fig. 2G Ca2+_Raw'!G8-'Fig. 2G Ca2+_Raw'!G$4)/('Fig. 2G Ca2+_Raw'!G$11-'Fig. 2G Ca2+_Raw'!G$4)</f>
        <v>86.349502111338296</v>
      </c>
      <c r="I8" s="17">
        <f t="shared" si="0"/>
        <v>86.777012384279345</v>
      </c>
      <c r="J8" s="17">
        <f t="shared" si="1"/>
        <v>1.3383057393683411</v>
      </c>
      <c r="K8" s="17">
        <f t="shared" si="2"/>
        <v>5</v>
      </c>
    </row>
    <row r="9" spans="1:11" s="2" customFormat="1" ht="14.25" thickTop="1" thickBot="1" x14ac:dyDescent="0.25">
      <c r="A9" s="13">
        <v>1.0000000000000001E-5</v>
      </c>
      <c r="B9" s="14">
        <f t="shared" si="3"/>
        <v>-5</v>
      </c>
      <c r="C9" s="43">
        <f>100*('Fig. 2G Ca2+_Raw'!C9-'Fig. 2G Ca2+_Raw'!C$4)/('Fig. 2G Ca2+_Raw'!C$11-'Fig. 2G Ca2+_Raw'!C$4)</f>
        <v>94.01602488251801</v>
      </c>
      <c r="D9" s="43">
        <f>100*('Fig. 2G Ca2+_Raw'!D9-'Fig. 2G Ca2+_Raw'!D$4)/('Fig. 2G Ca2+_Raw'!D$11-'Fig. 2G Ca2+_Raw'!D$4)</f>
        <v>95.626781754830503</v>
      </c>
      <c r="E9" s="43">
        <f>100*('Fig. 2G Ca2+_Raw'!E9-'Fig. 2G Ca2+_Raw'!E$4)/('Fig. 2G Ca2+_Raw'!E$11-'Fig. 2G Ca2+_Raw'!E$4)</f>
        <v>96.29912247233878</v>
      </c>
      <c r="F9" s="43">
        <f>100*('Fig. 2G Ca2+_Raw'!F9-'Fig. 2G Ca2+_Raw'!F$4)/('Fig. 2G Ca2+_Raw'!F$11-'Fig. 2G Ca2+_Raw'!F$4)</f>
        <v>95.864066971188848</v>
      </c>
      <c r="G9" s="43">
        <f>100*('Fig. 2G Ca2+_Raw'!G9-'Fig. 2G Ca2+_Raw'!G$4)/('Fig. 2G Ca2+_Raw'!G$11-'Fig. 2G Ca2+_Raw'!G$4)</f>
        <v>98.543237062759374</v>
      </c>
      <c r="I9" s="17">
        <f t="shared" si="0"/>
        <v>96.069846628727106</v>
      </c>
      <c r="J9" s="17">
        <f t="shared" si="1"/>
        <v>0.72893974945687823</v>
      </c>
      <c r="K9" s="17">
        <f t="shared" si="2"/>
        <v>5</v>
      </c>
    </row>
    <row r="10" spans="1:11" s="2" customFormat="1" ht="14.25" thickTop="1" thickBot="1" x14ac:dyDescent="0.25">
      <c r="A10" s="13">
        <v>1E-4</v>
      </c>
      <c r="B10" s="14">
        <f t="shared" si="3"/>
        <v>-4</v>
      </c>
      <c r="C10" s="43">
        <f>100*('Fig. 2G Ca2+_Raw'!C10-'Fig. 2G Ca2+_Raw'!C$4)/('Fig. 2G Ca2+_Raw'!C$11-'Fig. 2G Ca2+_Raw'!C$4)</f>
        <v>96.196625984651277</v>
      </c>
      <c r="D10" s="43">
        <f>100*('Fig. 2G Ca2+_Raw'!D10-'Fig. 2G Ca2+_Raw'!D$4)/('Fig. 2G Ca2+_Raw'!D$11-'Fig. 2G Ca2+_Raw'!D$4)</f>
        <v>98.026211593284756</v>
      </c>
      <c r="E10" s="43">
        <f>100*('Fig. 2G Ca2+_Raw'!E10-'Fig. 2G Ca2+_Raw'!E$4)/('Fig. 2G Ca2+_Raw'!E$11-'Fig. 2G Ca2+_Raw'!E$4)</f>
        <v>98.573063716138861</v>
      </c>
      <c r="F10" s="43">
        <f>100*('Fig. 2G Ca2+_Raw'!F10-'Fig. 2G Ca2+_Raw'!F$4)/('Fig. 2G Ca2+_Raw'!F$11-'Fig. 2G Ca2+_Raw'!F$4)</f>
        <v>98.247516129605586</v>
      </c>
      <c r="G10" s="43">
        <f>100*('Fig. 2G Ca2+_Raw'!G10-'Fig. 2G Ca2+_Raw'!G$4)/('Fig. 2G Ca2+_Raw'!G$11-'Fig. 2G Ca2+_Raw'!G$4)</f>
        <v>99.264358915413354</v>
      </c>
      <c r="I10" s="17">
        <f t="shared" si="0"/>
        <v>98.061555267818761</v>
      </c>
      <c r="J10" s="17">
        <f t="shared" si="1"/>
        <v>0.51098773742778514</v>
      </c>
      <c r="K10" s="17">
        <f t="shared" si="2"/>
        <v>5</v>
      </c>
    </row>
    <row r="11" spans="1:11" s="2" customFormat="1" ht="14.25" thickTop="1" thickBot="1" x14ac:dyDescent="0.25">
      <c r="A11" s="13">
        <v>1E-3</v>
      </c>
      <c r="B11" s="14">
        <f t="shared" si="3"/>
        <v>-3</v>
      </c>
      <c r="C11" s="43">
        <f>100*('Fig. 2G Ca2+_Raw'!C11-'Fig. 2G Ca2+_Raw'!C$4)/('Fig. 2G Ca2+_Raw'!C$11-'Fig. 2G Ca2+_Raw'!C$4)</f>
        <v>100</v>
      </c>
      <c r="D11" s="43">
        <f>100*('Fig. 2G Ca2+_Raw'!D11-'Fig. 2G Ca2+_Raw'!D$4)/('Fig. 2G Ca2+_Raw'!D$11-'Fig. 2G Ca2+_Raw'!D$4)</f>
        <v>100</v>
      </c>
      <c r="E11" s="43">
        <f>100*('Fig. 2G Ca2+_Raw'!E11-'Fig. 2G Ca2+_Raw'!E$4)/('Fig. 2G Ca2+_Raw'!E$11-'Fig. 2G Ca2+_Raw'!E$4)</f>
        <v>100</v>
      </c>
      <c r="F11" s="43">
        <f>100*('Fig. 2G Ca2+_Raw'!F11-'Fig. 2G Ca2+_Raw'!F$4)/('Fig. 2G Ca2+_Raw'!F$11-'Fig. 2G Ca2+_Raw'!F$4)</f>
        <v>100</v>
      </c>
      <c r="G11" s="43">
        <f>100*('Fig. 2G Ca2+_Raw'!G11-'Fig. 2G Ca2+_Raw'!G$4)/('Fig. 2G Ca2+_Raw'!G$11-'Fig. 2G Ca2+_Raw'!G$4)</f>
        <v>100</v>
      </c>
      <c r="I11" s="17">
        <f t="shared" si="0"/>
        <v>100</v>
      </c>
      <c r="J11" s="17">
        <f t="shared" si="1"/>
        <v>0</v>
      </c>
      <c r="K11" s="17">
        <f t="shared" si="2"/>
        <v>5</v>
      </c>
    </row>
    <row r="12" spans="1:11" ht="13.5" thickTop="1" x14ac:dyDescent="0.2"/>
    <row r="13" spans="1:11" s="2" customFormat="1" ht="13.5" thickBot="1" x14ac:dyDescent="0.25">
      <c r="A13" s="1" t="s">
        <v>51</v>
      </c>
    </row>
    <row r="14" spans="1:11" s="2" customFormat="1" ht="14.25" thickTop="1" thickBot="1" x14ac:dyDescent="0.25">
      <c r="A14" s="3"/>
      <c r="B14" s="4"/>
      <c r="C14" s="5">
        <f>'Fig. 2G Ca2+_Raw'!C14</f>
        <v>20170613</v>
      </c>
      <c r="D14" s="5">
        <f>'Fig. 2G Ca2+_Raw'!D14</f>
        <v>20170619</v>
      </c>
      <c r="E14" s="5">
        <f>'Fig. 2G Ca2+_Raw'!E14</f>
        <v>20170622</v>
      </c>
      <c r="F14" s="5">
        <f>'Fig. 2G Ca2+_Raw'!F14</f>
        <v>20170628</v>
      </c>
      <c r="G14" s="5">
        <f>'Fig. 2G Ca2+_Raw'!G14</f>
        <v>20170701</v>
      </c>
      <c r="I14" s="7" t="s">
        <v>45</v>
      </c>
      <c r="J14" s="7" t="s">
        <v>25</v>
      </c>
      <c r="K14" s="7" t="s">
        <v>28</v>
      </c>
    </row>
    <row r="15" spans="1:11" s="2" customFormat="1" ht="14.25" thickTop="1" thickBot="1" x14ac:dyDescent="0.25">
      <c r="A15" s="8" t="s">
        <v>14</v>
      </c>
      <c r="B15" s="9" t="s">
        <v>16</v>
      </c>
      <c r="C15" s="10"/>
      <c r="D15" s="11"/>
      <c r="E15" s="12"/>
      <c r="F15" s="12"/>
      <c r="G15" s="11"/>
    </row>
    <row r="16" spans="1:11" s="2" customFormat="1" ht="14.25" thickTop="1" thickBot="1" x14ac:dyDescent="0.25">
      <c r="A16" s="13" t="s">
        <v>11</v>
      </c>
      <c r="B16" s="14"/>
      <c r="C16" s="15">
        <f>100*('Fig. 2G Ca2+_Raw'!C16-'Fig. 2G Ca2+_Raw'!C$4)/('Fig. 2G Ca2+_Raw'!C$11-'Fig. 2G Ca2+_Raw'!C$4)</f>
        <v>22.035903850704891</v>
      </c>
      <c r="D16" s="15">
        <f>100*('Fig. 2G Ca2+_Raw'!D16-'Fig. 2G Ca2+_Raw'!D$4)/('Fig. 2G Ca2+_Raw'!D$11-'Fig. 2G Ca2+_Raw'!D$4)</f>
        <v>16.600015837820717</v>
      </c>
      <c r="E16" s="15">
        <f>100*('Fig. 2G Ca2+_Raw'!E16-'Fig. 2G Ca2+_Raw'!E$4)/('Fig. 2G Ca2+_Raw'!E$11-'Fig. 2G Ca2+_Raw'!E$4)</f>
        <v>20.843189622281567</v>
      </c>
      <c r="F16" s="15">
        <f>100*('Fig. 2G Ca2+_Raw'!F16-'Fig. 2G Ca2+_Raw'!F$4)/('Fig. 2G Ca2+_Raw'!F$11-'Fig. 2G Ca2+_Raw'!F$4)</f>
        <v>15.550183957485377</v>
      </c>
      <c r="G16" s="15">
        <f>100*('Fig. 2G Ca2+_Raw'!G16-'Fig. 2G Ca2+_Raw'!G$4)/('Fig. 2G Ca2+_Raw'!G$11-'Fig. 2G Ca2+_Raw'!G$4)</f>
        <v>25.555058137424524</v>
      </c>
      <c r="I16" s="17">
        <f t="shared" ref="I16:I23" si="4">AVERAGE(C16:G16)</f>
        <v>20.116870281143413</v>
      </c>
      <c r="J16" s="17">
        <f t="shared" ref="J16:J23" si="5">STDEVA(C16:G16)/SQRT(COUNT(C16:G16))</f>
        <v>1.8303962131301332</v>
      </c>
      <c r="K16" s="17">
        <f t="shared" ref="K16:K23" si="6">COUNT(C16:G16)</f>
        <v>5</v>
      </c>
    </row>
    <row r="17" spans="1:13" s="2" customFormat="1" ht="14.25" thickTop="1" thickBot="1" x14ac:dyDescent="0.25">
      <c r="A17" s="13">
        <v>1.0000000000000001E-9</v>
      </c>
      <c r="B17" s="14">
        <f t="shared" ref="B17:B23" si="7">LOG(A17)</f>
        <v>-9</v>
      </c>
      <c r="C17" s="15">
        <f>100*('Fig. 2G Ca2+_Raw'!C17-'Fig. 2G Ca2+_Raw'!C$4)/('Fig. 2G Ca2+_Raw'!C$11-'Fig. 2G Ca2+_Raw'!C$4)</f>
        <v>38.949930694073508</v>
      </c>
      <c r="D17" s="15">
        <f>100*('Fig. 2G Ca2+_Raw'!D17-'Fig. 2G Ca2+_Raw'!D$4)/('Fig. 2G Ca2+_Raw'!D$11-'Fig. 2G Ca2+_Raw'!D$4)</f>
        <v>24.152676591700985</v>
      </c>
      <c r="E17" s="15">
        <f>100*('Fig. 2G Ca2+_Raw'!E17-'Fig. 2G Ca2+_Raw'!E$4)/('Fig. 2G Ca2+_Raw'!E$11-'Fig. 2G Ca2+_Raw'!E$4)</f>
        <v>27.981686379244557</v>
      </c>
      <c r="F17" s="15">
        <f>100*('Fig. 2G Ca2+_Raw'!F17-'Fig. 2G Ca2+_Raw'!F$4)/('Fig. 2G Ca2+_Raw'!F$11-'Fig. 2G Ca2+_Raw'!F$4)</f>
        <v>27.1688320921387</v>
      </c>
      <c r="G17" s="15">
        <f>100*('Fig. 2G Ca2+_Raw'!G17-'Fig. 2G Ca2+_Raw'!G$4)/('Fig. 2G Ca2+_Raw'!G$11-'Fig. 2G Ca2+_Raw'!G$4)</f>
        <v>34.322254352744736</v>
      </c>
      <c r="I17" s="17">
        <f t="shared" si="4"/>
        <v>30.515076021980498</v>
      </c>
      <c r="J17" s="17">
        <f t="shared" si="5"/>
        <v>2.6808293326125359</v>
      </c>
      <c r="K17" s="17">
        <f t="shared" si="6"/>
        <v>5</v>
      </c>
    </row>
    <row r="18" spans="1:13" s="2" customFormat="1" ht="14.25" thickTop="1" thickBot="1" x14ac:dyDescent="0.25">
      <c r="A18" s="13">
        <v>1E-8</v>
      </c>
      <c r="B18" s="14">
        <f t="shared" si="7"/>
        <v>-8</v>
      </c>
      <c r="C18" s="15">
        <f>100*('Fig. 2G Ca2+_Raw'!C18-'Fig. 2G Ca2+_Raw'!C$4)/('Fig. 2G Ca2+_Raw'!C$11-'Fig. 2G Ca2+_Raw'!C$4)</f>
        <v>54.589404645187471</v>
      </c>
      <c r="D18" s="15">
        <f>100*('Fig. 2G Ca2+_Raw'!D18-'Fig. 2G Ca2+_Raw'!D$4)/('Fig. 2G Ca2+_Raw'!D$11-'Fig. 2G Ca2+_Raw'!D$4)</f>
        <v>42.479014887551479</v>
      </c>
      <c r="E18" s="15">
        <f>100*('Fig. 2G Ca2+_Raw'!E18-'Fig. 2G Ca2+_Raw'!E$4)/('Fig. 2G Ca2+_Raw'!E$11-'Fig. 2G Ca2+_Raw'!E$4)</f>
        <v>38.321251430751609</v>
      </c>
      <c r="F18" s="15">
        <f>100*('Fig. 2G Ca2+_Raw'!F18-'Fig. 2G Ca2+_Raw'!F$4)/('Fig. 2G Ca2+_Raw'!F$11-'Fig. 2G Ca2+_Raw'!F$4)</f>
        <v>41.91742352878444</v>
      </c>
      <c r="G18" s="15">
        <f>100*('Fig. 2G Ca2+_Raw'!G18-'Fig. 2G Ca2+_Raw'!G$4)/('Fig. 2G Ca2+_Raw'!G$11-'Fig. 2G Ca2+_Raw'!G$4)</f>
        <v>42.302992171714124</v>
      </c>
      <c r="I18" s="17">
        <f t="shared" si="4"/>
        <v>43.922017332797822</v>
      </c>
      <c r="J18" s="17">
        <f t="shared" si="5"/>
        <v>2.7738387264795605</v>
      </c>
      <c r="K18" s="17">
        <f t="shared" si="6"/>
        <v>5</v>
      </c>
    </row>
    <row r="19" spans="1:13" s="2" customFormat="1" ht="14.25" thickTop="1" thickBot="1" x14ac:dyDescent="0.25">
      <c r="A19" s="13">
        <v>9.9999999999999995E-8</v>
      </c>
      <c r="B19" s="14">
        <f t="shared" si="7"/>
        <v>-7</v>
      </c>
      <c r="C19" s="15">
        <f>100*('Fig. 2G Ca2+_Raw'!C19-'Fig. 2G Ca2+_Raw'!C$4)/('Fig. 2G Ca2+_Raw'!C$11-'Fig. 2G Ca2+_Raw'!C$4)</f>
        <v>91.40944589066568</v>
      </c>
      <c r="D19" s="15">
        <f>100*('Fig. 2G Ca2+_Raw'!D19-'Fig. 2G Ca2+_Raw'!D$4)/('Fig. 2G Ca2+_Raw'!D$11-'Fig. 2G Ca2+_Raw'!D$4)</f>
        <v>81.954783021856187</v>
      </c>
      <c r="E19" s="15">
        <f>100*('Fig. 2G Ca2+_Raw'!E19-'Fig. 2G Ca2+_Raw'!E$4)/('Fig. 2G Ca2+_Raw'!E$11-'Fig. 2G Ca2+_Raw'!E$4)</f>
        <v>74.093857306371603</v>
      </c>
      <c r="F19" s="15">
        <f>100*('Fig. 2G Ca2+_Raw'!F19-'Fig. 2G Ca2+_Raw'!F$4)/('Fig. 2G Ca2+_Raw'!F$11-'Fig. 2G Ca2+_Raw'!F$4)</f>
        <v>73.513676839130483</v>
      </c>
      <c r="G19" s="15">
        <f>100*('Fig. 2G Ca2+_Raw'!G19-'Fig. 2G Ca2+_Raw'!G$4)/('Fig. 2G Ca2+_Raw'!G$11-'Fig. 2G Ca2+_Raw'!G$4)</f>
        <v>81.10079976769228</v>
      </c>
      <c r="I19" s="17">
        <f t="shared" si="4"/>
        <v>80.414512565143241</v>
      </c>
      <c r="J19" s="17">
        <f t="shared" si="5"/>
        <v>3.2504168859897091</v>
      </c>
      <c r="K19" s="17">
        <f t="shared" si="6"/>
        <v>5</v>
      </c>
    </row>
    <row r="20" spans="1:13" s="2" customFormat="1" ht="14.25" thickTop="1" thickBot="1" x14ac:dyDescent="0.25">
      <c r="A20" s="13">
        <v>9.9999999999999995E-7</v>
      </c>
      <c r="B20" s="14">
        <f t="shared" si="7"/>
        <v>-6</v>
      </c>
      <c r="C20" s="15">
        <f>100*('Fig. 2G Ca2+_Raw'!C20-'Fig. 2G Ca2+_Raw'!C$4)/('Fig. 2G Ca2+_Raw'!C$11-'Fig. 2G Ca2+_Raw'!C$4)</f>
        <v>97.335947800804632</v>
      </c>
      <c r="D20" s="15">
        <f>100*('Fig. 2G Ca2+_Raw'!D20-'Fig. 2G Ca2+_Raw'!D$4)/('Fig. 2G Ca2+_Raw'!D$11-'Fig. 2G Ca2+_Raw'!D$4)</f>
        <v>92.88287931580615</v>
      </c>
      <c r="E20" s="15">
        <f>100*('Fig. 2G Ca2+_Raw'!E20-'Fig. 2G Ca2+_Raw'!E$4)/('Fig. 2G Ca2+_Raw'!E$11-'Fig. 2G Ca2+_Raw'!E$4)</f>
        <v>92.600788503115837</v>
      </c>
      <c r="F20" s="15">
        <f>100*('Fig. 2G Ca2+_Raw'!F20-'Fig. 2G Ca2+_Raw'!F$4)/('Fig. 2G Ca2+_Raw'!F$11-'Fig. 2G Ca2+_Raw'!F$4)</f>
        <v>87.805484954588266</v>
      </c>
      <c r="G20" s="15">
        <f>100*('Fig. 2G Ca2+_Raw'!G20-'Fig. 2G Ca2+_Raw'!G$4)/('Fig. 2G Ca2+_Raw'!G$11-'Fig. 2G Ca2+_Raw'!G$4)</f>
        <v>90.04464663819283</v>
      </c>
      <c r="I20" s="17">
        <f t="shared" si="4"/>
        <v>92.133949442501546</v>
      </c>
      <c r="J20" s="17">
        <f t="shared" si="5"/>
        <v>1.5959387929154725</v>
      </c>
      <c r="K20" s="17">
        <f t="shared" si="6"/>
        <v>5</v>
      </c>
    </row>
    <row r="21" spans="1:13" s="2" customFormat="1" ht="14.25" thickTop="1" thickBot="1" x14ac:dyDescent="0.25">
      <c r="A21" s="13">
        <v>1.0000000000000001E-5</v>
      </c>
      <c r="B21" s="14">
        <f t="shared" si="7"/>
        <v>-5</v>
      </c>
      <c r="C21" s="15">
        <f>100*('Fig. 2G Ca2+_Raw'!C21-'Fig. 2G Ca2+_Raw'!C$4)/('Fig. 2G Ca2+_Raw'!C$11-'Fig. 2G Ca2+_Raw'!C$4)</f>
        <v>100.16565806822406</v>
      </c>
      <c r="D21" s="15">
        <f>100*('Fig. 2G Ca2+_Raw'!D21-'Fig. 2G Ca2+_Raw'!D$4)/('Fig. 2G Ca2+_Raw'!D$11-'Fig. 2G Ca2+_Raw'!D$4)</f>
        <v>99.721848273677523</v>
      </c>
      <c r="E21" s="15">
        <f>100*('Fig. 2G Ca2+_Raw'!E21-'Fig. 2G Ca2+_Raw'!E$4)/('Fig. 2G Ca2+_Raw'!E$11-'Fig. 2G Ca2+_Raw'!E$4)</f>
        <v>99.682055195218084</v>
      </c>
      <c r="F21" s="15">
        <f>100*('Fig. 2G Ca2+_Raw'!F21-'Fig. 2G Ca2+_Raw'!F$4)/('Fig. 2G Ca2+_Raw'!F$11-'Fig. 2G Ca2+_Raw'!F$4)</f>
        <v>98.249293496614101</v>
      </c>
      <c r="G21" s="15">
        <f>100*('Fig. 2G Ca2+_Raw'!G21-'Fig. 2G Ca2+_Raw'!G$4)/('Fig. 2G Ca2+_Raw'!G$11-'Fig. 2G Ca2+_Raw'!G$4)</f>
        <v>99.136105700008471</v>
      </c>
      <c r="I21" s="17">
        <f t="shared" si="4"/>
        <v>99.390992146748459</v>
      </c>
      <c r="J21" s="17">
        <f t="shared" si="5"/>
        <v>0.32884142631798452</v>
      </c>
      <c r="K21" s="17">
        <f t="shared" si="6"/>
        <v>5</v>
      </c>
    </row>
    <row r="22" spans="1:13" s="2" customFormat="1" ht="14.25" thickTop="1" thickBot="1" x14ac:dyDescent="0.25">
      <c r="A22" s="13">
        <v>1E-4</v>
      </c>
      <c r="B22" s="14">
        <f t="shared" si="7"/>
        <v>-4</v>
      </c>
      <c r="C22" s="15">
        <f>100*('Fig. 2G Ca2+_Raw'!C22-'Fig. 2G Ca2+_Raw'!C$4)/('Fig. 2G Ca2+_Raw'!C$11-'Fig. 2G Ca2+_Raw'!C$4)</f>
        <v>103.31992291828662</v>
      </c>
      <c r="D22" s="15">
        <f>100*('Fig. 2G Ca2+_Raw'!D22-'Fig. 2G Ca2+_Raw'!D$4)/('Fig. 2G Ca2+_Raw'!D$11-'Fig. 2G Ca2+_Raw'!D$4)</f>
        <v>101.86094393411466</v>
      </c>
      <c r="E22" s="15">
        <f>100*('Fig. 2G Ca2+_Raw'!E22-'Fig. 2G Ca2+_Raw'!E$4)/('Fig. 2G Ca2+_Raw'!E$11-'Fig. 2G Ca2+_Raw'!E$4)</f>
        <v>101.10899147907921</v>
      </c>
      <c r="F22" s="15">
        <f>100*('Fig. 2G Ca2+_Raw'!F22-'Fig. 2G Ca2+_Raw'!F$4)/('Fig. 2G Ca2+_Raw'!F$11-'Fig. 2G Ca2+_Raw'!F$4)</f>
        <v>101.02554076391233</v>
      </c>
      <c r="G22" s="15">
        <f>100*('Fig. 2G Ca2+_Raw'!G22-'Fig. 2G Ca2+_Raw'!G$4)/('Fig. 2G Ca2+_Raw'!G$11-'Fig. 2G Ca2+_Raw'!G$4)</f>
        <v>100.59044876526032</v>
      </c>
      <c r="I22" s="19">
        <f t="shared" si="4"/>
        <v>101.58116957213062</v>
      </c>
      <c r="J22" s="19">
        <f t="shared" si="5"/>
        <v>0.4803509203508281</v>
      </c>
      <c r="K22" s="19">
        <f t="shared" si="6"/>
        <v>5</v>
      </c>
      <c r="L22" s="20"/>
      <c r="M22" s="20"/>
    </row>
    <row r="23" spans="1:13" s="2" customFormat="1" ht="14.25" customHeight="1" thickTop="1" thickBot="1" x14ac:dyDescent="0.25">
      <c r="A23" s="13">
        <v>1E-3</v>
      </c>
      <c r="B23" s="14">
        <f t="shared" si="7"/>
        <v>-3</v>
      </c>
      <c r="C23" s="15">
        <f>100*('Fig. 2G Ca2+_Raw'!C23-'Fig. 2G Ca2+_Raw'!C$4)/('Fig. 2G Ca2+_Raw'!C$11-'Fig. 2G Ca2+_Raw'!C$4)</f>
        <v>105.64927820413131</v>
      </c>
      <c r="D23" s="15">
        <f>100*('Fig. 2G Ca2+_Raw'!D23-'Fig. 2G Ca2+_Raw'!D$4)/('Fig. 2G Ca2+_Raw'!D$11-'Fig. 2G Ca2+_Raw'!D$4)</f>
        <v>103.6050839404498</v>
      </c>
      <c r="E23" s="15">
        <f>100*('Fig. 2G Ca2+_Raw'!E23-'Fig. 2G Ca2+_Raw'!E$4)/('Fig. 2G Ca2+_Raw'!E$11-'Fig. 2G Ca2+_Raw'!E$4)</f>
        <v>104.29352664377463</v>
      </c>
      <c r="F23" s="15">
        <f>100*('Fig. 2G Ca2+_Raw'!F23-'Fig. 2G Ca2+_Raw'!F$4)/('Fig. 2G Ca2+_Raw'!F$11-'Fig. 2G Ca2+_Raw'!F$4)</f>
        <v>103.5085224748058</v>
      </c>
      <c r="G23" s="15">
        <f>100*('Fig. 2G Ca2+_Raw'!G23-'Fig. 2G Ca2+_Raw'!G$4)/('Fig. 2G Ca2+_Raw'!G$11-'Fig. 2G Ca2+_Raw'!G$4)</f>
        <v>101.6793911602076</v>
      </c>
      <c r="I23" s="19">
        <f t="shared" si="4"/>
        <v>103.74716048467383</v>
      </c>
      <c r="J23" s="19">
        <f t="shared" si="5"/>
        <v>0.64301522617511198</v>
      </c>
      <c r="K23" s="19">
        <f t="shared" si="6"/>
        <v>5</v>
      </c>
      <c r="L23" s="20"/>
      <c r="M23" s="20"/>
    </row>
    <row r="24" spans="1:13" s="25" customFormat="1" ht="13.5" thickTop="1" x14ac:dyDescent="0.2">
      <c r="I24" s="26"/>
      <c r="J24" s="26"/>
      <c r="K24" s="26"/>
      <c r="L24" s="26"/>
      <c r="M24" s="26"/>
    </row>
    <row r="25" spans="1:13" s="2" customFormat="1" ht="13.5" thickBot="1" x14ac:dyDescent="0.25">
      <c r="A25" s="1" t="s">
        <v>52</v>
      </c>
      <c r="I25" s="20"/>
      <c r="J25" s="20"/>
      <c r="K25" s="20"/>
      <c r="L25" s="20"/>
      <c r="M25" s="20"/>
    </row>
    <row r="26" spans="1:13" s="2" customFormat="1" ht="14.25" thickTop="1" thickBot="1" x14ac:dyDescent="0.25">
      <c r="A26" s="3"/>
      <c r="B26" s="4"/>
      <c r="C26" s="5"/>
      <c r="D26" s="5">
        <f>'Fig. 2G Ca2+_Raw'!D26</f>
        <v>20170619</v>
      </c>
      <c r="E26" s="5">
        <f>'Fig. 2G Ca2+_Raw'!E26</f>
        <v>20170622</v>
      </c>
      <c r="F26" s="5">
        <f>'Fig. 2G Ca2+_Raw'!F26</f>
        <v>20170628</v>
      </c>
      <c r="G26" s="5">
        <f>'Fig. 2G Ca2+_Raw'!G26</f>
        <v>20170701</v>
      </c>
      <c r="I26" s="22" t="s">
        <v>23</v>
      </c>
      <c r="J26" s="22" t="s">
        <v>25</v>
      </c>
      <c r="K26" s="22" t="s">
        <v>28</v>
      </c>
      <c r="L26" s="20"/>
      <c r="M26" s="20"/>
    </row>
    <row r="27" spans="1:13" s="2" customFormat="1" ht="14.25" thickTop="1" thickBot="1" x14ac:dyDescent="0.25">
      <c r="A27" s="8" t="s">
        <v>53</v>
      </c>
      <c r="B27" s="9" t="s">
        <v>16</v>
      </c>
      <c r="C27" s="10"/>
      <c r="D27" s="11"/>
      <c r="E27" s="12"/>
      <c r="F27" s="12"/>
      <c r="G27" s="11"/>
      <c r="I27" s="20"/>
      <c r="J27" s="20"/>
      <c r="K27" s="20"/>
      <c r="L27" s="20"/>
      <c r="M27" s="20"/>
    </row>
    <row r="28" spans="1:13" s="2" customFormat="1" ht="14.25" thickTop="1" thickBot="1" x14ac:dyDescent="0.25">
      <c r="A28" s="13" t="s">
        <v>11</v>
      </c>
      <c r="B28" s="14"/>
      <c r="C28" s="15"/>
      <c r="D28" s="15">
        <f>100*('Fig. 2G Ca2+_Raw'!D28-'Fig. 2G Ca2+_Raw'!D$4)/('Fig. 2G Ca2+_Raw'!D$11-'Fig. 2G Ca2+_Raw'!D$4)</f>
        <v>36.784328476401647</v>
      </c>
      <c r="E28" s="15">
        <f>100*('Fig. 2G Ca2+_Raw'!E28-'Fig. 2G Ca2+_Raw'!E$4)/('Fig. 2G Ca2+_Raw'!E$11-'Fig. 2G Ca2+_Raw'!E$4)</f>
        <v>32.937809996184654</v>
      </c>
      <c r="F28" s="15">
        <f>100*('Fig. 2G Ca2+_Raw'!F28-'Fig. 2G Ca2+_Raw'!F$4)/('Fig. 2G Ca2+_Raw'!F$11-'Fig. 2G Ca2+_Raw'!F$4)</f>
        <v>43.572152213710602</v>
      </c>
      <c r="G28" s="15">
        <f>100*('Fig. 2G Ca2+_Raw'!G28-'Fig. 2G Ca2+_Raw'!G$4)/('Fig. 2G Ca2+_Raw'!G$11-'Fig. 2G Ca2+_Raw'!G$4)</f>
        <v>44.58977120110346</v>
      </c>
      <c r="I28" s="19">
        <f t="shared" ref="I28:I35" si="8">AVERAGE(C28:G28)</f>
        <v>39.471015471850095</v>
      </c>
      <c r="J28" s="19">
        <f t="shared" ref="J28:J35" si="9">STDEVA(C28:G28)/SQRT(COUNT(C28:G28))</f>
        <v>2.7827151547541176</v>
      </c>
      <c r="K28" s="19">
        <f t="shared" ref="K28:K35" si="10">COUNT(C28:G28)</f>
        <v>4</v>
      </c>
      <c r="L28" s="20"/>
      <c r="M28" s="20"/>
    </row>
    <row r="29" spans="1:13" s="2" customFormat="1" ht="14.25" thickTop="1" thickBot="1" x14ac:dyDescent="0.25">
      <c r="A29" s="13">
        <v>1.0000000000000001E-9</v>
      </c>
      <c r="B29" s="14">
        <f t="shared" ref="B29:B35" si="11">LOG(A29)</f>
        <v>-9</v>
      </c>
      <c r="C29" s="15"/>
      <c r="D29" s="15">
        <f>100*('Fig. 2G Ca2+_Raw'!D29-'Fig. 2G Ca2+_Raw'!D$4)/('Fig. 2G Ca2+_Raw'!D$11-'Fig. 2G Ca2+_Raw'!D$4)</f>
        <v>47.96484003801077</v>
      </c>
      <c r="E29" s="15">
        <f>100*('Fig. 2G Ca2+_Raw'!E29-'Fig. 2G Ca2+_Raw'!E$4)/('Fig. 2G Ca2+_Raw'!E$11-'Fig. 2G Ca2+_Raw'!E$4)</f>
        <v>48.611217092712693</v>
      </c>
      <c r="F29" s="15">
        <f>100*('Fig. 2G Ca2+_Raw'!F29-'Fig. 2G Ca2+_Raw'!F$4)/('Fig. 2G Ca2+_Raw'!F$11-'Fig. 2G Ca2+_Raw'!F$4)</f>
        <v>44.042265787462441</v>
      </c>
      <c r="G29" s="15">
        <f>100*('Fig. 2G Ca2+_Raw'!G29-'Fig. 2G Ca2+_Raw'!G$4)/('Fig. 2G Ca2+_Raw'!G$11-'Fig. 2G Ca2+_Raw'!G$4)</f>
        <v>53.173057145277014</v>
      </c>
      <c r="I29" s="19">
        <f t="shared" si="8"/>
        <v>48.447845015865724</v>
      </c>
      <c r="J29" s="19">
        <f t="shared" si="9"/>
        <v>1.8707561361162675</v>
      </c>
      <c r="K29" s="19">
        <f t="shared" si="10"/>
        <v>4</v>
      </c>
      <c r="L29" s="20"/>
      <c r="M29" s="20"/>
    </row>
    <row r="30" spans="1:13" s="2" customFormat="1" ht="14.25" thickTop="1" thickBot="1" x14ac:dyDescent="0.25">
      <c r="A30" s="13">
        <v>1E-8</v>
      </c>
      <c r="B30" s="14">
        <f t="shared" si="11"/>
        <v>-8</v>
      </c>
      <c r="C30" s="15"/>
      <c r="D30" s="15">
        <f>100*('Fig. 2G Ca2+_Raw'!D30-'Fig. 2G Ca2+_Raw'!D$4)/('Fig. 2G Ca2+_Raw'!D$11-'Fig. 2G Ca2+_Raw'!D$4)</f>
        <v>64.347085840988285</v>
      </c>
      <c r="E30" s="15">
        <f>100*('Fig. 2G Ca2+_Raw'!E30-'Fig. 2G Ca2+_Raw'!E$4)/('Fig. 2G Ca2+_Raw'!E$11-'Fig. 2G Ca2+_Raw'!E$4)</f>
        <v>54.076052397303819</v>
      </c>
      <c r="F30" s="15">
        <f>100*('Fig. 2G Ca2+_Raw'!F30-'Fig. 2G Ca2+_Raw'!F$4)/('Fig. 2G Ca2+_Raw'!F$11-'Fig. 2G Ca2+_Raw'!F$4)</f>
        <v>52.562074542772315</v>
      </c>
      <c r="G30" s="15">
        <f>100*('Fig. 2G Ca2+_Raw'!G30-'Fig. 2G Ca2+_Raw'!G$4)/('Fig. 2G Ca2+_Raw'!G$11-'Fig. 2G Ca2+_Raw'!G$4)</f>
        <v>67.63905189415479</v>
      </c>
      <c r="I30" s="19">
        <f t="shared" si="8"/>
        <v>59.656066168804799</v>
      </c>
      <c r="J30" s="19">
        <f t="shared" si="9"/>
        <v>3.7326822073891761</v>
      </c>
      <c r="K30" s="19">
        <f t="shared" si="10"/>
        <v>4</v>
      </c>
      <c r="L30" s="20"/>
      <c r="M30" s="20"/>
    </row>
    <row r="31" spans="1:13" s="2" customFormat="1" ht="14.25" thickTop="1" thickBot="1" x14ac:dyDescent="0.25">
      <c r="A31" s="13">
        <v>9.9999999999999995E-8</v>
      </c>
      <c r="B31" s="14">
        <f t="shared" si="11"/>
        <v>-7</v>
      </c>
      <c r="C31" s="15"/>
      <c r="D31" s="15">
        <f>100*('Fig. 2G Ca2+_Raw'!D31-'Fig. 2G Ca2+_Raw'!D$4)/('Fig. 2G Ca2+_Raw'!D$11-'Fig. 2G Ca2+_Raw'!D$4)</f>
        <v>85.405448210326256</v>
      </c>
      <c r="E31" s="15">
        <f>100*('Fig. 2G Ca2+_Raw'!E31-'Fig. 2G Ca2+_Raw'!E$4)/('Fig. 2G Ca2+_Raw'!E$11-'Fig. 2G Ca2+_Raw'!E$4)</f>
        <v>82.212895841281934</v>
      </c>
      <c r="F31" s="15">
        <f>100*('Fig. 2G Ca2+_Raw'!F31-'Fig. 2G Ca2+_Raw'!F$4)/('Fig. 2G Ca2+_Raw'!F$11-'Fig. 2G Ca2+_Raw'!F$4)</f>
        <v>77.509197874269034</v>
      </c>
      <c r="G31" s="15">
        <f>100*('Fig. 2G Ca2+_Raw'!G31-'Fig. 2G Ca2+_Raw'!G$4)/('Fig. 2G Ca2+_Raw'!G$11-'Fig. 2G Ca2+_Raw'!G$4)</f>
        <v>92.181393604278298</v>
      </c>
      <c r="I31" s="19">
        <f t="shared" si="8"/>
        <v>84.327233882538877</v>
      </c>
      <c r="J31" s="19">
        <f t="shared" si="9"/>
        <v>3.0795888718302735</v>
      </c>
      <c r="K31" s="19">
        <f t="shared" si="10"/>
        <v>4</v>
      </c>
      <c r="L31" s="20"/>
      <c r="M31" s="20"/>
    </row>
    <row r="32" spans="1:13" s="2" customFormat="1" ht="14.25" thickTop="1" thickBot="1" x14ac:dyDescent="0.25">
      <c r="A32" s="13">
        <v>9.9999999999999995E-7</v>
      </c>
      <c r="B32" s="14">
        <f t="shared" si="11"/>
        <v>-6</v>
      </c>
      <c r="C32" s="15"/>
      <c r="D32" s="15">
        <f>100*('Fig. 2G Ca2+_Raw'!D32-'Fig. 2G Ca2+_Raw'!D$4)/('Fig. 2G Ca2+_Raw'!D$11-'Fig. 2G Ca2+_Raw'!D$4)</f>
        <v>95.731707317073145</v>
      </c>
      <c r="E32" s="15">
        <f>100*('Fig. 2G Ca2+_Raw'!E32-'Fig. 2G Ca2+_Raw'!E$4)/('Fig. 2G Ca2+_Raw'!E$11-'Fig. 2G Ca2+_Raw'!E$4)</f>
        <v>94.29988553987026</v>
      </c>
      <c r="F32" s="15">
        <f>100*('Fig. 2G Ca2+_Raw'!F32-'Fig. 2G Ca2+_Raw'!F$4)/('Fig. 2G Ca2+_Raw'!F$11-'Fig. 2G Ca2+_Raw'!F$4)</f>
        <v>90.302685601549854</v>
      </c>
      <c r="G32" s="15">
        <f>100*('Fig. 2G Ca2+_Raw'!G32-'Fig. 2G Ca2+_Raw'!G$4)/('Fig. 2G Ca2+_Raw'!G$11-'Fig. 2G Ca2+_Raw'!G$4)</f>
        <v>98.618253094411301</v>
      </c>
      <c r="I32" s="19">
        <f t="shared" si="8"/>
        <v>94.738132888226147</v>
      </c>
      <c r="J32" s="19">
        <f t="shared" si="9"/>
        <v>1.7298308282249746</v>
      </c>
      <c r="K32" s="19">
        <f t="shared" si="10"/>
        <v>4</v>
      </c>
      <c r="L32" s="20"/>
      <c r="M32" s="20"/>
    </row>
    <row r="33" spans="1:13" s="2" customFormat="1" ht="14.25" thickTop="1" thickBot="1" x14ac:dyDescent="0.25">
      <c r="A33" s="13">
        <v>1.0000000000000001E-5</v>
      </c>
      <c r="B33" s="14">
        <f t="shared" si="11"/>
        <v>-5</v>
      </c>
      <c r="C33" s="15"/>
      <c r="D33" s="15">
        <f>100*('Fig. 2G Ca2+_Raw'!D33-'Fig. 2G Ca2+_Raw'!D$4)/('Fig. 2G Ca2+_Raw'!D$11-'Fig. 2G Ca2+_Raw'!D$4)</f>
        <v>102.73301393728221</v>
      </c>
      <c r="E33" s="15">
        <f>100*('Fig. 2G Ca2+_Raw'!E33-'Fig. 2G Ca2+_Raw'!E$4)/('Fig. 2G Ca2+_Raw'!E$11-'Fig. 2G Ca2+_Raw'!E$4)</f>
        <v>102.40111916571281</v>
      </c>
      <c r="F33" s="15">
        <f>100*('Fig. 2G Ca2+_Raw'!F33-'Fig. 2G Ca2+_Raw'!F$4)/('Fig. 2G Ca2+_Raw'!F$11-'Fig. 2G Ca2+_Raw'!F$4)</f>
        <v>101.22282850185732</v>
      </c>
      <c r="G33" s="15">
        <f>100*('Fig. 2G Ca2+_Raw'!G33-'Fig. 2G Ca2+_Raw'!G$4)/('Fig. 2G Ca2+_Raw'!G$11-'Fig. 2G Ca2+_Raw'!G$4)</f>
        <v>103.46767655990996</v>
      </c>
      <c r="I33" s="19">
        <f t="shared" si="8"/>
        <v>102.45615954119057</v>
      </c>
      <c r="J33" s="19">
        <f t="shared" si="9"/>
        <v>0.46761361643542432</v>
      </c>
      <c r="K33" s="19">
        <f t="shared" si="10"/>
        <v>4</v>
      </c>
      <c r="L33" s="20"/>
      <c r="M33" s="20"/>
    </row>
    <row r="34" spans="1:13" s="2" customFormat="1" ht="14.25" thickTop="1" thickBot="1" x14ac:dyDescent="0.25">
      <c r="A34" s="13">
        <v>1E-4</v>
      </c>
      <c r="B34" s="14">
        <f t="shared" si="11"/>
        <v>-4</v>
      </c>
      <c r="C34" s="15"/>
      <c r="D34" s="15">
        <f>100*('Fig. 2G Ca2+_Raw'!D34-'Fig. 2G Ca2+_Raw'!D$4)/('Fig. 2G Ca2+_Raw'!D$11-'Fig. 2G Ca2+_Raw'!D$4)</f>
        <v>102.99532784288878</v>
      </c>
      <c r="E34" s="15">
        <f>100*('Fig. 2G Ca2+_Raw'!E34-'Fig. 2G Ca2+_Raw'!E$4)/('Fig. 2G Ca2+_Raw'!E$11-'Fig. 2G Ca2+_Raw'!E$4)</f>
        <v>103.14638178812156</v>
      </c>
      <c r="F34" s="15">
        <f>100*('Fig. 2G Ca2+_Raw'!F34-'Fig. 2G Ca2+_Raw'!F$4)/('Fig. 2G Ca2+_Raw'!F$11-'Fig. 2G Ca2+_Raw'!F$4)</f>
        <v>104.41320228213921</v>
      </c>
      <c r="G34" s="15">
        <f>100*('Fig. 2G Ca2+_Raw'!G34-'Fig. 2G Ca2+_Raw'!G$4)/('Fig. 2G Ca2+_Raw'!G$11-'Fig. 2G Ca2+_Raw'!G$4)</f>
        <v>105.90206778061439</v>
      </c>
      <c r="I34" s="19">
        <f t="shared" si="8"/>
        <v>104.11424492344099</v>
      </c>
      <c r="J34" s="19">
        <f t="shared" si="9"/>
        <v>0.67542705952193061</v>
      </c>
      <c r="K34" s="19">
        <f t="shared" si="10"/>
        <v>4</v>
      </c>
      <c r="L34" s="20"/>
      <c r="M34" s="20"/>
    </row>
    <row r="35" spans="1:13" s="2" customFormat="1" ht="14.25" customHeight="1" thickTop="1" thickBot="1" x14ac:dyDescent="0.25">
      <c r="A35" s="13">
        <v>1E-3</v>
      </c>
      <c r="B35" s="14">
        <f t="shared" si="11"/>
        <v>-3</v>
      </c>
      <c r="C35" s="15"/>
      <c r="D35" s="15">
        <f>100*('Fig. 2G Ca2+_Raw'!D35-'Fig. 2G Ca2+_Raw'!D$4)/('Fig. 2G Ca2+_Raw'!D$11-'Fig. 2G Ca2+_Raw'!D$4)</f>
        <v>105.64618308520745</v>
      </c>
      <c r="E35" s="15">
        <f>100*('Fig. 2G Ca2+_Raw'!E35-'Fig. 2G Ca2+_Raw'!E$4)/('Fig. 2G Ca2+_Raw'!E$11-'Fig. 2G Ca2+_Raw'!E$4)</f>
        <v>105.56021874602567</v>
      </c>
      <c r="F35" s="15">
        <f>100*('Fig. 2G Ca2+_Raw'!F35-'Fig. 2G Ca2+_Raw'!F$4)/('Fig. 2G Ca2+_Raw'!F$11-'Fig. 2G Ca2+_Raw'!F$4)</f>
        <v>106.33275865133389</v>
      </c>
      <c r="G35" s="15">
        <f>100*('Fig. 2G Ca2+_Raw'!G35-'Fig. 2G Ca2+_Raw'!G$4)/('Fig. 2G Ca2+_Raw'!G$11-'Fig. 2G Ca2+_Raw'!G$4)</f>
        <v>105.22208375176952</v>
      </c>
      <c r="I35" s="19">
        <f t="shared" si="8"/>
        <v>105.69031105858413</v>
      </c>
      <c r="J35" s="19">
        <f t="shared" si="9"/>
        <v>0.23288892346960316</v>
      </c>
      <c r="K35" s="19">
        <f t="shared" si="10"/>
        <v>4</v>
      </c>
      <c r="L35" s="20"/>
      <c r="M35" s="20"/>
    </row>
    <row r="36" spans="1:13" ht="13.5" thickTop="1" x14ac:dyDescent="0.2"/>
  </sheetData>
  <phoneticPr fontId="2" type="noConversion"/>
  <pageMargins left="0.7" right="0.7" top="0.75" bottom="0.75" header="0.3" footer="0.3"/>
  <pageSetup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="70" zoomScaleNormal="70" workbookViewId="0">
      <pane xSplit="1" topLeftCell="B1" activePane="topRight" state="frozen"/>
      <selection activeCell="J26" sqref="J26"/>
      <selection pane="topRight" activeCell="J26" sqref="J26"/>
    </sheetView>
  </sheetViews>
  <sheetFormatPr defaultColWidth="9.125" defaultRowHeight="12.75" x14ac:dyDescent="0.2"/>
  <cols>
    <col min="1" max="1" width="32" style="18" customWidth="1"/>
    <col min="2" max="2" width="6.125" style="18" bestFit="1" customWidth="1"/>
    <col min="3" max="7" width="9.125" style="18" customWidth="1"/>
    <col min="8" max="16384" width="9.125" style="18"/>
  </cols>
  <sheetData>
    <row r="1" spans="1:7" s="2" customFormat="1" ht="13.5" thickBot="1" x14ac:dyDescent="0.25">
      <c r="A1" s="1" t="s">
        <v>12</v>
      </c>
    </row>
    <row r="2" spans="1:7" s="2" customFormat="1" ht="14.25" thickTop="1" thickBot="1" x14ac:dyDescent="0.25">
      <c r="A2" s="3"/>
      <c r="B2" s="4"/>
      <c r="C2" s="5">
        <v>20170613</v>
      </c>
      <c r="D2" s="5">
        <v>20170619</v>
      </c>
      <c r="E2" s="6">
        <v>20170622</v>
      </c>
      <c r="F2" s="6">
        <v>20170628</v>
      </c>
      <c r="G2" s="5">
        <v>20170701</v>
      </c>
    </row>
    <row r="3" spans="1:7" s="2" customFormat="1" ht="13.5" thickTop="1" x14ac:dyDescent="0.2">
      <c r="A3" s="8" t="s">
        <v>14</v>
      </c>
      <c r="B3" s="9" t="s">
        <v>16</v>
      </c>
      <c r="C3" s="10"/>
      <c r="D3" s="11"/>
      <c r="E3" s="12"/>
      <c r="F3" s="12"/>
      <c r="G3" s="11"/>
    </row>
    <row r="4" spans="1:7" s="2" customFormat="1" x14ac:dyDescent="0.2">
      <c r="A4" s="13" t="s">
        <v>11</v>
      </c>
      <c r="B4" s="14"/>
      <c r="C4" s="15">
        <v>1.0606666666666669</v>
      </c>
      <c r="D4" s="15">
        <v>1.3919999999999999</v>
      </c>
      <c r="E4" s="15">
        <v>1.085</v>
      </c>
      <c r="F4" s="16">
        <v>0.91149999999999998</v>
      </c>
      <c r="G4" s="15">
        <v>1.056</v>
      </c>
    </row>
    <row r="5" spans="1:7" s="2" customFormat="1" x14ac:dyDescent="0.2">
      <c r="A5" s="13">
        <v>1.0000000000000001E-9</v>
      </c>
      <c r="B5" s="14">
        <f t="shared" ref="B5:B11" si="0">LOG(A5)</f>
        <v>-9</v>
      </c>
      <c r="C5" s="15">
        <v>1.5865</v>
      </c>
      <c r="D5" s="15">
        <v>1.72</v>
      </c>
      <c r="E5" s="15">
        <v>1.2856666666666667</v>
      </c>
      <c r="F5" s="16">
        <v>1.1585000000000001</v>
      </c>
      <c r="G5" s="15">
        <v>1.3766666666666667</v>
      </c>
    </row>
    <row r="6" spans="1:7" s="2" customFormat="1" x14ac:dyDescent="0.2">
      <c r="A6" s="13">
        <v>1E-8</v>
      </c>
      <c r="B6" s="14">
        <f t="shared" si="0"/>
        <v>-8</v>
      </c>
      <c r="C6" s="15">
        <v>4.0594999999999999</v>
      </c>
      <c r="D6" s="15">
        <v>6.0459999999999994</v>
      </c>
      <c r="E6" s="15">
        <v>4.2856666666666667</v>
      </c>
      <c r="F6" s="16">
        <v>4.0696666666666665</v>
      </c>
      <c r="G6" s="15">
        <v>4.3070000000000004</v>
      </c>
    </row>
    <row r="7" spans="1:7" s="2" customFormat="1" x14ac:dyDescent="0.2">
      <c r="A7" s="13">
        <v>9.9999999999999995E-8</v>
      </c>
      <c r="B7" s="14">
        <f t="shared" si="0"/>
        <v>-7</v>
      </c>
      <c r="C7" s="15">
        <v>10.2895</v>
      </c>
      <c r="D7" s="15">
        <v>12.040666666666667</v>
      </c>
      <c r="E7" s="15">
        <v>10.130999999999998</v>
      </c>
      <c r="F7" s="16">
        <v>9.4106666666666658</v>
      </c>
      <c r="G7" s="15">
        <v>10.139666666666667</v>
      </c>
    </row>
    <row r="8" spans="1:7" s="2" customFormat="1" x14ac:dyDescent="0.2">
      <c r="A8" s="13">
        <v>9.9999999999999995E-7</v>
      </c>
      <c r="B8" s="14">
        <f t="shared" si="0"/>
        <v>-6</v>
      </c>
      <c r="C8" s="15">
        <v>12.669499999999999</v>
      </c>
      <c r="D8" s="15">
        <v>14.532</v>
      </c>
      <c r="E8" s="15">
        <v>13.141333333333334</v>
      </c>
      <c r="F8" s="16">
        <v>12.728666666666667</v>
      </c>
      <c r="G8" s="15">
        <v>13.129333333333335</v>
      </c>
    </row>
    <row r="9" spans="1:7" s="2" customFormat="1" x14ac:dyDescent="0.2">
      <c r="A9" s="13">
        <v>1.0000000000000001E-5</v>
      </c>
      <c r="B9" s="14">
        <f t="shared" si="0"/>
        <v>-5</v>
      </c>
      <c r="C9" s="15">
        <v>13.356</v>
      </c>
      <c r="D9" s="15">
        <v>15.6295</v>
      </c>
      <c r="E9" s="15">
        <v>14.578666666666669</v>
      </c>
      <c r="F9" s="16">
        <v>14.251999999999999</v>
      </c>
      <c r="G9" s="15">
        <v>13.853</v>
      </c>
    </row>
    <row r="10" spans="1:7" s="2" customFormat="1" x14ac:dyDescent="0.2">
      <c r="A10" s="13">
        <v>1E-4</v>
      </c>
      <c r="B10" s="14">
        <f t="shared" si="0"/>
        <v>-4</v>
      </c>
      <c r="C10" s="15">
        <v>14.123666666666665</v>
      </c>
      <c r="D10" s="15">
        <v>16.066500000000001</v>
      </c>
      <c r="E10" s="15">
        <v>14.782</v>
      </c>
      <c r="F10" s="16">
        <v>14.630500000000001</v>
      </c>
      <c r="G10" s="15">
        <v>14.363333333333332</v>
      </c>
    </row>
    <row r="11" spans="1:7" s="2" customFormat="1" x14ac:dyDescent="0.2">
      <c r="A11" s="13">
        <v>1E-3</v>
      </c>
      <c r="B11" s="14">
        <f t="shared" si="0"/>
        <v>-3</v>
      </c>
      <c r="C11" s="15">
        <v>14.237500000000001</v>
      </c>
      <c r="D11" s="15">
        <v>16.272000000000002</v>
      </c>
      <c r="E11" s="15">
        <v>14.845666666666666</v>
      </c>
      <c r="F11" s="16">
        <v>14.814666666666668</v>
      </c>
      <c r="G11" s="15">
        <v>14.672000000000002</v>
      </c>
    </row>
    <row r="13" spans="1:7" s="2" customFormat="1" ht="13.5" thickBot="1" x14ac:dyDescent="0.25">
      <c r="A13" s="1" t="s">
        <v>54</v>
      </c>
    </row>
    <row r="14" spans="1:7" s="2" customFormat="1" ht="14.25" thickTop="1" thickBot="1" x14ac:dyDescent="0.25">
      <c r="A14" s="3"/>
      <c r="B14" s="4"/>
      <c r="C14" s="5">
        <v>20170613</v>
      </c>
      <c r="D14" s="5">
        <v>20170619</v>
      </c>
      <c r="E14" s="6">
        <v>20170622</v>
      </c>
      <c r="F14" s="6">
        <v>20170628</v>
      </c>
      <c r="G14" s="5">
        <v>20170701</v>
      </c>
    </row>
    <row r="15" spans="1:7" s="2" customFormat="1" ht="13.5" thickTop="1" x14ac:dyDescent="0.2">
      <c r="A15" s="8" t="s">
        <v>14</v>
      </c>
      <c r="B15" s="9" t="s">
        <v>16</v>
      </c>
      <c r="C15" s="10"/>
      <c r="D15" s="11"/>
      <c r="E15" s="12"/>
      <c r="F15" s="12"/>
      <c r="G15" s="11"/>
    </row>
    <row r="16" spans="1:7" s="2" customFormat="1" x14ac:dyDescent="0.2">
      <c r="A16" s="13" t="s">
        <v>11</v>
      </c>
      <c r="B16" s="14"/>
      <c r="C16" s="15">
        <v>1.7675000000000001</v>
      </c>
      <c r="D16" s="15">
        <v>2.2934999999999999</v>
      </c>
      <c r="E16" s="15">
        <v>1.6970000000000001</v>
      </c>
      <c r="F16" s="16">
        <v>1.0383333333333333</v>
      </c>
      <c r="G16" s="15">
        <v>1.3885000000000001</v>
      </c>
    </row>
    <row r="17" spans="1:7" s="2" customFormat="1" x14ac:dyDescent="0.2">
      <c r="A17" s="13">
        <v>1.0000000000000001E-9</v>
      </c>
      <c r="B17" s="14">
        <f t="shared" ref="B17:B23" si="1">LOG(A17)</f>
        <v>-9</v>
      </c>
      <c r="C17" s="15">
        <v>1.841</v>
      </c>
      <c r="D17" s="15">
        <v>2.6269999999999998</v>
      </c>
      <c r="E17" s="15">
        <v>2.5693333333333332</v>
      </c>
      <c r="F17" s="16">
        <v>2.206</v>
      </c>
      <c r="G17" s="15">
        <v>2.2490000000000001</v>
      </c>
    </row>
    <row r="18" spans="1:7" s="2" customFormat="1" x14ac:dyDescent="0.2">
      <c r="A18" s="13">
        <v>1E-8</v>
      </c>
      <c r="B18" s="14">
        <f t="shared" si="1"/>
        <v>-8</v>
      </c>
      <c r="C18" s="15">
        <v>4.7614999999999998</v>
      </c>
      <c r="D18" s="15">
        <v>8.658666666666667</v>
      </c>
      <c r="E18" s="15">
        <v>7.101</v>
      </c>
      <c r="F18" s="16">
        <v>6.8036666666666674</v>
      </c>
      <c r="G18" s="15">
        <v>5.1296666666666662</v>
      </c>
    </row>
    <row r="19" spans="1:7" s="2" customFormat="1" x14ac:dyDescent="0.2">
      <c r="A19" s="13">
        <v>9.9999999999999995E-8</v>
      </c>
      <c r="B19" s="14">
        <f t="shared" si="1"/>
        <v>-7</v>
      </c>
      <c r="C19" s="15">
        <v>12.1615</v>
      </c>
      <c r="D19" s="15">
        <v>13.316333333333333</v>
      </c>
      <c r="E19" s="15">
        <v>11.739999999999998</v>
      </c>
      <c r="F19" s="16">
        <v>11.635666666666665</v>
      </c>
      <c r="G19" s="15">
        <v>11.025333333333334</v>
      </c>
    </row>
    <row r="20" spans="1:7" s="2" customFormat="1" x14ac:dyDescent="0.2">
      <c r="A20" s="13">
        <v>9.9999999999999995E-7</v>
      </c>
      <c r="B20" s="14">
        <f t="shared" si="1"/>
        <v>-6</v>
      </c>
      <c r="C20" s="15">
        <v>13.6785</v>
      </c>
      <c r="D20" s="15">
        <v>15.336</v>
      </c>
      <c r="E20" s="15">
        <v>13.332999999999998</v>
      </c>
      <c r="F20" s="16">
        <v>14.198</v>
      </c>
      <c r="G20" s="15">
        <v>13.580333333333334</v>
      </c>
    </row>
    <row r="21" spans="1:7" s="2" customFormat="1" x14ac:dyDescent="0.2">
      <c r="A21" s="13">
        <v>1.0000000000000001E-5</v>
      </c>
      <c r="B21" s="14">
        <f t="shared" si="1"/>
        <v>-5</v>
      </c>
      <c r="C21" s="15">
        <v>14.321666666666667</v>
      </c>
      <c r="D21" s="15">
        <v>16.260333333333335</v>
      </c>
      <c r="E21" s="15">
        <v>14.674333333333335</v>
      </c>
      <c r="F21" s="16">
        <v>14.750333333333336</v>
      </c>
      <c r="G21" s="15">
        <v>14.550666666666666</v>
      </c>
    </row>
    <row r="22" spans="1:7" s="2" customFormat="1" x14ac:dyDescent="0.2">
      <c r="A22" s="13">
        <v>1E-4</v>
      </c>
      <c r="B22" s="14">
        <f t="shared" si="1"/>
        <v>-4</v>
      </c>
      <c r="C22" s="15">
        <v>14.534000000000001</v>
      </c>
      <c r="D22" s="15">
        <v>16.529666666666667</v>
      </c>
      <c r="E22" s="15">
        <v>15</v>
      </c>
      <c r="F22" s="16">
        <v>15.213999999999999</v>
      </c>
      <c r="G22" s="15">
        <v>14.772</v>
      </c>
    </row>
    <row r="23" spans="1:7" s="2" customFormat="1" x14ac:dyDescent="0.2">
      <c r="A23" s="13">
        <v>1E-3</v>
      </c>
      <c r="B23" s="14">
        <f t="shared" si="1"/>
        <v>-3</v>
      </c>
      <c r="C23" s="15">
        <v>14.6035</v>
      </c>
      <c r="D23" s="15">
        <v>16.789666666666665</v>
      </c>
      <c r="E23" s="15">
        <v>15.059333333333333</v>
      </c>
      <c r="F23" s="16">
        <v>15.195666666666668</v>
      </c>
      <c r="G23" s="15">
        <v>14.798666666666668</v>
      </c>
    </row>
    <row r="24" spans="1:7" s="25" customFormat="1" x14ac:dyDescent="0.2"/>
    <row r="25" spans="1:7" s="2" customFormat="1" ht="13.5" thickBot="1" x14ac:dyDescent="0.25">
      <c r="A25" s="1" t="s">
        <v>55</v>
      </c>
    </row>
    <row r="26" spans="1:7" s="2" customFormat="1" ht="14.25" thickTop="1" thickBot="1" x14ac:dyDescent="0.25">
      <c r="A26" s="3"/>
      <c r="B26" s="4"/>
      <c r="C26" s="5"/>
      <c r="D26" s="5">
        <v>20170619</v>
      </c>
      <c r="E26" s="6">
        <v>20170622</v>
      </c>
      <c r="F26" s="6">
        <v>20170628</v>
      </c>
      <c r="G26" s="5">
        <v>20170701</v>
      </c>
    </row>
    <row r="27" spans="1:7" s="2" customFormat="1" ht="13.5" thickTop="1" x14ac:dyDescent="0.2">
      <c r="A27" s="8" t="s">
        <v>14</v>
      </c>
      <c r="B27" s="9" t="s">
        <v>16</v>
      </c>
      <c r="C27" s="10"/>
      <c r="D27" s="11"/>
      <c r="E27" s="12"/>
      <c r="F27" s="12"/>
      <c r="G27" s="11"/>
    </row>
    <row r="28" spans="1:7" s="2" customFormat="1" x14ac:dyDescent="0.2">
      <c r="A28" s="13" t="s">
        <v>11</v>
      </c>
      <c r="B28" s="14"/>
      <c r="C28" s="15"/>
      <c r="D28" s="15">
        <v>3.3536666666666668</v>
      </c>
      <c r="E28" s="15">
        <v>2.3919999999999999</v>
      </c>
      <c r="F28" s="16">
        <v>2.8959999999999995</v>
      </c>
      <c r="G28" s="15">
        <v>2.2136666666666667</v>
      </c>
    </row>
    <row r="29" spans="1:7" s="2" customFormat="1" x14ac:dyDescent="0.2">
      <c r="A29" s="13">
        <v>1.0000000000000001E-9</v>
      </c>
      <c r="B29" s="14">
        <f t="shared" ref="B29:B35" si="2">LOG(A29)</f>
        <v>-9</v>
      </c>
      <c r="C29" s="15"/>
      <c r="D29" s="15">
        <v>5.5443333333333342</v>
      </c>
      <c r="E29" s="15">
        <v>3.4483333333333328</v>
      </c>
      <c r="F29" s="16">
        <v>3.153</v>
      </c>
      <c r="G29" s="15">
        <v>2.423</v>
      </c>
    </row>
    <row r="30" spans="1:7" s="2" customFormat="1" x14ac:dyDescent="0.2">
      <c r="A30" s="13">
        <v>1E-8</v>
      </c>
      <c r="B30" s="14">
        <f t="shared" si="2"/>
        <v>-8</v>
      </c>
      <c r="C30" s="15"/>
      <c r="D30" s="15">
        <v>10.528</v>
      </c>
      <c r="E30" s="15">
        <v>8.5316666666666681</v>
      </c>
      <c r="F30" s="16">
        <v>8.0136666666666674</v>
      </c>
      <c r="G30" s="15">
        <v>5.9313333333333338</v>
      </c>
    </row>
    <row r="31" spans="1:7" s="2" customFormat="1" x14ac:dyDescent="0.2">
      <c r="A31" s="13">
        <v>9.9999999999999995E-8</v>
      </c>
      <c r="B31" s="14">
        <f t="shared" si="2"/>
        <v>-7</v>
      </c>
      <c r="C31" s="15"/>
      <c r="D31" s="15">
        <v>14.131</v>
      </c>
      <c r="E31" s="15">
        <v>12.939</v>
      </c>
      <c r="F31" s="16">
        <v>12.332000000000001</v>
      </c>
      <c r="G31" s="15">
        <v>11.935666666666664</v>
      </c>
    </row>
    <row r="32" spans="1:7" s="2" customFormat="1" x14ac:dyDescent="0.2">
      <c r="A32" s="13">
        <v>9.9999999999999995E-7</v>
      </c>
      <c r="B32" s="14">
        <f t="shared" si="2"/>
        <v>-6</v>
      </c>
      <c r="C32" s="15"/>
      <c r="D32" s="15">
        <v>15.639000000000001</v>
      </c>
      <c r="E32" s="15">
        <v>14.096333333333334</v>
      </c>
      <c r="F32" s="16">
        <v>15.053666666666667</v>
      </c>
      <c r="G32" s="15">
        <v>13.929</v>
      </c>
    </row>
    <row r="33" spans="1:7" s="2" customFormat="1" x14ac:dyDescent="0.2">
      <c r="A33" s="13">
        <v>1.0000000000000001E-5</v>
      </c>
      <c r="B33" s="14">
        <f t="shared" si="2"/>
        <v>-5</v>
      </c>
      <c r="C33" s="15"/>
      <c r="D33" s="15">
        <v>16.53</v>
      </c>
      <c r="E33" s="15">
        <v>14.87</v>
      </c>
      <c r="F33" s="16">
        <v>15.049333333333331</v>
      </c>
      <c r="G33" s="15">
        <v>14.746</v>
      </c>
    </row>
    <row r="34" spans="1:7" s="2" customFormat="1" x14ac:dyDescent="0.2">
      <c r="A34" s="13">
        <v>1E-4</v>
      </c>
      <c r="B34" s="14">
        <f t="shared" si="2"/>
        <v>-4</v>
      </c>
      <c r="C34" s="15"/>
      <c r="D34" s="15">
        <v>16.752333333333336</v>
      </c>
      <c r="E34" s="15">
        <v>15.005333333333335</v>
      </c>
      <c r="F34" s="16">
        <v>15.115666666666664</v>
      </c>
      <c r="G34" s="15">
        <v>14.827333333333334</v>
      </c>
    </row>
    <row r="35" spans="1:7" s="2" customFormat="1" x14ac:dyDescent="0.2">
      <c r="A35" s="13">
        <v>1E-3</v>
      </c>
      <c r="B35" s="14">
        <f t="shared" si="2"/>
        <v>-3</v>
      </c>
      <c r="C35" s="15"/>
      <c r="D35" s="15">
        <v>17.031666666666666</v>
      </c>
      <c r="E35" s="15">
        <v>15.312666666666667</v>
      </c>
      <c r="F35" s="16">
        <v>15.356333333333334</v>
      </c>
      <c r="G35" s="15">
        <v>15.047333333333334</v>
      </c>
    </row>
  </sheetData>
  <phoneticPr fontId="2" type="noConversion"/>
  <pageMargins left="0.7" right="0.7" top="0.75" bottom="0.75" header="0.3" footer="0.3"/>
  <pageSetup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o E A A B Q S w M E F A A C A A g A B H S B U 9 + 7 t X + o A A A A + A A A A B I A H A B D b 2 5 m a W c v U G F j a 2 F n Z S 5 4 b W w g o h g A K K A U A A A A A A A A A A A A A A A A A A A A A A A A A A A A h Y / N C o J A G E V f R W b v / J U h 8 j k u 3 G Y E Q b Q d d N I h H c M Z U 3 q 1 F j 1 S r 5 B Q V r u W 9 3 I u n P u 4 3 S E Z m 9 q 7 q M 7 q 1 s S I Y Y o 8 Z f K 2 0 K a M U e + O f o g S A V u Z n 2 S p v A k 2 N h q t j l H l 3 D k i Z B g G P C x w 2 5 W E U 8 r I I V v v 8 k o 1 0 t f G O m l y h T 6 r 4 v 8 K C d i / Z A T H A c P L M A w w X z E g c w 2 Z N l + E T 8 a Y A v k p I e 1 r 1 3 d K X C s / 3 Q C Z I 5 D 3 C / E E U E s D B B Q A A g A I A A R 0 g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E d I F T p N j k G Y A B A A A + B Q A A E w A c A E Z v c m 1 1 b G F z L 1 N l Y 3 R p b 2 4 x L m 0 g o h g A K K A U A A A A A A A A A A A A A A A A A A A A A A A A A A A A 3 V J N S 0 J B F N 0 L / o f L a 6 M w S k + z T 1 y Y Z U Q W k U o L n 8 i o 1 x o c Z + L N P N L E X b s 2 L V o V 9 B + C N t X v S f 9 G I y p K O d S m R c 3 m z p x z u f e c 4 S i s a y Y F F M b V 3 Q q H w i F 1 T n 1 s w J K T O Z M x b D Y N V z 2 h l w 6 k g a M O h 8 C c w e u t e e 5 2 6 s j j p 9 J v 1 a R s R X K M Y z w r h U a h V c T J b n o l h b 7 y 8 v s l y C P z d l C 1 t L z w E i 6 B X c 6 a S C D P A k A N l I 9 u B P Y y 2 5 n Y N h x n D j 0 X C j L w 6 w g N q q m X Y 2 d x S E x K N t 7 h q u N E C Y i A c w L a D z B K x s I + q 6 4 W z h H 1 S L u R 3 C v v a 2 y n P x s j B 0 w 0 0 s 6 4 s 9 I v 7 5 i N l c m 8 w c P z 4 O 5 l e H 8 9 f H p 7 f 7 w x c 4 q 0 Z m w W f S p U U / r t r O R B W x S 7 F 6 g i l u W k 1 3 P G b a 5 j 1 J p W o K L b J z C F E 4 v h 5 B Q W Q b u G / h y z Y m V S V m b V y q w t X r 8 + D / e j 4 R A T C / / E G p o j 8 z 2 U s y t s / M H s z M R / F 6 E 5 m 7 + T p C 9 S / k O g Z v D G Y t h d t u A W z 6 7 F t J u 0 4 C s W P P X T 3 H 8 A U E s B A i 0 A F A A C A A g A B H S B U 9 + 7 t X + o A A A A + A A A A B I A A A A A A A A A A A A A A A A A A A A A A E N v b m Z p Z y 9 Q Y W N r Y W d l L n h t b F B L A Q I t A B Q A A g A I A A R 0 g V M P y u m r p A A A A O k A A A A T A A A A A A A A A A A A A A A A A P Q A A A B b Q 2 9 u d G V u d F 9 U e X B l c 1 0 u e G 1 s U E s B A i 0 A F A A C A A g A B H S B U 6 T Y 5 B m A A Q A A P g U A A B M A A A A A A A A A A A A A A A A A 5 Q E A A E Z v c m 1 1 b G F z L 1 N l Y 3 R p b 2 4 x L m 1 Q S w U G A A A A A A M A A w D C A A A A s g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h 0 A A A A A A A D g H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W d v L W V m Z m V j d F 9 S Y X c 8 L 0 l 0 Z W 1 Q Y X R o P j w v S X R l b U x v Y 2 F 0 a W 9 u P j x T d G F i b G V F b n R y a W V z P j x F b n R y e S B U e X B l P S J J c 1 B y a X Z h d G U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x h c 3 R V c G R h d G V k I i B W Y W x 1 Z T 0 i Z D I w M j E t M T I t M D F U M D Y 6 M T k 6 M T Q u O D Y 5 N T M z M F o i I C 8 + P E V u d H J 5 I F R 5 c G U 9 I k Z p b G x F c n J v c k N v Z G U i I F Z h b H V l P S J z V W 5 r b m 9 3 b i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Q 2 9 s d W 1 u V H l w Z X M i I F Z h b H V l P S J z Q U F B R k J R V U Z B Q U E 9 I i A v P j x F b n R y e S B U e X B l P S J G a W x s R X J y b 3 J D b 3 V u d C I g V m F s d W U 9 I m w w I i A v P j x F b n R y e S B U e X B l P S J G a W x s Q 2 9 1 b n Q i I F Z h b H V l P S J s N D c i I C 8 + P E V u d H J 5 I F R 5 c G U 9 I k Z p b G x T d G F 0 d X M i I F Z h b H V l P S J z Q 2 9 t c G x l d G U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Z 2 8 t Z W Z m Z W N 0 X 1 J h d y / m m 7 T m l L n n m o T n s b v l n o s u e 0 N v b H V t b j E s M H 0 m c X V v d D s s J n F 1 b 3 Q 7 U 2 V j d G l v b j E v Q W d v L W V m Z m V j d F 9 S Y X c v 5 p u 0 5 p S 5 5 5 q E 5 7 G 7 5 Z 6 L L n t D b 2 x 1 b W 4 y L D F 9 J n F 1 b 3 Q 7 L C Z x d W 9 0 O 1 N l Y 3 R p b 2 4 x L 0 F n b y 1 l Z m Z l Y 3 R f U m F 3 L + a b t O a U u e e a h O e x u + W e i y 5 7 Q 2 9 s d W 1 u M y w y f S Z x d W 9 0 O y w m c X V v d D t T Z W N 0 a W 9 u M S 9 B Z 2 8 t Z W Z m Z W N 0 X 1 J h d y / m m 7 T m l L n n m o T n s b v l n o s u e 0 N v b H V t b j Q s M 3 0 m c X V v d D s s J n F 1 b 3 Q 7 U 2 V j d G l v b j E v Q W d v L W V m Z m V j d F 9 S Y X c v 5 p u 0 5 p S 5 5 5 q E 5 7 G 7 5 Z 6 L L n t D b 2 x 1 b W 4 1 L D R 9 J n F 1 b 3 Q 7 L C Z x d W 9 0 O 1 N l Y 3 R p b 2 4 x L 0 F n b y 1 l Z m Z l Y 3 R f U m F 3 L + a b t O a U u e e a h O e x u + W e i y 5 7 Q 2 9 s d W 1 u N i w 1 f S Z x d W 9 0 O y w m c X V v d D t T Z W N 0 a W 9 u M S 9 B Z 2 8 t Z W Z m Z W N 0 X 1 J h d y / m m 7 T m l L n n m o T n s b v l n o s u e 0 N v b H V t b j c s N n 0 m c X V v d D s s J n F 1 b 3 Q 7 U 2 V j d G l v b j E v Q W d v L W V m Z m V j d F 9 S Y X c v 5 p u 0 5 p S 5 5 5 q E 5 7 G 7 5 Z 6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F n b y 1 l Z m Z l Y 3 R f U m F 3 L + a b t O a U u e e a h O e x u + W e i y 5 7 Q 2 9 s d W 1 u M S w w f S Z x d W 9 0 O y w m c X V v d D t T Z W N 0 a W 9 u M S 9 B Z 2 8 t Z W Z m Z W N 0 X 1 J h d y / m m 7 T m l L n n m o T n s b v l n o s u e 0 N v b H V t b j I s M X 0 m c X V v d D s s J n F 1 b 3 Q 7 U 2 V j d G l v b j E v Q W d v L W V m Z m V j d F 9 S Y X c v 5 p u 0 5 p S 5 5 5 q E 5 7 G 7 5 Z 6 L L n t D b 2 x 1 b W 4 z L D J 9 J n F 1 b 3 Q 7 L C Z x d W 9 0 O 1 N l Y 3 R p b 2 4 x L 0 F n b y 1 l Z m Z l Y 3 R f U m F 3 L + a b t O a U u e e a h O e x u + W e i y 5 7 Q 2 9 s d W 1 u N C w z f S Z x d W 9 0 O y w m c X V v d D t T Z W N 0 a W 9 u M S 9 B Z 2 8 t Z W Z m Z W N 0 X 1 J h d y / m m 7 T m l L n n m o T n s b v l n o s u e 0 N v b H V t b j U s N H 0 m c X V v d D s s J n F 1 b 3 Q 7 U 2 V j d G l v b j E v Q W d v L W V m Z m V j d F 9 S Y X c v 5 p u 0 5 p S 5 5 5 q E 5 7 G 7 5 Z 6 L L n t D b 2 x 1 b W 4 2 L D V 9 J n F 1 b 3 Q 7 L C Z x d W 9 0 O 1 N l Y 3 R p b 2 4 x L 0 F n b y 1 l Z m Z l Y 3 R f U m F 3 L + a b t O a U u e e a h O e x u + W e i y 5 7 Q 2 9 s d W 1 u N y w 2 f S Z x d W 9 0 O y w m c X V v d D t T Z W N 0 a W 9 u M S 9 B Z 2 8 t Z W Z m Z W N 0 X 1 J h d y / m m 7 T m l L n n m o T n s b v l n o s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n b y 1 l Z m Z l Y 3 R f U m F 3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n b y 1 l Z m Z l Y 3 R f U m F 3 L 0 F n b y 1 l Z m Z l Y 3 R f U m F 3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d v L W V m Z m V j d F 9 S Y X c v J U U 2 J T l C J U I 0 J U U 2 J T k 0 J U I 5 J U U 3 J T l B J T g 0 J U U 3 J U I x J U J C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d v L W V m Z m V j d F 9 O b 3 J t Y W x p e m V k P C 9 J d G V t U G F 0 a D 4 8 L 0 l 0 Z W 1 M b 2 N h d G l v b j 4 8 U 3 R h Y m x l R W 5 0 c m l l c z 4 8 R W 5 0 c n k g V H l w Z T 0 i S X N Q c m l 2 Y X R l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M Y X N 0 V X B k Y X R l Z C I g V m F s d W U 9 I m Q y M D I x L T E y L T A x V D A 2 O j E 5 O j E 2 L j c 4 M D Q 1 M T d a I i A v P j x F b n R y e S B U e X B l P S J G a W x s R X J y b 3 J D b 2 R l I i B W Y W x 1 Z T 0 i c 1 V u a 2 5 v d 2 4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t d I i A v P j x F b n R y e S B U e X B l P S J G a W x s Q 2 9 s d W 1 u V H l w Z X M i I F Z h b H V l P S J z Q U F B R k J R V U Z B Q U F B Q U F B Q U F B Q U E i I C 8 + P E V u d H J 5 I F R 5 c G U 9 I k Z p b G x F c n J v c k N v d W 5 0 I i B W Y W x 1 Z T 0 i b D M i I C 8 + P E V u d H J 5 I F R 5 c G U 9 I k Z p b G x D b 3 V u d C I g V m F s d W U 9 I m w 1 M C I g L z 4 8 R W 5 0 c n k g V H l w Z T 0 i R m l s b F N 0 Y X R 1 c y I g V m F s d W U 9 I n N D b 2 1 w b G V 0 Z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Z 2 8 t Z W Z m Z W N 0 X 0 5 v c m 1 h b G l 6 Z W Q v 5 p u 0 5 p S 5 5 5 q E 5 7 G 7 5 Z 6 L L n t D b 2 x 1 b W 4 x L D B 9 J n F 1 b 3 Q 7 L C Z x d W 9 0 O 1 N l Y 3 R p b 2 4 x L 0 F n b y 1 l Z m Z l Y 3 R f T m 9 y b W F s a X p l Z C / m m 7 T m l L n n m o T n s b v l n o s u e 0 N v b H V t b j I s M X 0 m c X V v d D s s J n F 1 b 3 Q 7 U 2 V j d G l v b j E v Q W d v L W V m Z m V j d F 9 O b 3 J t Y W x p e m V k L + a b t O a U u e e a h O e x u + W e i y 5 7 Q 2 9 s d W 1 u M y w y f S Z x d W 9 0 O y w m c X V v d D t T Z W N 0 a W 9 u M S 9 B Z 2 8 t Z W Z m Z W N 0 X 0 5 v c m 1 h b G l 6 Z W Q v 5 p u 0 5 p S 5 5 5 q E 5 7 G 7 5 Z 6 L L n t D b 2 x 1 b W 4 0 L D N 9 J n F 1 b 3 Q 7 L C Z x d W 9 0 O 1 N l Y 3 R p b 2 4 x L 0 F n b y 1 l Z m Z l Y 3 R f T m 9 y b W F s a X p l Z C / m m 7 T m l L n n m o T n s b v l n o s u e 0 N v b H V t b j U s N H 0 m c X V v d D s s J n F 1 b 3 Q 7 U 2 V j d G l v b j E v Q W d v L W V m Z m V j d F 9 O b 3 J t Y W x p e m V k L + a b t O a U u e e a h O e x u + W e i y 5 7 Q 2 9 s d W 1 u N i w 1 f S Z x d W 9 0 O y w m c X V v d D t T Z W N 0 a W 9 u M S 9 B Z 2 8 t Z W Z m Z W N 0 X 0 5 v c m 1 h b G l 6 Z W Q v 5 p u 0 5 p S 5 5 5 q E 5 7 G 7 5 Z 6 L L n t D b 2 x 1 b W 4 3 L D Z 9 J n F 1 b 3 Q 7 L C Z x d W 9 0 O 1 N l Y 3 R p b 2 4 x L 0 F n b y 1 l Z m Z l Y 3 R f T m 9 y b W F s a X p l Z C / m m 7 T m l L n n m o T n s b v l n o s u e 0 N v b H V t b j g s N 3 0 m c X V v d D s s J n F 1 b 3 Q 7 U 2 V j d G l v b j E v Q W d v L W V m Z m V j d F 9 O b 3 J t Y W x p e m V k L + a b t O a U u e e a h O e x u + W e i y 5 7 Q 2 9 s d W 1 u O S w 4 f S Z x d W 9 0 O y w m c X V v d D t T Z W N 0 a W 9 u M S 9 B Z 2 8 t Z W Z m Z W N 0 X 0 5 v c m 1 h b G l 6 Z W Q v 5 p u 0 5 p S 5 5 5 q E 5 7 G 7 5 Z 6 L L n t D b 2 x 1 b W 4 x M C w 5 f S Z x d W 9 0 O y w m c X V v d D t T Z W N 0 a W 9 u M S 9 B Z 2 8 t Z W Z m Z W N 0 X 0 5 v c m 1 h b G l 6 Z W Q v 5 p u 0 5 p S 5 5 5 q E 5 7 G 7 5 Z 6 L L n t D b 2 x 1 b W 4 x M S w x M H 0 m c X V v d D s s J n F 1 b 3 Q 7 U 2 V j d G l v b j E v Q W d v L W V m Z m V j d F 9 O b 3 J t Y W x p e m V k L + a b t O a U u e e a h O e x u + W e i y 5 7 Q 2 9 s d W 1 u M T I s M T F 9 J n F 1 b 3 Q 7 L C Z x d W 9 0 O 1 N l Y 3 R p b 2 4 x L 0 F n b y 1 l Z m Z l Y 3 R f T m 9 y b W F s a X p l Z C / m m 7 T m l L n n m o T n s b v l n o s u e 0 N v b H V t b j E z L D E y f S Z x d W 9 0 O y w m c X V v d D t T Z W N 0 a W 9 u M S 9 B Z 2 8 t Z W Z m Z W N 0 X 0 5 v c m 1 h b G l 6 Z W Q v 5 p u 0 5 p S 5 5 5 q E 5 7 G 7 5 Z 6 L L n t D b 2 x 1 b W 4 x N C w x M 3 0 m c X V v d D s s J n F 1 b 3 Q 7 U 2 V j d G l v b j E v Q W d v L W V m Z m V j d F 9 O b 3 J t Y W x p e m V k L + a b t O a U u e e a h O e x u + W e i y 5 7 Q 2 9 s d W 1 u M T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B Z 2 8 t Z W Z m Z W N 0 X 0 5 v c m 1 h b G l 6 Z W Q v 5 p u 0 5 p S 5 5 5 q E 5 7 G 7 5 Z 6 L L n t D b 2 x 1 b W 4 x L D B 9 J n F 1 b 3 Q 7 L C Z x d W 9 0 O 1 N l Y 3 R p b 2 4 x L 0 F n b y 1 l Z m Z l Y 3 R f T m 9 y b W F s a X p l Z C / m m 7 T m l L n n m o T n s b v l n o s u e 0 N v b H V t b j I s M X 0 m c X V v d D s s J n F 1 b 3 Q 7 U 2 V j d G l v b j E v Q W d v L W V m Z m V j d F 9 O b 3 J t Y W x p e m V k L + a b t O a U u e e a h O e x u + W e i y 5 7 Q 2 9 s d W 1 u M y w y f S Z x d W 9 0 O y w m c X V v d D t T Z W N 0 a W 9 u M S 9 B Z 2 8 t Z W Z m Z W N 0 X 0 5 v c m 1 h b G l 6 Z W Q v 5 p u 0 5 p S 5 5 5 q E 5 7 G 7 5 Z 6 L L n t D b 2 x 1 b W 4 0 L D N 9 J n F 1 b 3 Q 7 L C Z x d W 9 0 O 1 N l Y 3 R p b 2 4 x L 0 F n b y 1 l Z m Z l Y 3 R f T m 9 y b W F s a X p l Z C / m m 7 T m l L n n m o T n s b v l n o s u e 0 N v b H V t b j U s N H 0 m c X V v d D s s J n F 1 b 3 Q 7 U 2 V j d G l v b j E v Q W d v L W V m Z m V j d F 9 O b 3 J t Y W x p e m V k L + a b t O a U u e e a h O e x u + W e i y 5 7 Q 2 9 s d W 1 u N i w 1 f S Z x d W 9 0 O y w m c X V v d D t T Z W N 0 a W 9 u M S 9 B Z 2 8 t Z W Z m Z W N 0 X 0 5 v c m 1 h b G l 6 Z W Q v 5 p u 0 5 p S 5 5 5 q E 5 7 G 7 5 Z 6 L L n t D b 2 x 1 b W 4 3 L D Z 9 J n F 1 b 3 Q 7 L C Z x d W 9 0 O 1 N l Y 3 R p b 2 4 x L 0 F n b y 1 l Z m Z l Y 3 R f T m 9 y b W F s a X p l Z C / m m 7 T m l L n n m o T n s b v l n o s u e 0 N v b H V t b j g s N 3 0 m c X V v d D s s J n F 1 b 3 Q 7 U 2 V j d G l v b j E v Q W d v L W V m Z m V j d F 9 O b 3 J t Y W x p e m V k L + a b t O a U u e e a h O e x u + W e i y 5 7 Q 2 9 s d W 1 u O S w 4 f S Z x d W 9 0 O y w m c X V v d D t T Z W N 0 a W 9 u M S 9 B Z 2 8 t Z W Z m Z W N 0 X 0 5 v c m 1 h b G l 6 Z W Q v 5 p u 0 5 p S 5 5 5 q E 5 7 G 7 5 Z 6 L L n t D b 2 x 1 b W 4 x M C w 5 f S Z x d W 9 0 O y w m c X V v d D t T Z W N 0 a W 9 u M S 9 B Z 2 8 t Z W Z m Z W N 0 X 0 5 v c m 1 h b G l 6 Z W Q v 5 p u 0 5 p S 5 5 5 q E 5 7 G 7 5 Z 6 L L n t D b 2 x 1 b W 4 x M S w x M H 0 m c X V v d D s s J n F 1 b 3 Q 7 U 2 V j d G l v b j E v Q W d v L W V m Z m V j d F 9 O b 3 J t Y W x p e m V k L + a b t O a U u e e a h O e x u + W e i y 5 7 Q 2 9 s d W 1 u M T I s M T F 9 J n F 1 b 3 Q 7 L C Z x d W 9 0 O 1 N l Y 3 R p b 2 4 x L 0 F n b y 1 l Z m Z l Y 3 R f T m 9 y b W F s a X p l Z C / m m 7 T m l L n n m o T n s b v l n o s u e 0 N v b H V t b j E z L D E y f S Z x d W 9 0 O y w m c X V v d D t T Z W N 0 a W 9 u M S 9 B Z 2 8 t Z W Z m Z W N 0 X 0 5 v c m 1 h b G l 6 Z W Q v 5 p u 0 5 p S 5 5 5 q E 5 7 G 7 5 Z 6 L L n t D b 2 x 1 b W 4 x N C w x M 3 0 m c X V v d D s s J n F 1 b 3 Q 7 U 2 V j d G l v b j E v Q W d v L W V m Z m V j d F 9 O b 3 J t Y W x p e m V k L + a b t O a U u e e a h O e x u + W e i y 5 7 Q 2 9 s d W 1 u M T U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Z 2 8 t Z W Z m Z W N 0 X 0 5 v c m 1 h b G l 6 Z W Q v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d v L W V m Z m V j d F 9 O b 3 J t Y W x p e m V k L 0 F n b y 1 l Z m Z l Y 3 R f T m 9 y b W F s a X p l Z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n b y 1 l Z m Z l Y 3 R f T m 9 y b W F s a X p l Z C 8 l R T Y l O U I l Q j Q l R T Y l O T Q l Q j k l R T c l O U E l O D Q l R T c l Q j E l Q k I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N S 7 2 x 8 V I k k y x 7 K Q B s H s o T g A A A A A C A A A A A A A Q Z g A A A A E A A C A A A A D x i B y v P G H q l E Z p M Z c Q D W a n 4 t s i N j D e Z 6 c N W 6 u H c o 7 i Z A A A A A A O g A A A A A I A A C A A A A D R 3 w 3 0 Y / u i B S L P i 2 L Y D l i t 2 c H S d l e B g U D B k g E d A U R 8 i F A A A A A + C h x D D M S 7 T G R P Z s 4 S + P X c r A 4 F e 2 D J P 7 4 B B 7 h F g z g f x g i w Z 5 f / j 6 P X Z y B T i X Z v 6 j + e 6 C 7 D c u c g 3 R K 0 q T M o t c c z c V T Q Z A G A B V R D k o k s w B j M u k A A A A D 1 S 9 p s Q 2 Z t l z K v R / H H N K 2 Q 9 J r 9 6 g K g e C 0 l 3 Y B H b C 4 P 4 M s 4 y N m I E G V A I d O 7 D H d i t I O V I F F x N l p C + j J 8 p C r J Q Q a d < / D a t a M a s h u p > 
</file>

<file path=customXml/itemProps1.xml><?xml version="1.0" encoding="utf-8"?>
<ds:datastoreItem xmlns:ds="http://schemas.openxmlformats.org/officeDocument/2006/customXml" ds:itemID="{1D203394-1AFC-469C-AD97-78DD0E9B2EC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Fig. 2B Ca2+_Raw</vt:lpstr>
      <vt:lpstr>Fig. 2B Ca2+_%</vt:lpstr>
      <vt:lpstr>Fig. 2C IP1_Raw</vt:lpstr>
      <vt:lpstr>Fig. 2C IP1_%</vt:lpstr>
      <vt:lpstr>Fig. 2F BRET</vt:lpstr>
      <vt:lpstr>Fig. 2F ΔBRET</vt:lpstr>
      <vt:lpstr>Fig. 2G Ca2+_Raw</vt:lpstr>
      <vt:lpstr>Fig. 2G Ca2+_%</vt:lpstr>
      <vt:lpstr>Fig. 2H Ca2+_Raw</vt:lpstr>
      <vt:lpstr>Fig. 2H Ca2+_%</vt:lpstr>
      <vt:lpstr>Fig. 2I Ca2+_Raw</vt:lpstr>
      <vt:lpstr>Fig. 2I Ca2+_%</vt:lpstr>
      <vt:lpstr>Fig. 2S1 IP1_Raw</vt:lpstr>
      <vt:lpstr>Fig. 2S1 IP1_%</vt:lpstr>
    </vt:vector>
  </TitlesOfParts>
  <Company>HUST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 Lei</dc:creator>
  <cp:lastModifiedBy>LIU Lei</cp:lastModifiedBy>
  <dcterms:created xsi:type="dcterms:W3CDTF">2019-08-01T06:32:38Z</dcterms:created>
  <dcterms:modified xsi:type="dcterms:W3CDTF">2021-12-01T07:10:36Z</dcterms:modified>
</cp:coreProperties>
</file>