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20460" yWindow="0" windowWidth="22260" windowHeight="12645"/>
  </bookViews>
  <sheets>
    <sheet name="Fig. 4B-C rac_Raw" sheetId="8" r:id="rId1"/>
    <sheet name="Fig. 4B-C rac_%" sheetId="11" r:id="rId2"/>
    <sheet name="Fig. 4B-C GABA_Raw" sheetId="2" r:id="rId3"/>
    <sheet name="Fig. 4B-C GABA_%" sheetId="10" r:id="rId4"/>
    <sheet name="Fig. 4D_Raw" sheetId="12" r:id="rId5"/>
    <sheet name="Fig. 4D_%" sheetId="13" r:id="rId6"/>
    <sheet name="Fig. 4E-F_Raw" sheetId="14" r:id="rId7"/>
    <sheet name="Fig. 4E-F_RawA1" sheetId="15" r:id="rId8"/>
    <sheet name="Fig. 4E-F_RawA2" sheetId="16" r:id="rId9"/>
    <sheet name="Fig. 4E&amp;4S1A_%" sheetId="19" r:id="rId10"/>
    <sheet name="Fig. 4F_%" sheetId="17" r:id="rId11"/>
    <sheet name="Fig. 4S1B_%" sheetId="18" r:id="rId12"/>
    <sheet name="Fig. 4S2 WT_Raw" sheetId="20" r:id="rId13"/>
    <sheet name="Fig. 4S2 WT_%" sheetId="21" r:id="rId14"/>
    <sheet name="Fig. 4S2 GB2_Raw" sheetId="22" r:id="rId15"/>
    <sheet name="Fig. 4S2 GB2_%" sheetId="23" r:id="rId16"/>
    <sheet name="Fig. 4S2 GB1_Raw" sheetId="24" r:id="rId17"/>
    <sheet name="Fig. 4S2 GB1_%" sheetId="25" r:id="rId18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4" i="25" l="1"/>
  <c r="D144" i="25"/>
  <c r="C144" i="25"/>
  <c r="A144" i="25"/>
  <c r="E143" i="25"/>
  <c r="D143" i="25"/>
  <c r="C143" i="25"/>
  <c r="A143" i="25"/>
  <c r="E142" i="25"/>
  <c r="D142" i="25"/>
  <c r="C142" i="25"/>
  <c r="A142" i="25"/>
  <c r="E141" i="25"/>
  <c r="D141" i="25"/>
  <c r="C141" i="25"/>
  <c r="A141" i="25"/>
  <c r="E140" i="25"/>
  <c r="D140" i="25"/>
  <c r="C140" i="25"/>
  <c r="A140" i="25"/>
  <c r="E139" i="25"/>
  <c r="D139" i="25"/>
  <c r="C139" i="25"/>
  <c r="A139" i="25"/>
  <c r="E138" i="25"/>
  <c r="D138" i="25"/>
  <c r="C138" i="25"/>
  <c r="A138" i="25"/>
  <c r="E137" i="25"/>
  <c r="D137" i="25"/>
  <c r="C137" i="25"/>
  <c r="A137" i="25"/>
  <c r="B136" i="25"/>
  <c r="A136" i="25"/>
  <c r="E135" i="25"/>
  <c r="D135" i="25"/>
  <c r="C135" i="25"/>
  <c r="A134" i="25"/>
  <c r="E132" i="25"/>
  <c r="D132" i="25"/>
  <c r="C132" i="25"/>
  <c r="A132" i="25"/>
  <c r="E131" i="25"/>
  <c r="D131" i="25"/>
  <c r="C131" i="25"/>
  <c r="A131" i="25"/>
  <c r="E130" i="25"/>
  <c r="D130" i="25"/>
  <c r="C130" i="25"/>
  <c r="A130" i="25"/>
  <c r="E129" i="25"/>
  <c r="D129" i="25"/>
  <c r="C129" i="25"/>
  <c r="A129" i="25"/>
  <c r="E128" i="25"/>
  <c r="D128" i="25"/>
  <c r="C128" i="25"/>
  <c r="A128" i="25"/>
  <c r="E127" i="25"/>
  <c r="D127" i="25"/>
  <c r="C127" i="25"/>
  <c r="A127" i="25"/>
  <c r="E126" i="25"/>
  <c r="D126" i="25"/>
  <c r="C126" i="25"/>
  <c r="A126" i="25"/>
  <c r="E125" i="25"/>
  <c r="D125" i="25"/>
  <c r="C125" i="25"/>
  <c r="A125" i="25"/>
  <c r="B124" i="25"/>
  <c r="A124" i="25"/>
  <c r="E123" i="25"/>
  <c r="D123" i="25"/>
  <c r="C123" i="25"/>
  <c r="A122" i="25"/>
  <c r="E120" i="25"/>
  <c r="D120" i="25"/>
  <c r="C120" i="25"/>
  <c r="A120" i="25"/>
  <c r="E119" i="25"/>
  <c r="D119" i="25"/>
  <c r="C119" i="25"/>
  <c r="A119" i="25"/>
  <c r="E118" i="25"/>
  <c r="D118" i="25"/>
  <c r="C118" i="25"/>
  <c r="A118" i="25"/>
  <c r="E117" i="25"/>
  <c r="D117" i="25"/>
  <c r="C117" i="25"/>
  <c r="A117" i="25"/>
  <c r="E116" i="25"/>
  <c r="D116" i="25"/>
  <c r="C116" i="25"/>
  <c r="A116" i="25"/>
  <c r="E115" i="25"/>
  <c r="D115" i="25"/>
  <c r="C115" i="25"/>
  <c r="A115" i="25"/>
  <c r="E114" i="25"/>
  <c r="D114" i="25"/>
  <c r="C114" i="25"/>
  <c r="A114" i="25"/>
  <c r="E113" i="25"/>
  <c r="D113" i="25"/>
  <c r="C113" i="25"/>
  <c r="A113" i="25"/>
  <c r="B112" i="25"/>
  <c r="A112" i="25"/>
  <c r="E111" i="25"/>
  <c r="D111" i="25"/>
  <c r="C111" i="25"/>
  <c r="A110" i="25"/>
  <c r="E108" i="25"/>
  <c r="D108" i="25"/>
  <c r="C108" i="25"/>
  <c r="A108" i="25"/>
  <c r="E107" i="25"/>
  <c r="D107" i="25"/>
  <c r="C107" i="25"/>
  <c r="A107" i="25"/>
  <c r="E106" i="25"/>
  <c r="D106" i="25"/>
  <c r="C106" i="25"/>
  <c r="A106" i="25"/>
  <c r="E105" i="25"/>
  <c r="D105" i="25"/>
  <c r="C105" i="25"/>
  <c r="A105" i="25"/>
  <c r="E104" i="25"/>
  <c r="D104" i="25"/>
  <c r="C104" i="25"/>
  <c r="A104" i="25"/>
  <c r="E103" i="25"/>
  <c r="D103" i="25"/>
  <c r="C103" i="25"/>
  <c r="A103" i="25"/>
  <c r="E102" i="25"/>
  <c r="D102" i="25"/>
  <c r="C102" i="25"/>
  <c r="A102" i="25"/>
  <c r="E101" i="25"/>
  <c r="D101" i="25"/>
  <c r="C101" i="25"/>
  <c r="A101" i="25"/>
  <c r="B100" i="25"/>
  <c r="A100" i="25"/>
  <c r="E99" i="25"/>
  <c r="D99" i="25"/>
  <c r="C99" i="25"/>
  <c r="A98" i="25"/>
  <c r="E96" i="25"/>
  <c r="D96" i="25"/>
  <c r="C96" i="25"/>
  <c r="A96" i="25"/>
  <c r="E95" i="25"/>
  <c r="D95" i="25"/>
  <c r="C95" i="25"/>
  <c r="A95" i="25"/>
  <c r="E94" i="25"/>
  <c r="D94" i="25"/>
  <c r="C94" i="25"/>
  <c r="A94" i="25"/>
  <c r="E93" i="25"/>
  <c r="D93" i="25"/>
  <c r="C93" i="25"/>
  <c r="A93" i="25"/>
  <c r="E92" i="25"/>
  <c r="D92" i="25"/>
  <c r="C92" i="25"/>
  <c r="A92" i="25"/>
  <c r="E91" i="25"/>
  <c r="D91" i="25"/>
  <c r="C91" i="25"/>
  <c r="A91" i="25"/>
  <c r="E90" i="25"/>
  <c r="D90" i="25"/>
  <c r="C90" i="25"/>
  <c r="A90" i="25"/>
  <c r="E89" i="25"/>
  <c r="D89" i="25"/>
  <c r="C89" i="25"/>
  <c r="A89" i="25"/>
  <c r="B88" i="25"/>
  <c r="A88" i="25"/>
  <c r="E87" i="25"/>
  <c r="D87" i="25"/>
  <c r="C87" i="25"/>
  <c r="A86" i="25"/>
  <c r="E84" i="25"/>
  <c r="D84" i="25"/>
  <c r="C84" i="25"/>
  <c r="A84" i="25"/>
  <c r="E83" i="25"/>
  <c r="D83" i="25"/>
  <c r="C83" i="25"/>
  <c r="A83" i="25"/>
  <c r="E82" i="25"/>
  <c r="D82" i="25"/>
  <c r="C82" i="25"/>
  <c r="A82" i="25"/>
  <c r="E81" i="25"/>
  <c r="D81" i="25"/>
  <c r="C81" i="25"/>
  <c r="A81" i="25"/>
  <c r="E80" i="25"/>
  <c r="D80" i="25"/>
  <c r="C80" i="25"/>
  <c r="A80" i="25"/>
  <c r="E79" i="25"/>
  <c r="D79" i="25"/>
  <c r="C79" i="25"/>
  <c r="A79" i="25"/>
  <c r="E78" i="25"/>
  <c r="D78" i="25"/>
  <c r="C78" i="25"/>
  <c r="A78" i="25"/>
  <c r="E77" i="25"/>
  <c r="D77" i="25"/>
  <c r="C77" i="25"/>
  <c r="A77" i="25"/>
  <c r="B76" i="25"/>
  <c r="A76" i="25"/>
  <c r="E75" i="25"/>
  <c r="D75" i="25"/>
  <c r="C75" i="25"/>
  <c r="A74" i="25"/>
  <c r="E72" i="25"/>
  <c r="D72" i="25"/>
  <c r="C72" i="25"/>
  <c r="A72" i="25"/>
  <c r="E71" i="25"/>
  <c r="D71" i="25"/>
  <c r="C71" i="25"/>
  <c r="A71" i="25"/>
  <c r="E70" i="25"/>
  <c r="D70" i="25"/>
  <c r="C70" i="25"/>
  <c r="A70" i="25"/>
  <c r="E69" i="25"/>
  <c r="D69" i="25"/>
  <c r="C69" i="25"/>
  <c r="A69" i="25"/>
  <c r="E68" i="25"/>
  <c r="D68" i="25"/>
  <c r="C68" i="25"/>
  <c r="A68" i="25"/>
  <c r="E67" i="25"/>
  <c r="D67" i="25"/>
  <c r="C67" i="25"/>
  <c r="A67" i="25"/>
  <c r="E66" i="25"/>
  <c r="D66" i="25"/>
  <c r="C66" i="25"/>
  <c r="A66" i="25"/>
  <c r="E65" i="25"/>
  <c r="D65" i="25"/>
  <c r="C65" i="25"/>
  <c r="A65" i="25"/>
  <c r="B64" i="25"/>
  <c r="A64" i="25"/>
  <c r="E63" i="25"/>
  <c r="D63" i="25"/>
  <c r="C63" i="25"/>
  <c r="A62" i="25"/>
  <c r="E60" i="25"/>
  <c r="D60" i="25"/>
  <c r="C60" i="25"/>
  <c r="A60" i="25"/>
  <c r="E59" i="25"/>
  <c r="D59" i="25"/>
  <c r="C59" i="25"/>
  <c r="A59" i="25"/>
  <c r="E58" i="25"/>
  <c r="D58" i="25"/>
  <c r="C58" i="25"/>
  <c r="A58" i="25"/>
  <c r="E57" i="25"/>
  <c r="D57" i="25"/>
  <c r="C57" i="25"/>
  <c r="A57" i="25"/>
  <c r="E56" i="25"/>
  <c r="D56" i="25"/>
  <c r="C56" i="25"/>
  <c r="A56" i="25"/>
  <c r="E55" i="25"/>
  <c r="D55" i="25"/>
  <c r="C55" i="25"/>
  <c r="A55" i="25"/>
  <c r="E54" i="25"/>
  <c r="D54" i="25"/>
  <c r="C54" i="25"/>
  <c r="A54" i="25"/>
  <c r="E53" i="25"/>
  <c r="D53" i="25"/>
  <c r="C53" i="25"/>
  <c r="A53" i="25"/>
  <c r="B52" i="25"/>
  <c r="A52" i="25"/>
  <c r="E51" i="25"/>
  <c r="D51" i="25"/>
  <c r="C51" i="25"/>
  <c r="A50" i="25"/>
  <c r="E48" i="25"/>
  <c r="D48" i="25"/>
  <c r="C48" i="25"/>
  <c r="A48" i="25"/>
  <c r="E47" i="25"/>
  <c r="D47" i="25"/>
  <c r="C47" i="25"/>
  <c r="A47" i="25"/>
  <c r="E46" i="25"/>
  <c r="D46" i="25"/>
  <c r="C46" i="25"/>
  <c r="A46" i="25"/>
  <c r="E45" i="25"/>
  <c r="D45" i="25"/>
  <c r="C45" i="25"/>
  <c r="A45" i="25"/>
  <c r="E44" i="25"/>
  <c r="D44" i="25"/>
  <c r="C44" i="25"/>
  <c r="A44" i="25"/>
  <c r="E43" i="25"/>
  <c r="D43" i="25"/>
  <c r="C43" i="25"/>
  <c r="A43" i="25"/>
  <c r="E42" i="25"/>
  <c r="D42" i="25"/>
  <c r="C42" i="25"/>
  <c r="A42" i="25"/>
  <c r="E41" i="25"/>
  <c r="D41" i="25"/>
  <c r="C41" i="25"/>
  <c r="A41" i="25"/>
  <c r="B40" i="25"/>
  <c r="A40" i="25"/>
  <c r="E39" i="25"/>
  <c r="D39" i="25"/>
  <c r="C39" i="25"/>
  <c r="A38" i="25"/>
  <c r="D36" i="25"/>
  <c r="C36" i="25"/>
  <c r="A36" i="25"/>
  <c r="D35" i="25"/>
  <c r="C35" i="25"/>
  <c r="A35" i="25"/>
  <c r="D34" i="25"/>
  <c r="C34" i="25"/>
  <c r="A34" i="25"/>
  <c r="D33" i="25"/>
  <c r="C33" i="25"/>
  <c r="A33" i="25"/>
  <c r="D32" i="25"/>
  <c r="C32" i="25"/>
  <c r="A32" i="25"/>
  <c r="D31" i="25"/>
  <c r="C31" i="25"/>
  <c r="A31" i="25"/>
  <c r="D30" i="25"/>
  <c r="C30" i="25"/>
  <c r="A30" i="25"/>
  <c r="D29" i="25"/>
  <c r="C29" i="25"/>
  <c r="A29" i="25"/>
  <c r="B28" i="25"/>
  <c r="A28" i="25"/>
  <c r="E27" i="25"/>
  <c r="D27" i="25"/>
  <c r="C27" i="25"/>
  <c r="A26" i="25"/>
  <c r="D24" i="25"/>
  <c r="C24" i="25"/>
  <c r="A24" i="25"/>
  <c r="D23" i="25"/>
  <c r="C23" i="25"/>
  <c r="A23" i="25"/>
  <c r="D22" i="25"/>
  <c r="C22" i="25"/>
  <c r="A22" i="25"/>
  <c r="D21" i="25"/>
  <c r="C21" i="25"/>
  <c r="A21" i="25"/>
  <c r="D20" i="25"/>
  <c r="C20" i="25"/>
  <c r="A20" i="25"/>
  <c r="D19" i="25"/>
  <c r="C19" i="25"/>
  <c r="A19" i="25"/>
  <c r="D18" i="25"/>
  <c r="C18" i="25"/>
  <c r="A18" i="25"/>
  <c r="D17" i="25"/>
  <c r="C17" i="25"/>
  <c r="A17" i="25"/>
  <c r="B16" i="25"/>
  <c r="A16" i="25"/>
  <c r="E15" i="25"/>
  <c r="D15" i="25"/>
  <c r="C15" i="25"/>
  <c r="A14" i="25"/>
  <c r="D12" i="25"/>
  <c r="C12" i="25"/>
  <c r="A12" i="25"/>
  <c r="D11" i="25"/>
  <c r="C11" i="25"/>
  <c r="A11" i="25"/>
  <c r="D10" i="25"/>
  <c r="C10" i="25"/>
  <c r="A10" i="25"/>
  <c r="D9" i="25"/>
  <c r="C9" i="25"/>
  <c r="A9" i="25"/>
  <c r="D8" i="25"/>
  <c r="C8" i="25"/>
  <c r="A8" i="25"/>
  <c r="D7" i="25"/>
  <c r="C7" i="25"/>
  <c r="A7" i="25"/>
  <c r="D6" i="25"/>
  <c r="C6" i="25"/>
  <c r="A6" i="25"/>
  <c r="D5" i="25"/>
  <c r="C5" i="25"/>
  <c r="A5" i="25"/>
  <c r="B4" i="25"/>
  <c r="A4" i="25"/>
  <c r="E3" i="25"/>
  <c r="D3" i="25"/>
  <c r="C3" i="25"/>
  <c r="A2" i="25"/>
  <c r="B144" i="24"/>
  <c r="B144" i="25" s="1"/>
  <c r="B143" i="24"/>
  <c r="B143" i="25" s="1"/>
  <c r="B142" i="24"/>
  <c r="B142" i="25" s="1"/>
  <c r="B141" i="24"/>
  <c r="B141" i="25" s="1"/>
  <c r="B140" i="24"/>
  <c r="B140" i="25" s="1"/>
  <c r="B139" i="24"/>
  <c r="B139" i="25" s="1"/>
  <c r="B138" i="24"/>
  <c r="B138" i="25" s="1"/>
  <c r="B137" i="24"/>
  <c r="B137" i="25" s="1"/>
  <c r="B132" i="24"/>
  <c r="B132" i="25" s="1"/>
  <c r="B131" i="24"/>
  <c r="B131" i="25" s="1"/>
  <c r="B130" i="24"/>
  <c r="B130" i="25" s="1"/>
  <c r="B129" i="24"/>
  <c r="B129" i="25" s="1"/>
  <c r="B128" i="24"/>
  <c r="B128" i="25" s="1"/>
  <c r="B127" i="24"/>
  <c r="B127" i="25" s="1"/>
  <c r="B126" i="24"/>
  <c r="B126" i="25" s="1"/>
  <c r="B125" i="24"/>
  <c r="B125" i="25" s="1"/>
  <c r="B120" i="24"/>
  <c r="B120" i="25" s="1"/>
  <c r="B119" i="24"/>
  <c r="B119" i="25" s="1"/>
  <c r="B118" i="24"/>
  <c r="B118" i="25" s="1"/>
  <c r="B117" i="24"/>
  <c r="B117" i="25" s="1"/>
  <c r="B116" i="24"/>
  <c r="B116" i="25" s="1"/>
  <c r="B115" i="24"/>
  <c r="B115" i="25" s="1"/>
  <c r="B114" i="24"/>
  <c r="B114" i="25" s="1"/>
  <c r="B113" i="24"/>
  <c r="B113" i="25" s="1"/>
  <c r="B108" i="24"/>
  <c r="B108" i="25" s="1"/>
  <c r="B107" i="24"/>
  <c r="B107" i="25" s="1"/>
  <c r="B106" i="24"/>
  <c r="B106" i="25" s="1"/>
  <c r="B105" i="24"/>
  <c r="B105" i="25" s="1"/>
  <c r="B104" i="24"/>
  <c r="B104" i="25" s="1"/>
  <c r="B103" i="24"/>
  <c r="B103" i="25" s="1"/>
  <c r="B102" i="24"/>
  <c r="B102" i="25" s="1"/>
  <c r="B101" i="24"/>
  <c r="B101" i="25" s="1"/>
  <c r="B96" i="24"/>
  <c r="B96" i="25" s="1"/>
  <c r="B95" i="24"/>
  <c r="B95" i="25" s="1"/>
  <c r="B94" i="24"/>
  <c r="B94" i="25" s="1"/>
  <c r="B93" i="24"/>
  <c r="B93" i="25" s="1"/>
  <c r="B92" i="24"/>
  <c r="B92" i="25" s="1"/>
  <c r="B91" i="24"/>
  <c r="B91" i="25" s="1"/>
  <c r="B90" i="24"/>
  <c r="B90" i="25" s="1"/>
  <c r="B89" i="24"/>
  <c r="B89" i="25" s="1"/>
  <c r="B84" i="24"/>
  <c r="B84" i="25" s="1"/>
  <c r="B83" i="24"/>
  <c r="B83" i="25" s="1"/>
  <c r="B82" i="24"/>
  <c r="B82" i="25" s="1"/>
  <c r="B81" i="24"/>
  <c r="B81" i="25" s="1"/>
  <c r="B80" i="24"/>
  <c r="B80" i="25" s="1"/>
  <c r="B79" i="24"/>
  <c r="B79" i="25" s="1"/>
  <c r="B78" i="24"/>
  <c r="B78" i="25" s="1"/>
  <c r="B77" i="24"/>
  <c r="B77" i="25" s="1"/>
  <c r="B72" i="24"/>
  <c r="B72" i="25" s="1"/>
  <c r="B71" i="24"/>
  <c r="B71" i="25" s="1"/>
  <c r="B70" i="24"/>
  <c r="B70" i="25" s="1"/>
  <c r="B69" i="24"/>
  <c r="B69" i="25" s="1"/>
  <c r="B68" i="24"/>
  <c r="B68" i="25" s="1"/>
  <c r="B67" i="24"/>
  <c r="B67" i="25" s="1"/>
  <c r="B66" i="24"/>
  <c r="B66" i="25" s="1"/>
  <c r="B65" i="24"/>
  <c r="B65" i="25" s="1"/>
  <c r="B60" i="24"/>
  <c r="B60" i="25" s="1"/>
  <c r="B59" i="24"/>
  <c r="B59" i="25" s="1"/>
  <c r="B58" i="24"/>
  <c r="B58" i="25" s="1"/>
  <c r="B57" i="24"/>
  <c r="B57" i="25" s="1"/>
  <c r="B56" i="24"/>
  <c r="B56" i="25" s="1"/>
  <c r="B55" i="24"/>
  <c r="B55" i="25" s="1"/>
  <c r="B54" i="24"/>
  <c r="B54" i="25" s="1"/>
  <c r="B53" i="24"/>
  <c r="B53" i="25" s="1"/>
  <c r="B48" i="24"/>
  <c r="B48" i="25" s="1"/>
  <c r="B47" i="24"/>
  <c r="B47" i="25" s="1"/>
  <c r="B46" i="24"/>
  <c r="B46" i="25" s="1"/>
  <c r="B45" i="24"/>
  <c r="B45" i="25" s="1"/>
  <c r="B44" i="24"/>
  <c r="B44" i="25" s="1"/>
  <c r="B43" i="24"/>
  <c r="B43" i="25" s="1"/>
  <c r="B42" i="24"/>
  <c r="B42" i="25" s="1"/>
  <c r="B41" i="24"/>
  <c r="B41" i="25" s="1"/>
  <c r="B36" i="24"/>
  <c r="B36" i="25" s="1"/>
  <c r="B35" i="24"/>
  <c r="B35" i="25" s="1"/>
  <c r="B34" i="24"/>
  <c r="B34" i="25" s="1"/>
  <c r="B33" i="24"/>
  <c r="B33" i="25" s="1"/>
  <c r="B32" i="24"/>
  <c r="B32" i="25" s="1"/>
  <c r="B31" i="24"/>
  <c r="B31" i="25" s="1"/>
  <c r="B30" i="24"/>
  <c r="B30" i="25" s="1"/>
  <c r="B29" i="24"/>
  <c r="B29" i="25" s="1"/>
  <c r="B24" i="24"/>
  <c r="B24" i="25" s="1"/>
  <c r="B23" i="24"/>
  <c r="B23" i="25" s="1"/>
  <c r="B22" i="24"/>
  <c r="B22" i="25" s="1"/>
  <c r="B21" i="24"/>
  <c r="B21" i="25" s="1"/>
  <c r="B20" i="24"/>
  <c r="B20" i="25" s="1"/>
  <c r="B19" i="24"/>
  <c r="B19" i="25" s="1"/>
  <c r="B18" i="24"/>
  <c r="B18" i="25" s="1"/>
  <c r="B17" i="24"/>
  <c r="B17" i="25" s="1"/>
  <c r="B12" i="24"/>
  <c r="B12" i="25" s="1"/>
  <c r="B11" i="24"/>
  <c r="B11" i="25" s="1"/>
  <c r="B10" i="24"/>
  <c r="B10" i="25" s="1"/>
  <c r="B9" i="24"/>
  <c r="B9" i="25" s="1"/>
  <c r="B8" i="24"/>
  <c r="B8" i="25" s="1"/>
  <c r="B7" i="24"/>
  <c r="B7" i="25" s="1"/>
  <c r="B6" i="24"/>
  <c r="B6" i="25" s="1"/>
  <c r="B5" i="24"/>
  <c r="B5" i="25" s="1"/>
  <c r="E108" i="23"/>
  <c r="D108" i="23"/>
  <c r="C108" i="23"/>
  <c r="J108" i="23" s="1"/>
  <c r="A108" i="23"/>
  <c r="E107" i="23"/>
  <c r="D107" i="23"/>
  <c r="C107" i="23"/>
  <c r="A107" i="23"/>
  <c r="E106" i="23"/>
  <c r="D106" i="23"/>
  <c r="C106" i="23"/>
  <c r="A106" i="23"/>
  <c r="E105" i="23"/>
  <c r="D105" i="23"/>
  <c r="C105" i="23"/>
  <c r="A105" i="23"/>
  <c r="E104" i="23"/>
  <c r="D104" i="23"/>
  <c r="C104" i="23"/>
  <c r="A104" i="23"/>
  <c r="E103" i="23"/>
  <c r="D103" i="23"/>
  <c r="C103" i="23"/>
  <c r="A103" i="23"/>
  <c r="E102" i="23"/>
  <c r="D102" i="23"/>
  <c r="C102" i="23"/>
  <c r="A102" i="23"/>
  <c r="E101" i="23"/>
  <c r="D101" i="23"/>
  <c r="C101" i="23"/>
  <c r="A101" i="23"/>
  <c r="B100" i="23"/>
  <c r="A100" i="23"/>
  <c r="E99" i="23"/>
  <c r="D99" i="23"/>
  <c r="C99" i="23"/>
  <c r="A98" i="23"/>
  <c r="E96" i="23"/>
  <c r="D96" i="23"/>
  <c r="C96" i="23"/>
  <c r="A96" i="23"/>
  <c r="E95" i="23"/>
  <c r="D95" i="23"/>
  <c r="C95" i="23"/>
  <c r="A95" i="23"/>
  <c r="E94" i="23"/>
  <c r="D94" i="23"/>
  <c r="C94" i="23"/>
  <c r="A94" i="23"/>
  <c r="E93" i="23"/>
  <c r="D93" i="23"/>
  <c r="C93" i="23"/>
  <c r="A93" i="23"/>
  <c r="E92" i="23"/>
  <c r="D92" i="23"/>
  <c r="C92" i="23"/>
  <c r="A92" i="23"/>
  <c r="E91" i="23"/>
  <c r="D91" i="23"/>
  <c r="C91" i="23"/>
  <c r="A91" i="23"/>
  <c r="E90" i="23"/>
  <c r="D90" i="23"/>
  <c r="C90" i="23"/>
  <c r="A90" i="23"/>
  <c r="E89" i="23"/>
  <c r="D89" i="23"/>
  <c r="C89" i="23"/>
  <c r="A89" i="23"/>
  <c r="B88" i="23"/>
  <c r="A88" i="23"/>
  <c r="E87" i="23"/>
  <c r="D87" i="23"/>
  <c r="C87" i="23"/>
  <c r="A86" i="23"/>
  <c r="E84" i="23"/>
  <c r="D84" i="23"/>
  <c r="C84" i="23"/>
  <c r="A84" i="23"/>
  <c r="E83" i="23"/>
  <c r="D83" i="23"/>
  <c r="C83" i="23"/>
  <c r="A83" i="23"/>
  <c r="E82" i="23"/>
  <c r="D82" i="23"/>
  <c r="C82" i="23"/>
  <c r="A82" i="23"/>
  <c r="E81" i="23"/>
  <c r="D81" i="23"/>
  <c r="C81" i="23"/>
  <c r="A81" i="23"/>
  <c r="E80" i="23"/>
  <c r="D80" i="23"/>
  <c r="C80" i="23"/>
  <c r="A80" i="23"/>
  <c r="E79" i="23"/>
  <c r="D79" i="23"/>
  <c r="C79" i="23"/>
  <c r="A79" i="23"/>
  <c r="E78" i="23"/>
  <c r="D78" i="23"/>
  <c r="C78" i="23"/>
  <c r="A78" i="23"/>
  <c r="E77" i="23"/>
  <c r="D77" i="23"/>
  <c r="C77" i="23"/>
  <c r="A77" i="23"/>
  <c r="B76" i="23"/>
  <c r="A76" i="23"/>
  <c r="E75" i="23"/>
  <c r="D75" i="23"/>
  <c r="C75" i="23"/>
  <c r="A74" i="23"/>
  <c r="E72" i="23"/>
  <c r="D72" i="23"/>
  <c r="C72" i="23"/>
  <c r="A72" i="23"/>
  <c r="E71" i="23"/>
  <c r="D71" i="23"/>
  <c r="C71" i="23"/>
  <c r="A71" i="23"/>
  <c r="E70" i="23"/>
  <c r="D70" i="23"/>
  <c r="C70" i="23"/>
  <c r="A70" i="23"/>
  <c r="E69" i="23"/>
  <c r="D69" i="23"/>
  <c r="C69" i="23"/>
  <c r="A69" i="23"/>
  <c r="E68" i="23"/>
  <c r="D68" i="23"/>
  <c r="C68" i="23"/>
  <c r="A68" i="23"/>
  <c r="E67" i="23"/>
  <c r="D67" i="23"/>
  <c r="C67" i="23"/>
  <c r="A67" i="23"/>
  <c r="E66" i="23"/>
  <c r="D66" i="23"/>
  <c r="C66" i="23"/>
  <c r="A66" i="23"/>
  <c r="E65" i="23"/>
  <c r="D65" i="23"/>
  <c r="C65" i="23"/>
  <c r="A65" i="23"/>
  <c r="B64" i="23"/>
  <c r="A64" i="23"/>
  <c r="E63" i="23"/>
  <c r="D63" i="23"/>
  <c r="C63" i="23"/>
  <c r="A62" i="23"/>
  <c r="E60" i="23"/>
  <c r="D60" i="23"/>
  <c r="C60" i="23"/>
  <c r="A60" i="23"/>
  <c r="E59" i="23"/>
  <c r="D59" i="23"/>
  <c r="C59" i="23"/>
  <c r="A59" i="23"/>
  <c r="E58" i="23"/>
  <c r="J58" i="23" s="1"/>
  <c r="D58" i="23"/>
  <c r="C58" i="23"/>
  <c r="A58" i="23"/>
  <c r="E57" i="23"/>
  <c r="D57" i="23"/>
  <c r="C57" i="23"/>
  <c r="A57" i="23"/>
  <c r="E56" i="23"/>
  <c r="D56" i="23"/>
  <c r="C56" i="23"/>
  <c r="A56" i="23"/>
  <c r="E55" i="23"/>
  <c r="D55" i="23"/>
  <c r="C55" i="23"/>
  <c r="A55" i="23"/>
  <c r="E54" i="23"/>
  <c r="D54" i="23"/>
  <c r="C54" i="23"/>
  <c r="A54" i="23"/>
  <c r="E53" i="23"/>
  <c r="D53" i="23"/>
  <c r="C53" i="23"/>
  <c r="A53" i="23"/>
  <c r="B52" i="23"/>
  <c r="A52" i="23"/>
  <c r="E51" i="23"/>
  <c r="D51" i="23"/>
  <c r="C51" i="23"/>
  <c r="A50" i="23"/>
  <c r="E48" i="23"/>
  <c r="D48" i="23"/>
  <c r="C48" i="23"/>
  <c r="A48" i="23"/>
  <c r="E47" i="23"/>
  <c r="D47" i="23"/>
  <c r="C47" i="23"/>
  <c r="A47" i="23"/>
  <c r="E46" i="23"/>
  <c r="D46" i="23"/>
  <c r="C46" i="23"/>
  <c r="A46" i="23"/>
  <c r="E45" i="23"/>
  <c r="D45" i="23"/>
  <c r="C45" i="23"/>
  <c r="A45" i="23"/>
  <c r="E44" i="23"/>
  <c r="D44" i="23"/>
  <c r="C44" i="23"/>
  <c r="A44" i="23"/>
  <c r="E43" i="23"/>
  <c r="D43" i="23"/>
  <c r="C43" i="23"/>
  <c r="A43" i="23"/>
  <c r="E42" i="23"/>
  <c r="D42" i="23"/>
  <c r="C42" i="23"/>
  <c r="A42" i="23"/>
  <c r="E41" i="23"/>
  <c r="D41" i="23"/>
  <c r="C41" i="23"/>
  <c r="A41" i="23"/>
  <c r="B40" i="23"/>
  <c r="A40" i="23"/>
  <c r="E39" i="23"/>
  <c r="D39" i="23"/>
  <c r="C39" i="23"/>
  <c r="A38" i="23"/>
  <c r="E36" i="23"/>
  <c r="D36" i="23"/>
  <c r="C36" i="23"/>
  <c r="A36" i="23"/>
  <c r="E35" i="23"/>
  <c r="D35" i="23"/>
  <c r="C35" i="23"/>
  <c r="A35" i="23"/>
  <c r="E34" i="23"/>
  <c r="D34" i="23"/>
  <c r="C34" i="23"/>
  <c r="A34" i="23"/>
  <c r="E33" i="23"/>
  <c r="D33" i="23"/>
  <c r="C33" i="23"/>
  <c r="A33" i="23"/>
  <c r="E32" i="23"/>
  <c r="D32" i="23"/>
  <c r="C32" i="23"/>
  <c r="A32" i="23"/>
  <c r="E31" i="23"/>
  <c r="D31" i="23"/>
  <c r="C31" i="23"/>
  <c r="A31" i="23"/>
  <c r="E30" i="23"/>
  <c r="D30" i="23"/>
  <c r="C30" i="23"/>
  <c r="A30" i="23"/>
  <c r="E29" i="23"/>
  <c r="D29" i="23"/>
  <c r="C29" i="23"/>
  <c r="A29" i="23"/>
  <c r="B28" i="23"/>
  <c r="A28" i="23"/>
  <c r="E27" i="23"/>
  <c r="D27" i="23"/>
  <c r="C27" i="23"/>
  <c r="A26" i="23"/>
  <c r="E24" i="23"/>
  <c r="D24" i="23"/>
  <c r="C24" i="23"/>
  <c r="A24" i="23"/>
  <c r="E23" i="23"/>
  <c r="D23" i="23"/>
  <c r="C23" i="23"/>
  <c r="A23" i="23"/>
  <c r="E22" i="23"/>
  <c r="D22" i="23"/>
  <c r="C22" i="23"/>
  <c r="A22" i="23"/>
  <c r="E21" i="23"/>
  <c r="D21" i="23"/>
  <c r="C21" i="23"/>
  <c r="A21" i="23"/>
  <c r="E20" i="23"/>
  <c r="D20" i="23"/>
  <c r="C20" i="23"/>
  <c r="A20" i="23"/>
  <c r="E19" i="23"/>
  <c r="D19" i="23"/>
  <c r="C19" i="23"/>
  <c r="A19" i="23"/>
  <c r="E18" i="23"/>
  <c r="D18" i="23"/>
  <c r="C18" i="23"/>
  <c r="A18" i="23"/>
  <c r="E17" i="23"/>
  <c r="D17" i="23"/>
  <c r="C17" i="23"/>
  <c r="A17" i="23"/>
  <c r="B16" i="23"/>
  <c r="A16" i="23"/>
  <c r="E15" i="23"/>
  <c r="D15" i="23"/>
  <c r="C15" i="23"/>
  <c r="A14" i="23"/>
  <c r="E12" i="23"/>
  <c r="D12" i="23"/>
  <c r="C12" i="23"/>
  <c r="A12" i="23"/>
  <c r="E11" i="23"/>
  <c r="D11" i="23"/>
  <c r="C11" i="23"/>
  <c r="A11" i="23"/>
  <c r="E10" i="23"/>
  <c r="D10" i="23"/>
  <c r="C10" i="23"/>
  <c r="A10" i="23"/>
  <c r="E9" i="23"/>
  <c r="D9" i="23"/>
  <c r="C9" i="23"/>
  <c r="A9" i="23"/>
  <c r="E8" i="23"/>
  <c r="D8" i="23"/>
  <c r="C8" i="23"/>
  <c r="A8" i="23"/>
  <c r="E7" i="23"/>
  <c r="D7" i="23"/>
  <c r="C7" i="23"/>
  <c r="A7" i="23"/>
  <c r="E6" i="23"/>
  <c r="D6" i="23"/>
  <c r="C6" i="23"/>
  <c r="A6" i="23"/>
  <c r="E5" i="23"/>
  <c r="D5" i="23"/>
  <c r="C5" i="23"/>
  <c r="A5" i="23"/>
  <c r="B4" i="23"/>
  <c r="A4" i="23"/>
  <c r="E3" i="23"/>
  <c r="D3" i="23"/>
  <c r="C3" i="23"/>
  <c r="A2" i="23"/>
  <c r="B108" i="22"/>
  <c r="B108" i="23" s="1"/>
  <c r="B107" i="22"/>
  <c r="B107" i="23" s="1"/>
  <c r="B106" i="22"/>
  <c r="B106" i="23" s="1"/>
  <c r="B105" i="22"/>
  <c r="B105" i="23" s="1"/>
  <c r="B104" i="22"/>
  <c r="B104" i="23" s="1"/>
  <c r="B103" i="22"/>
  <c r="B103" i="23" s="1"/>
  <c r="B102" i="22"/>
  <c r="B102" i="23" s="1"/>
  <c r="B101" i="22"/>
  <c r="B101" i="23" s="1"/>
  <c r="B96" i="22"/>
  <c r="B96" i="23" s="1"/>
  <c r="B95" i="22"/>
  <c r="B95" i="23" s="1"/>
  <c r="B94" i="22"/>
  <c r="B94" i="23" s="1"/>
  <c r="B93" i="22"/>
  <c r="B93" i="23" s="1"/>
  <c r="B92" i="22"/>
  <c r="B92" i="23" s="1"/>
  <c r="B91" i="22"/>
  <c r="B91" i="23" s="1"/>
  <c r="B90" i="22"/>
  <c r="B90" i="23" s="1"/>
  <c r="B89" i="22"/>
  <c r="B89" i="23" s="1"/>
  <c r="B84" i="22"/>
  <c r="B84" i="23" s="1"/>
  <c r="B83" i="22"/>
  <c r="B83" i="23" s="1"/>
  <c r="B82" i="22"/>
  <c r="B82" i="23" s="1"/>
  <c r="B81" i="22"/>
  <c r="B81" i="23" s="1"/>
  <c r="B80" i="22"/>
  <c r="B80" i="23" s="1"/>
  <c r="B79" i="22"/>
  <c r="B79" i="23" s="1"/>
  <c r="B78" i="22"/>
  <c r="B78" i="23" s="1"/>
  <c r="B77" i="22"/>
  <c r="B77" i="23" s="1"/>
  <c r="B72" i="22"/>
  <c r="B72" i="23" s="1"/>
  <c r="B71" i="22"/>
  <c r="B71" i="23" s="1"/>
  <c r="B70" i="22"/>
  <c r="B70" i="23" s="1"/>
  <c r="B69" i="22"/>
  <c r="B69" i="23" s="1"/>
  <c r="B68" i="22"/>
  <c r="B68" i="23" s="1"/>
  <c r="B67" i="22"/>
  <c r="B67" i="23" s="1"/>
  <c r="B66" i="22"/>
  <c r="B66" i="23" s="1"/>
  <c r="B65" i="22"/>
  <c r="B65" i="23" s="1"/>
  <c r="B60" i="22"/>
  <c r="B60" i="23" s="1"/>
  <c r="B59" i="22"/>
  <c r="B59" i="23" s="1"/>
  <c r="B58" i="22"/>
  <c r="B58" i="23" s="1"/>
  <c r="B57" i="22"/>
  <c r="B57" i="23" s="1"/>
  <c r="B56" i="22"/>
  <c r="B56" i="23" s="1"/>
  <c r="B55" i="22"/>
  <c r="B55" i="23" s="1"/>
  <c r="B54" i="22"/>
  <c r="B54" i="23" s="1"/>
  <c r="B53" i="22"/>
  <c r="B53" i="23" s="1"/>
  <c r="B48" i="22"/>
  <c r="B48" i="23" s="1"/>
  <c r="B47" i="22"/>
  <c r="B47" i="23" s="1"/>
  <c r="B46" i="22"/>
  <c r="B46" i="23" s="1"/>
  <c r="B45" i="22"/>
  <c r="B45" i="23" s="1"/>
  <c r="B44" i="22"/>
  <c r="B44" i="23" s="1"/>
  <c r="B43" i="22"/>
  <c r="B43" i="23" s="1"/>
  <c r="B42" i="22"/>
  <c r="B42" i="23" s="1"/>
  <c r="B41" i="22"/>
  <c r="B41" i="23" s="1"/>
  <c r="B36" i="22"/>
  <c r="B36" i="23" s="1"/>
  <c r="B35" i="22"/>
  <c r="B35" i="23" s="1"/>
  <c r="B34" i="22"/>
  <c r="B34" i="23" s="1"/>
  <c r="B33" i="22"/>
  <c r="B33" i="23" s="1"/>
  <c r="B32" i="22"/>
  <c r="B32" i="23" s="1"/>
  <c r="B31" i="22"/>
  <c r="B31" i="23" s="1"/>
  <c r="B30" i="22"/>
  <c r="B30" i="23" s="1"/>
  <c r="B29" i="22"/>
  <c r="B29" i="23" s="1"/>
  <c r="B24" i="22"/>
  <c r="B24" i="23" s="1"/>
  <c r="B23" i="22"/>
  <c r="B23" i="23" s="1"/>
  <c r="B22" i="22"/>
  <c r="B22" i="23" s="1"/>
  <c r="B21" i="22"/>
  <c r="B21" i="23" s="1"/>
  <c r="B20" i="22"/>
  <c r="B20" i="23" s="1"/>
  <c r="B19" i="22"/>
  <c r="B19" i="23" s="1"/>
  <c r="B18" i="22"/>
  <c r="B18" i="23" s="1"/>
  <c r="B17" i="22"/>
  <c r="B17" i="23" s="1"/>
  <c r="B12" i="22"/>
  <c r="B12" i="23" s="1"/>
  <c r="B11" i="22"/>
  <c r="B11" i="23" s="1"/>
  <c r="B10" i="22"/>
  <c r="B10" i="23" s="1"/>
  <c r="B9" i="22"/>
  <c r="B9" i="23" s="1"/>
  <c r="B8" i="22"/>
  <c r="B8" i="23" s="1"/>
  <c r="B7" i="22"/>
  <c r="B7" i="23" s="1"/>
  <c r="B6" i="22"/>
  <c r="B6" i="23" s="1"/>
  <c r="B5" i="22"/>
  <c r="B5" i="23" s="1"/>
  <c r="E35" i="21"/>
  <c r="D35" i="21"/>
  <c r="C35" i="21"/>
  <c r="J35" i="21" s="1"/>
  <c r="A35" i="21"/>
  <c r="E34" i="21"/>
  <c r="D34" i="21"/>
  <c r="C34" i="21"/>
  <c r="J34" i="21" s="1"/>
  <c r="A34" i="21"/>
  <c r="E33" i="21"/>
  <c r="D33" i="21"/>
  <c r="C33" i="21"/>
  <c r="J33" i="21" s="1"/>
  <c r="A33" i="21"/>
  <c r="E32" i="21"/>
  <c r="D32" i="21"/>
  <c r="C32" i="21"/>
  <c r="J32" i="21" s="1"/>
  <c r="A32" i="21"/>
  <c r="E31" i="21"/>
  <c r="D31" i="21"/>
  <c r="C31" i="21"/>
  <c r="J31" i="21" s="1"/>
  <c r="A31" i="21"/>
  <c r="E30" i="21"/>
  <c r="D30" i="21"/>
  <c r="C30" i="21"/>
  <c r="J30" i="21" s="1"/>
  <c r="A30" i="21"/>
  <c r="E29" i="21"/>
  <c r="D29" i="21"/>
  <c r="C29" i="21"/>
  <c r="J29" i="21" s="1"/>
  <c r="A29" i="21"/>
  <c r="E28" i="21"/>
  <c r="D28" i="21"/>
  <c r="C28" i="21"/>
  <c r="J28" i="21" s="1"/>
  <c r="A28" i="21"/>
  <c r="B27" i="21"/>
  <c r="A27" i="21"/>
  <c r="E26" i="21"/>
  <c r="D26" i="21"/>
  <c r="C26" i="21"/>
  <c r="A25" i="21"/>
  <c r="E23" i="21"/>
  <c r="J23" i="21" s="1"/>
  <c r="D23" i="21"/>
  <c r="C23" i="21"/>
  <c r="L23" i="21" s="1"/>
  <c r="B23" i="21"/>
  <c r="A23" i="21"/>
  <c r="E22" i="21"/>
  <c r="J22" i="21" s="1"/>
  <c r="D22" i="21"/>
  <c r="C22" i="21"/>
  <c r="L22" i="21" s="1"/>
  <c r="B22" i="21"/>
  <c r="A22" i="21"/>
  <c r="E21" i="21"/>
  <c r="J21" i="21" s="1"/>
  <c r="D21" i="21"/>
  <c r="C21" i="21"/>
  <c r="L21" i="21" s="1"/>
  <c r="A21" i="21"/>
  <c r="E20" i="21"/>
  <c r="J20" i="21" s="1"/>
  <c r="D20" i="21"/>
  <c r="C20" i="21"/>
  <c r="L20" i="21" s="1"/>
  <c r="A20" i="21"/>
  <c r="E19" i="21"/>
  <c r="J19" i="21" s="1"/>
  <c r="D19" i="21"/>
  <c r="C19" i="21"/>
  <c r="L19" i="21" s="1"/>
  <c r="B19" i="21"/>
  <c r="A19" i="21"/>
  <c r="E18" i="21"/>
  <c r="J18" i="21" s="1"/>
  <c r="D18" i="21"/>
  <c r="C18" i="21"/>
  <c r="L18" i="21" s="1"/>
  <c r="B18" i="21"/>
  <c r="A18" i="21"/>
  <c r="E17" i="21"/>
  <c r="J17" i="21" s="1"/>
  <c r="D17" i="21"/>
  <c r="C17" i="21"/>
  <c r="L17" i="21" s="1"/>
  <c r="A17" i="21"/>
  <c r="E16" i="21"/>
  <c r="J16" i="21" s="1"/>
  <c r="D16" i="21"/>
  <c r="C16" i="21"/>
  <c r="L16" i="21" s="1"/>
  <c r="A16" i="21"/>
  <c r="B15" i="21"/>
  <c r="A15" i="21"/>
  <c r="E14" i="21"/>
  <c r="D14" i="21"/>
  <c r="C14" i="21"/>
  <c r="A13" i="21"/>
  <c r="E11" i="21"/>
  <c r="D11" i="21"/>
  <c r="C11" i="21"/>
  <c r="A11" i="21"/>
  <c r="E10" i="21"/>
  <c r="D10" i="21"/>
  <c r="C10" i="21"/>
  <c r="A10" i="21"/>
  <c r="E9" i="21"/>
  <c r="D9" i="21"/>
  <c r="C9" i="21"/>
  <c r="K9" i="21" s="1"/>
  <c r="A9" i="21"/>
  <c r="K8" i="21"/>
  <c r="E8" i="21"/>
  <c r="D8" i="21"/>
  <c r="C8" i="21"/>
  <c r="A8" i="21"/>
  <c r="K7" i="21"/>
  <c r="E7" i="21"/>
  <c r="D7" i="21"/>
  <c r="C7" i="21"/>
  <c r="A7" i="21"/>
  <c r="E6" i="21"/>
  <c r="D6" i="21"/>
  <c r="C6" i="21"/>
  <c r="A6" i="21"/>
  <c r="E5" i="21"/>
  <c r="D5" i="21"/>
  <c r="C5" i="21"/>
  <c r="K5" i="21" s="1"/>
  <c r="A5" i="21"/>
  <c r="K4" i="21"/>
  <c r="E4" i="21"/>
  <c r="D4" i="21"/>
  <c r="C4" i="21"/>
  <c r="A4" i="21"/>
  <c r="B3" i="21"/>
  <c r="A3" i="21"/>
  <c r="E2" i="21"/>
  <c r="D2" i="21"/>
  <c r="C2" i="21"/>
  <c r="A1" i="21"/>
  <c r="B35" i="20"/>
  <c r="B35" i="21" s="1"/>
  <c r="B34" i="20"/>
  <c r="B34" i="21" s="1"/>
  <c r="B33" i="20"/>
  <c r="B33" i="21" s="1"/>
  <c r="B32" i="20"/>
  <c r="B32" i="21" s="1"/>
  <c r="B31" i="20"/>
  <c r="B31" i="21" s="1"/>
  <c r="B30" i="20"/>
  <c r="B30" i="21" s="1"/>
  <c r="B29" i="20"/>
  <c r="B29" i="21" s="1"/>
  <c r="B28" i="20"/>
  <c r="B28" i="21" s="1"/>
  <c r="B23" i="20"/>
  <c r="B22" i="20"/>
  <c r="B21" i="20"/>
  <c r="B21" i="21" s="1"/>
  <c r="B20" i="20"/>
  <c r="B20" i="21" s="1"/>
  <c r="B19" i="20"/>
  <c r="B18" i="20"/>
  <c r="B17" i="20"/>
  <c r="B17" i="21" s="1"/>
  <c r="B16" i="20"/>
  <c r="B16" i="21" s="1"/>
  <c r="B11" i="20"/>
  <c r="B11" i="21" s="1"/>
  <c r="B10" i="20"/>
  <c r="B10" i="21" s="1"/>
  <c r="B9" i="20"/>
  <c r="B9" i="21" s="1"/>
  <c r="B8" i="20"/>
  <c r="B8" i="21" s="1"/>
  <c r="B7" i="20"/>
  <c r="B7" i="21" s="1"/>
  <c r="B6" i="20"/>
  <c r="B6" i="21" s="1"/>
  <c r="B5" i="20"/>
  <c r="B5" i="21" s="1"/>
  <c r="B4" i="20"/>
  <c r="B4" i="21" s="1"/>
  <c r="K17" i="25" l="1"/>
  <c r="J17" i="25"/>
  <c r="K34" i="25"/>
  <c r="J54" i="25"/>
  <c r="J8" i="25"/>
  <c r="J12" i="25"/>
  <c r="J144" i="25"/>
  <c r="K21" i="25"/>
  <c r="L106" i="25"/>
  <c r="J93" i="25"/>
  <c r="K132" i="25"/>
  <c r="L18" i="25"/>
  <c r="K70" i="25"/>
  <c r="J89" i="25"/>
  <c r="J94" i="25"/>
  <c r="J118" i="25"/>
  <c r="L138" i="25"/>
  <c r="L6" i="25"/>
  <c r="J21" i="25"/>
  <c r="L31" i="25"/>
  <c r="K35" i="25"/>
  <c r="K42" i="25"/>
  <c r="K43" i="25"/>
  <c r="K48" i="25"/>
  <c r="L83" i="25"/>
  <c r="K139" i="25"/>
  <c r="L58" i="25"/>
  <c r="K59" i="25"/>
  <c r="J77" i="25"/>
  <c r="L80" i="25"/>
  <c r="J81" i="25"/>
  <c r="L101" i="25"/>
  <c r="J102" i="25"/>
  <c r="K127" i="25"/>
  <c r="L7" i="25"/>
  <c r="K11" i="25"/>
  <c r="L17" i="25"/>
  <c r="K20" i="25"/>
  <c r="L30" i="25"/>
  <c r="L77" i="25"/>
  <c r="K78" i="25"/>
  <c r="L81" i="25"/>
  <c r="K90" i="25"/>
  <c r="L102" i="25"/>
  <c r="K104" i="25"/>
  <c r="K105" i="25"/>
  <c r="J113" i="25"/>
  <c r="J116" i="25"/>
  <c r="J117" i="25"/>
  <c r="K128" i="25"/>
  <c r="J130" i="25"/>
  <c r="J132" i="25"/>
  <c r="L142" i="25"/>
  <c r="K53" i="25"/>
  <c r="J56" i="25"/>
  <c r="J60" i="25"/>
  <c r="K66" i="25"/>
  <c r="J68" i="25"/>
  <c r="K10" i="25"/>
  <c r="J22" i="25"/>
  <c r="J32" i="25"/>
  <c r="J36" i="25"/>
  <c r="K44" i="25"/>
  <c r="J46" i="25"/>
  <c r="K65" i="25"/>
  <c r="K72" i="25"/>
  <c r="L84" i="25"/>
  <c r="L94" i="25"/>
  <c r="J114" i="25"/>
  <c r="K115" i="25"/>
  <c r="K119" i="25"/>
  <c r="K126" i="25"/>
  <c r="J138" i="25"/>
  <c r="K6" i="25"/>
  <c r="J11" i="25"/>
  <c r="K18" i="25"/>
  <c r="L19" i="25"/>
  <c r="K24" i="25"/>
  <c r="K30" i="25"/>
  <c r="J35" i="25"/>
  <c r="K45" i="25"/>
  <c r="J48" i="25"/>
  <c r="L54" i="25"/>
  <c r="J57" i="25"/>
  <c r="K67" i="25"/>
  <c r="J70" i="25"/>
  <c r="J78" i="25"/>
  <c r="J82" i="25"/>
  <c r="K83" i="25"/>
  <c r="J90" i="25"/>
  <c r="K93" i="25"/>
  <c r="L93" i="25"/>
  <c r="J103" i="25"/>
  <c r="J104" i="25"/>
  <c r="J105" i="25"/>
  <c r="K106" i="25"/>
  <c r="K129" i="25"/>
  <c r="J140" i="25"/>
  <c r="J141" i="25"/>
  <c r="J7" i="25"/>
  <c r="L21" i="25"/>
  <c r="K22" i="25"/>
  <c r="L23" i="25"/>
  <c r="J31" i="25"/>
  <c r="J42" i="25"/>
  <c r="K47" i="25"/>
  <c r="J53" i="25"/>
  <c r="K69" i="25"/>
  <c r="J72" i="25"/>
  <c r="K79" i="25"/>
  <c r="K80" i="25"/>
  <c r="J83" i="25"/>
  <c r="K84" i="25"/>
  <c r="K89" i="25"/>
  <c r="L89" i="25"/>
  <c r="K101" i="25"/>
  <c r="J106" i="25"/>
  <c r="K108" i="25"/>
  <c r="L118" i="25"/>
  <c r="J120" i="25"/>
  <c r="J126" i="25"/>
  <c r="K131" i="25"/>
  <c r="J137" i="25"/>
  <c r="K7" i="25"/>
  <c r="L10" i="25"/>
  <c r="L11" i="25"/>
  <c r="J18" i="25"/>
  <c r="L22" i="25"/>
  <c r="K31" i="25"/>
  <c r="L34" i="25"/>
  <c r="L35" i="25"/>
  <c r="K41" i="25"/>
  <c r="J44" i="25"/>
  <c r="K46" i="25"/>
  <c r="J66" i="25"/>
  <c r="K68" i="25"/>
  <c r="K71" i="25"/>
  <c r="K77" i="25"/>
  <c r="L78" i="25"/>
  <c r="J79" i="25"/>
  <c r="J80" i="25"/>
  <c r="K81" i="25"/>
  <c r="J84" i="25"/>
  <c r="K94" i="25"/>
  <c r="J101" i="25"/>
  <c r="K102" i="25"/>
  <c r="L105" i="25"/>
  <c r="J107" i="25"/>
  <c r="J108" i="25"/>
  <c r="L114" i="25"/>
  <c r="K125" i="25"/>
  <c r="J128" i="25"/>
  <c r="K130" i="25"/>
  <c r="J142" i="25"/>
  <c r="L70" i="25"/>
  <c r="L82" i="25"/>
  <c r="L103" i="25"/>
  <c r="L107" i="25"/>
  <c r="L119" i="25"/>
  <c r="J119" i="25"/>
  <c r="L55" i="25"/>
  <c r="J55" i="25"/>
  <c r="K58" i="25"/>
  <c r="L95" i="25"/>
  <c r="J95" i="25"/>
  <c r="L143" i="25"/>
  <c r="J143" i="25"/>
  <c r="K5" i="25"/>
  <c r="J5" i="25"/>
  <c r="K9" i="25"/>
  <c r="J9" i="25"/>
  <c r="J20" i="25"/>
  <c r="J24" i="25"/>
  <c r="K29" i="25"/>
  <c r="J29" i="25"/>
  <c r="K33" i="25"/>
  <c r="J33" i="25"/>
  <c r="L42" i="25"/>
  <c r="L46" i="25"/>
  <c r="L66" i="25"/>
  <c r="L92" i="25"/>
  <c r="J92" i="25"/>
  <c r="L96" i="25"/>
  <c r="J96" i="25"/>
  <c r="L139" i="25"/>
  <c r="J139" i="25"/>
  <c r="K8" i="25"/>
  <c r="K12" i="25"/>
  <c r="K32" i="25"/>
  <c r="K36" i="25"/>
  <c r="K54" i="25"/>
  <c r="L59" i="25"/>
  <c r="J59" i="25"/>
  <c r="L5" i="25"/>
  <c r="J6" i="25"/>
  <c r="L8" i="25"/>
  <c r="L9" i="25"/>
  <c r="J10" i="25"/>
  <c r="L12" i="25"/>
  <c r="K19" i="25"/>
  <c r="J19" i="25"/>
  <c r="L20" i="25"/>
  <c r="K23" i="25"/>
  <c r="J23" i="25"/>
  <c r="L24" i="25"/>
  <c r="L29" i="25"/>
  <c r="J30" i="25"/>
  <c r="L32" i="25"/>
  <c r="L33" i="25"/>
  <c r="J34" i="25"/>
  <c r="L36" i="25"/>
  <c r="L44" i="25"/>
  <c r="L48" i="25"/>
  <c r="K55" i="25"/>
  <c r="J58" i="25"/>
  <c r="L68" i="25"/>
  <c r="L72" i="25"/>
  <c r="L79" i="25"/>
  <c r="K82" i="25"/>
  <c r="L90" i="25"/>
  <c r="L91" i="25"/>
  <c r="J91" i="25"/>
  <c r="K103" i="25"/>
  <c r="L104" i="25"/>
  <c r="K107" i="25"/>
  <c r="L108" i="25"/>
  <c r="L115" i="25"/>
  <c r="J115" i="25"/>
  <c r="K143" i="25"/>
  <c r="K114" i="25"/>
  <c r="K118" i="25"/>
  <c r="L126" i="25"/>
  <c r="L128" i="25"/>
  <c r="L130" i="25"/>
  <c r="L132" i="25"/>
  <c r="K138" i="25"/>
  <c r="K142" i="25"/>
  <c r="L57" i="25"/>
  <c r="K96" i="25"/>
  <c r="L113" i="25"/>
  <c r="K113" i="25"/>
  <c r="L117" i="25"/>
  <c r="K117" i="25"/>
  <c r="L137" i="25"/>
  <c r="K137" i="25"/>
  <c r="L141" i="25"/>
  <c r="K141" i="25"/>
  <c r="L53" i="25"/>
  <c r="K57" i="25"/>
  <c r="K92" i="25"/>
  <c r="J41" i="25"/>
  <c r="L41" i="25"/>
  <c r="J43" i="25"/>
  <c r="L43" i="25"/>
  <c r="J45" i="25"/>
  <c r="L45" i="25"/>
  <c r="J47" i="25"/>
  <c r="L47" i="25"/>
  <c r="L56" i="25"/>
  <c r="K56" i="25"/>
  <c r="L60" i="25"/>
  <c r="K60" i="25"/>
  <c r="J65" i="25"/>
  <c r="L65" i="25"/>
  <c r="J67" i="25"/>
  <c r="L67" i="25"/>
  <c r="J69" i="25"/>
  <c r="L69" i="25"/>
  <c r="J71" i="25"/>
  <c r="L71" i="25"/>
  <c r="K91" i="25"/>
  <c r="K95" i="25"/>
  <c r="L116" i="25"/>
  <c r="K116" i="25"/>
  <c r="L120" i="25"/>
  <c r="K120" i="25"/>
  <c r="J125" i="25"/>
  <c r="L125" i="25"/>
  <c r="J127" i="25"/>
  <c r="L127" i="25"/>
  <c r="J129" i="25"/>
  <c r="L129" i="25"/>
  <c r="J131" i="25"/>
  <c r="L131" i="25"/>
  <c r="L140" i="25"/>
  <c r="K140" i="25"/>
  <c r="L144" i="25"/>
  <c r="K144" i="25"/>
  <c r="J56" i="23"/>
  <c r="J29" i="23"/>
  <c r="K5" i="23"/>
  <c r="K7" i="23"/>
  <c r="K8" i="23"/>
  <c r="K11" i="23"/>
  <c r="K68" i="23"/>
  <c r="K69" i="23"/>
  <c r="J70" i="23"/>
  <c r="J72" i="23"/>
  <c r="J104" i="23"/>
  <c r="J105" i="23"/>
  <c r="J81" i="23"/>
  <c r="L106" i="23"/>
  <c r="L107" i="23"/>
  <c r="L108" i="23"/>
  <c r="J17" i="23"/>
  <c r="J54" i="23"/>
  <c r="L58" i="23"/>
  <c r="J77" i="23"/>
  <c r="J80" i="23"/>
  <c r="L96" i="23"/>
  <c r="K48" i="23"/>
  <c r="L81" i="23"/>
  <c r="L94" i="23"/>
  <c r="L95" i="23"/>
  <c r="J24" i="23"/>
  <c r="K6" i="23"/>
  <c r="K10" i="23"/>
  <c r="K19" i="23"/>
  <c r="K20" i="23"/>
  <c r="K21" i="23"/>
  <c r="J30" i="23"/>
  <c r="J31" i="23"/>
  <c r="J32" i="23"/>
  <c r="J33" i="23"/>
  <c r="J60" i="23"/>
  <c r="K66" i="23"/>
  <c r="J84" i="23"/>
  <c r="L89" i="23"/>
  <c r="L92" i="23"/>
  <c r="J101" i="23"/>
  <c r="K71" i="23"/>
  <c r="J23" i="23"/>
  <c r="K42" i="23"/>
  <c r="L18" i="23"/>
  <c r="K22" i="23"/>
  <c r="K44" i="23"/>
  <c r="K45" i="23"/>
  <c r="J46" i="23"/>
  <c r="K47" i="23"/>
  <c r="J48" i="23"/>
  <c r="L54" i="23"/>
  <c r="K72" i="23"/>
  <c r="L77" i="23"/>
  <c r="L102" i="23"/>
  <c r="L103" i="23"/>
  <c r="L104" i="23"/>
  <c r="J18" i="23"/>
  <c r="L19" i="23"/>
  <c r="L20" i="23"/>
  <c r="L21" i="23"/>
  <c r="J55" i="23"/>
  <c r="J59" i="23"/>
  <c r="L93" i="23"/>
  <c r="K17" i="23"/>
  <c r="J19" i="23"/>
  <c r="J20" i="23"/>
  <c r="J21" i="23"/>
  <c r="L22" i="23"/>
  <c r="K23" i="23"/>
  <c r="K24" i="23"/>
  <c r="J34" i="23"/>
  <c r="J35" i="23"/>
  <c r="J36" i="23"/>
  <c r="K41" i="23"/>
  <c r="J42" i="23"/>
  <c r="J53" i="23"/>
  <c r="J57" i="23"/>
  <c r="K65" i="23"/>
  <c r="J66" i="23"/>
  <c r="K91" i="23"/>
  <c r="K92" i="23"/>
  <c r="L17" i="23"/>
  <c r="K18" i="23"/>
  <c r="J22" i="23"/>
  <c r="L23" i="23"/>
  <c r="L24" i="23"/>
  <c r="K43" i="23"/>
  <c r="J44" i="23"/>
  <c r="K46" i="23"/>
  <c r="L56" i="23"/>
  <c r="L60" i="23"/>
  <c r="K67" i="23"/>
  <c r="J68" i="23"/>
  <c r="K70" i="23"/>
  <c r="L78" i="23"/>
  <c r="L79" i="23"/>
  <c r="L80" i="23"/>
  <c r="L82" i="23"/>
  <c r="L83" i="23"/>
  <c r="L84" i="23"/>
  <c r="L90" i="23"/>
  <c r="L91" i="23"/>
  <c r="K95" i="23"/>
  <c r="K96" i="23"/>
  <c r="L101" i="23"/>
  <c r="L105" i="23"/>
  <c r="J9" i="23"/>
  <c r="L9" i="23"/>
  <c r="J12" i="23"/>
  <c r="L12" i="23"/>
  <c r="K12" i="23"/>
  <c r="J6" i="23"/>
  <c r="L6" i="23"/>
  <c r="J7" i="23"/>
  <c r="L7" i="23"/>
  <c r="J10" i="23"/>
  <c r="L10" i="23"/>
  <c r="J5" i="23"/>
  <c r="L5" i="23"/>
  <c r="J8" i="23"/>
  <c r="L8" i="23"/>
  <c r="K9" i="23"/>
  <c r="J11" i="23"/>
  <c r="L11" i="23"/>
  <c r="K29" i="23"/>
  <c r="K30" i="23"/>
  <c r="K31" i="23"/>
  <c r="K32" i="23"/>
  <c r="K33" i="23"/>
  <c r="K34" i="23"/>
  <c r="K35" i="23"/>
  <c r="K78" i="23"/>
  <c r="K82" i="23"/>
  <c r="K102" i="23"/>
  <c r="K106" i="23"/>
  <c r="K101" i="23"/>
  <c r="K105" i="23"/>
  <c r="L53" i="23"/>
  <c r="L55" i="23"/>
  <c r="L57" i="23"/>
  <c r="L59" i="23"/>
  <c r="J79" i="23"/>
  <c r="K80" i="23"/>
  <c r="J83" i="23"/>
  <c r="K84" i="23"/>
  <c r="K89" i="23"/>
  <c r="K93" i="23"/>
  <c r="J103" i="23"/>
  <c r="K104" i="23"/>
  <c r="J107" i="23"/>
  <c r="K108" i="23"/>
  <c r="K36" i="23"/>
  <c r="L29" i="23"/>
  <c r="L30" i="23"/>
  <c r="L31" i="23"/>
  <c r="L32" i="23"/>
  <c r="L33" i="23"/>
  <c r="L34" i="23"/>
  <c r="L35" i="23"/>
  <c r="L36" i="23"/>
  <c r="L42" i="23"/>
  <c r="L44" i="23"/>
  <c r="L46" i="23"/>
  <c r="L48" i="23"/>
  <c r="L66" i="23"/>
  <c r="L68" i="23"/>
  <c r="L70" i="23"/>
  <c r="L72" i="23"/>
  <c r="K77" i="23"/>
  <c r="K81" i="23"/>
  <c r="J41" i="23"/>
  <c r="L41" i="23"/>
  <c r="J43" i="23"/>
  <c r="L43" i="23"/>
  <c r="J45" i="23"/>
  <c r="L45" i="23"/>
  <c r="J47" i="23"/>
  <c r="L47" i="23"/>
  <c r="J65" i="23"/>
  <c r="L65" i="23"/>
  <c r="J67" i="23"/>
  <c r="L67" i="23"/>
  <c r="J69" i="23"/>
  <c r="L69" i="23"/>
  <c r="J71" i="23"/>
  <c r="L71" i="23"/>
  <c r="J78" i="23"/>
  <c r="K79" i="23"/>
  <c r="J82" i="23"/>
  <c r="K83" i="23"/>
  <c r="K90" i="23"/>
  <c r="K94" i="23"/>
  <c r="J102" i="23"/>
  <c r="K103" i="23"/>
  <c r="J106" i="23"/>
  <c r="K107" i="23"/>
  <c r="K53" i="23"/>
  <c r="K54" i="23"/>
  <c r="K55" i="23"/>
  <c r="K56" i="23"/>
  <c r="K57" i="23"/>
  <c r="K58" i="23"/>
  <c r="K59" i="23"/>
  <c r="K60" i="23"/>
  <c r="J89" i="23"/>
  <c r="J90" i="23"/>
  <c r="J91" i="23"/>
  <c r="J92" i="23"/>
  <c r="J93" i="23"/>
  <c r="J94" i="23"/>
  <c r="J95" i="23"/>
  <c r="J96" i="23"/>
  <c r="J11" i="21"/>
  <c r="L11" i="21"/>
  <c r="K11" i="21"/>
  <c r="J6" i="21"/>
  <c r="L6" i="21"/>
  <c r="J10" i="21"/>
  <c r="L10" i="21"/>
  <c r="J7" i="21"/>
  <c r="L7" i="21"/>
  <c r="J4" i="21"/>
  <c r="L4" i="21"/>
  <c r="J8" i="21"/>
  <c r="L8" i="21"/>
  <c r="J5" i="21"/>
  <c r="L5" i="21"/>
  <c r="K6" i="21"/>
  <c r="J9" i="21"/>
  <c r="L9" i="21"/>
  <c r="K10" i="21"/>
  <c r="K28" i="21"/>
  <c r="K29" i="21"/>
  <c r="K30" i="21"/>
  <c r="K31" i="21"/>
  <c r="K32" i="21"/>
  <c r="K33" i="21"/>
  <c r="K34" i="21"/>
  <c r="K35" i="21"/>
  <c r="L28" i="21"/>
  <c r="L29" i="21"/>
  <c r="L30" i="21"/>
  <c r="L31" i="21"/>
  <c r="L32" i="21"/>
  <c r="L33" i="21"/>
  <c r="L34" i="21"/>
  <c r="L35" i="21"/>
  <c r="K16" i="21"/>
  <c r="K17" i="21"/>
  <c r="K18" i="21"/>
  <c r="K19" i="21"/>
  <c r="K20" i="21"/>
  <c r="K21" i="21"/>
  <c r="K22" i="21"/>
  <c r="K23" i="21"/>
  <c r="B104" i="19" l="1"/>
  <c r="A104" i="19"/>
  <c r="B103" i="19"/>
  <c r="A103" i="19"/>
  <c r="B102" i="19"/>
  <c r="A102" i="19"/>
  <c r="B101" i="19"/>
  <c r="A101" i="19"/>
  <c r="B100" i="19"/>
  <c r="A100" i="19"/>
  <c r="B99" i="19"/>
  <c r="A99" i="19"/>
  <c r="B98" i="19"/>
  <c r="A98" i="19"/>
  <c r="B97" i="19"/>
  <c r="A97" i="19"/>
  <c r="B96" i="19"/>
  <c r="A96" i="19"/>
  <c r="B95" i="19"/>
  <c r="A95" i="19"/>
  <c r="B94" i="19"/>
  <c r="A94" i="19"/>
  <c r="B93" i="19"/>
  <c r="A93" i="19"/>
  <c r="N92" i="19"/>
  <c r="L92" i="19"/>
  <c r="J92" i="19"/>
  <c r="H92" i="19"/>
  <c r="F92" i="19"/>
  <c r="D92" i="19"/>
  <c r="A91" i="19"/>
  <c r="B89" i="19"/>
  <c r="A89" i="19"/>
  <c r="B88" i="19"/>
  <c r="A88" i="19"/>
  <c r="B87" i="19"/>
  <c r="A87" i="19"/>
  <c r="B86" i="19"/>
  <c r="A86" i="19"/>
  <c r="B85" i="19"/>
  <c r="A85" i="19"/>
  <c r="B84" i="19"/>
  <c r="A84" i="19"/>
  <c r="B83" i="19"/>
  <c r="A83" i="19"/>
  <c r="B82" i="19"/>
  <c r="A82" i="19"/>
  <c r="B81" i="19"/>
  <c r="A81" i="19"/>
  <c r="B80" i="19"/>
  <c r="A80" i="19"/>
  <c r="B79" i="19"/>
  <c r="A79" i="19"/>
  <c r="B78" i="19"/>
  <c r="A78" i="19"/>
  <c r="N77" i="19"/>
  <c r="L77" i="19"/>
  <c r="J77" i="19"/>
  <c r="H77" i="19"/>
  <c r="F77" i="19"/>
  <c r="D77" i="19"/>
  <c r="A76" i="19"/>
  <c r="B74" i="19"/>
  <c r="A74" i="19"/>
  <c r="B73" i="19"/>
  <c r="A73" i="19"/>
  <c r="B72" i="19"/>
  <c r="A72" i="19"/>
  <c r="B71" i="19"/>
  <c r="A71" i="19"/>
  <c r="B70" i="19"/>
  <c r="A70" i="19"/>
  <c r="B69" i="19"/>
  <c r="A69" i="19"/>
  <c r="B68" i="19"/>
  <c r="A68" i="19"/>
  <c r="B67" i="19"/>
  <c r="A67" i="19"/>
  <c r="B66" i="19"/>
  <c r="A66" i="19"/>
  <c r="B65" i="19"/>
  <c r="A65" i="19"/>
  <c r="B64" i="19"/>
  <c r="A64" i="19"/>
  <c r="B63" i="19"/>
  <c r="A63" i="19"/>
  <c r="N62" i="19"/>
  <c r="L62" i="19"/>
  <c r="J62" i="19"/>
  <c r="H62" i="19"/>
  <c r="F62" i="19"/>
  <c r="D62" i="19"/>
  <c r="A61" i="19"/>
  <c r="U59" i="19"/>
  <c r="T59" i="19"/>
  <c r="S59" i="19"/>
  <c r="B59" i="19"/>
  <c r="A59" i="19"/>
  <c r="U58" i="19"/>
  <c r="T58" i="19"/>
  <c r="S58" i="19"/>
  <c r="B58" i="19"/>
  <c r="A58" i="19"/>
  <c r="U57" i="19"/>
  <c r="T57" i="19"/>
  <c r="S57" i="19"/>
  <c r="B57" i="19"/>
  <c r="A57" i="19"/>
  <c r="U56" i="19"/>
  <c r="T56" i="19"/>
  <c r="S56" i="19"/>
  <c r="B56" i="19"/>
  <c r="A56" i="19"/>
  <c r="U55" i="19"/>
  <c r="T55" i="19"/>
  <c r="S55" i="19"/>
  <c r="B55" i="19"/>
  <c r="A55" i="19"/>
  <c r="U54" i="19"/>
  <c r="T54" i="19"/>
  <c r="S54" i="19"/>
  <c r="B54" i="19"/>
  <c r="A54" i="19"/>
  <c r="U53" i="19"/>
  <c r="T53" i="19"/>
  <c r="S53" i="19"/>
  <c r="B53" i="19"/>
  <c r="A53" i="19"/>
  <c r="U52" i="19"/>
  <c r="T52" i="19"/>
  <c r="S52" i="19"/>
  <c r="B52" i="19"/>
  <c r="A52" i="19"/>
  <c r="U51" i="19"/>
  <c r="T51" i="19"/>
  <c r="S51" i="19"/>
  <c r="B51" i="19"/>
  <c r="A51" i="19"/>
  <c r="U50" i="19"/>
  <c r="T50" i="19"/>
  <c r="S50" i="19"/>
  <c r="B50" i="19"/>
  <c r="A50" i="19"/>
  <c r="U49" i="19"/>
  <c r="T49" i="19"/>
  <c r="S49" i="19"/>
  <c r="B49" i="19"/>
  <c r="A49" i="19"/>
  <c r="U48" i="19"/>
  <c r="T48" i="19"/>
  <c r="S48" i="19"/>
  <c r="B48" i="19"/>
  <c r="A48" i="19"/>
  <c r="A46" i="19"/>
  <c r="U44" i="19"/>
  <c r="T44" i="19"/>
  <c r="S44" i="19"/>
  <c r="B44" i="19"/>
  <c r="A44" i="19"/>
  <c r="U43" i="19"/>
  <c r="T43" i="19"/>
  <c r="S43" i="19"/>
  <c r="B43" i="19"/>
  <c r="A43" i="19"/>
  <c r="U42" i="19"/>
  <c r="T42" i="19"/>
  <c r="S42" i="19"/>
  <c r="B42" i="19"/>
  <c r="A42" i="19"/>
  <c r="U41" i="19"/>
  <c r="T41" i="19"/>
  <c r="S41" i="19"/>
  <c r="B41" i="19"/>
  <c r="A41" i="19"/>
  <c r="U40" i="19"/>
  <c r="T40" i="19"/>
  <c r="S40" i="19"/>
  <c r="B40" i="19"/>
  <c r="A40" i="19"/>
  <c r="U39" i="19"/>
  <c r="T39" i="19"/>
  <c r="S39" i="19"/>
  <c r="B39" i="19"/>
  <c r="A39" i="19"/>
  <c r="U38" i="19"/>
  <c r="T38" i="19"/>
  <c r="S38" i="19"/>
  <c r="B38" i="19"/>
  <c r="A38" i="19"/>
  <c r="U37" i="19"/>
  <c r="T37" i="19"/>
  <c r="S37" i="19"/>
  <c r="B37" i="19"/>
  <c r="A37" i="19"/>
  <c r="U36" i="19"/>
  <c r="T36" i="19"/>
  <c r="S36" i="19"/>
  <c r="B36" i="19"/>
  <c r="A36" i="19"/>
  <c r="U35" i="19"/>
  <c r="T35" i="19"/>
  <c r="S35" i="19"/>
  <c r="B35" i="19"/>
  <c r="A35" i="19"/>
  <c r="U34" i="19"/>
  <c r="T34" i="19"/>
  <c r="S34" i="19"/>
  <c r="B34" i="19"/>
  <c r="A34" i="19"/>
  <c r="U33" i="19"/>
  <c r="T33" i="19"/>
  <c r="S33" i="19"/>
  <c r="B33" i="19"/>
  <c r="A33" i="19"/>
  <c r="A31" i="19"/>
  <c r="B29" i="19"/>
  <c r="A29" i="19"/>
  <c r="B28" i="19"/>
  <c r="A28" i="19"/>
  <c r="B27" i="19"/>
  <c r="A27" i="19"/>
  <c r="B26" i="19"/>
  <c r="A26" i="19"/>
  <c r="B25" i="19"/>
  <c r="A25" i="19"/>
  <c r="B24" i="19"/>
  <c r="A24" i="19"/>
  <c r="B23" i="19"/>
  <c r="A23" i="19"/>
  <c r="B22" i="19"/>
  <c r="A22" i="19"/>
  <c r="B21" i="19"/>
  <c r="A21" i="19"/>
  <c r="B20" i="19"/>
  <c r="A20" i="19"/>
  <c r="B19" i="19"/>
  <c r="A19" i="19"/>
  <c r="B18" i="19"/>
  <c r="A18" i="19"/>
  <c r="M17" i="19"/>
  <c r="K17" i="19"/>
  <c r="I17" i="19"/>
  <c r="G17" i="19"/>
  <c r="E17" i="19"/>
  <c r="C17" i="19"/>
  <c r="A16" i="19"/>
  <c r="U14" i="19"/>
  <c r="T14" i="19"/>
  <c r="S14" i="19"/>
  <c r="B14" i="19"/>
  <c r="A14" i="19"/>
  <c r="U13" i="19"/>
  <c r="T13" i="19"/>
  <c r="S13" i="19"/>
  <c r="B13" i="19"/>
  <c r="A13" i="19"/>
  <c r="U12" i="19"/>
  <c r="T12" i="19"/>
  <c r="S12" i="19"/>
  <c r="B12" i="19"/>
  <c r="A12" i="19"/>
  <c r="U11" i="19"/>
  <c r="T11" i="19"/>
  <c r="S11" i="19"/>
  <c r="B11" i="19"/>
  <c r="A11" i="19"/>
  <c r="U10" i="19"/>
  <c r="T10" i="19"/>
  <c r="S10" i="19"/>
  <c r="B10" i="19"/>
  <c r="A10" i="19"/>
  <c r="U9" i="19"/>
  <c r="T9" i="19"/>
  <c r="S9" i="19"/>
  <c r="B9" i="19"/>
  <c r="A9" i="19"/>
  <c r="U8" i="19"/>
  <c r="T8" i="19"/>
  <c r="S8" i="19"/>
  <c r="B8" i="19"/>
  <c r="A8" i="19"/>
  <c r="U7" i="19"/>
  <c r="T7" i="19"/>
  <c r="S7" i="19"/>
  <c r="B7" i="19"/>
  <c r="A7" i="19"/>
  <c r="U6" i="19"/>
  <c r="T6" i="19"/>
  <c r="S6" i="19"/>
  <c r="B6" i="19"/>
  <c r="A6" i="19"/>
  <c r="U5" i="19"/>
  <c r="T5" i="19"/>
  <c r="S5" i="19"/>
  <c r="B5" i="19"/>
  <c r="A5" i="19"/>
  <c r="U4" i="19"/>
  <c r="T4" i="19"/>
  <c r="S4" i="19"/>
  <c r="B4" i="19"/>
  <c r="A4" i="19"/>
  <c r="U3" i="19"/>
  <c r="T3" i="19"/>
  <c r="S3" i="19"/>
  <c r="B3" i="19"/>
  <c r="A3" i="19"/>
  <c r="N2" i="19"/>
  <c r="M2" i="19"/>
  <c r="L2" i="19"/>
  <c r="K2" i="19"/>
  <c r="J2" i="19"/>
  <c r="I2" i="19"/>
  <c r="H2" i="19"/>
  <c r="G2" i="19"/>
  <c r="F2" i="19"/>
  <c r="E2" i="19"/>
  <c r="D2" i="19"/>
  <c r="C2" i="19"/>
  <c r="A1" i="19"/>
  <c r="B59" i="18"/>
  <c r="A59" i="18"/>
  <c r="B58" i="18"/>
  <c r="A58" i="18"/>
  <c r="B57" i="18"/>
  <c r="A57" i="18"/>
  <c r="B56" i="18"/>
  <c r="A56" i="18"/>
  <c r="B55" i="18"/>
  <c r="A55" i="18"/>
  <c r="B54" i="18"/>
  <c r="A54" i="18"/>
  <c r="I53" i="18"/>
  <c r="B53" i="18"/>
  <c r="A53" i="18"/>
  <c r="B52" i="18"/>
  <c r="A52" i="18"/>
  <c r="B51" i="18"/>
  <c r="A51" i="18"/>
  <c r="B50" i="18"/>
  <c r="A50" i="18"/>
  <c r="B49" i="18"/>
  <c r="A49" i="18"/>
  <c r="B48" i="18"/>
  <c r="A48" i="18"/>
  <c r="M47" i="18"/>
  <c r="K47" i="18"/>
  <c r="I47" i="18"/>
  <c r="G47" i="18"/>
  <c r="E47" i="18"/>
  <c r="C47" i="18"/>
  <c r="A46" i="18"/>
  <c r="C44" i="18"/>
  <c r="B44" i="18"/>
  <c r="A44" i="18"/>
  <c r="B43" i="18"/>
  <c r="A43" i="18"/>
  <c r="B42" i="18"/>
  <c r="A42" i="18"/>
  <c r="B41" i="18"/>
  <c r="A41" i="18"/>
  <c r="B40" i="18"/>
  <c r="A40" i="18"/>
  <c r="B39" i="18"/>
  <c r="A39" i="18"/>
  <c r="B38" i="18"/>
  <c r="A38" i="18"/>
  <c r="B37" i="18"/>
  <c r="A37" i="18"/>
  <c r="B36" i="18"/>
  <c r="A36" i="18"/>
  <c r="B35" i="18"/>
  <c r="A35" i="18"/>
  <c r="B34" i="18"/>
  <c r="A34" i="18"/>
  <c r="B33" i="18"/>
  <c r="A33" i="18"/>
  <c r="M32" i="18"/>
  <c r="K32" i="18"/>
  <c r="I32" i="18"/>
  <c r="G32" i="18"/>
  <c r="E32" i="18"/>
  <c r="C32" i="18"/>
  <c r="A31" i="18"/>
  <c r="U29" i="18"/>
  <c r="T29" i="18"/>
  <c r="S29" i="18"/>
  <c r="B29" i="18"/>
  <c r="A29" i="18"/>
  <c r="U28" i="18"/>
  <c r="T28" i="18"/>
  <c r="S28" i="18"/>
  <c r="B28" i="18"/>
  <c r="A28" i="18"/>
  <c r="U27" i="18"/>
  <c r="T27" i="18"/>
  <c r="S27" i="18"/>
  <c r="B27" i="18"/>
  <c r="A27" i="18"/>
  <c r="U26" i="18"/>
  <c r="T26" i="18"/>
  <c r="S26" i="18"/>
  <c r="B26" i="18"/>
  <c r="A26" i="18"/>
  <c r="U25" i="18"/>
  <c r="T25" i="18"/>
  <c r="S25" i="18"/>
  <c r="B25" i="18"/>
  <c r="A25" i="18"/>
  <c r="U24" i="18"/>
  <c r="T24" i="18"/>
  <c r="S24" i="18"/>
  <c r="B24" i="18"/>
  <c r="A24" i="18"/>
  <c r="U23" i="18"/>
  <c r="T23" i="18"/>
  <c r="S23" i="18"/>
  <c r="B23" i="18"/>
  <c r="A23" i="18"/>
  <c r="U22" i="18"/>
  <c r="T22" i="18"/>
  <c r="S22" i="18"/>
  <c r="B22" i="18"/>
  <c r="A22" i="18"/>
  <c r="U21" i="18"/>
  <c r="T21" i="18"/>
  <c r="S21" i="18"/>
  <c r="B21" i="18"/>
  <c r="A21" i="18"/>
  <c r="U20" i="18"/>
  <c r="T20" i="18"/>
  <c r="S20" i="18"/>
  <c r="B20" i="18"/>
  <c r="A20" i="18"/>
  <c r="U19" i="18"/>
  <c r="T19" i="18"/>
  <c r="S19" i="18"/>
  <c r="B19" i="18"/>
  <c r="A19" i="18"/>
  <c r="U18" i="18"/>
  <c r="T18" i="18"/>
  <c r="S18" i="18"/>
  <c r="B18" i="18"/>
  <c r="A18" i="18"/>
  <c r="A16" i="18"/>
  <c r="U14" i="18"/>
  <c r="T14" i="18"/>
  <c r="S14" i="18"/>
  <c r="B14" i="18"/>
  <c r="A14" i="18"/>
  <c r="U13" i="18"/>
  <c r="T13" i="18"/>
  <c r="S13" i="18"/>
  <c r="B13" i="18"/>
  <c r="A13" i="18"/>
  <c r="U12" i="18"/>
  <c r="T12" i="18"/>
  <c r="S12" i="18"/>
  <c r="B12" i="18"/>
  <c r="A12" i="18"/>
  <c r="U11" i="18"/>
  <c r="T11" i="18"/>
  <c r="S11" i="18"/>
  <c r="B11" i="18"/>
  <c r="A11" i="18"/>
  <c r="U10" i="18"/>
  <c r="T10" i="18"/>
  <c r="S10" i="18"/>
  <c r="B10" i="18"/>
  <c r="A10" i="18"/>
  <c r="U9" i="18"/>
  <c r="T9" i="18"/>
  <c r="S9" i="18"/>
  <c r="B9" i="18"/>
  <c r="A9" i="18"/>
  <c r="U8" i="18"/>
  <c r="T8" i="18"/>
  <c r="S8" i="18"/>
  <c r="B8" i="18"/>
  <c r="A8" i="18"/>
  <c r="U7" i="18"/>
  <c r="T7" i="18"/>
  <c r="S7" i="18"/>
  <c r="B7" i="18"/>
  <c r="A7" i="18"/>
  <c r="U6" i="18"/>
  <c r="T6" i="18"/>
  <c r="S6" i="18"/>
  <c r="B6" i="18"/>
  <c r="A6" i="18"/>
  <c r="U5" i="18"/>
  <c r="T5" i="18"/>
  <c r="S5" i="18"/>
  <c r="B5" i="18"/>
  <c r="A5" i="18"/>
  <c r="B4" i="18"/>
  <c r="A4" i="18"/>
  <c r="B3" i="18"/>
  <c r="A3" i="18"/>
  <c r="M2" i="18"/>
  <c r="K2" i="18"/>
  <c r="I2" i="18"/>
  <c r="G2" i="18"/>
  <c r="E2" i="18"/>
  <c r="C2" i="18"/>
  <c r="A1" i="18"/>
  <c r="C14" i="17"/>
  <c r="B14" i="17"/>
  <c r="A14" i="17"/>
  <c r="B13" i="17"/>
  <c r="A13" i="17"/>
  <c r="B12" i="17"/>
  <c r="A12" i="17"/>
  <c r="B11" i="17"/>
  <c r="A11" i="17"/>
  <c r="B10" i="17"/>
  <c r="A10" i="17"/>
  <c r="B9" i="17"/>
  <c r="A9" i="17"/>
  <c r="B8" i="17"/>
  <c r="A8" i="17"/>
  <c r="B7" i="17"/>
  <c r="A7" i="17"/>
  <c r="B6" i="17"/>
  <c r="A6" i="17"/>
  <c r="B5" i="17"/>
  <c r="A5" i="17"/>
  <c r="F4" i="17"/>
  <c r="B4" i="17"/>
  <c r="A4" i="17"/>
  <c r="K3" i="17"/>
  <c r="B3" i="17"/>
  <c r="A3" i="17"/>
  <c r="N2" i="17"/>
  <c r="M2" i="17"/>
  <c r="L2" i="17"/>
  <c r="K2" i="17"/>
  <c r="J2" i="17"/>
  <c r="I2" i="17"/>
  <c r="H2" i="17"/>
  <c r="G2" i="17"/>
  <c r="F2" i="17"/>
  <c r="E2" i="17"/>
  <c r="D2" i="17"/>
  <c r="C2" i="17"/>
  <c r="A1" i="17"/>
  <c r="B104" i="16"/>
  <c r="A104" i="16"/>
  <c r="B103" i="16"/>
  <c r="A103" i="16"/>
  <c r="B102" i="16"/>
  <c r="A102" i="16"/>
  <c r="B101" i="16"/>
  <c r="A101" i="16"/>
  <c r="B100" i="16"/>
  <c r="A100" i="16"/>
  <c r="B99" i="16"/>
  <c r="A99" i="16"/>
  <c r="B98" i="16"/>
  <c r="A98" i="16"/>
  <c r="N97" i="16"/>
  <c r="B97" i="16"/>
  <c r="A97" i="16"/>
  <c r="B96" i="16"/>
  <c r="A96" i="16"/>
  <c r="B95" i="16"/>
  <c r="A95" i="16"/>
  <c r="B94" i="16"/>
  <c r="A94" i="16"/>
  <c r="L93" i="16"/>
  <c r="B93" i="16"/>
  <c r="A93" i="16"/>
  <c r="N92" i="16"/>
  <c r="L92" i="16"/>
  <c r="J92" i="16"/>
  <c r="H92" i="16"/>
  <c r="F92" i="16"/>
  <c r="D92" i="16"/>
  <c r="A91" i="16"/>
  <c r="B89" i="16"/>
  <c r="A89" i="16"/>
  <c r="B88" i="16"/>
  <c r="A88" i="16"/>
  <c r="H87" i="16"/>
  <c r="D87" i="16"/>
  <c r="B87" i="16"/>
  <c r="A87" i="16"/>
  <c r="B86" i="16"/>
  <c r="A86" i="16"/>
  <c r="B85" i="16"/>
  <c r="A85" i="16"/>
  <c r="N84" i="16"/>
  <c r="B84" i="16"/>
  <c r="A84" i="16"/>
  <c r="N83" i="16"/>
  <c r="B83" i="16"/>
  <c r="A83" i="16"/>
  <c r="N82" i="16"/>
  <c r="B82" i="16"/>
  <c r="A82" i="16"/>
  <c r="B81" i="16"/>
  <c r="A81" i="16"/>
  <c r="N80" i="16"/>
  <c r="B80" i="16"/>
  <c r="A80" i="16"/>
  <c r="N79" i="16"/>
  <c r="N79" i="19" s="1"/>
  <c r="B79" i="16"/>
  <c r="A79" i="16"/>
  <c r="L78" i="16"/>
  <c r="F78" i="16"/>
  <c r="B78" i="16"/>
  <c r="A78" i="16"/>
  <c r="N77" i="16"/>
  <c r="L77" i="16"/>
  <c r="J77" i="16"/>
  <c r="H77" i="16"/>
  <c r="F77" i="16"/>
  <c r="D77" i="16"/>
  <c r="A76" i="16"/>
  <c r="B74" i="16"/>
  <c r="A74" i="16"/>
  <c r="B73" i="16"/>
  <c r="A73" i="16"/>
  <c r="D72" i="16"/>
  <c r="B72" i="16"/>
  <c r="A72" i="16"/>
  <c r="D71" i="16"/>
  <c r="T71" i="16" s="1"/>
  <c r="B71" i="16"/>
  <c r="A71" i="16"/>
  <c r="B70" i="16"/>
  <c r="A70" i="16"/>
  <c r="B69" i="16"/>
  <c r="A69" i="16"/>
  <c r="J68" i="16"/>
  <c r="B68" i="16"/>
  <c r="A68" i="16"/>
  <c r="J67" i="16"/>
  <c r="T67" i="16" s="1"/>
  <c r="B67" i="16"/>
  <c r="A67" i="16"/>
  <c r="B66" i="16"/>
  <c r="A66" i="16"/>
  <c r="B65" i="16"/>
  <c r="A65" i="16"/>
  <c r="J64" i="16"/>
  <c r="J64" i="19" s="1"/>
  <c r="B64" i="16"/>
  <c r="A64" i="16"/>
  <c r="N63" i="16"/>
  <c r="B63" i="16"/>
  <c r="A63" i="16"/>
  <c r="N62" i="16"/>
  <c r="L62" i="16"/>
  <c r="J62" i="16"/>
  <c r="H62" i="16"/>
  <c r="F62" i="16"/>
  <c r="D62" i="16"/>
  <c r="A61" i="16"/>
  <c r="U59" i="16"/>
  <c r="T59" i="16"/>
  <c r="S59" i="16"/>
  <c r="B59" i="16"/>
  <c r="A59" i="16"/>
  <c r="U58" i="16"/>
  <c r="T58" i="16"/>
  <c r="S58" i="16"/>
  <c r="B58" i="16"/>
  <c r="A58" i="16"/>
  <c r="U57" i="16"/>
  <c r="T57" i="16"/>
  <c r="S57" i="16"/>
  <c r="B57" i="16"/>
  <c r="A57" i="16"/>
  <c r="U56" i="16"/>
  <c r="T56" i="16"/>
  <c r="S56" i="16"/>
  <c r="B56" i="16"/>
  <c r="A56" i="16"/>
  <c r="U55" i="16"/>
  <c r="T55" i="16"/>
  <c r="S55" i="16"/>
  <c r="B55" i="16"/>
  <c r="A55" i="16"/>
  <c r="U54" i="16"/>
  <c r="T54" i="16"/>
  <c r="S54" i="16"/>
  <c r="B54" i="16"/>
  <c r="A54" i="16"/>
  <c r="U53" i="16"/>
  <c r="T53" i="16"/>
  <c r="S53" i="16"/>
  <c r="B53" i="16"/>
  <c r="A53" i="16"/>
  <c r="U52" i="16"/>
  <c r="T52" i="16"/>
  <c r="S52" i="16"/>
  <c r="B52" i="16"/>
  <c r="A52" i="16"/>
  <c r="U51" i="16"/>
  <c r="T51" i="16"/>
  <c r="S51" i="16"/>
  <c r="B51" i="16"/>
  <c r="A51" i="16"/>
  <c r="U50" i="16"/>
  <c r="T50" i="16"/>
  <c r="S50" i="16"/>
  <c r="B50" i="16"/>
  <c r="A50" i="16"/>
  <c r="U49" i="16"/>
  <c r="T49" i="16"/>
  <c r="S49" i="16"/>
  <c r="B49" i="16"/>
  <c r="A49" i="16"/>
  <c r="U48" i="16"/>
  <c r="T48" i="16"/>
  <c r="S48" i="16"/>
  <c r="B48" i="16"/>
  <c r="A48" i="16"/>
  <c r="A46" i="16"/>
  <c r="U44" i="16"/>
  <c r="T44" i="16"/>
  <c r="S44" i="16"/>
  <c r="B44" i="16"/>
  <c r="A44" i="16"/>
  <c r="U43" i="16"/>
  <c r="T43" i="16"/>
  <c r="S43" i="16"/>
  <c r="B43" i="16"/>
  <c r="A43" i="16"/>
  <c r="U42" i="16"/>
  <c r="T42" i="16"/>
  <c r="S42" i="16"/>
  <c r="B42" i="16"/>
  <c r="A42" i="16"/>
  <c r="U41" i="16"/>
  <c r="T41" i="16"/>
  <c r="S41" i="16"/>
  <c r="B41" i="16"/>
  <c r="A41" i="16"/>
  <c r="U40" i="16"/>
  <c r="T40" i="16"/>
  <c r="S40" i="16"/>
  <c r="B40" i="16"/>
  <c r="A40" i="16"/>
  <c r="U39" i="16"/>
  <c r="T39" i="16"/>
  <c r="S39" i="16"/>
  <c r="B39" i="16"/>
  <c r="A39" i="16"/>
  <c r="U38" i="16"/>
  <c r="T38" i="16"/>
  <c r="S38" i="16"/>
  <c r="B38" i="16"/>
  <c r="A38" i="16"/>
  <c r="U37" i="16"/>
  <c r="T37" i="16"/>
  <c r="S37" i="16"/>
  <c r="B37" i="16"/>
  <c r="A37" i="16"/>
  <c r="U36" i="16"/>
  <c r="T36" i="16"/>
  <c r="S36" i="16"/>
  <c r="B36" i="16"/>
  <c r="A36" i="16"/>
  <c r="U35" i="16"/>
  <c r="T35" i="16"/>
  <c r="S35" i="16"/>
  <c r="B35" i="16"/>
  <c r="A35" i="16"/>
  <c r="U34" i="16"/>
  <c r="T34" i="16"/>
  <c r="S34" i="16"/>
  <c r="B34" i="16"/>
  <c r="A34" i="16"/>
  <c r="U33" i="16"/>
  <c r="T33" i="16"/>
  <c r="S33" i="16"/>
  <c r="B33" i="16"/>
  <c r="A33" i="16"/>
  <c r="A31" i="16"/>
  <c r="G29" i="16"/>
  <c r="B29" i="16"/>
  <c r="A29" i="16"/>
  <c r="B28" i="16"/>
  <c r="A28" i="16"/>
  <c r="B27" i="16"/>
  <c r="A27" i="16"/>
  <c r="G26" i="16"/>
  <c r="B26" i="16"/>
  <c r="A26" i="16"/>
  <c r="G25" i="16"/>
  <c r="B25" i="16"/>
  <c r="A25" i="16"/>
  <c r="B24" i="16"/>
  <c r="A24" i="16"/>
  <c r="B23" i="16"/>
  <c r="A23" i="16"/>
  <c r="M22" i="16"/>
  <c r="B22" i="16"/>
  <c r="A22" i="16"/>
  <c r="M21" i="16"/>
  <c r="B21" i="16"/>
  <c r="A21" i="16"/>
  <c r="B20" i="16"/>
  <c r="A20" i="16"/>
  <c r="B19" i="16"/>
  <c r="A19" i="16"/>
  <c r="C18" i="16"/>
  <c r="B18" i="16"/>
  <c r="A18" i="16"/>
  <c r="M17" i="16"/>
  <c r="K17" i="16"/>
  <c r="I17" i="16"/>
  <c r="G17" i="16"/>
  <c r="E17" i="16"/>
  <c r="C17" i="16"/>
  <c r="A16" i="16"/>
  <c r="F14" i="16"/>
  <c r="B14" i="16"/>
  <c r="A14" i="16"/>
  <c r="B13" i="16"/>
  <c r="A13" i="16"/>
  <c r="H12" i="16"/>
  <c r="G12" i="16"/>
  <c r="B12" i="16"/>
  <c r="A12" i="16"/>
  <c r="G11" i="16"/>
  <c r="F11" i="16"/>
  <c r="B11" i="16"/>
  <c r="A11" i="16"/>
  <c r="B10" i="16"/>
  <c r="A10" i="16"/>
  <c r="K9" i="16"/>
  <c r="B9" i="16"/>
  <c r="A9" i="16"/>
  <c r="J8" i="16"/>
  <c r="I8" i="16"/>
  <c r="B8" i="16"/>
  <c r="A8" i="16"/>
  <c r="I7" i="16"/>
  <c r="B7" i="16"/>
  <c r="A7" i="16"/>
  <c r="L6" i="16"/>
  <c r="B6" i="16"/>
  <c r="A6" i="16"/>
  <c r="B5" i="16"/>
  <c r="A5" i="16"/>
  <c r="N4" i="16"/>
  <c r="M4" i="16"/>
  <c r="F4" i="16"/>
  <c r="E4" i="16"/>
  <c r="B4" i="16"/>
  <c r="A4" i="16"/>
  <c r="N3" i="16"/>
  <c r="G3" i="16"/>
  <c r="F3" i="16"/>
  <c r="B3" i="16"/>
  <c r="A3" i="16"/>
  <c r="N2" i="16"/>
  <c r="M2" i="16"/>
  <c r="L2" i="16"/>
  <c r="K2" i="16"/>
  <c r="J2" i="16"/>
  <c r="I2" i="16"/>
  <c r="H2" i="16"/>
  <c r="G2" i="16"/>
  <c r="F2" i="16"/>
  <c r="E2" i="16"/>
  <c r="D2" i="16"/>
  <c r="C2" i="16"/>
  <c r="A1" i="16"/>
  <c r="H104" i="15"/>
  <c r="F104" i="15"/>
  <c r="F104" i="16" s="1"/>
  <c r="D104" i="15"/>
  <c r="T104" i="15" s="1"/>
  <c r="B104" i="15"/>
  <c r="A104" i="15"/>
  <c r="H103" i="15"/>
  <c r="F103" i="15"/>
  <c r="F103" i="16" s="1"/>
  <c r="D103" i="15"/>
  <c r="B103" i="15"/>
  <c r="A103" i="15"/>
  <c r="T102" i="15"/>
  <c r="H102" i="15"/>
  <c r="F102" i="15"/>
  <c r="D102" i="15"/>
  <c r="B102" i="15"/>
  <c r="A102" i="15"/>
  <c r="T101" i="15"/>
  <c r="H101" i="15"/>
  <c r="F101" i="15"/>
  <c r="F101" i="16" s="1"/>
  <c r="D101" i="15"/>
  <c r="B101" i="15"/>
  <c r="A101" i="15"/>
  <c r="H100" i="15"/>
  <c r="F100" i="15"/>
  <c r="F100" i="16" s="1"/>
  <c r="D100" i="15"/>
  <c r="T100" i="15" s="1"/>
  <c r="B100" i="15"/>
  <c r="A100" i="15"/>
  <c r="N99" i="15"/>
  <c r="L99" i="15"/>
  <c r="L99" i="16" s="1"/>
  <c r="J99" i="15"/>
  <c r="B99" i="15"/>
  <c r="A99" i="15"/>
  <c r="T98" i="15"/>
  <c r="N98" i="15"/>
  <c r="L98" i="15"/>
  <c r="J98" i="15"/>
  <c r="B98" i="15"/>
  <c r="A98" i="15"/>
  <c r="T97" i="15"/>
  <c r="N97" i="15"/>
  <c r="L97" i="15"/>
  <c r="J97" i="15"/>
  <c r="B97" i="15"/>
  <c r="A97" i="15"/>
  <c r="N96" i="15"/>
  <c r="L96" i="15"/>
  <c r="L96" i="16" s="1"/>
  <c r="J96" i="15"/>
  <c r="T96" i="15" s="1"/>
  <c r="B96" i="15"/>
  <c r="A96" i="15"/>
  <c r="N95" i="15"/>
  <c r="L95" i="15"/>
  <c r="L95" i="16" s="1"/>
  <c r="J95" i="15"/>
  <c r="B95" i="15"/>
  <c r="A95" i="15"/>
  <c r="T94" i="15"/>
  <c r="N94" i="15"/>
  <c r="L94" i="15"/>
  <c r="J94" i="15"/>
  <c r="J94" i="16" s="1"/>
  <c r="J94" i="19" s="1"/>
  <c r="H94" i="15"/>
  <c r="F94" i="15"/>
  <c r="D94" i="15"/>
  <c r="B94" i="15"/>
  <c r="A94" i="15"/>
  <c r="N93" i="15"/>
  <c r="L93" i="15"/>
  <c r="J93" i="15"/>
  <c r="H93" i="15"/>
  <c r="F93" i="15"/>
  <c r="D93" i="15"/>
  <c r="U93" i="15" s="1"/>
  <c r="B93" i="15"/>
  <c r="A93" i="15"/>
  <c r="N92" i="15"/>
  <c r="M92" i="15"/>
  <c r="L92" i="15"/>
  <c r="K92" i="15"/>
  <c r="J92" i="15"/>
  <c r="I92" i="15"/>
  <c r="H92" i="15"/>
  <c r="G92" i="15"/>
  <c r="F92" i="15"/>
  <c r="E92" i="15"/>
  <c r="D92" i="15"/>
  <c r="C92" i="15"/>
  <c r="A91" i="15"/>
  <c r="H89" i="15"/>
  <c r="F89" i="15"/>
  <c r="D89" i="15"/>
  <c r="U89" i="15" s="1"/>
  <c r="B89" i="15"/>
  <c r="A89" i="15"/>
  <c r="S88" i="15"/>
  <c r="H88" i="15"/>
  <c r="F88" i="15"/>
  <c r="D88" i="15"/>
  <c r="B88" i="15"/>
  <c r="A88" i="15"/>
  <c r="S87" i="15"/>
  <c r="H87" i="15"/>
  <c r="F87" i="15"/>
  <c r="D87" i="15"/>
  <c r="U87" i="15" s="1"/>
  <c r="B87" i="15"/>
  <c r="A87" i="15"/>
  <c r="H86" i="15"/>
  <c r="H86" i="16" s="1"/>
  <c r="F86" i="15"/>
  <c r="D86" i="15"/>
  <c r="S86" i="15" s="1"/>
  <c r="B86" i="15"/>
  <c r="A86" i="15"/>
  <c r="H85" i="15"/>
  <c r="F85" i="15"/>
  <c r="F85" i="16" s="1"/>
  <c r="D85" i="15"/>
  <c r="B85" i="15"/>
  <c r="A85" i="15"/>
  <c r="S84" i="15"/>
  <c r="N84" i="15"/>
  <c r="L84" i="15"/>
  <c r="J84" i="15"/>
  <c r="B84" i="15"/>
  <c r="A84" i="15"/>
  <c r="S83" i="15"/>
  <c r="N83" i="15"/>
  <c r="L83" i="15"/>
  <c r="J83" i="15"/>
  <c r="B83" i="15"/>
  <c r="A83" i="15"/>
  <c r="N82" i="15"/>
  <c r="L82" i="15"/>
  <c r="L82" i="16" s="1"/>
  <c r="J82" i="15"/>
  <c r="S82" i="15" s="1"/>
  <c r="B82" i="15"/>
  <c r="A82" i="15"/>
  <c r="N81" i="15"/>
  <c r="L81" i="15"/>
  <c r="L81" i="16" s="1"/>
  <c r="J81" i="15"/>
  <c r="B81" i="15"/>
  <c r="A81" i="15"/>
  <c r="S80" i="15"/>
  <c r="N80" i="15"/>
  <c r="L80" i="15"/>
  <c r="J80" i="15"/>
  <c r="B80" i="15"/>
  <c r="A80" i="15"/>
  <c r="N79" i="15"/>
  <c r="L79" i="15"/>
  <c r="J79" i="15"/>
  <c r="H79" i="15"/>
  <c r="H79" i="16" s="1"/>
  <c r="H79" i="19" s="1"/>
  <c r="F79" i="15"/>
  <c r="D79" i="15"/>
  <c r="B79" i="15"/>
  <c r="A79" i="15"/>
  <c r="N78" i="15"/>
  <c r="N78" i="16" s="1"/>
  <c r="N78" i="19" s="1"/>
  <c r="L78" i="15"/>
  <c r="J78" i="15"/>
  <c r="H78" i="15"/>
  <c r="H78" i="16" s="1"/>
  <c r="F78" i="15"/>
  <c r="D78" i="15"/>
  <c r="B78" i="15"/>
  <c r="A78" i="15"/>
  <c r="N77" i="15"/>
  <c r="M77" i="15"/>
  <c r="L77" i="15"/>
  <c r="K77" i="15"/>
  <c r="J77" i="15"/>
  <c r="I77" i="15"/>
  <c r="H77" i="15"/>
  <c r="G77" i="15"/>
  <c r="F77" i="15"/>
  <c r="E77" i="15"/>
  <c r="D77" i="15"/>
  <c r="C77" i="15"/>
  <c r="A76" i="15"/>
  <c r="H74" i="15"/>
  <c r="S74" i="15" s="1"/>
  <c r="F74" i="15"/>
  <c r="F74" i="16" s="1"/>
  <c r="D74" i="15"/>
  <c r="B74" i="15"/>
  <c r="A74" i="15"/>
  <c r="S73" i="15"/>
  <c r="H73" i="15"/>
  <c r="F73" i="15"/>
  <c r="D73" i="15"/>
  <c r="U73" i="15" s="1"/>
  <c r="B73" i="15"/>
  <c r="A73" i="15"/>
  <c r="H72" i="15"/>
  <c r="H72" i="16" s="1"/>
  <c r="F72" i="15"/>
  <c r="D72" i="15"/>
  <c r="B72" i="15"/>
  <c r="A72" i="15"/>
  <c r="H71" i="15"/>
  <c r="H71" i="16" s="1"/>
  <c r="F71" i="15"/>
  <c r="F71" i="16" s="1"/>
  <c r="D71" i="15"/>
  <c r="S71" i="15" s="1"/>
  <c r="B71" i="15"/>
  <c r="A71" i="15"/>
  <c r="H70" i="15"/>
  <c r="F70" i="15"/>
  <c r="F70" i="16" s="1"/>
  <c r="D70" i="15"/>
  <c r="U70" i="15" s="1"/>
  <c r="B70" i="15"/>
  <c r="A70" i="15"/>
  <c r="S69" i="15"/>
  <c r="N69" i="15"/>
  <c r="L69" i="15"/>
  <c r="J69" i="15"/>
  <c r="U69" i="15" s="1"/>
  <c r="B69" i="15"/>
  <c r="A69" i="15"/>
  <c r="N68" i="15"/>
  <c r="N68" i="16" s="1"/>
  <c r="L68" i="15"/>
  <c r="J68" i="15"/>
  <c r="B68" i="15"/>
  <c r="A68" i="15"/>
  <c r="N67" i="15"/>
  <c r="N67" i="16" s="1"/>
  <c r="L67" i="15"/>
  <c r="L67" i="16" s="1"/>
  <c r="J67" i="15"/>
  <c r="S67" i="15" s="1"/>
  <c r="B67" i="15"/>
  <c r="A67" i="15"/>
  <c r="N66" i="15"/>
  <c r="L66" i="15"/>
  <c r="L66" i="16" s="1"/>
  <c r="J66" i="15"/>
  <c r="U66" i="15" s="1"/>
  <c r="B66" i="15"/>
  <c r="A66" i="15"/>
  <c r="S65" i="15"/>
  <c r="N65" i="15"/>
  <c r="L65" i="15"/>
  <c r="J65" i="15"/>
  <c r="U65" i="15" s="1"/>
  <c r="B65" i="15"/>
  <c r="A65" i="15"/>
  <c r="N64" i="15"/>
  <c r="N64" i="16" s="1"/>
  <c r="N64" i="19" s="1"/>
  <c r="L64" i="15"/>
  <c r="J64" i="15"/>
  <c r="H64" i="15"/>
  <c r="F64" i="15"/>
  <c r="F64" i="16" s="1"/>
  <c r="F64" i="19" s="1"/>
  <c r="D64" i="15"/>
  <c r="B64" i="15"/>
  <c r="A64" i="15"/>
  <c r="U63" i="15"/>
  <c r="N63" i="15"/>
  <c r="L63" i="15"/>
  <c r="L63" i="16" s="1"/>
  <c r="J63" i="15"/>
  <c r="J63" i="16" s="1"/>
  <c r="J63" i="19" s="1"/>
  <c r="H63" i="15"/>
  <c r="H63" i="16" s="1"/>
  <c r="F63" i="15"/>
  <c r="F63" i="16" s="1"/>
  <c r="F63" i="19" s="1"/>
  <c r="D63" i="15"/>
  <c r="B63" i="15"/>
  <c r="A63" i="15"/>
  <c r="N62" i="15"/>
  <c r="M62" i="15"/>
  <c r="L62" i="15"/>
  <c r="K62" i="15"/>
  <c r="J62" i="15"/>
  <c r="I62" i="15"/>
  <c r="H62" i="15"/>
  <c r="G62" i="15"/>
  <c r="F62" i="15"/>
  <c r="E62" i="15"/>
  <c r="D62" i="15"/>
  <c r="C62" i="15"/>
  <c r="A61" i="15"/>
  <c r="U59" i="15"/>
  <c r="S59" i="15"/>
  <c r="G59" i="15"/>
  <c r="E59" i="15"/>
  <c r="C59" i="15"/>
  <c r="B59" i="15"/>
  <c r="A59" i="15"/>
  <c r="G58" i="15"/>
  <c r="G58" i="18" s="1"/>
  <c r="E58" i="15"/>
  <c r="U58" i="15" s="1"/>
  <c r="C58" i="15"/>
  <c r="B58" i="15"/>
  <c r="A58" i="15"/>
  <c r="G57" i="15"/>
  <c r="G57" i="18" s="1"/>
  <c r="E57" i="15"/>
  <c r="E57" i="18" s="1"/>
  <c r="C57" i="15"/>
  <c r="B57" i="15"/>
  <c r="A57" i="15"/>
  <c r="U56" i="15"/>
  <c r="G56" i="15"/>
  <c r="E56" i="15"/>
  <c r="C56" i="15"/>
  <c r="B56" i="15"/>
  <c r="A56" i="15"/>
  <c r="U55" i="15"/>
  <c r="S55" i="15"/>
  <c r="G55" i="15"/>
  <c r="E55" i="15"/>
  <c r="C55" i="15"/>
  <c r="B55" i="15"/>
  <c r="A55" i="15"/>
  <c r="M54" i="15"/>
  <c r="M54" i="18" s="1"/>
  <c r="K54" i="15"/>
  <c r="U54" i="15" s="1"/>
  <c r="I54" i="15"/>
  <c r="B54" i="15"/>
  <c r="A54" i="15"/>
  <c r="M53" i="15"/>
  <c r="K53" i="15"/>
  <c r="K53" i="18" s="1"/>
  <c r="I53" i="15"/>
  <c r="B53" i="15"/>
  <c r="A53" i="15"/>
  <c r="U52" i="15"/>
  <c r="M52" i="15"/>
  <c r="K52" i="15"/>
  <c r="K52" i="18" s="1"/>
  <c r="I52" i="15"/>
  <c r="B52" i="15"/>
  <c r="A52" i="15"/>
  <c r="U51" i="15"/>
  <c r="S51" i="15"/>
  <c r="M51" i="15"/>
  <c r="K51" i="15"/>
  <c r="I51" i="15"/>
  <c r="B51" i="15"/>
  <c r="A51" i="15"/>
  <c r="M50" i="15"/>
  <c r="M50" i="18" s="1"/>
  <c r="K50" i="15"/>
  <c r="U50" i="15" s="1"/>
  <c r="I50" i="15"/>
  <c r="B50" i="15"/>
  <c r="A50" i="15"/>
  <c r="M49" i="15"/>
  <c r="K49" i="15"/>
  <c r="K49" i="18" s="1"/>
  <c r="I49" i="15"/>
  <c r="G49" i="15"/>
  <c r="E49" i="15"/>
  <c r="C49" i="15"/>
  <c r="S49" i="15" s="1"/>
  <c r="B49" i="15"/>
  <c r="A49" i="15"/>
  <c r="T48" i="15"/>
  <c r="M48" i="15"/>
  <c r="K48" i="15"/>
  <c r="I48" i="15"/>
  <c r="G48" i="15"/>
  <c r="E48" i="15"/>
  <c r="C48" i="15"/>
  <c r="B48" i="15"/>
  <c r="A48" i="15"/>
  <c r="N47" i="15"/>
  <c r="M47" i="15"/>
  <c r="L47" i="15"/>
  <c r="K47" i="15"/>
  <c r="J47" i="15"/>
  <c r="I47" i="15"/>
  <c r="H47" i="15"/>
  <c r="G47" i="15"/>
  <c r="F47" i="15"/>
  <c r="E47" i="15"/>
  <c r="D47" i="15"/>
  <c r="C47" i="15"/>
  <c r="A46" i="15"/>
  <c r="G44" i="15"/>
  <c r="G44" i="18" s="1"/>
  <c r="E44" i="15"/>
  <c r="C44" i="15"/>
  <c r="B44" i="15"/>
  <c r="A44" i="15"/>
  <c r="G43" i="15"/>
  <c r="G43" i="18" s="1"/>
  <c r="E43" i="15"/>
  <c r="E43" i="18" s="1"/>
  <c r="C43" i="15"/>
  <c r="T43" i="15" s="1"/>
  <c r="B43" i="15"/>
  <c r="A43" i="15"/>
  <c r="G42" i="15"/>
  <c r="E42" i="15"/>
  <c r="C42" i="15"/>
  <c r="B42" i="15"/>
  <c r="A42" i="15"/>
  <c r="G41" i="15"/>
  <c r="E41" i="15"/>
  <c r="C41" i="15"/>
  <c r="C41" i="18" s="1"/>
  <c r="B41" i="15"/>
  <c r="A41" i="15"/>
  <c r="G40" i="15"/>
  <c r="E40" i="15"/>
  <c r="C40" i="15"/>
  <c r="S40" i="15" s="1"/>
  <c r="B40" i="15"/>
  <c r="A40" i="15"/>
  <c r="M39" i="15"/>
  <c r="K39" i="15"/>
  <c r="K39" i="18" s="1"/>
  <c r="I39" i="15"/>
  <c r="I39" i="18" s="1"/>
  <c r="B39" i="15"/>
  <c r="A39" i="15"/>
  <c r="M38" i="15"/>
  <c r="K38" i="15"/>
  <c r="K38" i="18" s="1"/>
  <c r="I38" i="15"/>
  <c r="I38" i="18" s="1"/>
  <c r="B38" i="15"/>
  <c r="A38" i="15"/>
  <c r="M37" i="15"/>
  <c r="K37" i="15"/>
  <c r="K37" i="18" s="1"/>
  <c r="I37" i="15"/>
  <c r="I37" i="18" s="1"/>
  <c r="B37" i="15"/>
  <c r="A37" i="15"/>
  <c r="M36" i="15"/>
  <c r="K36" i="15"/>
  <c r="K36" i="18" s="1"/>
  <c r="I36" i="15"/>
  <c r="S36" i="15" s="1"/>
  <c r="B36" i="15"/>
  <c r="A36" i="15"/>
  <c r="M35" i="15"/>
  <c r="K35" i="15"/>
  <c r="K35" i="18" s="1"/>
  <c r="I35" i="15"/>
  <c r="I35" i="18" s="1"/>
  <c r="B35" i="15"/>
  <c r="A35" i="15"/>
  <c r="M34" i="15"/>
  <c r="K34" i="15"/>
  <c r="K34" i="18" s="1"/>
  <c r="I34" i="15"/>
  <c r="I34" i="18" s="1"/>
  <c r="G34" i="15"/>
  <c r="E34" i="15"/>
  <c r="C34" i="15"/>
  <c r="C34" i="18" s="1"/>
  <c r="B34" i="15"/>
  <c r="A34" i="15"/>
  <c r="M33" i="15"/>
  <c r="K33" i="15"/>
  <c r="I33" i="15"/>
  <c r="G33" i="15"/>
  <c r="G33" i="18" s="1"/>
  <c r="E33" i="15"/>
  <c r="C33" i="15"/>
  <c r="B33" i="15"/>
  <c r="A33" i="15"/>
  <c r="N32" i="15"/>
  <c r="M32" i="15"/>
  <c r="L32" i="15"/>
  <c r="K32" i="15"/>
  <c r="J32" i="15"/>
  <c r="I32" i="15"/>
  <c r="H32" i="15"/>
  <c r="G32" i="15"/>
  <c r="F32" i="15"/>
  <c r="E32" i="15"/>
  <c r="D32" i="15"/>
  <c r="C32" i="15"/>
  <c r="A31" i="15"/>
  <c r="S29" i="15"/>
  <c r="G29" i="15"/>
  <c r="E29" i="15"/>
  <c r="C29" i="15"/>
  <c r="C29" i="16" s="1"/>
  <c r="B29" i="15"/>
  <c r="A29" i="15"/>
  <c r="S28" i="15"/>
  <c r="G28" i="15"/>
  <c r="E28" i="15"/>
  <c r="C28" i="15"/>
  <c r="U28" i="15" s="1"/>
  <c r="B28" i="15"/>
  <c r="A28" i="15"/>
  <c r="S27" i="15"/>
  <c r="G27" i="15"/>
  <c r="E27" i="15"/>
  <c r="C27" i="15"/>
  <c r="U27" i="15" s="1"/>
  <c r="B27" i="15"/>
  <c r="A27" i="15"/>
  <c r="S26" i="15"/>
  <c r="G26" i="15"/>
  <c r="E26" i="15"/>
  <c r="C26" i="15"/>
  <c r="C26" i="16" s="1"/>
  <c r="B26" i="15"/>
  <c r="A26" i="15"/>
  <c r="S25" i="15"/>
  <c r="G25" i="15"/>
  <c r="E25" i="15"/>
  <c r="C25" i="15"/>
  <c r="C25" i="16" s="1"/>
  <c r="B25" i="15"/>
  <c r="A25" i="15"/>
  <c r="S24" i="15"/>
  <c r="M24" i="15"/>
  <c r="K24" i="15"/>
  <c r="I24" i="15"/>
  <c r="U24" i="15" s="1"/>
  <c r="B24" i="15"/>
  <c r="A24" i="15"/>
  <c r="S23" i="15"/>
  <c r="M23" i="15"/>
  <c r="K23" i="15"/>
  <c r="I23" i="15"/>
  <c r="U23" i="15" s="1"/>
  <c r="B23" i="15"/>
  <c r="A23" i="15"/>
  <c r="S22" i="15"/>
  <c r="M22" i="15"/>
  <c r="K22" i="15"/>
  <c r="I22" i="15"/>
  <c r="I22" i="16" s="1"/>
  <c r="B22" i="15"/>
  <c r="A22" i="15"/>
  <c r="S21" i="15"/>
  <c r="M21" i="15"/>
  <c r="K21" i="15"/>
  <c r="I21" i="15"/>
  <c r="I21" i="16" s="1"/>
  <c r="B21" i="15"/>
  <c r="A21" i="15"/>
  <c r="S20" i="15"/>
  <c r="M20" i="15"/>
  <c r="K20" i="15"/>
  <c r="I20" i="15"/>
  <c r="U20" i="15" s="1"/>
  <c r="B20" i="15"/>
  <c r="A20" i="15"/>
  <c r="M19" i="15"/>
  <c r="K19" i="15"/>
  <c r="I19" i="15"/>
  <c r="G19" i="15"/>
  <c r="E19" i="15"/>
  <c r="E19" i="16" s="1"/>
  <c r="E19" i="19" s="1"/>
  <c r="C19" i="15"/>
  <c r="B19" i="15"/>
  <c r="A19" i="15"/>
  <c r="M18" i="15"/>
  <c r="K18" i="15"/>
  <c r="K18" i="16" s="1"/>
  <c r="I18" i="15"/>
  <c r="G18" i="15"/>
  <c r="G18" i="16" s="1"/>
  <c r="E18" i="15"/>
  <c r="C18" i="15"/>
  <c r="U18" i="15" s="1"/>
  <c r="B18" i="15"/>
  <c r="A18" i="15"/>
  <c r="N17" i="15"/>
  <c r="M17" i="15"/>
  <c r="L17" i="15"/>
  <c r="K17" i="15"/>
  <c r="J17" i="15"/>
  <c r="I17" i="15"/>
  <c r="H17" i="15"/>
  <c r="G17" i="15"/>
  <c r="F17" i="15"/>
  <c r="E17" i="15"/>
  <c r="D17" i="15"/>
  <c r="C17" i="15"/>
  <c r="A16" i="15"/>
  <c r="H14" i="15"/>
  <c r="G14" i="15"/>
  <c r="F14" i="15"/>
  <c r="E14" i="15"/>
  <c r="D14" i="15"/>
  <c r="C14" i="15"/>
  <c r="C14" i="16" s="1"/>
  <c r="B14" i="15"/>
  <c r="A14" i="15"/>
  <c r="U13" i="15"/>
  <c r="H13" i="15"/>
  <c r="G13" i="15"/>
  <c r="F13" i="15"/>
  <c r="E13" i="15"/>
  <c r="D13" i="15"/>
  <c r="D73" i="16" s="1"/>
  <c r="C13" i="15"/>
  <c r="B13" i="15"/>
  <c r="A13" i="15"/>
  <c r="H12" i="15"/>
  <c r="G12" i="15"/>
  <c r="G12" i="17" s="1"/>
  <c r="F12" i="15"/>
  <c r="E12" i="15"/>
  <c r="D12" i="15"/>
  <c r="C12" i="15"/>
  <c r="C12" i="17" s="1"/>
  <c r="B12" i="15"/>
  <c r="A12" i="15"/>
  <c r="H11" i="15"/>
  <c r="G11" i="15"/>
  <c r="F11" i="15"/>
  <c r="F11" i="17" s="1"/>
  <c r="E11" i="15"/>
  <c r="D11" i="15"/>
  <c r="C11" i="15"/>
  <c r="B11" i="15"/>
  <c r="A11" i="15"/>
  <c r="H10" i="15"/>
  <c r="G10" i="15"/>
  <c r="F10" i="15"/>
  <c r="E10" i="15"/>
  <c r="D10" i="15"/>
  <c r="C10" i="15"/>
  <c r="C10" i="16" s="1"/>
  <c r="B10" i="15"/>
  <c r="A10" i="15"/>
  <c r="U9" i="15"/>
  <c r="N9" i="15"/>
  <c r="N9" i="17" s="1"/>
  <c r="M9" i="15"/>
  <c r="L9" i="15"/>
  <c r="L9" i="16" s="1"/>
  <c r="K9" i="15"/>
  <c r="J9" i="15"/>
  <c r="J9" i="17" s="1"/>
  <c r="I9" i="15"/>
  <c r="B9" i="15"/>
  <c r="A9" i="15"/>
  <c r="T8" i="15"/>
  <c r="N8" i="15"/>
  <c r="M8" i="15"/>
  <c r="M8" i="16" s="1"/>
  <c r="L8" i="15"/>
  <c r="K8" i="15"/>
  <c r="J8" i="15"/>
  <c r="I8" i="15"/>
  <c r="B8" i="15"/>
  <c r="A8" i="15"/>
  <c r="N7" i="15"/>
  <c r="M7" i="15"/>
  <c r="L7" i="15"/>
  <c r="L7" i="16" s="1"/>
  <c r="K7" i="15"/>
  <c r="J7" i="15"/>
  <c r="I7" i="15"/>
  <c r="B7" i="15"/>
  <c r="A7" i="15"/>
  <c r="N6" i="15"/>
  <c r="M6" i="15"/>
  <c r="M6" i="16" s="1"/>
  <c r="L6" i="15"/>
  <c r="K6" i="15"/>
  <c r="K6" i="17" s="1"/>
  <c r="J6" i="15"/>
  <c r="I6" i="15"/>
  <c r="I6" i="16" s="1"/>
  <c r="B6" i="15"/>
  <c r="A6" i="15"/>
  <c r="N5" i="15"/>
  <c r="N5" i="17" s="1"/>
  <c r="M5" i="15"/>
  <c r="L5" i="15"/>
  <c r="K5" i="15"/>
  <c r="J5" i="15"/>
  <c r="J5" i="17" s="1"/>
  <c r="I5" i="15"/>
  <c r="B5" i="15"/>
  <c r="A5" i="15"/>
  <c r="T4" i="15"/>
  <c r="N4" i="15"/>
  <c r="N4" i="17" s="1"/>
  <c r="M4" i="15"/>
  <c r="L4" i="15"/>
  <c r="K4" i="15"/>
  <c r="J4" i="15"/>
  <c r="J4" i="17" s="1"/>
  <c r="I4" i="15"/>
  <c r="I4" i="16" s="1"/>
  <c r="H4" i="15"/>
  <c r="G4" i="15"/>
  <c r="F4" i="15"/>
  <c r="F79" i="16" s="1"/>
  <c r="F79" i="19" s="1"/>
  <c r="E4" i="15"/>
  <c r="D4" i="15"/>
  <c r="C4" i="15"/>
  <c r="C57" i="18" s="1"/>
  <c r="B4" i="15"/>
  <c r="A4" i="15"/>
  <c r="N3" i="15"/>
  <c r="N3" i="17" s="1"/>
  <c r="M3" i="15"/>
  <c r="L3" i="15"/>
  <c r="K3" i="15"/>
  <c r="J3" i="15"/>
  <c r="J3" i="17" s="1"/>
  <c r="I3" i="15"/>
  <c r="H3" i="15"/>
  <c r="G3" i="15"/>
  <c r="F3" i="15"/>
  <c r="F3" i="17" s="1"/>
  <c r="E3" i="15"/>
  <c r="D3" i="15"/>
  <c r="C3" i="15"/>
  <c r="B3" i="15"/>
  <c r="A3" i="15"/>
  <c r="N2" i="15"/>
  <c r="M2" i="15"/>
  <c r="L2" i="15"/>
  <c r="K2" i="15"/>
  <c r="J2" i="15"/>
  <c r="I2" i="15"/>
  <c r="H2" i="15"/>
  <c r="G2" i="15"/>
  <c r="F2" i="15"/>
  <c r="E2" i="15"/>
  <c r="D2" i="15"/>
  <c r="C2" i="15"/>
  <c r="A1" i="15"/>
  <c r="U104" i="14"/>
  <c r="T104" i="14"/>
  <c r="S104" i="14"/>
  <c r="U103" i="14"/>
  <c r="T103" i="14"/>
  <c r="S103" i="14"/>
  <c r="U102" i="14"/>
  <c r="T102" i="14"/>
  <c r="S102" i="14"/>
  <c r="U101" i="14"/>
  <c r="T101" i="14"/>
  <c r="S101" i="14"/>
  <c r="U100" i="14"/>
  <c r="T100" i="14"/>
  <c r="S100" i="14"/>
  <c r="U99" i="14"/>
  <c r="T99" i="14"/>
  <c r="S99" i="14"/>
  <c r="U98" i="14"/>
  <c r="T98" i="14"/>
  <c r="S98" i="14"/>
  <c r="U97" i="14"/>
  <c r="T97" i="14"/>
  <c r="S97" i="14"/>
  <c r="U96" i="14"/>
  <c r="T96" i="14"/>
  <c r="S96" i="14"/>
  <c r="U95" i="14"/>
  <c r="T95" i="14"/>
  <c r="S95" i="14"/>
  <c r="U94" i="14"/>
  <c r="T94" i="14"/>
  <c r="S94" i="14"/>
  <c r="U93" i="14"/>
  <c r="T93" i="14"/>
  <c r="S93" i="14"/>
  <c r="U89" i="14"/>
  <c r="T89" i="14"/>
  <c r="S89" i="14"/>
  <c r="U88" i="14"/>
  <c r="T88" i="14"/>
  <c r="S88" i="14"/>
  <c r="U87" i="14"/>
  <c r="T87" i="14"/>
  <c r="S87" i="14"/>
  <c r="U86" i="14"/>
  <c r="T86" i="14"/>
  <c r="S86" i="14"/>
  <c r="U85" i="14"/>
  <c r="T85" i="14"/>
  <c r="S85" i="14"/>
  <c r="U84" i="14"/>
  <c r="T84" i="14"/>
  <c r="S84" i="14"/>
  <c r="U83" i="14"/>
  <c r="T83" i="14"/>
  <c r="S83" i="14"/>
  <c r="U82" i="14"/>
  <c r="T82" i="14"/>
  <c r="S82" i="14"/>
  <c r="U81" i="14"/>
  <c r="T81" i="14"/>
  <c r="S81" i="14"/>
  <c r="U80" i="14"/>
  <c r="T80" i="14"/>
  <c r="S80" i="14"/>
  <c r="U79" i="14"/>
  <c r="T79" i="14"/>
  <c r="S79" i="14"/>
  <c r="U78" i="14"/>
  <c r="T78" i="14"/>
  <c r="S78" i="14"/>
  <c r="U74" i="14"/>
  <c r="T74" i="14"/>
  <c r="S74" i="14"/>
  <c r="U73" i="14"/>
  <c r="T73" i="14"/>
  <c r="S73" i="14"/>
  <c r="U72" i="14"/>
  <c r="T72" i="14"/>
  <c r="S72" i="14"/>
  <c r="U71" i="14"/>
  <c r="T71" i="14"/>
  <c r="S71" i="14"/>
  <c r="U70" i="14"/>
  <c r="T70" i="14"/>
  <c r="S70" i="14"/>
  <c r="U69" i="14"/>
  <c r="T69" i="14"/>
  <c r="S69" i="14"/>
  <c r="U68" i="14"/>
  <c r="T68" i="14"/>
  <c r="S68" i="14"/>
  <c r="U67" i="14"/>
  <c r="T67" i="14"/>
  <c r="S67" i="14"/>
  <c r="U66" i="14"/>
  <c r="T66" i="14"/>
  <c r="S66" i="14"/>
  <c r="U65" i="14"/>
  <c r="T65" i="14"/>
  <c r="S65" i="14"/>
  <c r="U64" i="14"/>
  <c r="T64" i="14"/>
  <c r="S64" i="14"/>
  <c r="U63" i="14"/>
  <c r="T63" i="14"/>
  <c r="S63" i="14"/>
  <c r="U59" i="14"/>
  <c r="T59" i="14"/>
  <c r="S59" i="14"/>
  <c r="U58" i="14"/>
  <c r="T58" i="14"/>
  <c r="S58" i="14"/>
  <c r="U57" i="14"/>
  <c r="T57" i="14"/>
  <c r="S57" i="14"/>
  <c r="U56" i="14"/>
  <c r="T56" i="14"/>
  <c r="S56" i="14"/>
  <c r="U55" i="14"/>
  <c r="T55" i="14"/>
  <c r="S55" i="14"/>
  <c r="U54" i="14"/>
  <c r="T54" i="14"/>
  <c r="S54" i="14"/>
  <c r="U53" i="14"/>
  <c r="T53" i="14"/>
  <c r="S53" i="14"/>
  <c r="U52" i="14"/>
  <c r="T52" i="14"/>
  <c r="S52" i="14"/>
  <c r="U51" i="14"/>
  <c r="T51" i="14"/>
  <c r="S51" i="14"/>
  <c r="U50" i="14"/>
  <c r="T50" i="14"/>
  <c r="S50" i="14"/>
  <c r="U49" i="14"/>
  <c r="T49" i="14"/>
  <c r="S49" i="14"/>
  <c r="U48" i="14"/>
  <c r="T48" i="14"/>
  <c r="S48" i="14"/>
  <c r="U44" i="14"/>
  <c r="T44" i="14"/>
  <c r="S44" i="14"/>
  <c r="U43" i="14"/>
  <c r="T43" i="14"/>
  <c r="S43" i="14"/>
  <c r="U42" i="14"/>
  <c r="T42" i="14"/>
  <c r="S42" i="14"/>
  <c r="U41" i="14"/>
  <c r="T41" i="14"/>
  <c r="S41" i="14"/>
  <c r="U40" i="14"/>
  <c r="T40" i="14"/>
  <c r="S40" i="14"/>
  <c r="U39" i="14"/>
  <c r="T39" i="14"/>
  <c r="S39" i="14"/>
  <c r="U38" i="14"/>
  <c r="T38" i="14"/>
  <c r="S38" i="14"/>
  <c r="U37" i="14"/>
  <c r="T37" i="14"/>
  <c r="S37" i="14"/>
  <c r="U36" i="14"/>
  <c r="T36" i="14"/>
  <c r="S36" i="14"/>
  <c r="U35" i="14"/>
  <c r="T35" i="14"/>
  <c r="S35" i="14"/>
  <c r="U34" i="14"/>
  <c r="T34" i="14"/>
  <c r="S34" i="14"/>
  <c r="U33" i="14"/>
  <c r="T33" i="14"/>
  <c r="S33" i="14"/>
  <c r="U29" i="14"/>
  <c r="T29" i="14"/>
  <c r="S29" i="14"/>
  <c r="U28" i="14"/>
  <c r="T28" i="14"/>
  <c r="S28" i="14"/>
  <c r="U27" i="14"/>
  <c r="T27" i="14"/>
  <c r="S27" i="14"/>
  <c r="U26" i="14"/>
  <c r="T26" i="14"/>
  <c r="S26" i="14"/>
  <c r="U25" i="14"/>
  <c r="T25" i="14"/>
  <c r="S25" i="14"/>
  <c r="U24" i="14"/>
  <c r="T24" i="14"/>
  <c r="S24" i="14"/>
  <c r="U23" i="14"/>
  <c r="T23" i="14"/>
  <c r="S23" i="14"/>
  <c r="U22" i="14"/>
  <c r="T22" i="14"/>
  <c r="S22" i="14"/>
  <c r="U21" i="14"/>
  <c r="T21" i="14"/>
  <c r="S21" i="14"/>
  <c r="U20" i="14"/>
  <c r="T20" i="14"/>
  <c r="S20" i="14"/>
  <c r="U19" i="14"/>
  <c r="T19" i="14"/>
  <c r="S19" i="14"/>
  <c r="U18" i="14"/>
  <c r="T18" i="14"/>
  <c r="S18" i="14"/>
  <c r="U14" i="14"/>
  <c r="T14" i="14"/>
  <c r="S14" i="14"/>
  <c r="U13" i="14"/>
  <c r="T13" i="14"/>
  <c r="S13" i="14"/>
  <c r="U12" i="14"/>
  <c r="T12" i="14"/>
  <c r="S12" i="14"/>
  <c r="U11" i="14"/>
  <c r="T11" i="14"/>
  <c r="S11" i="14"/>
  <c r="U10" i="14"/>
  <c r="T10" i="14"/>
  <c r="S10" i="14"/>
  <c r="U9" i="14"/>
  <c r="T9" i="14"/>
  <c r="S9" i="14"/>
  <c r="U8" i="14"/>
  <c r="T8" i="14"/>
  <c r="S8" i="14"/>
  <c r="U7" i="14"/>
  <c r="T7" i="14"/>
  <c r="S7" i="14"/>
  <c r="U6" i="14"/>
  <c r="T6" i="14"/>
  <c r="S6" i="14"/>
  <c r="U5" i="14"/>
  <c r="T5" i="14"/>
  <c r="S5" i="14"/>
  <c r="U4" i="14"/>
  <c r="T4" i="14"/>
  <c r="S4" i="14"/>
  <c r="U3" i="14"/>
  <c r="T3" i="14"/>
  <c r="S3" i="14"/>
  <c r="E3" i="18" l="1"/>
  <c r="E3" i="16"/>
  <c r="E3" i="17"/>
  <c r="M3" i="18"/>
  <c r="M3" i="16"/>
  <c r="M3" i="17"/>
  <c r="I5" i="17"/>
  <c r="I5" i="16"/>
  <c r="T5" i="15"/>
  <c r="S5" i="15"/>
  <c r="F12" i="16"/>
  <c r="F12" i="17"/>
  <c r="D14" i="17"/>
  <c r="D14" i="16"/>
  <c r="D74" i="16"/>
  <c r="S14" i="15"/>
  <c r="H14" i="17"/>
  <c r="H14" i="16"/>
  <c r="H89" i="16"/>
  <c r="H89" i="19" s="1"/>
  <c r="D10" i="17"/>
  <c r="D10" i="16"/>
  <c r="S10" i="15"/>
  <c r="H10" i="17"/>
  <c r="H10" i="16"/>
  <c r="H85" i="16"/>
  <c r="H85" i="19" s="1"/>
  <c r="M18" i="16"/>
  <c r="F101" i="19"/>
  <c r="S72" i="16"/>
  <c r="U3" i="15"/>
  <c r="H4" i="16"/>
  <c r="H4" i="17"/>
  <c r="H94" i="16"/>
  <c r="H94" i="19" s="1"/>
  <c r="H64" i="16"/>
  <c r="H64" i="19" s="1"/>
  <c r="J6" i="17"/>
  <c r="J6" i="16"/>
  <c r="U6" i="16" s="1"/>
  <c r="S6" i="15"/>
  <c r="S29" i="16"/>
  <c r="H63" i="19"/>
  <c r="I3" i="18"/>
  <c r="I3" i="16"/>
  <c r="I3" i="17"/>
  <c r="M5" i="16"/>
  <c r="M5" i="17"/>
  <c r="M20" i="16"/>
  <c r="M20" i="19" s="1"/>
  <c r="S26" i="16"/>
  <c r="U57" i="18"/>
  <c r="T57" i="18"/>
  <c r="S57" i="18"/>
  <c r="L8" i="16"/>
  <c r="U8" i="16" s="1"/>
  <c r="L98" i="16"/>
  <c r="L98" i="19" s="1"/>
  <c r="L8" i="17"/>
  <c r="E18" i="16"/>
  <c r="E18" i="19" s="1"/>
  <c r="S18" i="15"/>
  <c r="D4" i="17"/>
  <c r="D4" i="16"/>
  <c r="U4" i="15"/>
  <c r="L4" i="17"/>
  <c r="L4" i="16"/>
  <c r="L94" i="16"/>
  <c r="L94" i="19" s="1"/>
  <c r="U5" i="15"/>
  <c r="N6" i="17"/>
  <c r="N6" i="16"/>
  <c r="N81" i="16"/>
  <c r="N81" i="19" s="1"/>
  <c r="E11" i="16"/>
  <c r="E11" i="17"/>
  <c r="T11" i="15"/>
  <c r="S11" i="15"/>
  <c r="C13" i="17"/>
  <c r="C13" i="16"/>
  <c r="T13" i="15"/>
  <c r="S13" i="15"/>
  <c r="G13" i="17"/>
  <c r="G13" i="16"/>
  <c r="G28" i="16"/>
  <c r="T19" i="15"/>
  <c r="G19" i="16"/>
  <c r="G19" i="19" s="1"/>
  <c r="S19" i="15"/>
  <c r="K7" i="16"/>
  <c r="K7" i="17"/>
  <c r="T7" i="15"/>
  <c r="S7" i="15"/>
  <c r="I9" i="17"/>
  <c r="I9" i="16"/>
  <c r="T9" i="15"/>
  <c r="S9" i="15"/>
  <c r="M9" i="17"/>
  <c r="M9" i="16"/>
  <c r="M24" i="16"/>
  <c r="M24" i="19" s="1"/>
  <c r="T12" i="15"/>
  <c r="T73" i="16"/>
  <c r="F102" i="16"/>
  <c r="S68" i="16"/>
  <c r="C3" i="18"/>
  <c r="G3" i="18"/>
  <c r="G3" i="17"/>
  <c r="K3" i="18"/>
  <c r="S3" i="15"/>
  <c r="K5" i="17"/>
  <c r="L6" i="17"/>
  <c r="T6" i="15"/>
  <c r="I7" i="17"/>
  <c r="M7" i="17"/>
  <c r="U7" i="15"/>
  <c r="J8" i="17"/>
  <c r="N8" i="17"/>
  <c r="K9" i="17"/>
  <c r="F10" i="17"/>
  <c r="T10" i="15"/>
  <c r="C11" i="17"/>
  <c r="G11" i="17"/>
  <c r="U11" i="15"/>
  <c r="D12" i="17"/>
  <c r="T12" i="17" s="1"/>
  <c r="H12" i="17"/>
  <c r="E13" i="17"/>
  <c r="F14" i="17"/>
  <c r="T14" i="15"/>
  <c r="I18" i="16"/>
  <c r="T18" i="15"/>
  <c r="C19" i="16"/>
  <c r="K19" i="16"/>
  <c r="K19" i="19" s="1"/>
  <c r="U19" i="15"/>
  <c r="K20" i="16"/>
  <c r="K21" i="16"/>
  <c r="U21" i="15"/>
  <c r="K22" i="16"/>
  <c r="K22" i="19" s="1"/>
  <c r="U22" i="15"/>
  <c r="K23" i="16"/>
  <c r="K24" i="16"/>
  <c r="K24" i="19" s="1"/>
  <c r="E25" i="16"/>
  <c r="E25" i="19" s="1"/>
  <c r="U25" i="15"/>
  <c r="E26" i="16"/>
  <c r="E26" i="19" s="1"/>
  <c r="U26" i="15"/>
  <c r="E27" i="16"/>
  <c r="E27" i="19" s="1"/>
  <c r="E28" i="16"/>
  <c r="E28" i="19" s="1"/>
  <c r="E29" i="16"/>
  <c r="E29" i="19" s="1"/>
  <c r="U29" i="15"/>
  <c r="C33" i="18"/>
  <c r="K33" i="18"/>
  <c r="U33" i="15"/>
  <c r="E34" i="18"/>
  <c r="S34" i="18" s="1"/>
  <c r="M34" i="18"/>
  <c r="T34" i="18" s="1"/>
  <c r="M35" i="18"/>
  <c r="M36" i="18"/>
  <c r="M37" i="18"/>
  <c r="S37" i="18" s="1"/>
  <c r="M38" i="18"/>
  <c r="U38" i="18" s="1"/>
  <c r="M39" i="18"/>
  <c r="G40" i="18"/>
  <c r="G41" i="18"/>
  <c r="G42" i="18"/>
  <c r="S44" i="15"/>
  <c r="U44" i="15"/>
  <c r="C48" i="18"/>
  <c r="S48" i="15"/>
  <c r="K48" i="18"/>
  <c r="G49" i="18"/>
  <c r="K51" i="18"/>
  <c r="M52" i="18"/>
  <c r="S53" i="15"/>
  <c r="E55" i="18"/>
  <c r="G56" i="18"/>
  <c r="S57" i="15"/>
  <c r="E59" i="18"/>
  <c r="T64" i="15"/>
  <c r="L65" i="16"/>
  <c r="N66" i="16"/>
  <c r="N66" i="19" s="1"/>
  <c r="U68" i="15"/>
  <c r="T68" i="15"/>
  <c r="L69" i="16"/>
  <c r="H70" i="16"/>
  <c r="H70" i="19" s="1"/>
  <c r="U72" i="15"/>
  <c r="T72" i="15"/>
  <c r="F73" i="16"/>
  <c r="F73" i="19" s="1"/>
  <c r="U78" i="15"/>
  <c r="J79" i="16"/>
  <c r="J79" i="19" s="1"/>
  <c r="T79" i="15"/>
  <c r="L80" i="16"/>
  <c r="J83" i="16"/>
  <c r="U83" i="15"/>
  <c r="T83" i="15"/>
  <c r="L84" i="16"/>
  <c r="T87" i="15"/>
  <c r="H93" i="16"/>
  <c r="S93" i="15"/>
  <c r="S94" i="15"/>
  <c r="D94" i="16"/>
  <c r="J97" i="16"/>
  <c r="S97" i="15"/>
  <c r="U97" i="15"/>
  <c r="D101" i="16"/>
  <c r="S101" i="15"/>
  <c r="U101" i="15"/>
  <c r="J3" i="16"/>
  <c r="K5" i="16"/>
  <c r="F10" i="16"/>
  <c r="C12" i="16"/>
  <c r="E13" i="16"/>
  <c r="J65" i="16"/>
  <c r="J69" i="16"/>
  <c r="C3" i="17"/>
  <c r="M6" i="17"/>
  <c r="C10" i="17"/>
  <c r="C40" i="18"/>
  <c r="S33" i="15"/>
  <c r="T34" i="15"/>
  <c r="S35" i="18"/>
  <c r="U35" i="18"/>
  <c r="T35" i="18"/>
  <c r="T35" i="15"/>
  <c r="T36" i="15"/>
  <c r="T37" i="15"/>
  <c r="S38" i="18"/>
  <c r="T38" i="15"/>
  <c r="S39" i="18"/>
  <c r="U39" i="18"/>
  <c r="T39" i="18"/>
  <c r="T39" i="15"/>
  <c r="T40" i="15"/>
  <c r="T41" i="15"/>
  <c r="C42" i="18"/>
  <c r="S42" i="15"/>
  <c r="U42" i="15"/>
  <c r="C49" i="18"/>
  <c r="T49" i="15"/>
  <c r="T66" i="15"/>
  <c r="N68" i="19"/>
  <c r="T70" i="15"/>
  <c r="F71" i="19"/>
  <c r="H72" i="19"/>
  <c r="F74" i="19"/>
  <c r="H78" i="19"/>
  <c r="S78" i="15"/>
  <c r="J81" i="16"/>
  <c r="U81" i="15"/>
  <c r="T81" i="15"/>
  <c r="D85" i="16"/>
  <c r="U85" i="15"/>
  <c r="T85" i="15"/>
  <c r="T89" i="15"/>
  <c r="J95" i="16"/>
  <c r="S95" i="15"/>
  <c r="U95" i="15"/>
  <c r="J99" i="16"/>
  <c r="S99" i="15"/>
  <c r="U99" i="15"/>
  <c r="F100" i="19"/>
  <c r="D103" i="16"/>
  <c r="S103" i="15"/>
  <c r="U103" i="15"/>
  <c r="F104" i="19"/>
  <c r="C18" i="19"/>
  <c r="N63" i="19"/>
  <c r="J67" i="19"/>
  <c r="U67" i="16"/>
  <c r="U71" i="16"/>
  <c r="F78" i="19"/>
  <c r="N80" i="19"/>
  <c r="N82" i="19"/>
  <c r="N83" i="19"/>
  <c r="N84" i="19"/>
  <c r="U87" i="16"/>
  <c r="T87" i="16"/>
  <c r="D89" i="16"/>
  <c r="L93" i="19"/>
  <c r="T14" i="17"/>
  <c r="I36" i="18"/>
  <c r="S44" i="18"/>
  <c r="U44" i="18"/>
  <c r="T53" i="18"/>
  <c r="S53" i="18"/>
  <c r="E4" i="18"/>
  <c r="E4" i="17"/>
  <c r="I4" i="17"/>
  <c r="I4" i="18"/>
  <c r="M4" i="18"/>
  <c r="M4" i="17"/>
  <c r="L7" i="17"/>
  <c r="I8" i="17"/>
  <c r="M8" i="17"/>
  <c r="U8" i="15"/>
  <c r="E10" i="17"/>
  <c r="U12" i="17"/>
  <c r="U12" i="15"/>
  <c r="D13" i="17"/>
  <c r="H13" i="17"/>
  <c r="E14" i="17"/>
  <c r="S14" i="17" s="1"/>
  <c r="G18" i="19"/>
  <c r="I19" i="16"/>
  <c r="I19" i="19" s="1"/>
  <c r="I20" i="16"/>
  <c r="T20" i="15"/>
  <c r="U21" i="16"/>
  <c r="T21" i="16"/>
  <c r="T21" i="15"/>
  <c r="U22" i="16"/>
  <c r="T22" i="15"/>
  <c r="I23" i="16"/>
  <c r="T23" i="15"/>
  <c r="I24" i="16"/>
  <c r="T24" i="15"/>
  <c r="C25" i="19"/>
  <c r="U25" i="16"/>
  <c r="T25" i="15"/>
  <c r="C26" i="19"/>
  <c r="U26" i="16"/>
  <c r="T26" i="16"/>
  <c r="T26" i="15"/>
  <c r="C27" i="16"/>
  <c r="T27" i="15"/>
  <c r="C28" i="16"/>
  <c r="T28" i="15"/>
  <c r="C29" i="19"/>
  <c r="U29" i="16"/>
  <c r="T29" i="16"/>
  <c r="T29" i="15"/>
  <c r="I33" i="18"/>
  <c r="T33" i="15"/>
  <c r="U34" i="15"/>
  <c r="U35" i="15"/>
  <c r="U36" i="15"/>
  <c r="U37" i="15"/>
  <c r="U38" i="15"/>
  <c r="U39" i="15"/>
  <c r="E40" i="18"/>
  <c r="U40" i="15"/>
  <c r="E41" i="18"/>
  <c r="S41" i="18" s="1"/>
  <c r="U41" i="15"/>
  <c r="E42" i="18"/>
  <c r="T44" i="15"/>
  <c r="I48" i="18"/>
  <c r="U48" i="15"/>
  <c r="E49" i="18"/>
  <c r="M49" i="18"/>
  <c r="S50" i="15"/>
  <c r="M53" i="18"/>
  <c r="U53" i="18" s="1"/>
  <c r="S54" i="15"/>
  <c r="E56" i="18"/>
  <c r="S58" i="15"/>
  <c r="D63" i="16"/>
  <c r="T63" i="15"/>
  <c r="S64" i="15"/>
  <c r="T65" i="15"/>
  <c r="N67" i="19"/>
  <c r="S68" i="15"/>
  <c r="T69" i="15"/>
  <c r="F70" i="19"/>
  <c r="H71" i="19"/>
  <c r="S72" i="15"/>
  <c r="H74" i="16"/>
  <c r="H74" i="19" s="1"/>
  <c r="J78" i="16"/>
  <c r="J78" i="19" s="1"/>
  <c r="S79" i="15"/>
  <c r="J80" i="16"/>
  <c r="U80" i="15"/>
  <c r="T80" i="15"/>
  <c r="J84" i="16"/>
  <c r="U84" i="15"/>
  <c r="T84" i="15"/>
  <c r="F85" i="19"/>
  <c r="H86" i="19"/>
  <c r="D88" i="16"/>
  <c r="U88" i="15"/>
  <c r="T88" i="15"/>
  <c r="F93" i="16"/>
  <c r="F93" i="19" s="1"/>
  <c r="U94" i="15"/>
  <c r="L95" i="19"/>
  <c r="N96" i="16"/>
  <c r="N96" i="19" s="1"/>
  <c r="J98" i="16"/>
  <c r="S98" i="15"/>
  <c r="U98" i="15"/>
  <c r="L99" i="19"/>
  <c r="D102" i="16"/>
  <c r="S102" i="15"/>
  <c r="U102" i="15"/>
  <c r="F103" i="19"/>
  <c r="J5" i="16"/>
  <c r="N9" i="16"/>
  <c r="E10" i="16"/>
  <c r="U10" i="16" s="1"/>
  <c r="D13" i="16"/>
  <c r="M19" i="16"/>
  <c r="M19" i="19" s="1"/>
  <c r="M22" i="19"/>
  <c r="M23" i="16"/>
  <c r="M23" i="19" s="1"/>
  <c r="G27" i="16"/>
  <c r="G27" i="19" s="1"/>
  <c r="G29" i="19"/>
  <c r="S67" i="16"/>
  <c r="J68" i="19"/>
  <c r="U68" i="16"/>
  <c r="S71" i="16"/>
  <c r="H87" i="19"/>
  <c r="N93" i="16"/>
  <c r="N95" i="16"/>
  <c r="N97" i="19"/>
  <c r="I6" i="17"/>
  <c r="D3" i="17"/>
  <c r="D3" i="16"/>
  <c r="H3" i="17"/>
  <c r="H3" i="16"/>
  <c r="L3" i="17"/>
  <c r="L3" i="16"/>
  <c r="T3" i="15"/>
  <c r="C4" i="17"/>
  <c r="C4" i="18"/>
  <c r="C4" i="16"/>
  <c r="G4" i="18"/>
  <c r="G4" i="17"/>
  <c r="G4" i="16"/>
  <c r="K4" i="18"/>
  <c r="K4" i="17"/>
  <c r="K4" i="16"/>
  <c r="S4" i="15"/>
  <c r="L5" i="17"/>
  <c r="L5" i="16"/>
  <c r="U6" i="15"/>
  <c r="J7" i="17"/>
  <c r="J7" i="16"/>
  <c r="N7" i="17"/>
  <c r="N7" i="16"/>
  <c r="K8" i="17"/>
  <c r="K8" i="16"/>
  <c r="T8" i="16" s="1"/>
  <c r="S8" i="15"/>
  <c r="G10" i="17"/>
  <c r="G10" i="16"/>
  <c r="U10" i="15"/>
  <c r="D11" i="17"/>
  <c r="D11" i="16"/>
  <c r="H11" i="17"/>
  <c r="H11" i="16"/>
  <c r="E12" i="17"/>
  <c r="E12" i="16"/>
  <c r="S12" i="15"/>
  <c r="F13" i="17"/>
  <c r="F13" i="16"/>
  <c r="G14" i="17"/>
  <c r="U14" i="17" s="1"/>
  <c r="G14" i="16"/>
  <c r="U14" i="15"/>
  <c r="E33" i="18"/>
  <c r="M33" i="18"/>
  <c r="G34" i="18"/>
  <c r="S34" i="15"/>
  <c r="S35" i="15"/>
  <c r="S37" i="15"/>
  <c r="S38" i="15"/>
  <c r="S39" i="15"/>
  <c r="S41" i="15"/>
  <c r="T42" i="15"/>
  <c r="C43" i="18"/>
  <c r="S43" i="15"/>
  <c r="U43" i="15"/>
  <c r="E44" i="18"/>
  <c r="T44" i="18" s="1"/>
  <c r="E48" i="18"/>
  <c r="M48" i="18"/>
  <c r="I49" i="18"/>
  <c r="U49" i="15"/>
  <c r="K50" i="18"/>
  <c r="M51" i="18"/>
  <c r="S52" i="15"/>
  <c r="T53" i="15"/>
  <c r="U53" i="15"/>
  <c r="K54" i="18"/>
  <c r="G55" i="18"/>
  <c r="S56" i="15"/>
  <c r="T57" i="15"/>
  <c r="U57" i="15"/>
  <c r="E58" i="18"/>
  <c r="G59" i="18"/>
  <c r="S63" i="15"/>
  <c r="U64" i="15"/>
  <c r="L64" i="16"/>
  <c r="L64" i="19" s="1"/>
  <c r="N65" i="16"/>
  <c r="N65" i="19" s="1"/>
  <c r="S66" i="15"/>
  <c r="U67" i="15"/>
  <c r="T67" i="15"/>
  <c r="L68" i="16"/>
  <c r="N69" i="16"/>
  <c r="N69" i="19" s="1"/>
  <c r="S70" i="15"/>
  <c r="U71" i="15"/>
  <c r="T71" i="15"/>
  <c r="F72" i="16"/>
  <c r="F72" i="19" s="1"/>
  <c r="H73" i="16"/>
  <c r="H73" i="19" s="1"/>
  <c r="U74" i="15"/>
  <c r="T78" i="15"/>
  <c r="D79" i="16"/>
  <c r="L79" i="16"/>
  <c r="L79" i="19" s="1"/>
  <c r="S81" i="15"/>
  <c r="J82" i="16"/>
  <c r="U82" i="15"/>
  <c r="T82" i="15"/>
  <c r="L83" i="16"/>
  <c r="L83" i="19" s="1"/>
  <c r="S85" i="15"/>
  <c r="D86" i="16"/>
  <c r="U86" i="15"/>
  <c r="T86" i="15"/>
  <c r="H88" i="16"/>
  <c r="H88" i="19" s="1"/>
  <c r="S89" i="15"/>
  <c r="J93" i="16"/>
  <c r="J93" i="19" s="1"/>
  <c r="T93" i="15"/>
  <c r="F94" i="16"/>
  <c r="F94" i="19" s="1"/>
  <c r="N94" i="16"/>
  <c r="N94" i="19" s="1"/>
  <c r="T95" i="15"/>
  <c r="J96" i="16"/>
  <c r="S96" i="15"/>
  <c r="U96" i="15"/>
  <c r="L97" i="16"/>
  <c r="L97" i="19" s="1"/>
  <c r="T99" i="15"/>
  <c r="D100" i="16"/>
  <c r="S100" i="15"/>
  <c r="U100" i="15"/>
  <c r="T103" i="15"/>
  <c r="D104" i="16"/>
  <c r="S104" i="15"/>
  <c r="U104" i="15"/>
  <c r="C3" i="16"/>
  <c r="K3" i="16"/>
  <c r="J4" i="16"/>
  <c r="N5" i="16"/>
  <c r="K6" i="16"/>
  <c r="T6" i="16" s="1"/>
  <c r="M7" i="16"/>
  <c r="U7" i="16" s="1"/>
  <c r="N8" i="16"/>
  <c r="J9" i="16"/>
  <c r="S10" i="16"/>
  <c r="C11" i="16"/>
  <c r="D12" i="16"/>
  <c r="H13" i="16"/>
  <c r="E14" i="16"/>
  <c r="T14" i="16" s="1"/>
  <c r="J66" i="16"/>
  <c r="T68" i="16"/>
  <c r="D70" i="16"/>
  <c r="T72" i="16"/>
  <c r="D78" i="16"/>
  <c r="D93" i="16"/>
  <c r="L9" i="17"/>
  <c r="T37" i="18"/>
  <c r="T73" i="15"/>
  <c r="T74" i="15"/>
  <c r="U79" i="15"/>
  <c r="F86" i="16"/>
  <c r="F86" i="19" s="1"/>
  <c r="F87" i="16"/>
  <c r="F87" i="19" s="1"/>
  <c r="F88" i="16"/>
  <c r="F88" i="19" s="1"/>
  <c r="F89" i="16"/>
  <c r="F89" i="19" s="1"/>
  <c r="N98" i="16"/>
  <c r="N98" i="19" s="1"/>
  <c r="N99" i="16"/>
  <c r="H100" i="16"/>
  <c r="H101" i="16"/>
  <c r="H102" i="16"/>
  <c r="H102" i="19" s="1"/>
  <c r="H103" i="16"/>
  <c r="H104" i="16"/>
  <c r="D64" i="16"/>
  <c r="D71" i="19" s="1"/>
  <c r="G48" i="18"/>
  <c r="I50" i="18"/>
  <c r="T50" i="15"/>
  <c r="I51" i="18"/>
  <c r="T51" i="15"/>
  <c r="I52" i="18"/>
  <c r="T52" i="15"/>
  <c r="I54" i="18"/>
  <c r="T54" i="15"/>
  <c r="C55" i="18"/>
  <c r="T55" i="15"/>
  <c r="C56" i="18"/>
  <c r="T56" i="15"/>
  <c r="C58" i="18"/>
  <c r="T58" i="15"/>
  <c r="C59" i="18"/>
  <c r="T59" i="15"/>
  <c r="S71" i="19" l="1"/>
  <c r="U71" i="19"/>
  <c r="T71" i="19"/>
  <c r="U14" i="16"/>
  <c r="T4" i="16"/>
  <c r="S4" i="16"/>
  <c r="U4" i="16"/>
  <c r="J84" i="19"/>
  <c r="U84" i="16"/>
  <c r="T84" i="16"/>
  <c r="S84" i="16"/>
  <c r="U8" i="17"/>
  <c r="S8" i="17"/>
  <c r="T8" i="17"/>
  <c r="S42" i="18"/>
  <c r="U42" i="18"/>
  <c r="T42" i="18"/>
  <c r="J65" i="19"/>
  <c r="U65" i="16"/>
  <c r="S65" i="16"/>
  <c r="T65" i="16"/>
  <c r="D101" i="19"/>
  <c r="T101" i="16"/>
  <c r="U101" i="16"/>
  <c r="S101" i="16"/>
  <c r="D94" i="19"/>
  <c r="T94" i="16"/>
  <c r="S94" i="16"/>
  <c r="U94" i="16"/>
  <c r="J83" i="19"/>
  <c r="U83" i="16"/>
  <c r="T83" i="16"/>
  <c r="S83" i="16"/>
  <c r="U13" i="16"/>
  <c r="T13" i="16"/>
  <c r="S13" i="16"/>
  <c r="U56" i="18"/>
  <c r="T56" i="18"/>
  <c r="S56" i="18"/>
  <c r="U51" i="18"/>
  <c r="S51" i="18"/>
  <c r="T51" i="18"/>
  <c r="H101" i="19"/>
  <c r="D70" i="19"/>
  <c r="U70" i="16"/>
  <c r="T70" i="16"/>
  <c r="S70" i="16"/>
  <c r="S4" i="18"/>
  <c r="T4" i="18"/>
  <c r="U4" i="18"/>
  <c r="L81" i="19"/>
  <c r="L63" i="19"/>
  <c r="C27" i="19"/>
  <c r="U27" i="16"/>
  <c r="T27" i="16"/>
  <c r="S27" i="16"/>
  <c r="I23" i="19"/>
  <c r="U23" i="16"/>
  <c r="T23" i="16"/>
  <c r="S23" i="16"/>
  <c r="I21" i="19"/>
  <c r="U49" i="18"/>
  <c r="T49" i="18"/>
  <c r="S49" i="18"/>
  <c r="L65" i="19"/>
  <c r="H104" i="19"/>
  <c r="D86" i="19"/>
  <c r="U86" i="16"/>
  <c r="T86" i="16"/>
  <c r="S86" i="16"/>
  <c r="D79" i="19"/>
  <c r="U79" i="16"/>
  <c r="T79" i="16"/>
  <c r="S79" i="16"/>
  <c r="S43" i="18"/>
  <c r="U43" i="18"/>
  <c r="T43" i="18"/>
  <c r="U4" i="17"/>
  <c r="S4" i="17"/>
  <c r="T4" i="17"/>
  <c r="T41" i="18"/>
  <c r="N95" i="19"/>
  <c r="U72" i="16"/>
  <c r="G26" i="19"/>
  <c r="U26" i="19" s="1"/>
  <c r="L66" i="19"/>
  <c r="U34" i="18"/>
  <c r="S12" i="17"/>
  <c r="S36" i="18"/>
  <c r="U36" i="18"/>
  <c r="T36" i="18"/>
  <c r="D89" i="19"/>
  <c r="U89" i="16"/>
  <c r="T89" i="16"/>
  <c r="S89" i="16"/>
  <c r="D87" i="19"/>
  <c r="S18" i="16"/>
  <c r="S8" i="16"/>
  <c r="J95" i="19"/>
  <c r="T95" i="16"/>
  <c r="U95" i="16"/>
  <c r="S95" i="16"/>
  <c r="D85" i="19"/>
  <c r="U85" i="16"/>
  <c r="T85" i="16"/>
  <c r="S85" i="16"/>
  <c r="J81" i="19"/>
  <c r="U81" i="16"/>
  <c r="T81" i="16"/>
  <c r="S81" i="16"/>
  <c r="L67" i="19"/>
  <c r="U41" i="18"/>
  <c r="T38" i="18"/>
  <c r="U37" i="18"/>
  <c r="T3" i="17"/>
  <c r="S3" i="17"/>
  <c r="U3" i="17"/>
  <c r="T12" i="16"/>
  <c r="S12" i="16"/>
  <c r="U12" i="16"/>
  <c r="K23" i="19"/>
  <c r="K21" i="19"/>
  <c r="C19" i="19"/>
  <c r="U19" i="16"/>
  <c r="T19" i="16"/>
  <c r="S19" i="16"/>
  <c r="F102" i="19"/>
  <c r="U73" i="16"/>
  <c r="U9" i="16"/>
  <c r="T9" i="16"/>
  <c r="S9" i="16"/>
  <c r="S22" i="16"/>
  <c r="M21" i="19"/>
  <c r="S25" i="16"/>
  <c r="M18" i="19"/>
  <c r="S14" i="16"/>
  <c r="U3" i="16"/>
  <c r="T3" i="16"/>
  <c r="S3" i="16"/>
  <c r="J96" i="19"/>
  <c r="T96" i="16"/>
  <c r="S96" i="16"/>
  <c r="U96" i="16"/>
  <c r="T6" i="17"/>
  <c r="S6" i="17"/>
  <c r="U6" i="17"/>
  <c r="D102" i="19"/>
  <c r="T102" i="16"/>
  <c r="U102" i="16"/>
  <c r="S102" i="16"/>
  <c r="J98" i="19"/>
  <c r="T98" i="16"/>
  <c r="U98" i="16"/>
  <c r="S98" i="16"/>
  <c r="J80" i="19"/>
  <c r="U80" i="16"/>
  <c r="T80" i="16"/>
  <c r="S80" i="16"/>
  <c r="T10" i="17"/>
  <c r="S10" i="17"/>
  <c r="U10" i="17"/>
  <c r="U33" i="18"/>
  <c r="S33" i="18"/>
  <c r="T33" i="18"/>
  <c r="I18" i="19"/>
  <c r="S18" i="19" s="1"/>
  <c r="U11" i="17"/>
  <c r="T11" i="17"/>
  <c r="S11" i="17"/>
  <c r="U7" i="17"/>
  <c r="T7" i="17"/>
  <c r="S7" i="17"/>
  <c r="U3" i="18"/>
  <c r="T3" i="18"/>
  <c r="S3" i="18"/>
  <c r="U5" i="16"/>
  <c r="T5" i="16"/>
  <c r="S5" i="16"/>
  <c r="U59" i="18"/>
  <c r="S59" i="18"/>
  <c r="T59" i="18"/>
  <c r="U54" i="18"/>
  <c r="T54" i="18"/>
  <c r="S54" i="18"/>
  <c r="D64" i="19"/>
  <c r="U64" i="16"/>
  <c r="T64" i="16"/>
  <c r="S64" i="16"/>
  <c r="L78" i="19"/>
  <c r="U29" i="19"/>
  <c r="T29" i="19"/>
  <c r="S29" i="19"/>
  <c r="S26" i="19"/>
  <c r="U25" i="19"/>
  <c r="I22" i="19"/>
  <c r="U18" i="16"/>
  <c r="L84" i="19"/>
  <c r="L80" i="19"/>
  <c r="L69" i="19"/>
  <c r="U48" i="18"/>
  <c r="T48" i="18"/>
  <c r="S48" i="18"/>
  <c r="S73" i="16"/>
  <c r="S13" i="17"/>
  <c r="U13" i="17"/>
  <c r="T13" i="17"/>
  <c r="S6" i="16"/>
  <c r="D74" i="19"/>
  <c r="U74" i="16"/>
  <c r="T74" i="16"/>
  <c r="S74" i="16"/>
  <c r="S5" i="17"/>
  <c r="U5" i="17"/>
  <c r="T5" i="17"/>
  <c r="H100" i="19"/>
  <c r="D93" i="19"/>
  <c r="S93" i="16"/>
  <c r="U93" i="16"/>
  <c r="T93" i="16"/>
  <c r="U58" i="18"/>
  <c r="T58" i="18"/>
  <c r="S58" i="18"/>
  <c r="U55" i="18"/>
  <c r="S55" i="18"/>
  <c r="T55" i="18"/>
  <c r="U52" i="18"/>
  <c r="T52" i="18"/>
  <c r="S52" i="18"/>
  <c r="U50" i="18"/>
  <c r="T50" i="18"/>
  <c r="S50" i="18"/>
  <c r="H103" i="19"/>
  <c r="N99" i="19"/>
  <c r="D78" i="19"/>
  <c r="T78" i="16"/>
  <c r="S78" i="16"/>
  <c r="U78" i="16"/>
  <c r="J66" i="19"/>
  <c r="U66" i="16"/>
  <c r="T66" i="16"/>
  <c r="S66" i="16"/>
  <c r="S11" i="16"/>
  <c r="U11" i="16"/>
  <c r="T11" i="16"/>
  <c r="D104" i="19"/>
  <c r="T104" i="16"/>
  <c r="S104" i="16"/>
  <c r="U104" i="16"/>
  <c r="D100" i="19"/>
  <c r="T100" i="16"/>
  <c r="S100" i="16"/>
  <c r="U100" i="16"/>
  <c r="J82" i="19"/>
  <c r="U82" i="16"/>
  <c r="T82" i="16"/>
  <c r="S82" i="16"/>
  <c r="L68" i="19"/>
  <c r="U68" i="19" s="1"/>
  <c r="T7" i="16"/>
  <c r="N93" i="19"/>
  <c r="D72" i="19"/>
  <c r="G25" i="19"/>
  <c r="T25" i="19" s="1"/>
  <c r="S7" i="16"/>
  <c r="D88" i="19"/>
  <c r="U88" i="16"/>
  <c r="T88" i="16"/>
  <c r="S88" i="16"/>
  <c r="D63" i="19"/>
  <c r="U63" i="16"/>
  <c r="T63" i="16"/>
  <c r="S63" i="16"/>
  <c r="C28" i="19"/>
  <c r="U28" i="16"/>
  <c r="T28" i="16"/>
  <c r="S28" i="16"/>
  <c r="T25" i="16"/>
  <c r="I24" i="19"/>
  <c r="U24" i="16"/>
  <c r="T24" i="16"/>
  <c r="S24" i="16"/>
  <c r="T22" i="16"/>
  <c r="I20" i="19"/>
  <c r="U20" i="16"/>
  <c r="T20" i="16"/>
  <c r="S20" i="16"/>
  <c r="S87" i="16"/>
  <c r="S67" i="19"/>
  <c r="U67" i="19"/>
  <c r="T67" i="19"/>
  <c r="T18" i="16"/>
  <c r="D103" i="19"/>
  <c r="T103" i="16"/>
  <c r="S103" i="16"/>
  <c r="U103" i="16"/>
  <c r="J99" i="19"/>
  <c r="T99" i="16"/>
  <c r="S99" i="16"/>
  <c r="U99" i="16"/>
  <c r="L82" i="19"/>
  <c r="S40" i="18"/>
  <c r="U40" i="18"/>
  <c r="T40" i="18"/>
  <c r="J69" i="19"/>
  <c r="U69" i="16"/>
  <c r="S69" i="16"/>
  <c r="T69" i="16"/>
  <c r="J97" i="19"/>
  <c r="T97" i="16"/>
  <c r="U97" i="16"/>
  <c r="S97" i="16"/>
  <c r="H93" i="19"/>
  <c r="K20" i="19"/>
  <c r="D73" i="19"/>
  <c r="S9" i="17"/>
  <c r="U9" i="17"/>
  <c r="T9" i="17"/>
  <c r="G28" i="19"/>
  <c r="K18" i="19"/>
  <c r="T18" i="19" s="1"/>
  <c r="L96" i="19"/>
  <c r="S21" i="16"/>
  <c r="T10" i="16"/>
  <c r="S73" i="19" l="1"/>
  <c r="U73" i="19"/>
  <c r="T73" i="19"/>
  <c r="U24" i="19"/>
  <c r="T24" i="19"/>
  <c r="S24" i="19"/>
  <c r="S72" i="19"/>
  <c r="U72" i="19"/>
  <c r="T72" i="19"/>
  <c r="T93" i="19"/>
  <c r="S93" i="19"/>
  <c r="U93" i="19"/>
  <c r="S74" i="19"/>
  <c r="U74" i="19"/>
  <c r="T74" i="19"/>
  <c r="S68" i="19"/>
  <c r="S70" i="19"/>
  <c r="U70" i="19"/>
  <c r="T70" i="19"/>
  <c r="U84" i="19"/>
  <c r="T84" i="19"/>
  <c r="S84" i="19"/>
  <c r="U28" i="19"/>
  <c r="T28" i="19"/>
  <c r="S28" i="19"/>
  <c r="U63" i="19"/>
  <c r="T63" i="19"/>
  <c r="S63" i="19"/>
  <c r="U88" i="19"/>
  <c r="T88" i="19"/>
  <c r="S88" i="19"/>
  <c r="U22" i="19"/>
  <c r="T22" i="19"/>
  <c r="S22" i="19"/>
  <c r="U79" i="19"/>
  <c r="T79" i="19"/>
  <c r="S79" i="19"/>
  <c r="U86" i="19"/>
  <c r="T86" i="19"/>
  <c r="S86" i="19"/>
  <c r="U97" i="19"/>
  <c r="T97" i="19"/>
  <c r="S97" i="19"/>
  <c r="S69" i="19"/>
  <c r="U69" i="19"/>
  <c r="T69" i="19"/>
  <c r="U99" i="19"/>
  <c r="T99" i="19"/>
  <c r="S99" i="19"/>
  <c r="U103" i="19"/>
  <c r="T103" i="19"/>
  <c r="S103" i="19"/>
  <c r="S66" i="19"/>
  <c r="U66" i="19"/>
  <c r="T66" i="19"/>
  <c r="U78" i="19"/>
  <c r="T78" i="19"/>
  <c r="S78" i="19"/>
  <c r="S25" i="19"/>
  <c r="T26" i="19"/>
  <c r="U18" i="19"/>
  <c r="U96" i="19"/>
  <c r="T96" i="19"/>
  <c r="S96" i="19"/>
  <c r="U87" i="19"/>
  <c r="T87" i="19"/>
  <c r="S87" i="19"/>
  <c r="U89" i="19"/>
  <c r="T89" i="19"/>
  <c r="S89" i="19"/>
  <c r="T68" i="19"/>
  <c r="U83" i="19"/>
  <c r="T83" i="19"/>
  <c r="S83" i="19"/>
  <c r="U94" i="19"/>
  <c r="T94" i="19"/>
  <c r="S94" i="19"/>
  <c r="U101" i="19"/>
  <c r="T101" i="19"/>
  <c r="S101" i="19"/>
  <c r="S65" i="19"/>
  <c r="U65" i="19"/>
  <c r="T65" i="19"/>
  <c r="T20" i="19"/>
  <c r="S20" i="19"/>
  <c r="U20" i="19"/>
  <c r="U82" i="19"/>
  <c r="T82" i="19"/>
  <c r="S82" i="19"/>
  <c r="U100" i="19"/>
  <c r="T100" i="19"/>
  <c r="S100" i="19"/>
  <c r="U104" i="19"/>
  <c r="T104" i="19"/>
  <c r="S104" i="19"/>
  <c r="S64" i="19"/>
  <c r="U64" i="19"/>
  <c r="T64" i="19"/>
  <c r="U80" i="19"/>
  <c r="T80" i="19"/>
  <c r="S80" i="19"/>
  <c r="U98" i="19"/>
  <c r="T98" i="19"/>
  <c r="S98" i="19"/>
  <c r="U102" i="19"/>
  <c r="T102" i="19"/>
  <c r="S102" i="19"/>
  <c r="T19" i="19"/>
  <c r="U19" i="19"/>
  <c r="S19" i="19"/>
  <c r="U81" i="19"/>
  <c r="T81" i="19"/>
  <c r="S81" i="19"/>
  <c r="U85" i="19"/>
  <c r="T85" i="19"/>
  <c r="S85" i="19"/>
  <c r="U95" i="19"/>
  <c r="T95" i="19"/>
  <c r="S95" i="19"/>
  <c r="T21" i="19"/>
  <c r="U21" i="19"/>
  <c r="S21" i="19"/>
  <c r="U23" i="19"/>
  <c r="T23" i="19"/>
  <c r="S23" i="19"/>
  <c r="U27" i="19"/>
  <c r="T27" i="19"/>
  <c r="S27" i="19"/>
  <c r="E47" i="13"/>
  <c r="D47" i="13"/>
  <c r="C47" i="13"/>
  <c r="L47" i="13" s="1"/>
  <c r="B47" i="13"/>
  <c r="A47" i="13"/>
  <c r="E46" i="13"/>
  <c r="D46" i="13"/>
  <c r="C46" i="13"/>
  <c r="A46" i="13"/>
  <c r="A45" i="13"/>
  <c r="J43" i="13"/>
  <c r="E43" i="13"/>
  <c r="D43" i="13"/>
  <c r="C43" i="13"/>
  <c r="L43" i="13" s="1"/>
  <c r="B43" i="13"/>
  <c r="A43" i="13"/>
  <c r="E42" i="13"/>
  <c r="D42" i="13"/>
  <c r="C42" i="13"/>
  <c r="A42" i="13"/>
  <c r="A41" i="13"/>
  <c r="E39" i="13"/>
  <c r="D39" i="13"/>
  <c r="C39" i="13"/>
  <c r="J39" i="13" s="1"/>
  <c r="B39" i="13"/>
  <c r="A39" i="13"/>
  <c r="E38" i="13"/>
  <c r="D38" i="13"/>
  <c r="C38" i="13"/>
  <c r="A38" i="13"/>
  <c r="A37" i="13"/>
  <c r="E35" i="13"/>
  <c r="D35" i="13"/>
  <c r="L35" i="13" s="1"/>
  <c r="C35" i="13"/>
  <c r="K35" i="13" s="1"/>
  <c r="B35" i="13"/>
  <c r="A35" i="13"/>
  <c r="E34" i="13"/>
  <c r="D34" i="13"/>
  <c r="C34" i="13"/>
  <c r="A34" i="13"/>
  <c r="A33" i="13"/>
  <c r="E31" i="13"/>
  <c r="D31" i="13"/>
  <c r="C31" i="13"/>
  <c r="L31" i="13" s="1"/>
  <c r="B31" i="13"/>
  <c r="A31" i="13"/>
  <c r="E30" i="13"/>
  <c r="D30" i="13"/>
  <c r="C30" i="13"/>
  <c r="A30" i="13"/>
  <c r="A29" i="13"/>
  <c r="J27" i="13"/>
  <c r="E27" i="13"/>
  <c r="D27" i="13"/>
  <c r="L27" i="13" s="1"/>
  <c r="C27" i="13"/>
  <c r="K27" i="13" s="1"/>
  <c r="B27" i="13"/>
  <c r="A27" i="13"/>
  <c r="E26" i="13"/>
  <c r="D26" i="13"/>
  <c r="C26" i="13"/>
  <c r="A26" i="13"/>
  <c r="A25" i="13"/>
  <c r="E23" i="13"/>
  <c r="D23" i="13"/>
  <c r="C23" i="13"/>
  <c r="J23" i="13" s="1"/>
  <c r="B23" i="13"/>
  <c r="A23" i="13"/>
  <c r="E22" i="13"/>
  <c r="D22" i="13"/>
  <c r="C22" i="13"/>
  <c r="A22" i="13"/>
  <c r="A21" i="13"/>
  <c r="E19" i="13"/>
  <c r="D19" i="13"/>
  <c r="J19" i="13" s="1"/>
  <c r="C19" i="13"/>
  <c r="K19" i="13" s="1"/>
  <c r="B19" i="13"/>
  <c r="A19" i="13"/>
  <c r="E18" i="13"/>
  <c r="D18" i="13"/>
  <c r="C18" i="13"/>
  <c r="A18" i="13"/>
  <c r="A17" i="13"/>
  <c r="E15" i="13"/>
  <c r="D15" i="13"/>
  <c r="C15" i="13"/>
  <c r="L15" i="13" s="1"/>
  <c r="B15" i="13"/>
  <c r="A15" i="13"/>
  <c r="E14" i="13"/>
  <c r="D14" i="13"/>
  <c r="C14" i="13"/>
  <c r="A14" i="13"/>
  <c r="A13" i="13"/>
  <c r="J11" i="13"/>
  <c r="E11" i="13"/>
  <c r="D11" i="13"/>
  <c r="L11" i="13" s="1"/>
  <c r="C11" i="13"/>
  <c r="K11" i="13" s="1"/>
  <c r="B11" i="13"/>
  <c r="A11" i="13"/>
  <c r="E10" i="13"/>
  <c r="D10" i="13"/>
  <c r="C10" i="13"/>
  <c r="A10" i="13"/>
  <c r="A9" i="13"/>
  <c r="E7" i="13"/>
  <c r="D7" i="13"/>
  <c r="C7" i="13"/>
  <c r="J7" i="13" s="1"/>
  <c r="B7" i="13"/>
  <c r="A7" i="13"/>
  <c r="E6" i="13"/>
  <c r="D6" i="13"/>
  <c r="C6" i="13"/>
  <c r="A6" i="13"/>
  <c r="A5" i="13"/>
  <c r="E3" i="13"/>
  <c r="D3" i="13"/>
  <c r="J3" i="13" s="1"/>
  <c r="C3" i="13"/>
  <c r="K3" i="13" s="1"/>
  <c r="B3" i="13"/>
  <c r="A3" i="13"/>
  <c r="E2" i="13"/>
  <c r="D2" i="13"/>
  <c r="C2" i="13"/>
  <c r="A2" i="13"/>
  <c r="A1" i="13"/>
  <c r="L47" i="12"/>
  <c r="K47" i="12"/>
  <c r="J47" i="12"/>
  <c r="L43" i="12"/>
  <c r="K43" i="12"/>
  <c r="J43" i="12"/>
  <c r="L39" i="12"/>
  <c r="K39" i="12"/>
  <c r="J39" i="12"/>
  <c r="L35" i="12"/>
  <c r="K35" i="12"/>
  <c r="J35" i="12"/>
  <c r="L31" i="12"/>
  <c r="K31" i="12"/>
  <c r="J31" i="12"/>
  <c r="L27" i="12"/>
  <c r="K27" i="12"/>
  <c r="J27" i="12"/>
  <c r="L23" i="12"/>
  <c r="K23" i="12"/>
  <c r="J23" i="12"/>
  <c r="L19" i="12"/>
  <c r="K19" i="12"/>
  <c r="J19" i="12"/>
  <c r="L15" i="12"/>
  <c r="K15" i="12"/>
  <c r="J15" i="12"/>
  <c r="L11" i="12"/>
  <c r="K11" i="12"/>
  <c r="J11" i="12"/>
  <c r="L7" i="12"/>
  <c r="K7" i="12"/>
  <c r="J7" i="12"/>
  <c r="L3" i="12"/>
  <c r="K3" i="12"/>
  <c r="J3" i="12"/>
  <c r="K39" i="13" l="1"/>
  <c r="L7" i="13"/>
  <c r="J15" i="13"/>
  <c r="L23" i="13"/>
  <c r="J31" i="13"/>
  <c r="L39" i="13"/>
  <c r="K43" i="13"/>
  <c r="J47" i="13"/>
  <c r="L3" i="13"/>
  <c r="K7" i="13"/>
  <c r="L19" i="13"/>
  <c r="K23" i="13"/>
  <c r="K15" i="13"/>
  <c r="K31" i="13"/>
  <c r="J35" i="13"/>
  <c r="K47" i="13"/>
  <c r="F2" i="11" l="1"/>
  <c r="G2" i="11"/>
  <c r="F4" i="11"/>
  <c r="G4" i="11"/>
  <c r="F5" i="11"/>
  <c r="G5" i="11"/>
  <c r="F6" i="11"/>
  <c r="G6" i="11"/>
  <c r="F7" i="11"/>
  <c r="G7" i="11"/>
  <c r="F8" i="11"/>
  <c r="G8" i="11"/>
  <c r="F9" i="11"/>
  <c r="G9" i="11"/>
  <c r="F10" i="11"/>
  <c r="G10" i="11"/>
  <c r="F11" i="11"/>
  <c r="G11" i="11"/>
  <c r="F14" i="11"/>
  <c r="G14" i="11"/>
  <c r="F16" i="11"/>
  <c r="G16" i="11"/>
  <c r="F17" i="11"/>
  <c r="G17" i="11"/>
  <c r="F18" i="11"/>
  <c r="G18" i="11"/>
  <c r="F19" i="11"/>
  <c r="G19" i="11"/>
  <c r="F20" i="11"/>
  <c r="G20" i="11"/>
  <c r="F21" i="11"/>
  <c r="G21" i="11"/>
  <c r="F22" i="11"/>
  <c r="G22" i="11"/>
  <c r="F23" i="11"/>
  <c r="G23" i="11"/>
  <c r="F26" i="11"/>
  <c r="G26" i="11"/>
  <c r="F28" i="11"/>
  <c r="G28" i="11"/>
  <c r="F29" i="11"/>
  <c r="G29" i="11"/>
  <c r="F30" i="11"/>
  <c r="G30" i="11"/>
  <c r="F31" i="11"/>
  <c r="G31" i="11"/>
  <c r="F32" i="11"/>
  <c r="G32" i="11"/>
  <c r="F33" i="11"/>
  <c r="G33" i="11"/>
  <c r="F34" i="11"/>
  <c r="G34" i="11"/>
  <c r="F35" i="11"/>
  <c r="G35" i="11"/>
  <c r="F38" i="11"/>
  <c r="G38" i="11"/>
  <c r="F40" i="11"/>
  <c r="G40" i="11"/>
  <c r="F41" i="11"/>
  <c r="G41" i="11"/>
  <c r="F42" i="11"/>
  <c r="G42" i="11"/>
  <c r="F43" i="11"/>
  <c r="G43" i="11"/>
  <c r="F44" i="11"/>
  <c r="G44" i="11"/>
  <c r="F45" i="11"/>
  <c r="G45" i="11"/>
  <c r="F46" i="11"/>
  <c r="G46" i="11"/>
  <c r="F47" i="11"/>
  <c r="G47" i="11"/>
  <c r="F50" i="11"/>
  <c r="G50" i="11"/>
  <c r="F52" i="11"/>
  <c r="G52" i="11"/>
  <c r="F53" i="11"/>
  <c r="G53" i="11"/>
  <c r="F54" i="11"/>
  <c r="G54" i="11"/>
  <c r="F55" i="11"/>
  <c r="G55" i="11"/>
  <c r="F56" i="11"/>
  <c r="G56" i="11"/>
  <c r="F57" i="11"/>
  <c r="G57" i="11"/>
  <c r="F58" i="11"/>
  <c r="G58" i="11"/>
  <c r="F59" i="11"/>
  <c r="G59" i="11"/>
  <c r="F62" i="11"/>
  <c r="G62" i="11"/>
  <c r="F64" i="11"/>
  <c r="G64" i="11"/>
  <c r="F65" i="11"/>
  <c r="G65" i="11"/>
  <c r="F66" i="11"/>
  <c r="G66" i="11"/>
  <c r="F67" i="11"/>
  <c r="G67" i="11"/>
  <c r="F68" i="11"/>
  <c r="G68" i="11"/>
  <c r="F69" i="11"/>
  <c r="G69" i="11"/>
  <c r="F70" i="11"/>
  <c r="G70" i="11"/>
  <c r="F71" i="11"/>
  <c r="G71" i="11"/>
  <c r="F74" i="11"/>
  <c r="G74" i="11"/>
  <c r="F76" i="11"/>
  <c r="G76" i="11"/>
  <c r="F77" i="11"/>
  <c r="G77" i="11"/>
  <c r="F78" i="11"/>
  <c r="G78" i="11"/>
  <c r="F79" i="11"/>
  <c r="G79" i="11"/>
  <c r="F80" i="11"/>
  <c r="G80" i="11"/>
  <c r="F81" i="11"/>
  <c r="G81" i="11"/>
  <c r="F82" i="11"/>
  <c r="G82" i="11"/>
  <c r="F83" i="11"/>
  <c r="G83" i="11"/>
  <c r="F86" i="11"/>
  <c r="G86" i="11"/>
  <c r="F88" i="11"/>
  <c r="G88" i="11"/>
  <c r="F89" i="11"/>
  <c r="G89" i="11"/>
  <c r="F90" i="11"/>
  <c r="G90" i="11"/>
  <c r="F91" i="11"/>
  <c r="G91" i="11"/>
  <c r="F92" i="11"/>
  <c r="G92" i="11"/>
  <c r="F93" i="11"/>
  <c r="G93" i="11"/>
  <c r="F94" i="11"/>
  <c r="G94" i="11"/>
  <c r="F95" i="11"/>
  <c r="G95" i="11"/>
  <c r="F98" i="11"/>
  <c r="G98" i="11"/>
  <c r="F100" i="11"/>
  <c r="G100" i="11"/>
  <c r="F101" i="11"/>
  <c r="G101" i="11"/>
  <c r="F102" i="11"/>
  <c r="G102" i="11"/>
  <c r="F103" i="11"/>
  <c r="G103" i="11"/>
  <c r="F104" i="11"/>
  <c r="G104" i="11"/>
  <c r="F105" i="11"/>
  <c r="G105" i="11"/>
  <c r="F106" i="11"/>
  <c r="G106" i="11"/>
  <c r="F107" i="11"/>
  <c r="G107" i="11"/>
  <c r="D50" i="10"/>
  <c r="E50" i="10"/>
  <c r="D52" i="10"/>
  <c r="E52" i="10"/>
  <c r="D53" i="10"/>
  <c r="E53" i="10"/>
  <c r="D54" i="10"/>
  <c r="E54" i="10"/>
  <c r="D55" i="10"/>
  <c r="E55" i="10"/>
  <c r="D56" i="10"/>
  <c r="E56" i="10"/>
  <c r="D57" i="10"/>
  <c r="E57" i="10"/>
  <c r="D58" i="10"/>
  <c r="E58" i="10"/>
  <c r="D59" i="10"/>
  <c r="E59" i="10"/>
  <c r="D98" i="10"/>
  <c r="E98" i="10"/>
  <c r="D100" i="10"/>
  <c r="E100" i="10"/>
  <c r="K100" i="10" s="1"/>
  <c r="D101" i="10"/>
  <c r="E101" i="10"/>
  <c r="D102" i="10"/>
  <c r="E102" i="10"/>
  <c r="L102" i="10" s="1"/>
  <c r="D103" i="10"/>
  <c r="E103" i="10"/>
  <c r="D104" i="10"/>
  <c r="E104" i="10"/>
  <c r="D105" i="10"/>
  <c r="E105" i="10"/>
  <c r="D106" i="10"/>
  <c r="E106" i="10"/>
  <c r="K106" i="10" s="1"/>
  <c r="D107" i="10"/>
  <c r="E107" i="10"/>
  <c r="D101" i="11"/>
  <c r="E101" i="11"/>
  <c r="D102" i="11"/>
  <c r="E102" i="11"/>
  <c r="D103" i="11"/>
  <c r="E103" i="11"/>
  <c r="D104" i="11"/>
  <c r="E104" i="11"/>
  <c r="D105" i="11"/>
  <c r="E105" i="11"/>
  <c r="D106" i="11"/>
  <c r="E106" i="11"/>
  <c r="D107" i="11"/>
  <c r="E107" i="11"/>
  <c r="E100" i="11"/>
  <c r="D100" i="11"/>
  <c r="D89" i="11"/>
  <c r="E89" i="11"/>
  <c r="D90" i="11"/>
  <c r="E90" i="11"/>
  <c r="D91" i="11"/>
  <c r="E91" i="11"/>
  <c r="D92" i="11"/>
  <c r="E92" i="11"/>
  <c r="D93" i="11"/>
  <c r="E93" i="11"/>
  <c r="D94" i="11"/>
  <c r="E94" i="11"/>
  <c r="D95" i="11"/>
  <c r="E95" i="11"/>
  <c r="E88" i="11"/>
  <c r="D88" i="11"/>
  <c r="D77" i="11"/>
  <c r="E77" i="11"/>
  <c r="D78" i="11"/>
  <c r="E78" i="11"/>
  <c r="D79" i="11"/>
  <c r="E79" i="11"/>
  <c r="D80" i="11"/>
  <c r="E80" i="11"/>
  <c r="D81" i="11"/>
  <c r="E81" i="11"/>
  <c r="D82" i="11"/>
  <c r="E82" i="11"/>
  <c r="D83" i="11"/>
  <c r="E83" i="11"/>
  <c r="E76" i="11"/>
  <c r="D76" i="11"/>
  <c r="D65" i="11"/>
  <c r="E65" i="11"/>
  <c r="D66" i="11"/>
  <c r="E66" i="11"/>
  <c r="D67" i="11"/>
  <c r="E67" i="11"/>
  <c r="D68" i="11"/>
  <c r="E68" i="11"/>
  <c r="D69" i="11"/>
  <c r="E69" i="11"/>
  <c r="D70" i="11"/>
  <c r="E70" i="11"/>
  <c r="D71" i="11"/>
  <c r="E71" i="11"/>
  <c r="E64" i="11"/>
  <c r="D64" i="11"/>
  <c r="D53" i="11"/>
  <c r="E53" i="11"/>
  <c r="D54" i="11"/>
  <c r="E54" i="11"/>
  <c r="D55" i="11"/>
  <c r="E55" i="11"/>
  <c r="D56" i="11"/>
  <c r="E56" i="11"/>
  <c r="D57" i="11"/>
  <c r="E57" i="11"/>
  <c r="D58" i="11"/>
  <c r="E58" i="11"/>
  <c r="D59" i="11"/>
  <c r="E59" i="11"/>
  <c r="E52" i="11"/>
  <c r="D52" i="11"/>
  <c r="D41" i="11"/>
  <c r="E41" i="11"/>
  <c r="D42" i="11"/>
  <c r="E42" i="11"/>
  <c r="D43" i="11"/>
  <c r="E43" i="11"/>
  <c r="D44" i="11"/>
  <c r="E44" i="11"/>
  <c r="D45" i="11"/>
  <c r="E45" i="11"/>
  <c r="D46" i="11"/>
  <c r="E46" i="11"/>
  <c r="D47" i="11"/>
  <c r="E47" i="11"/>
  <c r="E40" i="11"/>
  <c r="D40" i="11"/>
  <c r="D29" i="11"/>
  <c r="E29" i="11"/>
  <c r="D30" i="11"/>
  <c r="E30" i="11"/>
  <c r="D31" i="11"/>
  <c r="E31" i="11"/>
  <c r="D32" i="11"/>
  <c r="E32" i="11"/>
  <c r="D33" i="11"/>
  <c r="E33" i="11"/>
  <c r="D34" i="11"/>
  <c r="E34" i="11"/>
  <c r="D35" i="11"/>
  <c r="E35" i="11"/>
  <c r="E28" i="11"/>
  <c r="D28" i="11"/>
  <c r="D17" i="11"/>
  <c r="E17" i="11"/>
  <c r="D18" i="11"/>
  <c r="P18" i="11" s="1"/>
  <c r="E18" i="11"/>
  <c r="D19" i="11"/>
  <c r="E19" i="11"/>
  <c r="D20" i="11"/>
  <c r="Q20" i="11" s="1"/>
  <c r="E20" i="11"/>
  <c r="D21" i="11"/>
  <c r="E21" i="11"/>
  <c r="D22" i="11"/>
  <c r="E22" i="11"/>
  <c r="D23" i="11"/>
  <c r="E23" i="11"/>
  <c r="E16" i="11"/>
  <c r="D16" i="11"/>
  <c r="C4" i="10"/>
  <c r="D4" i="10"/>
  <c r="E4" i="10"/>
  <c r="F4" i="10"/>
  <c r="B107" i="11"/>
  <c r="B106" i="11"/>
  <c r="B105" i="11"/>
  <c r="B104" i="11"/>
  <c r="B103" i="11"/>
  <c r="B102" i="11"/>
  <c r="C101" i="11"/>
  <c r="B101" i="11"/>
  <c r="B100" i="11"/>
  <c r="C99" i="11"/>
  <c r="B99" i="11"/>
  <c r="E98" i="11"/>
  <c r="D98" i="11"/>
  <c r="B98" i="11"/>
  <c r="B97" i="11"/>
  <c r="B95" i="11"/>
  <c r="B94" i="11"/>
  <c r="B93" i="11"/>
  <c r="B92" i="11"/>
  <c r="B91" i="11"/>
  <c r="B90" i="11"/>
  <c r="C89" i="11"/>
  <c r="B89" i="11"/>
  <c r="B88" i="11"/>
  <c r="C87" i="11"/>
  <c r="B87" i="11"/>
  <c r="E86" i="11"/>
  <c r="D86" i="11"/>
  <c r="B86" i="11"/>
  <c r="B85" i="11"/>
  <c r="B83" i="11"/>
  <c r="B82" i="11"/>
  <c r="B81" i="11"/>
  <c r="B80" i="11"/>
  <c r="B79" i="11"/>
  <c r="B78" i="11"/>
  <c r="C77" i="11"/>
  <c r="B77" i="11"/>
  <c r="B76" i="11"/>
  <c r="C75" i="11"/>
  <c r="B75" i="11"/>
  <c r="E74" i="11"/>
  <c r="D74" i="11"/>
  <c r="B74" i="11"/>
  <c r="B73" i="11"/>
  <c r="B71" i="11"/>
  <c r="B70" i="11"/>
  <c r="B69" i="11"/>
  <c r="B68" i="11"/>
  <c r="B67" i="11"/>
  <c r="B66" i="11"/>
  <c r="C65" i="11"/>
  <c r="B65" i="11"/>
  <c r="B64" i="11"/>
  <c r="C63" i="11"/>
  <c r="B63" i="11"/>
  <c r="E62" i="11"/>
  <c r="D62" i="11"/>
  <c r="B62" i="11"/>
  <c r="B61" i="11"/>
  <c r="B59" i="11"/>
  <c r="B58" i="11"/>
  <c r="B57" i="11"/>
  <c r="B56" i="11"/>
  <c r="B55" i="11"/>
  <c r="B54" i="11"/>
  <c r="C53" i="11"/>
  <c r="B53" i="11"/>
  <c r="B52" i="11"/>
  <c r="C51" i="11"/>
  <c r="B51" i="11"/>
  <c r="E50" i="11"/>
  <c r="D50" i="11"/>
  <c r="B50" i="11"/>
  <c r="B49" i="11"/>
  <c r="B47" i="11"/>
  <c r="B46" i="11"/>
  <c r="B45" i="11"/>
  <c r="B44" i="11"/>
  <c r="B43" i="11"/>
  <c r="B42" i="11"/>
  <c r="C41" i="11"/>
  <c r="B41" i="11"/>
  <c r="B40" i="11"/>
  <c r="C39" i="11"/>
  <c r="B39" i="11"/>
  <c r="E38" i="11"/>
  <c r="D38" i="11"/>
  <c r="B38" i="11"/>
  <c r="B37" i="11"/>
  <c r="B35" i="11"/>
  <c r="B34" i="11"/>
  <c r="B33" i="11"/>
  <c r="B32" i="11"/>
  <c r="B31" i="11"/>
  <c r="B30" i="11"/>
  <c r="C29" i="11"/>
  <c r="B29" i="11"/>
  <c r="B28" i="11"/>
  <c r="C27" i="11"/>
  <c r="B27" i="11"/>
  <c r="E26" i="11"/>
  <c r="D26" i="11"/>
  <c r="B26" i="11"/>
  <c r="B25" i="11"/>
  <c r="B23" i="11"/>
  <c r="B22" i="11"/>
  <c r="B21" i="11"/>
  <c r="B20" i="11"/>
  <c r="B19" i="11"/>
  <c r="B18" i="11"/>
  <c r="C17" i="11"/>
  <c r="B17" i="11"/>
  <c r="B16" i="11"/>
  <c r="C15" i="11"/>
  <c r="B15" i="11"/>
  <c r="E14" i="11"/>
  <c r="D14" i="11"/>
  <c r="B14" i="11"/>
  <c r="B13" i="11"/>
  <c r="E11" i="11"/>
  <c r="D11" i="11"/>
  <c r="Q11" i="11" s="1"/>
  <c r="B11" i="11"/>
  <c r="E10" i="11"/>
  <c r="D10" i="11"/>
  <c r="B10" i="11"/>
  <c r="E9" i="11"/>
  <c r="D9" i="11"/>
  <c r="B9" i="11"/>
  <c r="E8" i="11"/>
  <c r="D8" i="11"/>
  <c r="B8" i="11"/>
  <c r="E7" i="11"/>
  <c r="D7" i="11"/>
  <c r="B7" i="11"/>
  <c r="E6" i="11"/>
  <c r="D6" i="11"/>
  <c r="B6" i="11"/>
  <c r="E5" i="11"/>
  <c r="D5" i="11"/>
  <c r="C5" i="11"/>
  <c r="B5" i="11"/>
  <c r="E4" i="11"/>
  <c r="D4" i="11"/>
  <c r="B4" i="11"/>
  <c r="C3" i="11"/>
  <c r="B3" i="11"/>
  <c r="E2" i="11"/>
  <c r="D2" i="11"/>
  <c r="B2" i="11"/>
  <c r="B1" i="11"/>
  <c r="F101" i="10"/>
  <c r="G101" i="10"/>
  <c r="F102" i="10"/>
  <c r="G102" i="10"/>
  <c r="F103" i="10"/>
  <c r="G103" i="10"/>
  <c r="F104" i="10"/>
  <c r="G104" i="10"/>
  <c r="F105" i="10"/>
  <c r="M105" i="10" s="1"/>
  <c r="G105" i="10"/>
  <c r="F106" i="10"/>
  <c r="G106" i="10"/>
  <c r="F107" i="10"/>
  <c r="G107" i="10"/>
  <c r="G100" i="10"/>
  <c r="F100" i="10"/>
  <c r="C89" i="10"/>
  <c r="D89" i="10"/>
  <c r="E89" i="10"/>
  <c r="F89" i="10"/>
  <c r="G89" i="10"/>
  <c r="C90" i="10"/>
  <c r="D90" i="10"/>
  <c r="E90" i="10"/>
  <c r="F90" i="10"/>
  <c r="G90" i="10"/>
  <c r="C91" i="10"/>
  <c r="D91" i="10"/>
  <c r="E91" i="10"/>
  <c r="F91" i="10"/>
  <c r="G91" i="10"/>
  <c r="C92" i="10"/>
  <c r="D92" i="10"/>
  <c r="L92" i="10" s="1"/>
  <c r="E92" i="10"/>
  <c r="F92" i="10"/>
  <c r="G92" i="10"/>
  <c r="C93" i="10"/>
  <c r="D93" i="10"/>
  <c r="E93" i="10"/>
  <c r="F93" i="10"/>
  <c r="G93" i="10"/>
  <c r="C94" i="10"/>
  <c r="D94" i="10"/>
  <c r="E94" i="10"/>
  <c r="F94" i="10"/>
  <c r="G94" i="10"/>
  <c r="C95" i="10"/>
  <c r="D95" i="10"/>
  <c r="E95" i="10"/>
  <c r="F95" i="10"/>
  <c r="G95" i="10"/>
  <c r="D88" i="10"/>
  <c r="E88" i="10"/>
  <c r="F88" i="10"/>
  <c r="G88" i="10"/>
  <c r="C88" i="10"/>
  <c r="C77" i="10"/>
  <c r="D77" i="10"/>
  <c r="E77" i="10"/>
  <c r="F77" i="10"/>
  <c r="G77" i="10"/>
  <c r="C78" i="10"/>
  <c r="D78" i="10"/>
  <c r="E78" i="10"/>
  <c r="F78" i="10"/>
  <c r="G78" i="10"/>
  <c r="C79" i="10"/>
  <c r="D79" i="10"/>
  <c r="E79" i="10"/>
  <c r="F79" i="10"/>
  <c r="G79" i="10"/>
  <c r="C80" i="10"/>
  <c r="D80" i="10"/>
  <c r="E80" i="10"/>
  <c r="F80" i="10"/>
  <c r="G80" i="10"/>
  <c r="C81" i="10"/>
  <c r="D81" i="10"/>
  <c r="E81" i="10"/>
  <c r="F81" i="10"/>
  <c r="G81" i="10"/>
  <c r="C82" i="10"/>
  <c r="D82" i="10"/>
  <c r="E82" i="10"/>
  <c r="F82" i="10"/>
  <c r="G82" i="10"/>
  <c r="C83" i="10"/>
  <c r="D83" i="10"/>
  <c r="E83" i="10"/>
  <c r="F83" i="10"/>
  <c r="G83" i="10"/>
  <c r="D76" i="10"/>
  <c r="E76" i="10"/>
  <c r="F76" i="10"/>
  <c r="G76" i="10"/>
  <c r="C76" i="10"/>
  <c r="C65" i="10"/>
  <c r="D65" i="10"/>
  <c r="E65" i="10"/>
  <c r="F65" i="10"/>
  <c r="G65" i="10"/>
  <c r="C66" i="10"/>
  <c r="D66" i="10"/>
  <c r="E66" i="10"/>
  <c r="F66" i="10"/>
  <c r="L66" i="10" s="1"/>
  <c r="G66" i="10"/>
  <c r="C67" i="10"/>
  <c r="D67" i="10"/>
  <c r="E67" i="10"/>
  <c r="F67" i="10"/>
  <c r="G67" i="10"/>
  <c r="C68" i="10"/>
  <c r="D68" i="10"/>
  <c r="M68" i="10" s="1"/>
  <c r="E68" i="10"/>
  <c r="F68" i="10"/>
  <c r="G68" i="10"/>
  <c r="C69" i="10"/>
  <c r="D69" i="10"/>
  <c r="E69" i="10"/>
  <c r="F69" i="10"/>
  <c r="G69" i="10"/>
  <c r="C70" i="10"/>
  <c r="D70" i="10"/>
  <c r="E70" i="10"/>
  <c r="F70" i="10"/>
  <c r="G70" i="10"/>
  <c r="C71" i="10"/>
  <c r="D71" i="10"/>
  <c r="E71" i="10"/>
  <c r="F71" i="10"/>
  <c r="G71" i="10"/>
  <c r="D64" i="10"/>
  <c r="E64" i="10"/>
  <c r="F64" i="10"/>
  <c r="G64" i="10"/>
  <c r="C64" i="10"/>
  <c r="F53" i="10"/>
  <c r="G53" i="10"/>
  <c r="F54" i="10"/>
  <c r="G54" i="10"/>
  <c r="F55" i="10"/>
  <c r="G55" i="10"/>
  <c r="F56" i="10"/>
  <c r="G56" i="10"/>
  <c r="K56" i="10" s="1"/>
  <c r="F57" i="10"/>
  <c r="G57" i="10"/>
  <c r="F58" i="10"/>
  <c r="G58" i="10"/>
  <c r="F59" i="10"/>
  <c r="G59" i="10"/>
  <c r="G52" i="10"/>
  <c r="F52" i="10"/>
  <c r="C41" i="10"/>
  <c r="D41" i="10"/>
  <c r="E41" i="10"/>
  <c r="F41" i="10"/>
  <c r="G41" i="10"/>
  <c r="C42" i="10"/>
  <c r="D42" i="10"/>
  <c r="E42" i="10"/>
  <c r="F42" i="10"/>
  <c r="G42" i="10"/>
  <c r="C43" i="10"/>
  <c r="D43" i="10"/>
  <c r="E43" i="10"/>
  <c r="L43" i="10" s="1"/>
  <c r="F43" i="10"/>
  <c r="G43" i="10"/>
  <c r="C44" i="10"/>
  <c r="D44" i="10"/>
  <c r="K44" i="10" s="1"/>
  <c r="E44" i="10"/>
  <c r="F44" i="10"/>
  <c r="G44" i="10"/>
  <c r="C45" i="10"/>
  <c r="D45" i="10"/>
  <c r="E45" i="10"/>
  <c r="F45" i="10"/>
  <c r="G45" i="10"/>
  <c r="C46" i="10"/>
  <c r="D46" i="10"/>
  <c r="E46" i="10"/>
  <c r="F46" i="10"/>
  <c r="L46" i="10" s="1"/>
  <c r="G46" i="10"/>
  <c r="C47" i="10"/>
  <c r="D47" i="10"/>
  <c r="L47" i="10" s="1"/>
  <c r="M47" i="10"/>
  <c r="E47" i="10"/>
  <c r="F47" i="10"/>
  <c r="G47" i="10"/>
  <c r="D40" i="10"/>
  <c r="E40" i="10"/>
  <c r="F40" i="10"/>
  <c r="G40" i="10"/>
  <c r="C40" i="10"/>
  <c r="D28" i="10"/>
  <c r="E28" i="10"/>
  <c r="F28" i="10"/>
  <c r="G28" i="10"/>
  <c r="D29" i="10"/>
  <c r="E29" i="10"/>
  <c r="F29" i="10"/>
  <c r="G29" i="10"/>
  <c r="K29" i="10" s="1"/>
  <c r="D30" i="10"/>
  <c r="E30" i="10"/>
  <c r="F30" i="10"/>
  <c r="G30" i="10"/>
  <c r="D31" i="10"/>
  <c r="E31" i="10"/>
  <c r="F31" i="10"/>
  <c r="G31" i="10"/>
  <c r="D32" i="10"/>
  <c r="E32" i="10"/>
  <c r="F32" i="10"/>
  <c r="G32" i="10"/>
  <c r="D33" i="10"/>
  <c r="E33" i="10"/>
  <c r="F33" i="10"/>
  <c r="G33" i="10"/>
  <c r="D34" i="10"/>
  <c r="E34" i="10"/>
  <c r="F34" i="10"/>
  <c r="G34" i="10"/>
  <c r="D35" i="10"/>
  <c r="E35" i="10"/>
  <c r="F35" i="10"/>
  <c r="G35" i="10"/>
  <c r="C29" i="10"/>
  <c r="C30" i="10"/>
  <c r="C31" i="10"/>
  <c r="C32" i="10"/>
  <c r="M32" i="10" s="1"/>
  <c r="C33" i="10"/>
  <c r="C34" i="10"/>
  <c r="C35" i="10"/>
  <c r="C28" i="10"/>
  <c r="D16" i="10"/>
  <c r="E16" i="10"/>
  <c r="F16" i="10"/>
  <c r="G16" i="10"/>
  <c r="D17" i="10"/>
  <c r="E17" i="10"/>
  <c r="F17" i="10"/>
  <c r="G17" i="10"/>
  <c r="D18" i="10"/>
  <c r="E18" i="10"/>
  <c r="F18" i="10"/>
  <c r="G18" i="10"/>
  <c r="D19" i="10"/>
  <c r="E19" i="10"/>
  <c r="F19" i="10"/>
  <c r="G19" i="10"/>
  <c r="D20" i="10"/>
  <c r="E20" i="10"/>
  <c r="F20" i="10"/>
  <c r="G20" i="10"/>
  <c r="D21" i="10"/>
  <c r="E21" i="10"/>
  <c r="F21" i="10"/>
  <c r="G21" i="10"/>
  <c r="D22" i="10"/>
  <c r="E22" i="10"/>
  <c r="F22" i="10"/>
  <c r="G22" i="10"/>
  <c r="D23" i="10"/>
  <c r="E23" i="10"/>
  <c r="F23" i="10"/>
  <c r="G23" i="10"/>
  <c r="C17" i="10"/>
  <c r="C18" i="10"/>
  <c r="C19" i="10"/>
  <c r="C20" i="10"/>
  <c r="C21" i="10"/>
  <c r="C22" i="10"/>
  <c r="C23" i="10"/>
  <c r="C16" i="10"/>
  <c r="C5" i="10"/>
  <c r="C6" i="10"/>
  <c r="C7" i="10"/>
  <c r="C8" i="10"/>
  <c r="C9" i="10"/>
  <c r="C10" i="10"/>
  <c r="C11" i="10"/>
  <c r="A107" i="10"/>
  <c r="A106" i="10"/>
  <c r="A105" i="10"/>
  <c r="A104" i="10"/>
  <c r="A103" i="10"/>
  <c r="A102" i="10"/>
  <c r="A101" i="10"/>
  <c r="B100" i="10"/>
  <c r="A100" i="10"/>
  <c r="B99" i="10"/>
  <c r="A99" i="10"/>
  <c r="G98" i="10"/>
  <c r="F98" i="10"/>
  <c r="A98" i="10"/>
  <c r="A97" i="10"/>
  <c r="A95" i="10"/>
  <c r="A94" i="10"/>
  <c r="A93" i="10"/>
  <c r="A92" i="10"/>
  <c r="A91" i="10"/>
  <c r="A90" i="10"/>
  <c r="A89" i="10"/>
  <c r="B88" i="10"/>
  <c r="A88" i="10"/>
  <c r="B87" i="10"/>
  <c r="A87" i="10"/>
  <c r="G86" i="10"/>
  <c r="F86" i="10"/>
  <c r="E86" i="10"/>
  <c r="D86" i="10"/>
  <c r="C86" i="10"/>
  <c r="A86" i="10"/>
  <c r="A85" i="10"/>
  <c r="A83" i="10"/>
  <c r="A82" i="10"/>
  <c r="A81" i="10"/>
  <c r="A80" i="10"/>
  <c r="A79" i="10"/>
  <c r="A78" i="10"/>
  <c r="A77" i="10"/>
  <c r="B76" i="10"/>
  <c r="A76" i="10"/>
  <c r="B75" i="10"/>
  <c r="A75" i="10"/>
  <c r="G74" i="10"/>
  <c r="F74" i="10"/>
  <c r="E74" i="10"/>
  <c r="D74" i="10"/>
  <c r="C74" i="10"/>
  <c r="A74" i="10"/>
  <c r="A73" i="10"/>
  <c r="A71" i="10"/>
  <c r="A70" i="10"/>
  <c r="A69" i="10"/>
  <c r="A68" i="10"/>
  <c r="A67" i="10"/>
  <c r="A66" i="10"/>
  <c r="A65" i="10"/>
  <c r="B64" i="10"/>
  <c r="A64" i="10"/>
  <c r="B63" i="10"/>
  <c r="A63" i="10"/>
  <c r="G62" i="10"/>
  <c r="F62" i="10"/>
  <c r="E62" i="10"/>
  <c r="D62" i="10"/>
  <c r="C62" i="10"/>
  <c r="A62" i="10"/>
  <c r="A61" i="10"/>
  <c r="B59" i="10"/>
  <c r="A59" i="10"/>
  <c r="A58" i="10"/>
  <c r="A57" i="10"/>
  <c r="A56" i="10"/>
  <c r="A55" i="10"/>
  <c r="A54" i="10"/>
  <c r="A53" i="10"/>
  <c r="B52" i="10"/>
  <c r="A52" i="10"/>
  <c r="B51" i="10"/>
  <c r="A51" i="10"/>
  <c r="G50" i="10"/>
  <c r="F50" i="10"/>
  <c r="A50" i="10"/>
  <c r="A49" i="10"/>
  <c r="A47" i="10"/>
  <c r="A46" i="10"/>
  <c r="A45" i="10"/>
  <c r="A44" i="10"/>
  <c r="A43" i="10"/>
  <c r="A42" i="10"/>
  <c r="A41" i="10"/>
  <c r="B40" i="10"/>
  <c r="A40" i="10"/>
  <c r="B39" i="10"/>
  <c r="A39" i="10"/>
  <c r="G38" i="10"/>
  <c r="F38" i="10"/>
  <c r="E38" i="10"/>
  <c r="D38" i="10"/>
  <c r="C38" i="10"/>
  <c r="A38" i="10"/>
  <c r="A37" i="10"/>
  <c r="A35" i="10"/>
  <c r="A34" i="10"/>
  <c r="A33" i="10"/>
  <c r="A32" i="10"/>
  <c r="A31" i="10"/>
  <c r="A30" i="10"/>
  <c r="A29" i="10"/>
  <c r="B28" i="10"/>
  <c r="A28" i="10"/>
  <c r="B27" i="10"/>
  <c r="A27" i="10"/>
  <c r="G26" i="10"/>
  <c r="F26" i="10"/>
  <c r="E26" i="10"/>
  <c r="D26" i="10"/>
  <c r="C26" i="10"/>
  <c r="A26" i="10"/>
  <c r="A25" i="10"/>
  <c r="A23" i="10"/>
  <c r="B22" i="10"/>
  <c r="A22" i="10"/>
  <c r="A21" i="10"/>
  <c r="A20" i="10"/>
  <c r="A19" i="10"/>
  <c r="A18" i="10"/>
  <c r="A17" i="10"/>
  <c r="B16" i="10"/>
  <c r="A16" i="10"/>
  <c r="B15" i="10"/>
  <c r="A15" i="10"/>
  <c r="G14" i="10"/>
  <c r="F14" i="10"/>
  <c r="E14" i="10"/>
  <c r="D14" i="10"/>
  <c r="C14" i="10"/>
  <c r="A14" i="10"/>
  <c r="A13" i="10"/>
  <c r="G11" i="10"/>
  <c r="F11" i="10"/>
  <c r="E11" i="10"/>
  <c r="D11" i="10"/>
  <c r="A11" i="10"/>
  <c r="G10" i="10"/>
  <c r="F10" i="10"/>
  <c r="E10" i="10"/>
  <c r="D10" i="10"/>
  <c r="A10" i="10"/>
  <c r="G9" i="10"/>
  <c r="F9" i="10"/>
  <c r="E9" i="10"/>
  <c r="D9" i="10"/>
  <c r="A9" i="10"/>
  <c r="G8" i="10"/>
  <c r="F8" i="10"/>
  <c r="E8" i="10"/>
  <c r="D8" i="10"/>
  <c r="A8" i="10"/>
  <c r="G7" i="10"/>
  <c r="F7" i="10"/>
  <c r="E7" i="10"/>
  <c r="D7" i="10"/>
  <c r="A7" i="10"/>
  <c r="G6" i="10"/>
  <c r="F6" i="10"/>
  <c r="E6" i="10"/>
  <c r="D6" i="10"/>
  <c r="A6" i="10"/>
  <c r="G5" i="10"/>
  <c r="F5" i="10"/>
  <c r="E5" i="10"/>
  <c r="D5" i="10"/>
  <c r="A5" i="10"/>
  <c r="G4" i="10"/>
  <c r="B4" i="10"/>
  <c r="A4" i="10"/>
  <c r="B3" i="10"/>
  <c r="A3" i="10"/>
  <c r="G2" i="10"/>
  <c r="F2" i="10"/>
  <c r="E2" i="10"/>
  <c r="D2" i="10"/>
  <c r="C2" i="10"/>
  <c r="A2" i="10"/>
  <c r="A1" i="10"/>
  <c r="C107" i="8"/>
  <c r="C106" i="8"/>
  <c r="C105" i="8"/>
  <c r="C104" i="8"/>
  <c r="C103" i="8"/>
  <c r="C103" i="11" s="1"/>
  <c r="C102" i="8"/>
  <c r="C95" i="8"/>
  <c r="C94" i="8"/>
  <c r="C93" i="8"/>
  <c r="C92" i="8"/>
  <c r="C91" i="8"/>
  <c r="C90" i="8"/>
  <c r="C83" i="8"/>
  <c r="C82" i="8"/>
  <c r="C81" i="8"/>
  <c r="C80" i="8"/>
  <c r="C79" i="8"/>
  <c r="C78" i="8"/>
  <c r="C71" i="8"/>
  <c r="C70" i="8"/>
  <c r="C69" i="8"/>
  <c r="C68" i="8"/>
  <c r="C67" i="8"/>
  <c r="C67" i="11" s="1"/>
  <c r="C66" i="8"/>
  <c r="C59" i="8"/>
  <c r="C58" i="8"/>
  <c r="C57" i="8"/>
  <c r="C56" i="8"/>
  <c r="C55" i="8"/>
  <c r="C55" i="11" s="1"/>
  <c r="C54" i="8"/>
  <c r="C47" i="8"/>
  <c r="C46" i="8"/>
  <c r="C45" i="8"/>
  <c r="C44" i="8"/>
  <c r="C43" i="8"/>
  <c r="C42" i="8"/>
  <c r="C42" i="11" s="1"/>
  <c r="C35" i="8"/>
  <c r="C34" i="8"/>
  <c r="C33" i="8"/>
  <c r="C33" i="11" s="1"/>
  <c r="C32" i="8"/>
  <c r="C31" i="8"/>
  <c r="C30" i="8"/>
  <c r="C30" i="11" s="1"/>
  <c r="C23" i="8"/>
  <c r="C22" i="8"/>
  <c r="C21" i="8"/>
  <c r="C21" i="11" s="1"/>
  <c r="C20" i="8"/>
  <c r="C19" i="8"/>
  <c r="C18" i="8"/>
  <c r="M107" i="8"/>
  <c r="L107" i="8"/>
  <c r="K107" i="8"/>
  <c r="M106" i="8"/>
  <c r="L106" i="8"/>
  <c r="K106" i="8"/>
  <c r="M105" i="8"/>
  <c r="L105" i="8"/>
  <c r="K105" i="8"/>
  <c r="M104" i="8"/>
  <c r="L104" i="8"/>
  <c r="K104" i="8"/>
  <c r="M103" i="8"/>
  <c r="L103" i="8"/>
  <c r="K103" i="8"/>
  <c r="M102" i="8"/>
  <c r="L102" i="8"/>
  <c r="K102" i="8"/>
  <c r="M101" i="8"/>
  <c r="L101" i="8"/>
  <c r="K101" i="8"/>
  <c r="M100" i="8"/>
  <c r="L100" i="8"/>
  <c r="K100" i="8"/>
  <c r="M95" i="8"/>
  <c r="L95" i="8"/>
  <c r="K95" i="8"/>
  <c r="M94" i="8"/>
  <c r="L94" i="8"/>
  <c r="K94" i="8"/>
  <c r="M93" i="8"/>
  <c r="L93" i="8"/>
  <c r="K93" i="8"/>
  <c r="M92" i="8"/>
  <c r="L92" i="8"/>
  <c r="K92" i="8"/>
  <c r="M91" i="8"/>
  <c r="L91" i="8"/>
  <c r="K91" i="8"/>
  <c r="M90" i="8"/>
  <c r="L90" i="8"/>
  <c r="K90" i="8"/>
  <c r="M89" i="8"/>
  <c r="L89" i="8"/>
  <c r="K89" i="8"/>
  <c r="M88" i="8"/>
  <c r="L88" i="8"/>
  <c r="K88" i="8"/>
  <c r="M83" i="8"/>
  <c r="L83" i="8"/>
  <c r="K83" i="8"/>
  <c r="M82" i="8"/>
  <c r="L82" i="8"/>
  <c r="K82" i="8"/>
  <c r="M81" i="8"/>
  <c r="L81" i="8"/>
  <c r="K81" i="8"/>
  <c r="M80" i="8"/>
  <c r="L80" i="8"/>
  <c r="K80" i="8"/>
  <c r="M79" i="8"/>
  <c r="L79" i="8"/>
  <c r="K79" i="8"/>
  <c r="M78" i="8"/>
  <c r="L78" i="8"/>
  <c r="K78" i="8"/>
  <c r="M77" i="8"/>
  <c r="L77" i="8"/>
  <c r="K77" i="8"/>
  <c r="M76" i="8"/>
  <c r="L76" i="8"/>
  <c r="K76" i="8"/>
  <c r="M71" i="8"/>
  <c r="L71" i="8"/>
  <c r="K71" i="8"/>
  <c r="M70" i="8"/>
  <c r="L70" i="8"/>
  <c r="K70" i="8"/>
  <c r="M69" i="8"/>
  <c r="L69" i="8"/>
  <c r="K69" i="8"/>
  <c r="M68" i="8"/>
  <c r="L68" i="8"/>
  <c r="K68" i="8"/>
  <c r="M67" i="8"/>
  <c r="L67" i="8"/>
  <c r="K67" i="8"/>
  <c r="M66" i="8"/>
  <c r="L66" i="8"/>
  <c r="K66" i="8"/>
  <c r="M65" i="8"/>
  <c r="L65" i="8"/>
  <c r="K65" i="8"/>
  <c r="M64" i="8"/>
  <c r="L64" i="8"/>
  <c r="K64" i="8"/>
  <c r="M59" i="8"/>
  <c r="L59" i="8"/>
  <c r="K59" i="8"/>
  <c r="M58" i="8"/>
  <c r="L58" i="8"/>
  <c r="K58" i="8"/>
  <c r="M57" i="8"/>
  <c r="L57" i="8"/>
  <c r="K57" i="8"/>
  <c r="M56" i="8"/>
  <c r="L56" i="8"/>
  <c r="K56" i="8"/>
  <c r="M55" i="8"/>
  <c r="L55" i="8"/>
  <c r="K55" i="8"/>
  <c r="M54" i="8"/>
  <c r="L54" i="8"/>
  <c r="K54" i="8"/>
  <c r="M53" i="8"/>
  <c r="L53" i="8"/>
  <c r="K53" i="8"/>
  <c r="M52" i="8"/>
  <c r="L52" i="8"/>
  <c r="K52" i="8"/>
  <c r="M47" i="8"/>
  <c r="L47" i="8"/>
  <c r="K47" i="8"/>
  <c r="M46" i="8"/>
  <c r="L46" i="8"/>
  <c r="K46" i="8"/>
  <c r="M45" i="8"/>
  <c r="L45" i="8"/>
  <c r="K45" i="8"/>
  <c r="M44" i="8"/>
  <c r="L44" i="8"/>
  <c r="K44" i="8"/>
  <c r="M43" i="8"/>
  <c r="L43" i="8"/>
  <c r="K43" i="8"/>
  <c r="M42" i="8"/>
  <c r="L42" i="8"/>
  <c r="K42" i="8"/>
  <c r="M41" i="8"/>
  <c r="L41" i="8"/>
  <c r="K41" i="8"/>
  <c r="M40" i="8"/>
  <c r="L40" i="8"/>
  <c r="K40" i="8"/>
  <c r="M35" i="8"/>
  <c r="L35" i="8"/>
  <c r="K35" i="8"/>
  <c r="M34" i="8"/>
  <c r="L34" i="8"/>
  <c r="K34" i="8"/>
  <c r="M33" i="8"/>
  <c r="L33" i="8"/>
  <c r="K33" i="8"/>
  <c r="M32" i="8"/>
  <c r="L32" i="8"/>
  <c r="K32" i="8"/>
  <c r="M31" i="8"/>
  <c r="L31" i="8"/>
  <c r="K31" i="8"/>
  <c r="M30" i="8"/>
  <c r="L30" i="8"/>
  <c r="K30" i="8"/>
  <c r="M29" i="8"/>
  <c r="L29" i="8"/>
  <c r="K29" i="8"/>
  <c r="M28" i="8"/>
  <c r="L28" i="8"/>
  <c r="K28" i="8"/>
  <c r="M23" i="8"/>
  <c r="L23" i="8"/>
  <c r="K23" i="8"/>
  <c r="M22" i="8"/>
  <c r="L22" i="8"/>
  <c r="K22" i="8"/>
  <c r="M21" i="8"/>
  <c r="L21" i="8"/>
  <c r="K21" i="8"/>
  <c r="M20" i="8"/>
  <c r="L20" i="8"/>
  <c r="K20" i="8"/>
  <c r="M19" i="8"/>
  <c r="L19" i="8"/>
  <c r="K19" i="8"/>
  <c r="M18" i="8"/>
  <c r="L18" i="8"/>
  <c r="K18" i="8"/>
  <c r="M17" i="8"/>
  <c r="L17" i="8"/>
  <c r="K17" i="8"/>
  <c r="M16" i="8"/>
  <c r="L16" i="8"/>
  <c r="K16" i="8"/>
  <c r="M11" i="8"/>
  <c r="L11" i="8"/>
  <c r="K11" i="8"/>
  <c r="C11" i="8"/>
  <c r="M10" i="8"/>
  <c r="L10" i="8"/>
  <c r="K10" i="8"/>
  <c r="C10" i="8"/>
  <c r="M9" i="8"/>
  <c r="L9" i="8"/>
  <c r="K9" i="8"/>
  <c r="C9" i="8"/>
  <c r="C9" i="11" s="1"/>
  <c r="M8" i="8"/>
  <c r="L8" i="8"/>
  <c r="K8" i="8"/>
  <c r="C8" i="8"/>
  <c r="C8" i="11" s="1"/>
  <c r="M7" i="8"/>
  <c r="L7" i="8"/>
  <c r="K7" i="8"/>
  <c r="C7" i="8"/>
  <c r="M6" i="8"/>
  <c r="L6" i="8"/>
  <c r="K6" i="8"/>
  <c r="C6" i="8"/>
  <c r="M5" i="8"/>
  <c r="L5" i="8"/>
  <c r="K5" i="8"/>
  <c r="M4" i="8"/>
  <c r="L4" i="8"/>
  <c r="K4" i="8"/>
  <c r="M107" i="2"/>
  <c r="L107" i="2"/>
  <c r="K107" i="2"/>
  <c r="B107" i="2"/>
  <c r="B107" i="10" s="1"/>
  <c r="M106" i="2"/>
  <c r="L106" i="2"/>
  <c r="K106" i="2"/>
  <c r="B106" i="2"/>
  <c r="B106" i="10" s="1"/>
  <c r="M105" i="2"/>
  <c r="L105" i="2"/>
  <c r="K105" i="2"/>
  <c r="B105" i="2"/>
  <c r="B105" i="10" s="1"/>
  <c r="M104" i="2"/>
  <c r="L104" i="2"/>
  <c r="K104" i="2"/>
  <c r="B104" i="2"/>
  <c r="B104" i="10" s="1"/>
  <c r="M103" i="2"/>
  <c r="L103" i="2"/>
  <c r="K103" i="2"/>
  <c r="B103" i="2"/>
  <c r="B103" i="10" s="1"/>
  <c r="M102" i="2"/>
  <c r="L102" i="2"/>
  <c r="K102" i="2"/>
  <c r="B102" i="2"/>
  <c r="B102" i="10" s="1"/>
  <c r="M101" i="2"/>
  <c r="L101" i="2"/>
  <c r="K101" i="2"/>
  <c r="B101" i="2"/>
  <c r="B101" i="10" s="1"/>
  <c r="M100" i="2"/>
  <c r="L100" i="2"/>
  <c r="K100" i="2"/>
  <c r="M59" i="2"/>
  <c r="L59" i="2"/>
  <c r="K59" i="2"/>
  <c r="B59" i="2"/>
  <c r="M58" i="2"/>
  <c r="L58" i="2"/>
  <c r="K58" i="2"/>
  <c r="B58" i="2"/>
  <c r="B58" i="10" s="1"/>
  <c r="M57" i="2"/>
  <c r="L57" i="2"/>
  <c r="K57" i="2"/>
  <c r="B57" i="2"/>
  <c r="B57" i="10" s="1"/>
  <c r="M56" i="2"/>
  <c r="L56" i="2"/>
  <c r="K56" i="2"/>
  <c r="B56" i="2"/>
  <c r="B56" i="10" s="1"/>
  <c r="M55" i="2"/>
  <c r="L55" i="2"/>
  <c r="K55" i="2"/>
  <c r="B55" i="2"/>
  <c r="B55" i="10" s="1"/>
  <c r="M54" i="2"/>
  <c r="L54" i="2"/>
  <c r="K54" i="2"/>
  <c r="B54" i="2"/>
  <c r="B54" i="10" s="1"/>
  <c r="M53" i="2"/>
  <c r="L53" i="2"/>
  <c r="K53" i="2"/>
  <c r="B53" i="2"/>
  <c r="B53" i="10" s="1"/>
  <c r="M52" i="2"/>
  <c r="L52" i="2"/>
  <c r="K52" i="2"/>
  <c r="M95" i="2"/>
  <c r="L95" i="2"/>
  <c r="K95" i="2"/>
  <c r="B95" i="2"/>
  <c r="B95" i="10" s="1"/>
  <c r="M94" i="2"/>
  <c r="L94" i="2"/>
  <c r="K94" i="2"/>
  <c r="B94" i="2"/>
  <c r="B94" i="10" s="1"/>
  <c r="M93" i="2"/>
  <c r="L93" i="2"/>
  <c r="K93" i="2"/>
  <c r="B93" i="2"/>
  <c r="B93" i="10" s="1"/>
  <c r="M92" i="2"/>
  <c r="L92" i="2"/>
  <c r="K92" i="2"/>
  <c r="B92" i="2"/>
  <c r="B92" i="10" s="1"/>
  <c r="M91" i="2"/>
  <c r="L91" i="2"/>
  <c r="K91" i="2"/>
  <c r="B91" i="2"/>
  <c r="B91" i="10" s="1"/>
  <c r="M90" i="2"/>
  <c r="L90" i="2"/>
  <c r="K90" i="2"/>
  <c r="B90" i="2"/>
  <c r="B90" i="10" s="1"/>
  <c r="M89" i="2"/>
  <c r="L89" i="2"/>
  <c r="K89" i="2"/>
  <c r="B89" i="2"/>
  <c r="B89" i="10" s="1"/>
  <c r="M88" i="2"/>
  <c r="L88" i="2"/>
  <c r="K88" i="2"/>
  <c r="M83" i="2"/>
  <c r="L83" i="2"/>
  <c r="K83" i="2"/>
  <c r="B83" i="2"/>
  <c r="B83" i="10" s="1"/>
  <c r="M82" i="2"/>
  <c r="L82" i="2"/>
  <c r="K82" i="2"/>
  <c r="B82" i="2"/>
  <c r="B82" i="10" s="1"/>
  <c r="M81" i="2"/>
  <c r="L81" i="2"/>
  <c r="K81" i="2"/>
  <c r="B81" i="2"/>
  <c r="B81" i="10" s="1"/>
  <c r="M80" i="2"/>
  <c r="L80" i="2"/>
  <c r="K80" i="2"/>
  <c r="B80" i="2"/>
  <c r="B80" i="10" s="1"/>
  <c r="M79" i="2"/>
  <c r="L79" i="2"/>
  <c r="K79" i="2"/>
  <c r="B79" i="2"/>
  <c r="B79" i="10" s="1"/>
  <c r="M78" i="2"/>
  <c r="L78" i="2"/>
  <c r="K78" i="2"/>
  <c r="B78" i="2"/>
  <c r="B78" i="10" s="1"/>
  <c r="M77" i="2"/>
  <c r="L77" i="2"/>
  <c r="K77" i="2"/>
  <c r="B77" i="2"/>
  <c r="B77" i="10" s="1"/>
  <c r="M76" i="2"/>
  <c r="L76" i="2"/>
  <c r="K76" i="2"/>
  <c r="M71" i="2"/>
  <c r="L71" i="2"/>
  <c r="K71" i="2"/>
  <c r="B71" i="2"/>
  <c r="B71" i="10" s="1"/>
  <c r="M70" i="2"/>
  <c r="L70" i="2"/>
  <c r="K70" i="2"/>
  <c r="B70" i="2"/>
  <c r="B70" i="10" s="1"/>
  <c r="M69" i="2"/>
  <c r="L69" i="2"/>
  <c r="K69" i="2"/>
  <c r="B69" i="2"/>
  <c r="B69" i="10" s="1"/>
  <c r="M68" i="2"/>
  <c r="L68" i="2"/>
  <c r="K68" i="2"/>
  <c r="B68" i="2"/>
  <c r="B68" i="10" s="1"/>
  <c r="M67" i="2"/>
  <c r="L67" i="2"/>
  <c r="K67" i="2"/>
  <c r="B67" i="2"/>
  <c r="B67" i="10" s="1"/>
  <c r="M66" i="2"/>
  <c r="L66" i="2"/>
  <c r="K66" i="2"/>
  <c r="B66" i="2"/>
  <c r="B66" i="10" s="1"/>
  <c r="M65" i="2"/>
  <c r="L65" i="2"/>
  <c r="K65" i="2"/>
  <c r="B65" i="2"/>
  <c r="B65" i="10" s="1"/>
  <c r="M64" i="2"/>
  <c r="L64" i="2"/>
  <c r="K64" i="2"/>
  <c r="M47" i="2"/>
  <c r="L47" i="2"/>
  <c r="K47" i="2"/>
  <c r="B47" i="2"/>
  <c r="B47" i="10" s="1"/>
  <c r="M46" i="2"/>
  <c r="L46" i="2"/>
  <c r="K46" i="2"/>
  <c r="B46" i="2"/>
  <c r="B46" i="10" s="1"/>
  <c r="M45" i="2"/>
  <c r="L45" i="2"/>
  <c r="K45" i="2"/>
  <c r="B45" i="2"/>
  <c r="B45" i="10" s="1"/>
  <c r="M44" i="2"/>
  <c r="L44" i="2"/>
  <c r="K44" i="2"/>
  <c r="B44" i="2"/>
  <c r="B44" i="10" s="1"/>
  <c r="M43" i="2"/>
  <c r="L43" i="2"/>
  <c r="K43" i="2"/>
  <c r="B43" i="2"/>
  <c r="B43" i="10" s="1"/>
  <c r="M42" i="2"/>
  <c r="L42" i="2"/>
  <c r="K42" i="2"/>
  <c r="B42" i="2"/>
  <c r="B42" i="10" s="1"/>
  <c r="M41" i="2"/>
  <c r="L41" i="2"/>
  <c r="K41" i="2"/>
  <c r="B41" i="2"/>
  <c r="B41" i="10" s="1"/>
  <c r="M40" i="2"/>
  <c r="L40" i="2"/>
  <c r="K40" i="2"/>
  <c r="M35" i="2"/>
  <c r="L35" i="2"/>
  <c r="K35" i="2"/>
  <c r="B35" i="2"/>
  <c r="B35" i="10" s="1"/>
  <c r="M34" i="2"/>
  <c r="L34" i="2"/>
  <c r="K34" i="2"/>
  <c r="B34" i="2"/>
  <c r="B34" i="10" s="1"/>
  <c r="M33" i="2"/>
  <c r="L33" i="2"/>
  <c r="K33" i="2"/>
  <c r="B33" i="2"/>
  <c r="B33" i="10" s="1"/>
  <c r="M32" i="2"/>
  <c r="L32" i="2"/>
  <c r="K32" i="2"/>
  <c r="B32" i="2"/>
  <c r="B32" i="10" s="1"/>
  <c r="M31" i="2"/>
  <c r="L31" i="2"/>
  <c r="K31" i="2"/>
  <c r="B31" i="2"/>
  <c r="B31" i="10" s="1"/>
  <c r="M30" i="2"/>
  <c r="L30" i="2"/>
  <c r="K30" i="2"/>
  <c r="B30" i="2"/>
  <c r="B30" i="10" s="1"/>
  <c r="M29" i="2"/>
  <c r="L29" i="2"/>
  <c r="K29" i="2"/>
  <c r="B29" i="2"/>
  <c r="B29" i="10" s="1"/>
  <c r="M28" i="2"/>
  <c r="L28" i="2"/>
  <c r="K28" i="2"/>
  <c r="M23" i="2"/>
  <c r="L23" i="2"/>
  <c r="K23" i="2"/>
  <c r="B23" i="2"/>
  <c r="B23" i="10" s="1"/>
  <c r="M22" i="2"/>
  <c r="L22" i="2"/>
  <c r="K22" i="2"/>
  <c r="B22" i="2"/>
  <c r="M21" i="2"/>
  <c r="L21" i="2"/>
  <c r="K21" i="2"/>
  <c r="B21" i="2"/>
  <c r="B21" i="10" s="1"/>
  <c r="M20" i="2"/>
  <c r="L20" i="2"/>
  <c r="K20" i="2"/>
  <c r="B20" i="2"/>
  <c r="B20" i="10" s="1"/>
  <c r="M19" i="2"/>
  <c r="L19" i="2"/>
  <c r="K19" i="2"/>
  <c r="B19" i="2"/>
  <c r="B19" i="10" s="1"/>
  <c r="M18" i="2"/>
  <c r="L18" i="2"/>
  <c r="K18" i="2"/>
  <c r="B18" i="2"/>
  <c r="B18" i="10" s="1"/>
  <c r="M17" i="2"/>
  <c r="L17" i="2"/>
  <c r="K17" i="2"/>
  <c r="B17" i="2"/>
  <c r="B17" i="10" s="1"/>
  <c r="M16" i="2"/>
  <c r="L16" i="2"/>
  <c r="K16" i="2"/>
  <c r="B11" i="2"/>
  <c r="B11" i="10" s="1"/>
  <c r="B10" i="2"/>
  <c r="B10" i="10" s="1"/>
  <c r="B9" i="2"/>
  <c r="B9" i="10" s="1"/>
  <c r="B8" i="2"/>
  <c r="B8" i="10" s="1"/>
  <c r="B7" i="2"/>
  <c r="B7" i="10" s="1"/>
  <c r="B6" i="2"/>
  <c r="B6" i="10" s="1"/>
  <c r="B5" i="2"/>
  <c r="B5" i="10" s="1"/>
  <c r="M4" i="2"/>
  <c r="M6" i="2"/>
  <c r="M10" i="2"/>
  <c r="L4" i="2"/>
  <c r="L8" i="2"/>
  <c r="M11" i="2"/>
  <c r="M5" i="2"/>
  <c r="L6" i="2"/>
  <c r="M7" i="2"/>
  <c r="M9" i="2"/>
  <c r="K11" i="2"/>
  <c r="L5" i="2"/>
  <c r="L7" i="2"/>
  <c r="L9" i="2"/>
  <c r="L11" i="2"/>
  <c r="M8" i="2"/>
  <c r="L10" i="2"/>
  <c r="K4" i="2"/>
  <c r="K5" i="2"/>
  <c r="K6" i="2"/>
  <c r="K7" i="2"/>
  <c r="K8" i="2"/>
  <c r="K9" i="2"/>
  <c r="K10" i="2"/>
  <c r="P31" i="11" l="1"/>
  <c r="P29" i="11"/>
  <c r="Q9" i="11"/>
  <c r="Q16" i="11"/>
  <c r="Q101" i="11"/>
  <c r="P54" i="11"/>
  <c r="O82" i="11"/>
  <c r="O80" i="11"/>
  <c r="Q30" i="11"/>
  <c r="P20" i="11"/>
  <c r="O71" i="11"/>
  <c r="P69" i="11"/>
  <c r="P67" i="11"/>
  <c r="O65" i="11"/>
  <c r="P95" i="11"/>
  <c r="Q93" i="11"/>
  <c r="P89" i="11"/>
  <c r="P107" i="11"/>
  <c r="Q105" i="11"/>
  <c r="Q103" i="11"/>
  <c r="O101" i="11"/>
  <c r="Q68" i="11"/>
  <c r="O18" i="11"/>
  <c r="Q18" i="11"/>
  <c r="O20" i="11"/>
  <c r="O40" i="11"/>
  <c r="Q44" i="11"/>
  <c r="O52" i="11"/>
  <c r="O56" i="11"/>
  <c r="O54" i="11"/>
  <c r="P76" i="11"/>
  <c r="Q82" i="11"/>
  <c r="P45" i="11"/>
  <c r="P55" i="11"/>
  <c r="P43" i="11"/>
  <c r="P16" i="11"/>
  <c r="P11" i="11"/>
  <c r="Q89" i="11"/>
  <c r="O103" i="11"/>
  <c r="P101" i="11"/>
  <c r="O76" i="11"/>
  <c r="O46" i="11"/>
  <c r="P44" i="11"/>
  <c r="O67" i="11"/>
  <c r="O31" i="11"/>
  <c r="P52" i="11"/>
  <c r="Q76" i="11"/>
  <c r="Q31" i="11"/>
  <c r="O29" i="11"/>
  <c r="Q65" i="11"/>
  <c r="Q29" i="11"/>
  <c r="O9" i="11"/>
  <c r="Q54" i="11"/>
  <c r="O89" i="11"/>
  <c r="O44" i="11"/>
  <c r="O16" i="11"/>
  <c r="Q52" i="11"/>
  <c r="Q67" i="11"/>
  <c r="O69" i="11"/>
  <c r="O95" i="11"/>
  <c r="P103" i="11"/>
  <c r="P46" i="11"/>
  <c r="P82" i="11"/>
  <c r="P92" i="11"/>
  <c r="P83" i="11"/>
  <c r="Q46" i="11"/>
  <c r="P9" i="11"/>
  <c r="Q95" i="11"/>
  <c r="Q69" i="11"/>
  <c r="O11" i="11"/>
  <c r="P65" i="11"/>
  <c r="M89" i="10"/>
  <c r="M4" i="10"/>
  <c r="K55" i="10"/>
  <c r="L57" i="10"/>
  <c r="L53" i="10"/>
  <c r="M106" i="10"/>
  <c r="K57" i="10"/>
  <c r="M53" i="10"/>
  <c r="L55" i="10"/>
  <c r="K53" i="10"/>
  <c r="L105" i="10"/>
  <c r="K22" i="10"/>
  <c r="K34" i="10"/>
  <c r="K47" i="10"/>
  <c r="M104" i="10"/>
  <c r="M102" i="10"/>
  <c r="M107" i="10"/>
  <c r="K105" i="10"/>
  <c r="L103" i="10"/>
  <c r="M101" i="10"/>
  <c r="M54" i="10"/>
  <c r="M52" i="10"/>
  <c r="M57" i="10"/>
  <c r="M100" i="10"/>
  <c r="L89" i="10"/>
  <c r="M28" i="10"/>
  <c r="M43" i="10"/>
  <c r="L91" i="10"/>
  <c r="K90" i="10"/>
  <c r="K89" i="10"/>
  <c r="L100" i="10"/>
  <c r="M55" i="10"/>
  <c r="L29" i="10"/>
  <c r="K41" i="10"/>
  <c r="K59" i="10"/>
  <c r="M65" i="10"/>
  <c r="M76" i="10"/>
  <c r="L81" i="10"/>
  <c r="L79" i="10"/>
  <c r="K78" i="10"/>
  <c r="K77" i="10"/>
  <c r="L88" i="10"/>
  <c r="M94" i="10"/>
  <c r="K92" i="10"/>
  <c r="L106" i="10"/>
  <c r="M69" i="10"/>
  <c r="K8" i="10"/>
  <c r="L9" i="10"/>
  <c r="M10" i="10"/>
  <c r="K11" i="10"/>
  <c r="L7" i="10"/>
  <c r="M23" i="10"/>
  <c r="L22" i="10"/>
  <c r="M20" i="10"/>
  <c r="K17" i="10"/>
  <c r="M16" i="10"/>
  <c r="K35" i="10"/>
  <c r="L31" i="10"/>
  <c r="M29" i="10"/>
  <c r="K54" i="10"/>
  <c r="L64" i="10"/>
  <c r="L70" i="10"/>
  <c r="L4" i="10"/>
  <c r="C18" i="11"/>
  <c r="C32" i="11"/>
  <c r="C58" i="11"/>
  <c r="C82" i="11"/>
  <c r="O90" i="11"/>
  <c r="Q90" i="11"/>
  <c r="P90" i="11"/>
  <c r="P102" i="11"/>
  <c r="O102" i="11"/>
  <c r="Q102" i="11"/>
  <c r="Q94" i="11"/>
  <c r="P94" i="11"/>
  <c r="O94" i="11"/>
  <c r="O79" i="11"/>
  <c r="P79" i="11"/>
  <c r="Q79" i="11"/>
  <c r="Q64" i="11"/>
  <c r="P64" i="11"/>
  <c r="O64" i="11"/>
  <c r="P47" i="11"/>
  <c r="Q47" i="11"/>
  <c r="O47" i="11"/>
  <c r="P41" i="11"/>
  <c r="O41" i="11"/>
  <c r="Q41" i="11"/>
  <c r="O34" i="11"/>
  <c r="Q34" i="11"/>
  <c r="P34" i="11"/>
  <c r="O28" i="11"/>
  <c r="Q28" i="11"/>
  <c r="P28" i="11"/>
  <c r="Q21" i="11"/>
  <c r="P21" i="11"/>
  <c r="O21" i="11"/>
  <c r="O8" i="11"/>
  <c r="P8" i="11"/>
  <c r="Q8" i="11"/>
  <c r="C19" i="11"/>
  <c r="C23" i="11"/>
  <c r="C43" i="11"/>
  <c r="C47" i="11"/>
  <c r="C59" i="11"/>
  <c r="C69" i="11"/>
  <c r="C79" i="11"/>
  <c r="C83" i="11"/>
  <c r="C93" i="11"/>
  <c r="C105" i="11"/>
  <c r="O81" i="11"/>
  <c r="P81" i="11"/>
  <c r="Q81" i="11"/>
  <c r="C6" i="11"/>
  <c r="C11" i="11"/>
  <c r="C22" i="11"/>
  <c r="C46" i="11"/>
  <c r="C54" i="11"/>
  <c r="C78" i="11"/>
  <c r="O92" i="11"/>
  <c r="Q92" i="11"/>
  <c r="O77" i="11"/>
  <c r="Q77" i="11"/>
  <c r="P77" i="11"/>
  <c r="Q66" i="11"/>
  <c r="O66" i="11"/>
  <c r="P66" i="11"/>
  <c r="Q57" i="11"/>
  <c r="O57" i="11"/>
  <c r="P57" i="11"/>
  <c r="Q6" i="11"/>
  <c r="P6" i="11"/>
  <c r="C20" i="11"/>
  <c r="C34" i="11"/>
  <c r="C44" i="11"/>
  <c r="C56" i="11"/>
  <c r="C66" i="11"/>
  <c r="C70" i="11"/>
  <c r="C80" i="11"/>
  <c r="C90" i="11"/>
  <c r="C94" i="11"/>
  <c r="C102" i="11"/>
  <c r="C106" i="11"/>
  <c r="O30" i="11"/>
  <c r="C7" i="11"/>
  <c r="C10" i="11"/>
  <c r="C68" i="11"/>
  <c r="C92" i="11"/>
  <c r="C104" i="11"/>
  <c r="Q106" i="11"/>
  <c r="O106" i="11"/>
  <c r="Q100" i="11"/>
  <c r="P100" i="11"/>
  <c r="O100" i="11"/>
  <c r="O88" i="11"/>
  <c r="Q88" i="11"/>
  <c r="P10" i="11"/>
  <c r="Q10" i="11"/>
  <c r="C31" i="11"/>
  <c r="C35" i="11"/>
  <c r="C45" i="11"/>
  <c r="C57" i="11"/>
  <c r="C71" i="11"/>
  <c r="C81" i="11"/>
  <c r="C91" i="11"/>
  <c r="C95" i="11"/>
  <c r="C107" i="11"/>
  <c r="Q4" i="11"/>
  <c r="O6" i="11"/>
  <c r="P88" i="11"/>
  <c r="Q22" i="11"/>
  <c r="O22" i="11"/>
  <c r="O19" i="11"/>
  <c r="P19" i="11"/>
  <c r="Q19" i="11"/>
  <c r="P17" i="11"/>
  <c r="Q17" i="11"/>
  <c r="O17" i="11"/>
  <c r="P35" i="11"/>
  <c r="O35" i="11"/>
  <c r="Q35" i="11"/>
  <c r="O42" i="11"/>
  <c r="Q42" i="11"/>
  <c r="P42" i="11"/>
  <c r="O4" i="11"/>
  <c r="P22" i="11"/>
  <c r="P40" i="11"/>
  <c r="Q40" i="11"/>
  <c r="O45" i="11"/>
  <c r="Q45" i="11"/>
  <c r="Q43" i="11"/>
  <c r="O43" i="11"/>
  <c r="Q58" i="11"/>
  <c r="P58" i="11"/>
  <c r="O58" i="11"/>
  <c r="P56" i="11"/>
  <c r="O68" i="11"/>
  <c r="P68" i="11"/>
  <c r="Q83" i="11"/>
  <c r="O83" i="11"/>
  <c r="P91" i="11"/>
  <c r="O91" i="11"/>
  <c r="Q91" i="11"/>
  <c r="P106" i="11"/>
  <c r="Q104" i="11"/>
  <c r="P104" i="11"/>
  <c r="O104" i="11"/>
  <c r="P4" i="11"/>
  <c r="Q5" i="11"/>
  <c r="P5" i="11"/>
  <c r="O5" i="11"/>
  <c r="O7" i="11"/>
  <c r="Q7" i="11"/>
  <c r="P7" i="11"/>
  <c r="O10" i="11"/>
  <c r="P23" i="11"/>
  <c r="O23" i="11"/>
  <c r="Q23" i="11"/>
  <c r="Q32" i="11"/>
  <c r="P32" i="11"/>
  <c r="O32" i="11"/>
  <c r="P30" i="11"/>
  <c r="O59" i="11"/>
  <c r="Q59" i="11"/>
  <c r="P59" i="11"/>
  <c r="O70" i="11"/>
  <c r="P70" i="11"/>
  <c r="Q70" i="11"/>
  <c r="O78" i="11"/>
  <c r="P78" i="11"/>
  <c r="Q78" i="11"/>
  <c r="O93" i="11"/>
  <c r="P93" i="11"/>
  <c r="P105" i="11"/>
  <c r="O105" i="11"/>
  <c r="P33" i="11"/>
  <c r="O33" i="11"/>
  <c r="Q33" i="11"/>
  <c r="O55" i="11"/>
  <c r="Q55" i="11"/>
  <c r="P53" i="11"/>
  <c r="Q53" i="11"/>
  <c r="O53" i="11"/>
  <c r="P71" i="11"/>
  <c r="Q71" i="11"/>
  <c r="P80" i="11"/>
  <c r="Q80" i="11"/>
  <c r="Q107" i="11"/>
  <c r="O107" i="11"/>
  <c r="Q56" i="11"/>
  <c r="L40" i="10"/>
  <c r="M42" i="10"/>
  <c r="K102" i="10"/>
  <c r="K52" i="10"/>
  <c r="L104" i="10"/>
  <c r="K81" i="10"/>
  <c r="M35" i="10"/>
  <c r="L20" i="10"/>
  <c r="K4" i="10"/>
  <c r="L6" i="10"/>
  <c r="M8" i="10"/>
  <c r="L52" i="10"/>
  <c r="K101" i="10"/>
  <c r="K104" i="10"/>
  <c r="M22" i="10"/>
  <c r="L23" i="10"/>
  <c r="M33" i="10"/>
  <c r="L32" i="10"/>
  <c r="K30" i="10"/>
  <c r="L28" i="10"/>
  <c r="M44" i="10"/>
  <c r="M58" i="10"/>
  <c r="L56" i="10"/>
  <c r="L71" i="10"/>
  <c r="K68" i="10"/>
  <c r="M66" i="10"/>
  <c r="L65" i="10"/>
  <c r="M81" i="10"/>
  <c r="M80" i="10"/>
  <c r="K93" i="10"/>
  <c r="K94" i="10"/>
  <c r="K103" i="10"/>
  <c r="L16" i="10"/>
  <c r="K43" i="10"/>
  <c r="M7" i="10"/>
  <c r="K10" i="10"/>
  <c r="K91" i="10"/>
  <c r="L101" i="10"/>
  <c r="M103" i="10"/>
  <c r="M9" i="10"/>
  <c r="K5" i="10"/>
  <c r="K21" i="10"/>
  <c r="M17" i="10"/>
  <c r="L19" i="10"/>
  <c r="K18" i="10"/>
  <c r="L33" i="10"/>
  <c r="L45" i="10"/>
  <c r="L67" i="10"/>
  <c r="L82" i="10"/>
  <c r="K80" i="10"/>
  <c r="M77" i="10"/>
  <c r="K88" i="10"/>
  <c r="L94" i="10"/>
  <c r="M92" i="10"/>
  <c r="M91" i="10"/>
  <c r="L69" i="10"/>
  <c r="L107" i="10"/>
  <c r="K107" i="10"/>
  <c r="K31" i="10"/>
  <c r="L68" i="10"/>
  <c r="K6" i="10"/>
  <c r="K70" i="10"/>
  <c r="K20" i="10"/>
  <c r="L34" i="10"/>
  <c r="M46" i="10"/>
  <c r="L41" i="10"/>
  <c r="L83" i="10"/>
  <c r="M78" i="10"/>
  <c r="L95" i="10"/>
  <c r="M93" i="10"/>
  <c r="K19" i="10"/>
  <c r="M88" i="10"/>
  <c r="L77" i="10"/>
  <c r="K46" i="10"/>
  <c r="K40" i="10"/>
  <c r="K67" i="10"/>
  <c r="K83" i="10"/>
  <c r="K79" i="10"/>
  <c r="M59" i="10"/>
  <c r="L54" i="10"/>
  <c r="M31" i="10"/>
  <c r="M6" i="10"/>
  <c r="K65" i="10"/>
  <c r="L30" i="10"/>
  <c r="L18" i="10"/>
  <c r="L11" i="10"/>
  <c r="L5" i="10"/>
  <c r="K16" i="10"/>
  <c r="K32" i="10"/>
  <c r="K28" i="10"/>
  <c r="M34" i="10"/>
  <c r="K66" i="10"/>
  <c r="K82" i="10"/>
  <c r="M19" i="10"/>
  <c r="L35" i="10"/>
  <c r="L44" i="10"/>
  <c r="K58" i="10"/>
  <c r="L59" i="10"/>
  <c r="L80" i="10"/>
  <c r="M90" i="10"/>
  <c r="K45" i="10"/>
  <c r="M41" i="10"/>
  <c r="K71" i="10"/>
  <c r="M67" i="10"/>
  <c r="K76" i="10"/>
  <c r="M83" i="10"/>
  <c r="L78" i="10"/>
  <c r="L10" i="10"/>
  <c r="M40" i="10"/>
  <c r="M71" i="10"/>
  <c r="M45" i="10"/>
  <c r="M56" i="10"/>
  <c r="M82" i="10"/>
  <c r="L58" i="10"/>
  <c r="M30" i="10"/>
  <c r="L21" i="10"/>
  <c r="L17" i="10"/>
  <c r="M11" i="10"/>
  <c r="M5" i="10"/>
  <c r="K9" i="10"/>
  <c r="L42" i="10"/>
  <c r="K7" i="10"/>
  <c r="L8" i="10"/>
  <c r="K64" i="10"/>
  <c r="M70" i="10"/>
  <c r="K95" i="10"/>
  <c r="M18" i="10"/>
  <c r="K23" i="10"/>
  <c r="L76" i="10"/>
  <c r="M79" i="10"/>
  <c r="L93" i="10"/>
  <c r="M21" i="10"/>
  <c r="M64" i="10"/>
  <c r="M95" i="10"/>
  <c r="L90" i="10"/>
  <c r="K33" i="10"/>
  <c r="K42" i="10"/>
  <c r="K69" i="10"/>
</calcChain>
</file>

<file path=xl/sharedStrings.xml><?xml version="1.0" encoding="utf-8"?>
<sst xmlns="http://schemas.openxmlformats.org/spreadsheetml/2006/main" count="783" uniqueCount="117">
  <si>
    <t>Mean</t>
    <phoneticPr fontId="0" type="noConversion"/>
  </si>
  <si>
    <t>SEM</t>
    <phoneticPr fontId="0" type="noConversion"/>
  </si>
  <si>
    <t>N</t>
    <phoneticPr fontId="0" type="noConversion"/>
  </si>
  <si>
    <t>Log M</t>
    <phoneticPr fontId="0" type="noConversion"/>
  </si>
  <si>
    <t>Buffer</t>
  </si>
  <si>
    <t>WT</t>
    <phoneticPr fontId="1" type="noConversion"/>
  </si>
  <si>
    <t>GB1-1</t>
  </si>
  <si>
    <t>GB1-2</t>
  </si>
  <si>
    <t>GB1-3</t>
    <phoneticPr fontId="1" type="noConversion"/>
  </si>
  <si>
    <t>GB1-4</t>
  </si>
  <si>
    <t>GB2-9</t>
  </si>
  <si>
    <t>GB2-10</t>
  </si>
  <si>
    <t>GB2-11</t>
  </si>
  <si>
    <t>GB2-12</t>
  </si>
  <si>
    <t>rac-BHFF (M)</t>
  </si>
  <si>
    <t>GABA (M)</t>
  </si>
  <si>
    <t>GB1-20</t>
    <phoneticPr fontId="1" type="noConversion"/>
  </si>
  <si>
    <t>GB2-22</t>
    <phoneticPr fontId="1" type="noConversion"/>
  </si>
  <si>
    <t>GB1 + GB2</t>
    <phoneticPr fontId="1" type="noConversion"/>
  </si>
  <si>
    <t>GB1-M807A + GB2</t>
    <phoneticPr fontId="1" type="noConversion"/>
  </si>
  <si>
    <t>GB1-Y810A + GB2</t>
    <phoneticPr fontId="1" type="noConversion"/>
  </si>
  <si>
    <t>GB1-N811A + GB2</t>
    <phoneticPr fontId="1" type="noConversion"/>
  </si>
  <si>
    <t>GB1-MYN-AAA + GB2</t>
    <phoneticPr fontId="1" type="noConversion"/>
  </si>
  <si>
    <t>GB1-K792A + GB2</t>
    <phoneticPr fontId="1" type="noConversion"/>
  </si>
  <si>
    <t>GB1 + GB2-M694A</t>
    <phoneticPr fontId="1" type="noConversion"/>
  </si>
  <si>
    <t>GB1 + GB2-Y697A</t>
    <phoneticPr fontId="1" type="noConversion"/>
  </si>
  <si>
    <t>GB1 + GB2-N698A</t>
    <phoneticPr fontId="1" type="noConversion"/>
  </si>
  <si>
    <t>GB1 + GB2-MYN-AAA</t>
    <phoneticPr fontId="1" type="noConversion"/>
  </si>
  <si>
    <t>GB1 + GB2-S695A</t>
    <phoneticPr fontId="1" type="noConversion"/>
  </si>
  <si>
    <t>Buffer</t>
    <phoneticPr fontId="1" type="noConversion"/>
  </si>
  <si>
    <t>EC20
GABA</t>
    <phoneticPr fontId="1" type="noConversion"/>
  </si>
  <si>
    <t>Mock</t>
    <phoneticPr fontId="1" type="noConversion"/>
  </si>
  <si>
    <r>
      <rPr>
        <b/>
        <sz val="11"/>
        <color rgb="FFFF0000"/>
        <rFont val="等线"/>
        <family val="2"/>
        <scheme val="minor"/>
      </rPr>
      <t>pRK</t>
    </r>
    <phoneticPr fontId="1" type="noConversion"/>
  </si>
  <si>
    <r>
      <rPr>
        <b/>
        <sz val="11"/>
        <color rgb="FFFF0000"/>
        <rFont val="等线"/>
        <family val="2"/>
        <scheme val="minor"/>
      </rPr>
      <t>Mean</t>
    </r>
    <phoneticPr fontId="0" type="noConversion"/>
  </si>
  <si>
    <r>
      <rPr>
        <b/>
        <sz val="11"/>
        <color rgb="FFFF0000"/>
        <rFont val="等线"/>
        <family val="2"/>
        <scheme val="minor"/>
      </rPr>
      <t>SEM</t>
    </r>
    <phoneticPr fontId="0" type="noConversion"/>
  </si>
  <si>
    <r>
      <rPr>
        <b/>
        <sz val="11"/>
        <color rgb="FFFF0000"/>
        <rFont val="等线"/>
        <family val="2"/>
        <scheme val="minor"/>
      </rPr>
      <t>N</t>
    </r>
    <phoneticPr fontId="0" type="noConversion"/>
  </si>
  <si>
    <r>
      <rPr>
        <sz val="11"/>
        <color theme="1"/>
        <rFont val="等线"/>
        <family val="2"/>
        <scheme val="minor"/>
      </rPr>
      <t>Halo</t>
    </r>
  </si>
  <si>
    <r>
      <rPr>
        <sz val="11"/>
        <color theme="1"/>
        <rFont val="等线"/>
        <family val="2"/>
        <scheme val="minor"/>
      </rPr>
      <t>Surface</t>
    </r>
    <phoneticPr fontId="0" type="noConversion"/>
  </si>
  <si>
    <t>GB1 + GB2</t>
    <phoneticPr fontId="1" type="noConversion"/>
  </si>
  <si>
    <r>
      <rPr>
        <b/>
        <sz val="11"/>
        <color rgb="FFFF0000"/>
        <rFont val="等线"/>
        <family val="2"/>
        <scheme val="minor"/>
      </rPr>
      <t>Mean</t>
    </r>
    <phoneticPr fontId="0" type="noConversion"/>
  </si>
  <si>
    <t>GB1-M807A + GB2</t>
    <phoneticPr fontId="1" type="noConversion"/>
  </si>
  <si>
    <r>
      <rPr>
        <b/>
        <sz val="11"/>
        <color rgb="FFFF0000"/>
        <rFont val="等线"/>
        <family val="2"/>
        <scheme val="minor"/>
      </rPr>
      <t>N</t>
    </r>
    <phoneticPr fontId="0" type="noConversion"/>
  </si>
  <si>
    <r>
      <rPr>
        <b/>
        <sz val="11"/>
        <color rgb="FFFF0000"/>
        <rFont val="等线"/>
        <family val="2"/>
        <scheme val="minor"/>
      </rPr>
      <t>SEM</t>
    </r>
    <phoneticPr fontId="0" type="noConversion"/>
  </si>
  <si>
    <t>Mean</t>
    <phoneticPr fontId="0" type="noConversion"/>
  </si>
  <si>
    <t>Mock</t>
  </si>
  <si>
    <t>pRK</t>
    <phoneticPr fontId="1" type="noConversion"/>
  </si>
  <si>
    <t>WT</t>
  </si>
  <si>
    <t>GB1-3</t>
  </si>
  <si>
    <t>GB1-20</t>
  </si>
  <si>
    <t>GB2-22</t>
  </si>
  <si>
    <r>
      <t xml:space="preserve">GABA 100 </t>
    </r>
    <r>
      <rPr>
        <b/>
        <u/>
        <sz val="11"/>
        <color rgb="FFFF0000"/>
        <rFont val="等线"/>
        <family val="3"/>
        <charset val="134"/>
        <scheme val="minor"/>
      </rPr>
      <t>μ</t>
    </r>
    <r>
      <rPr>
        <b/>
        <u/>
        <sz val="11"/>
        <color rgb="FFFF0000"/>
        <rFont val="等线"/>
        <family val="2"/>
        <scheme val="minor"/>
      </rPr>
      <t>M</t>
    </r>
    <phoneticPr fontId="1" type="noConversion"/>
  </si>
  <si>
    <r>
      <t xml:space="preserve">CGP54626 10 </t>
    </r>
    <r>
      <rPr>
        <b/>
        <u/>
        <sz val="11"/>
        <color rgb="FFFF0000"/>
        <rFont val="等线"/>
        <family val="3"/>
        <charset val="134"/>
        <scheme val="minor"/>
      </rPr>
      <t>μ</t>
    </r>
    <r>
      <rPr>
        <b/>
        <u/>
        <sz val="11"/>
        <color rgb="FFFF0000"/>
        <rFont val="等线"/>
        <family val="2"/>
        <scheme val="minor"/>
      </rPr>
      <t>M
(without pre-incubation)</t>
    </r>
    <phoneticPr fontId="1" type="noConversion"/>
  </si>
  <si>
    <r>
      <t xml:space="preserve">CGP54626 10 </t>
    </r>
    <r>
      <rPr>
        <b/>
        <u/>
        <sz val="11"/>
        <color rgb="FFFF0000"/>
        <rFont val="等线"/>
        <family val="3"/>
        <charset val="134"/>
        <scheme val="minor"/>
      </rPr>
      <t>μ</t>
    </r>
    <r>
      <rPr>
        <b/>
        <u/>
        <sz val="11"/>
        <color rgb="FFFF0000"/>
        <rFont val="等线"/>
        <family val="2"/>
        <scheme val="minor"/>
      </rPr>
      <t>M
(with 24h pre-incubation)</t>
    </r>
    <phoneticPr fontId="1" type="noConversion"/>
  </si>
  <si>
    <t>GS39783 30 μM</t>
    <phoneticPr fontId="1" type="noConversion"/>
  </si>
  <si>
    <t>GB1-M807A + GB2</t>
    <phoneticPr fontId="1" type="noConversion"/>
  </si>
  <si>
    <t>CGP7930 30 μM</t>
    <phoneticPr fontId="1" type="noConversion"/>
  </si>
  <si>
    <t>N</t>
    <phoneticPr fontId="0" type="noConversion"/>
  </si>
  <si>
    <t>pRK</t>
    <phoneticPr fontId="1" type="noConversion"/>
  </si>
  <si>
    <t>GB1-N811A + GB2</t>
    <phoneticPr fontId="1" type="noConversion"/>
  </si>
  <si>
    <t>GB1-K792A + GB2</t>
    <phoneticPr fontId="1" type="noConversion"/>
  </si>
  <si>
    <t>GB1 + GB2-N698A</t>
    <phoneticPr fontId="1" type="noConversion"/>
  </si>
  <si>
    <t>rac-BHFF 30 μM</t>
    <phoneticPr fontId="1" type="noConversion"/>
  </si>
  <si>
    <t>GB1 + GB2-Y697A</t>
    <phoneticPr fontId="1" type="noConversion"/>
  </si>
  <si>
    <t>GB1 + GB2-MYN-AAA</t>
    <phoneticPr fontId="1" type="noConversion"/>
  </si>
  <si>
    <t>GB1 + GB2-S695A</t>
    <phoneticPr fontId="1" type="noConversion"/>
  </si>
  <si>
    <t>CA</t>
    <phoneticPr fontId="1" type="noConversion"/>
  </si>
  <si>
    <t>SEM</t>
    <phoneticPr fontId="0" type="noConversion"/>
  </si>
  <si>
    <t>GB1+GB2
GABA dose</t>
    <phoneticPr fontId="1" type="noConversion"/>
  </si>
  <si>
    <t>Concentration (M)</t>
    <phoneticPr fontId="0" type="noConversion"/>
  </si>
  <si>
    <t>Log M</t>
    <phoneticPr fontId="0" type="noConversion"/>
  </si>
  <si>
    <r>
      <t xml:space="preserve">GB1+GB2
GABA dose + rac-BHFF 10 </t>
    </r>
    <r>
      <rPr>
        <b/>
        <u/>
        <sz val="10"/>
        <color rgb="FFFF0000"/>
        <rFont val="等线"/>
        <family val="3"/>
        <charset val="134"/>
        <scheme val="minor"/>
      </rPr>
      <t>μ</t>
    </r>
    <r>
      <rPr>
        <b/>
        <u/>
        <sz val="10"/>
        <color rgb="FFFF0000"/>
        <rFont val="等线"/>
        <family val="2"/>
        <scheme val="minor"/>
      </rPr>
      <t>M</t>
    </r>
    <phoneticPr fontId="1" type="noConversion"/>
  </si>
  <si>
    <r>
      <t xml:space="preserve">GB1+GB2
GABA dose + rac-BHFF 30 </t>
    </r>
    <r>
      <rPr>
        <b/>
        <u/>
        <sz val="10"/>
        <color rgb="FFFF0000"/>
        <rFont val="等线"/>
        <family val="3"/>
        <charset val="134"/>
        <scheme val="minor"/>
      </rPr>
      <t>μ</t>
    </r>
    <r>
      <rPr>
        <b/>
        <u/>
        <sz val="10"/>
        <color rgb="FFFF0000"/>
        <rFont val="等线"/>
        <family val="2"/>
        <scheme val="minor"/>
      </rPr>
      <t>M</t>
    </r>
    <phoneticPr fontId="1" type="noConversion"/>
  </si>
  <si>
    <t>SEM</t>
    <phoneticPr fontId="0" type="noConversion"/>
  </si>
  <si>
    <t>N</t>
    <phoneticPr fontId="0" type="noConversion"/>
  </si>
  <si>
    <t>Mean</t>
    <phoneticPr fontId="0" type="noConversion"/>
  </si>
  <si>
    <t>SEM</t>
    <phoneticPr fontId="0" type="noConversion"/>
  </si>
  <si>
    <t>N</t>
    <phoneticPr fontId="0" type="noConversion"/>
  </si>
  <si>
    <t>Concentration (M)</t>
    <phoneticPr fontId="0" type="noConversion"/>
  </si>
  <si>
    <t>GB1+GB2-M694A
GABA dose</t>
  </si>
  <si>
    <t>GB1+GB2-M694A
GABA dose + rac-BHFF 10 μM</t>
  </si>
  <si>
    <t>GB1+GB2-M694A
GABA dose + rac-BHFF 30 μM</t>
  </si>
  <si>
    <t>GB1+GB2-Y697A
GABA dose</t>
  </si>
  <si>
    <t>GB1+GB2-Y697A
GABA dose + rac-BHFF 10 μM</t>
  </si>
  <si>
    <t>GB1+GB2-Y697A
GABA dose + rac-BHFF 30 μM</t>
  </si>
  <si>
    <t>GB1+GB2-N698A
GABA dose</t>
  </si>
  <si>
    <t>GB1+GB2-N698A
GABA dose + rac-BHFF 10 μM</t>
  </si>
  <si>
    <t>GB1+GB2-N698A
GABA dose + rac-BHFF 30 μM</t>
  </si>
  <si>
    <t>GB1-M807A+GB2
GABA dose</t>
    <phoneticPr fontId="1" type="noConversion"/>
  </si>
  <si>
    <r>
      <t xml:space="preserve">GB1-M807A+GB2
GABA dose + rac-BHFF 10 </t>
    </r>
    <r>
      <rPr>
        <b/>
        <u/>
        <sz val="10"/>
        <color rgb="FFFF0000"/>
        <rFont val="等线"/>
        <family val="3"/>
        <charset val="134"/>
        <scheme val="minor"/>
      </rPr>
      <t>μ</t>
    </r>
    <r>
      <rPr>
        <b/>
        <u/>
        <sz val="10"/>
        <color rgb="FFFF0000"/>
        <rFont val="等线"/>
        <family val="2"/>
        <scheme val="minor"/>
      </rPr>
      <t>M</t>
    </r>
    <phoneticPr fontId="1" type="noConversion"/>
  </si>
  <si>
    <r>
      <t xml:space="preserve">GB1-M807A+GB2
GABA dose + rac-BHFF 30 </t>
    </r>
    <r>
      <rPr>
        <b/>
        <u/>
        <sz val="10"/>
        <color rgb="FFFF0000"/>
        <rFont val="等线"/>
        <family val="3"/>
        <charset val="134"/>
        <scheme val="minor"/>
      </rPr>
      <t>μ</t>
    </r>
    <r>
      <rPr>
        <b/>
        <u/>
        <sz val="10"/>
        <color rgb="FFFF0000"/>
        <rFont val="等线"/>
        <family val="2"/>
        <scheme val="minor"/>
      </rPr>
      <t>M</t>
    </r>
    <phoneticPr fontId="1" type="noConversion"/>
  </si>
  <si>
    <t>Concentration (M)</t>
    <phoneticPr fontId="0" type="noConversion"/>
  </si>
  <si>
    <t>GB1-Y810A+GB2
GABA dose</t>
    <phoneticPr fontId="1" type="noConversion"/>
  </si>
  <si>
    <t>Log M</t>
    <phoneticPr fontId="0" type="noConversion"/>
  </si>
  <si>
    <t>GB1-Y810A+GB2
GABA dose + rac-BHFF 10 μM</t>
  </si>
  <si>
    <t>GB1-Y810A+GB2
GABA dose + rac-BHFF 30 μM</t>
  </si>
  <si>
    <t>Log M</t>
    <phoneticPr fontId="0" type="noConversion"/>
  </si>
  <si>
    <t>Concentration (M)</t>
    <phoneticPr fontId="0" type="noConversion"/>
  </si>
  <si>
    <t>GB1-N811A+GB2
GABA dose</t>
    <phoneticPr fontId="1" type="noConversion"/>
  </si>
  <si>
    <t>GB1-N811A+GB2
GABA dose + rac-BHFF 10 μM</t>
  </si>
  <si>
    <t>GB1-N811A+GB2
GABA dose + rac-BHFF 30 μM</t>
  </si>
  <si>
    <t>GB1-MYN-AAA+GB2
GABA dose</t>
    <phoneticPr fontId="1" type="noConversion"/>
  </si>
  <si>
    <t>GB1-MYN-AAA+GB2
GABA dose + rac-BHFF 10 μM</t>
  </si>
  <si>
    <t>GB1-MYN-AAA+GB2
GABA dose + rac-BHFF 30 μM</t>
  </si>
  <si>
    <t>Log M</t>
    <phoneticPr fontId="0" type="noConversion"/>
  </si>
  <si>
    <t>Mean</t>
    <phoneticPr fontId="0" type="noConversion"/>
  </si>
  <si>
    <t>N</t>
    <phoneticPr fontId="0" type="noConversion"/>
  </si>
  <si>
    <t>Mean</t>
    <phoneticPr fontId="0" type="noConversion"/>
  </si>
  <si>
    <t>SEM</t>
    <phoneticPr fontId="0" type="noConversion"/>
  </si>
  <si>
    <t>N</t>
    <phoneticPr fontId="0" type="noConversion"/>
  </si>
  <si>
    <t>Mean</t>
    <phoneticPr fontId="0" type="noConversion"/>
  </si>
  <si>
    <t>N</t>
    <phoneticPr fontId="0" type="noConversion"/>
  </si>
  <si>
    <t>Mean</t>
    <phoneticPr fontId="0" type="noConversion"/>
  </si>
  <si>
    <t>SEM</t>
    <phoneticPr fontId="0" type="noConversion"/>
  </si>
  <si>
    <t>N</t>
    <phoneticPr fontId="0" type="noConversion"/>
  </si>
  <si>
    <t>N</t>
    <phoneticPr fontId="0" type="noConversion"/>
  </si>
  <si>
    <t>Mean</t>
    <phoneticPr fontId="0" type="noConversion"/>
  </si>
  <si>
    <t>SEM</t>
    <phoneticPr fontId="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</si>
</sst>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u/>
      <sz val="11"/>
      <color rgb="FFFF0000"/>
      <name val="等线"/>
      <family val="2"/>
      <scheme val="minor"/>
    </font>
    <font>
      <sz val="11"/>
      <color theme="1"/>
      <name val="等线"/>
      <family val="3"/>
      <charset val="134"/>
      <scheme val="minor"/>
    </font>
    <font>
      <b/>
      <sz val="11"/>
      <color rgb="FFFF0000"/>
      <name val="等线"/>
      <family val="3"/>
      <charset val="134"/>
      <scheme val="minor"/>
    </font>
    <font>
      <sz val="11"/>
      <name val="等线"/>
      <family val="3"/>
      <charset val="134"/>
      <scheme val="minor"/>
    </font>
    <font>
      <b/>
      <sz val="11"/>
      <color rgb="FFFF0000"/>
      <name val="等线"/>
      <family val="1"/>
      <scheme val="minor"/>
    </font>
    <font>
      <sz val="11"/>
      <color theme="1"/>
      <name val="等线"/>
      <family val="1"/>
      <scheme val="minor"/>
    </font>
    <font>
      <b/>
      <sz val="11"/>
      <color rgb="FFFF0000"/>
      <name val="等线"/>
      <family val="2"/>
      <scheme val="minor"/>
    </font>
    <font>
      <b/>
      <u/>
      <sz val="11"/>
      <color rgb="FFFF0000"/>
      <name val="等线"/>
      <family val="3"/>
      <charset val="134"/>
      <scheme val="minor"/>
    </font>
    <font>
      <b/>
      <u/>
      <sz val="10"/>
      <color rgb="FFFF0000"/>
      <name val="等线"/>
      <family val="2"/>
      <scheme val="minor"/>
    </font>
    <font>
      <sz val="10"/>
      <color theme="1"/>
      <name val="等线"/>
      <family val="2"/>
      <scheme val="minor"/>
    </font>
    <font>
      <sz val="10"/>
      <color theme="1"/>
      <name val="等线"/>
      <family val="3"/>
      <charset val="134"/>
      <scheme val="minor"/>
    </font>
    <font>
      <b/>
      <u/>
      <sz val="10"/>
      <color rgb="FFFF0000"/>
      <name val="等线"/>
      <family val="3"/>
      <charset val="134"/>
      <scheme val="minor"/>
    </font>
    <font>
      <b/>
      <sz val="10"/>
      <color rgb="FFFF0000"/>
      <name val="等线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2FAEA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indexed="64"/>
      </right>
      <top style="thick">
        <color indexed="64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indexed="64"/>
      </top>
      <bottom style="thin">
        <color auto="1"/>
      </bottom>
      <diagonal/>
    </border>
    <border>
      <left style="thin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80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right" vertical="center" wrapText="1"/>
    </xf>
    <xf numFmtId="0" fontId="3" fillId="0" borderId="9" xfId="0" applyFont="1" applyBorder="1" applyAlignment="1">
      <alignment horizontal="right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/>
    <xf numFmtId="0" fontId="3" fillId="0" borderId="0" xfId="0" applyFont="1" applyFill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0" xfId="0" applyFont="1" applyFill="1"/>
    <xf numFmtId="11" fontId="3" fillId="0" borderId="1" xfId="0" applyNumberFormat="1" applyFont="1" applyBorder="1" applyAlignment="1">
      <alignment horizontal="right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0" xfId="0" applyFont="1"/>
    <xf numFmtId="0" fontId="3" fillId="0" borderId="10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0" xfId="0" applyFont="1" applyFill="1" applyAlignment="1">
      <alignment vertical="center"/>
    </xf>
    <xf numFmtId="0" fontId="6" fillId="0" borderId="2" xfId="0" applyFont="1" applyBorder="1" applyAlignment="1">
      <alignment horizontal="center" vertical="center" wrapText="1"/>
    </xf>
    <xf numFmtId="11" fontId="7" fillId="4" borderId="1" xfId="0" applyNumberFormat="1" applyFont="1" applyFill="1" applyBorder="1" applyAlignment="1">
      <alignment horizontal="right" vertical="center" wrapText="1"/>
    </xf>
    <xf numFmtId="11" fontId="3" fillId="4" borderId="1" xfId="0" applyNumberFormat="1" applyFont="1" applyFill="1" applyBorder="1" applyAlignment="1">
      <alignment horizontal="right" vertical="center" wrapText="1"/>
    </xf>
    <xf numFmtId="0" fontId="3" fillId="3" borderId="1" xfId="0" applyFont="1" applyFill="1" applyBorder="1" applyAlignment="1">
      <alignment horizontal="right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5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11" fontId="3" fillId="0" borderId="1" xfId="0" applyNumberFormat="1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3" fillId="4" borderId="11" xfId="0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11" fontId="12" fillId="0" borderId="1" xfId="0" applyNumberFormat="1" applyFont="1" applyBorder="1" applyAlignment="1">
      <alignment horizontal="right" vertical="center" wrapText="1"/>
    </xf>
    <xf numFmtId="0" fontId="12" fillId="0" borderId="9" xfId="0" applyFont="1" applyBorder="1" applyAlignment="1">
      <alignment horizontal="right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11" fontId="12" fillId="0" borderId="0" xfId="0" applyNumberFormat="1" applyFont="1" applyBorder="1" applyAlignment="1">
      <alignment horizontal="right" vertical="center" wrapText="1"/>
    </xf>
    <xf numFmtId="0" fontId="12" fillId="0" borderId="0" xfId="0" applyFont="1" applyBorder="1" applyAlignment="1">
      <alignment horizontal="right" vertical="center" wrapText="1"/>
    </xf>
    <xf numFmtId="0" fontId="12" fillId="0" borderId="0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1" fillId="0" borderId="0" xfId="0" applyFont="1"/>
    <xf numFmtId="0" fontId="14" fillId="0" borderId="4" xfId="0" applyFont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center" wrapText="1"/>
    </xf>
    <xf numFmtId="0" fontId="11" fillId="0" borderId="0" xfId="0" applyFont="1" applyFill="1" applyAlignment="1">
      <alignment horizontal="center" vertical="center"/>
    </xf>
    <xf numFmtId="0" fontId="14" fillId="0" borderId="4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8"/>
  <sheetViews>
    <sheetView tabSelected="1" zoomScale="70" zoomScaleNormal="70" workbookViewId="0">
      <pane xSplit="2" topLeftCell="C1" activePane="topRight" state="frozen"/>
      <selection pane="topRight" activeCell="Q11" sqref="Q11"/>
    </sheetView>
  </sheetViews>
  <sheetFormatPr defaultColWidth="9.125" defaultRowHeight="14.25"/>
  <cols>
    <col min="1" max="1" width="6.625" style="30" customWidth="1"/>
    <col min="2" max="2" width="22.75" style="23" customWidth="1"/>
    <col min="3" max="3" width="6.75" style="15" bestFit="1" customWidth="1"/>
    <col min="4" max="9" width="8.625" style="15" customWidth="1"/>
    <col min="10" max="10" width="5.125" style="15" customWidth="1"/>
    <col min="11" max="12" width="7.75" style="15" bestFit="1" customWidth="1"/>
    <col min="13" max="13" width="3" style="15" bestFit="1" customWidth="1"/>
    <col min="14" max="16384" width="9.125" style="15"/>
  </cols>
  <sheetData>
    <row r="1" spans="1:16" s="2" customFormat="1" ht="15" thickBot="1">
      <c r="B1" s="1" t="s">
        <v>5</v>
      </c>
    </row>
    <row r="2" spans="1:16" s="2" customFormat="1" ht="15.75" thickTop="1" thickBot="1">
      <c r="B2" s="25" t="s">
        <v>18</v>
      </c>
      <c r="C2" s="3"/>
      <c r="D2" s="4">
        <v>20200603</v>
      </c>
      <c r="E2" s="4">
        <v>20200605</v>
      </c>
      <c r="F2" s="4">
        <v>20200610</v>
      </c>
      <c r="G2" s="4">
        <v>20200611</v>
      </c>
      <c r="H2" s="4"/>
      <c r="I2" s="4"/>
      <c r="K2" s="5" t="s">
        <v>0</v>
      </c>
      <c r="L2" s="5" t="s">
        <v>1</v>
      </c>
      <c r="M2" s="5" t="s">
        <v>2</v>
      </c>
    </row>
    <row r="3" spans="1:16" s="2" customFormat="1" ht="15.75" thickTop="1" thickBot="1">
      <c r="B3" s="6" t="s">
        <v>14</v>
      </c>
      <c r="C3" s="7" t="s">
        <v>3</v>
      </c>
      <c r="D3" s="8"/>
      <c r="E3" s="8"/>
      <c r="F3" s="8"/>
      <c r="G3" s="8"/>
      <c r="H3" s="10"/>
      <c r="I3" s="10"/>
    </row>
    <row r="4" spans="1:16" s="2" customFormat="1" ht="15.75" customHeight="1" thickTop="1" thickBot="1">
      <c r="A4" s="29" t="s">
        <v>29</v>
      </c>
      <c r="B4" s="28" t="s">
        <v>4</v>
      </c>
      <c r="C4" s="12"/>
      <c r="D4" s="13">
        <v>3.4</v>
      </c>
      <c r="E4" s="13">
        <v>3.3345000000000002</v>
      </c>
      <c r="F4" s="13">
        <v>2.2976666666666667</v>
      </c>
      <c r="G4" s="13">
        <v>1.73</v>
      </c>
      <c r="H4" s="13"/>
      <c r="I4" s="13"/>
      <c r="K4" s="14">
        <f t="shared" ref="K4:K11" si="0">AVERAGE(D4:I4)</f>
        <v>2.6905416666666668</v>
      </c>
      <c r="L4" s="14">
        <f t="shared" ref="L4:L11" si="1">STDEVA(D4:I4)/SQRT(COUNT(D4:I4))</f>
        <v>0.40773812274070087</v>
      </c>
      <c r="M4" s="14">
        <f t="shared" ref="M4:M11" si="2">COUNT(D4:I4)</f>
        <v>4</v>
      </c>
    </row>
    <row r="5" spans="1:16" s="2" customFormat="1" ht="15.75" thickTop="1" thickBot="1">
      <c r="A5" s="48" t="s">
        <v>30</v>
      </c>
      <c r="B5" s="26" t="s">
        <v>29</v>
      </c>
      <c r="C5" s="12">
        <v>-14</v>
      </c>
      <c r="D5" s="13">
        <v>3.0030000000000001</v>
      </c>
      <c r="E5" s="13">
        <v>3.8292219999999997</v>
      </c>
      <c r="F5" s="13">
        <v>4.0311113333333326</v>
      </c>
      <c r="G5" s="13">
        <v>13.36</v>
      </c>
      <c r="H5" s="13"/>
      <c r="I5" s="13"/>
      <c r="K5" s="14">
        <f t="shared" si="0"/>
        <v>6.0558333333333332</v>
      </c>
      <c r="L5" s="14">
        <f t="shared" si="1"/>
        <v>2.4448575156603023</v>
      </c>
      <c r="M5" s="14">
        <f t="shared" si="2"/>
        <v>4</v>
      </c>
    </row>
    <row r="6" spans="1:16" s="2" customFormat="1" ht="15.75" thickTop="1" thickBot="1">
      <c r="A6" s="48"/>
      <c r="B6" s="27">
        <v>3.1699999999999999E-7</v>
      </c>
      <c r="C6" s="12">
        <f t="shared" ref="C6:C11" si="3">LOG(B6)</f>
        <v>-6.4989407377822488</v>
      </c>
      <c r="D6" s="13">
        <v>2.9535556666666665</v>
      </c>
      <c r="E6" s="13">
        <v>3.6080000000000001</v>
      </c>
      <c r="F6" s="13">
        <v>4.2546666666666662</v>
      </c>
      <c r="G6" s="13">
        <v>14.07</v>
      </c>
      <c r="H6" s="13"/>
      <c r="I6" s="13"/>
      <c r="K6" s="14">
        <f t="shared" si="0"/>
        <v>6.2215555833333331</v>
      </c>
      <c r="L6" s="14">
        <f t="shared" si="1"/>
        <v>2.6295948359414378</v>
      </c>
      <c r="M6" s="14">
        <f t="shared" si="2"/>
        <v>4</v>
      </c>
    </row>
    <row r="7" spans="1:16" s="2" customFormat="1" ht="15.75" thickTop="1" thickBot="1">
      <c r="A7" s="48"/>
      <c r="B7" s="27">
        <v>9.9999999999999995E-7</v>
      </c>
      <c r="C7" s="12">
        <f t="shared" si="3"/>
        <v>-6</v>
      </c>
      <c r="D7" s="13">
        <v>2.9206669999999999</v>
      </c>
      <c r="E7" s="13">
        <v>4.0428889999999997</v>
      </c>
      <c r="F7" s="13">
        <v>4.5756666666666668</v>
      </c>
      <c r="G7" s="13">
        <v>14.489999999999998</v>
      </c>
      <c r="H7" s="13"/>
      <c r="I7" s="13"/>
      <c r="K7" s="14">
        <f t="shared" si="0"/>
        <v>6.5073056666666664</v>
      </c>
      <c r="L7" s="14">
        <f t="shared" si="1"/>
        <v>2.6831567925040267</v>
      </c>
      <c r="M7" s="14">
        <f t="shared" si="2"/>
        <v>4</v>
      </c>
    </row>
    <row r="8" spans="1:16" s="2" customFormat="1" ht="15.75" thickTop="1" thickBot="1">
      <c r="A8" s="48"/>
      <c r="B8" s="27">
        <v>3.1700000000000001E-6</v>
      </c>
      <c r="C8" s="12">
        <f t="shared" si="3"/>
        <v>-5.4989407377822488</v>
      </c>
      <c r="D8" s="13">
        <v>3.7998335000000001</v>
      </c>
      <c r="E8" s="13">
        <v>4.7944446666666671</v>
      </c>
      <c r="F8" s="13">
        <v>5.1234443333333326</v>
      </c>
      <c r="G8" s="13">
        <v>15.513333333333334</v>
      </c>
      <c r="H8" s="13"/>
      <c r="I8" s="13"/>
      <c r="K8" s="14">
        <f t="shared" si="0"/>
        <v>7.307763958333334</v>
      </c>
      <c r="L8" s="14">
        <f t="shared" si="1"/>
        <v>2.7496207458857631</v>
      </c>
      <c r="M8" s="14">
        <f t="shared" si="2"/>
        <v>4</v>
      </c>
    </row>
    <row r="9" spans="1:16" s="2" customFormat="1" ht="15.75" thickTop="1" thickBot="1">
      <c r="A9" s="48"/>
      <c r="B9" s="27">
        <v>1.0000000000000001E-5</v>
      </c>
      <c r="C9" s="12">
        <f t="shared" si="3"/>
        <v>-5</v>
      </c>
      <c r="D9" s="13">
        <v>11.350111333333333</v>
      </c>
      <c r="E9" s="13">
        <v>15.027999999999999</v>
      </c>
      <c r="F9" s="13">
        <v>12.098555333333332</v>
      </c>
      <c r="G9" s="13">
        <v>21.886666666666667</v>
      </c>
      <c r="H9" s="13"/>
      <c r="I9" s="13"/>
      <c r="K9" s="14">
        <f t="shared" si="0"/>
        <v>15.090833333333332</v>
      </c>
      <c r="L9" s="14">
        <f t="shared" si="1"/>
        <v>2.4002435194647469</v>
      </c>
      <c r="M9" s="14">
        <f t="shared" si="2"/>
        <v>4</v>
      </c>
    </row>
    <row r="10" spans="1:16" s="2" customFormat="1" ht="15.75" thickTop="1" thickBot="1">
      <c r="A10" s="48"/>
      <c r="B10" s="27">
        <v>3.1600000000000002E-5</v>
      </c>
      <c r="C10" s="12">
        <f t="shared" si="3"/>
        <v>-4.5003129173815966</v>
      </c>
      <c r="D10" s="13">
        <v>16.515999999999998</v>
      </c>
      <c r="E10" s="13">
        <v>21.416666666666668</v>
      </c>
      <c r="F10" s="13">
        <v>16.579777666666669</v>
      </c>
      <c r="G10" s="13">
        <v>29.613333333333333</v>
      </c>
      <c r="H10" s="13"/>
      <c r="I10" s="13"/>
      <c r="J10" s="16"/>
      <c r="K10" s="17">
        <f t="shared" si="0"/>
        <v>21.031444416666666</v>
      </c>
      <c r="L10" s="17">
        <f t="shared" si="1"/>
        <v>3.0822582183220133</v>
      </c>
      <c r="M10" s="17">
        <f t="shared" si="2"/>
        <v>4</v>
      </c>
      <c r="N10" s="16"/>
      <c r="O10" s="16"/>
      <c r="P10" s="16"/>
    </row>
    <row r="11" spans="1:16" s="2" customFormat="1" ht="15.75" thickTop="1" thickBot="1">
      <c r="A11" s="48"/>
      <c r="B11" s="27">
        <v>1E-4</v>
      </c>
      <c r="C11" s="12">
        <f t="shared" si="3"/>
        <v>-4</v>
      </c>
      <c r="D11" s="13">
        <v>21.036666666666665</v>
      </c>
      <c r="E11" s="13">
        <v>25.234999999999999</v>
      </c>
      <c r="F11" s="13">
        <v>19.228999999999999</v>
      </c>
      <c r="G11" s="13">
        <v>33.443333333333335</v>
      </c>
      <c r="H11" s="13"/>
      <c r="I11" s="13"/>
      <c r="J11" s="16"/>
      <c r="K11" s="17">
        <f t="shared" si="0"/>
        <v>24.735999999999997</v>
      </c>
      <c r="L11" s="17">
        <f t="shared" si="1"/>
        <v>3.1633153874915489</v>
      </c>
      <c r="M11" s="17">
        <f t="shared" si="2"/>
        <v>4</v>
      </c>
      <c r="N11" s="16"/>
      <c r="O11" s="16"/>
      <c r="P11" s="16"/>
    </row>
    <row r="12" spans="1:16" ht="15" thickTop="1">
      <c r="J12" s="18"/>
      <c r="K12" s="18"/>
      <c r="L12" s="18"/>
      <c r="M12" s="18"/>
      <c r="N12" s="18"/>
      <c r="O12" s="18"/>
      <c r="P12" s="18"/>
    </row>
    <row r="13" spans="1:16" s="2" customFormat="1" ht="15" thickBot="1">
      <c r="B13" s="1" t="s">
        <v>6</v>
      </c>
    </row>
    <row r="14" spans="1:16" s="2" customFormat="1" ht="15.75" thickTop="1" thickBot="1">
      <c r="B14" s="25" t="s">
        <v>19</v>
      </c>
      <c r="C14" s="3"/>
      <c r="D14" s="4">
        <v>20200603</v>
      </c>
      <c r="E14" s="4">
        <v>20200605</v>
      </c>
      <c r="F14" s="4">
        <v>20200610</v>
      </c>
      <c r="G14" s="4">
        <v>20200611</v>
      </c>
      <c r="H14" s="4"/>
      <c r="I14" s="4"/>
      <c r="K14" s="5" t="s">
        <v>0</v>
      </c>
      <c r="L14" s="5" t="s">
        <v>1</v>
      </c>
      <c r="M14" s="5" t="s">
        <v>2</v>
      </c>
    </row>
    <row r="15" spans="1:16" s="2" customFormat="1" ht="15.75" thickTop="1" thickBot="1">
      <c r="B15" s="6" t="s">
        <v>14</v>
      </c>
      <c r="C15" s="7" t="s">
        <v>3</v>
      </c>
      <c r="D15" s="8"/>
      <c r="E15" s="8"/>
      <c r="F15" s="8"/>
      <c r="G15" s="8"/>
      <c r="H15" s="10"/>
      <c r="I15" s="10"/>
    </row>
    <row r="16" spans="1:16" s="2" customFormat="1" ht="15.75" customHeight="1" thickTop="1" thickBot="1">
      <c r="A16" s="29" t="s">
        <v>29</v>
      </c>
      <c r="B16" s="28" t="s">
        <v>4</v>
      </c>
      <c r="C16" s="12"/>
      <c r="D16" s="13">
        <v>3.8653330000000001</v>
      </c>
      <c r="E16" s="13">
        <v>4.4169999999999998</v>
      </c>
      <c r="F16" s="13">
        <v>2.2066664999999999</v>
      </c>
      <c r="G16" s="13">
        <v>2.21</v>
      </c>
      <c r="H16" s="13"/>
      <c r="I16" s="13"/>
      <c r="K16" s="14">
        <f t="shared" ref="K16:K23" si="4">AVERAGE(D16:I16)</f>
        <v>3.1747498749999998</v>
      </c>
      <c r="L16" s="14">
        <f t="shared" ref="L16:L23" si="5">STDEVA(D16:I16)/SQRT(COUNT(D16:I16))</f>
        <v>0.56921130873203185</v>
      </c>
      <c r="M16" s="14">
        <f t="shared" ref="M16:M23" si="6">COUNT(D16:I16)</f>
        <v>4</v>
      </c>
    </row>
    <row r="17" spans="1:16" s="2" customFormat="1" ht="15.75" customHeight="1" thickTop="1" thickBot="1">
      <c r="A17" s="48" t="s">
        <v>30</v>
      </c>
      <c r="B17" s="26" t="s">
        <v>29</v>
      </c>
      <c r="C17" s="12">
        <v>-14</v>
      </c>
      <c r="D17" s="13">
        <v>3.7756664999999998</v>
      </c>
      <c r="E17" s="13">
        <v>4.5296669999999999</v>
      </c>
      <c r="F17" s="13">
        <v>4.7836665000000007</v>
      </c>
      <c r="G17" s="13">
        <v>9.7349999999999994</v>
      </c>
      <c r="H17" s="13"/>
      <c r="I17" s="13"/>
      <c r="K17" s="14">
        <f t="shared" si="4"/>
        <v>5.7059999999999995</v>
      </c>
      <c r="L17" s="14">
        <f t="shared" si="5"/>
        <v>1.3599475122632954</v>
      </c>
      <c r="M17" s="14">
        <f t="shared" si="6"/>
        <v>4</v>
      </c>
    </row>
    <row r="18" spans="1:16" s="2" customFormat="1" ht="15.75" thickTop="1" thickBot="1">
      <c r="A18" s="48"/>
      <c r="B18" s="27">
        <v>3.1699999999999999E-7</v>
      </c>
      <c r="C18" s="12">
        <f t="shared" ref="C18:C23" si="7">LOG(B18)</f>
        <v>-6.4989407377822488</v>
      </c>
      <c r="D18" s="13">
        <v>3.843</v>
      </c>
      <c r="E18" s="13">
        <v>4.5103330000000001</v>
      </c>
      <c r="F18" s="13">
        <v>4.673667</v>
      </c>
      <c r="G18" s="13">
        <v>9.52</v>
      </c>
      <c r="H18" s="13"/>
      <c r="I18" s="13"/>
      <c r="K18" s="14">
        <f t="shared" si="4"/>
        <v>5.6367499999999993</v>
      </c>
      <c r="L18" s="14">
        <f t="shared" si="5"/>
        <v>1.3068254712526977</v>
      </c>
      <c r="M18" s="14">
        <f t="shared" si="6"/>
        <v>4</v>
      </c>
    </row>
    <row r="19" spans="1:16" s="2" customFormat="1" ht="15.75" thickTop="1" thickBot="1">
      <c r="A19" s="48"/>
      <c r="B19" s="27">
        <v>9.9999999999999995E-7</v>
      </c>
      <c r="C19" s="12">
        <f t="shared" si="7"/>
        <v>-6</v>
      </c>
      <c r="D19" s="13">
        <v>4.3283329999999998</v>
      </c>
      <c r="E19" s="13">
        <v>3.7603330000000001</v>
      </c>
      <c r="F19" s="13">
        <v>4.6929999999999996</v>
      </c>
      <c r="G19" s="13">
        <v>9.3650000000000002</v>
      </c>
      <c r="H19" s="13"/>
      <c r="I19" s="13"/>
      <c r="K19" s="14">
        <f t="shared" si="4"/>
        <v>5.5366664999999999</v>
      </c>
      <c r="L19" s="14">
        <f t="shared" si="5"/>
        <v>1.2904566730712355</v>
      </c>
      <c r="M19" s="14">
        <f t="shared" si="6"/>
        <v>4</v>
      </c>
    </row>
    <row r="20" spans="1:16" s="2" customFormat="1" ht="15.75" thickTop="1" thickBot="1">
      <c r="A20" s="48"/>
      <c r="B20" s="27">
        <v>3.1700000000000001E-6</v>
      </c>
      <c r="C20" s="12">
        <f t="shared" si="7"/>
        <v>-5.4989407377822488</v>
      </c>
      <c r="D20" s="13">
        <v>5.53</v>
      </c>
      <c r="E20" s="13">
        <v>6.1998335000000004</v>
      </c>
      <c r="F20" s="13">
        <v>4.9812223333333341</v>
      </c>
      <c r="G20" s="13">
        <v>10.753333333333332</v>
      </c>
      <c r="H20" s="13"/>
      <c r="I20" s="13"/>
      <c r="K20" s="14">
        <f t="shared" si="4"/>
        <v>6.8660972916666676</v>
      </c>
      <c r="L20" s="14">
        <f t="shared" si="5"/>
        <v>1.3194828868749244</v>
      </c>
      <c r="M20" s="14">
        <f t="shared" si="6"/>
        <v>4</v>
      </c>
    </row>
    <row r="21" spans="1:16" s="2" customFormat="1" ht="15.75" thickTop="1" thickBot="1">
      <c r="A21" s="48"/>
      <c r="B21" s="27">
        <v>1.0000000000000001E-5</v>
      </c>
      <c r="C21" s="12">
        <f t="shared" si="7"/>
        <v>-5</v>
      </c>
      <c r="D21" s="13">
        <v>9.9074446666666667</v>
      </c>
      <c r="E21" s="13">
        <v>13.502444666666667</v>
      </c>
      <c r="F21" s="13">
        <v>9.9588886666666667</v>
      </c>
      <c r="G21" s="13">
        <v>20.233333333333331</v>
      </c>
      <c r="H21" s="13"/>
      <c r="I21" s="13"/>
      <c r="K21" s="14">
        <f t="shared" si="4"/>
        <v>13.400527833333332</v>
      </c>
      <c r="L21" s="14">
        <f t="shared" si="5"/>
        <v>2.428032952215486</v>
      </c>
      <c r="M21" s="14">
        <f t="shared" si="6"/>
        <v>4</v>
      </c>
    </row>
    <row r="22" spans="1:16" s="2" customFormat="1" ht="15.75" thickTop="1" thickBot="1">
      <c r="A22" s="48"/>
      <c r="B22" s="27">
        <v>3.1600000000000002E-5</v>
      </c>
      <c r="C22" s="12">
        <f t="shared" si="7"/>
        <v>-4.5003129173815966</v>
      </c>
      <c r="D22" s="13">
        <v>18.263166999999999</v>
      </c>
      <c r="E22" s="13">
        <v>21.476555666666666</v>
      </c>
      <c r="F22" s="13">
        <v>16.377778000000003</v>
      </c>
      <c r="G22" s="13">
        <v>32.683333333333337</v>
      </c>
      <c r="H22" s="13"/>
      <c r="I22" s="13"/>
      <c r="J22" s="16"/>
      <c r="K22" s="17">
        <f t="shared" si="4"/>
        <v>22.200208500000002</v>
      </c>
      <c r="L22" s="17">
        <f t="shared" si="5"/>
        <v>3.6494357143090586</v>
      </c>
      <c r="M22" s="17">
        <f t="shared" si="6"/>
        <v>4</v>
      </c>
      <c r="N22" s="16"/>
      <c r="O22" s="16"/>
      <c r="P22" s="16"/>
    </row>
    <row r="23" spans="1:16" s="2" customFormat="1" ht="15.75" thickTop="1" thickBot="1">
      <c r="A23" s="48"/>
      <c r="B23" s="27">
        <v>1E-4</v>
      </c>
      <c r="C23" s="12">
        <f t="shared" si="7"/>
        <v>-4</v>
      </c>
      <c r="D23" s="13">
        <v>22.363333333333333</v>
      </c>
      <c r="E23" s="13">
        <v>27.655555666666668</v>
      </c>
      <c r="F23" s="13">
        <v>18.58666666666667</v>
      </c>
      <c r="G23" s="13">
        <v>36.950000000000003</v>
      </c>
      <c r="H23" s="13"/>
      <c r="I23" s="13"/>
      <c r="J23" s="16"/>
      <c r="K23" s="17">
        <f t="shared" si="4"/>
        <v>26.388888916666669</v>
      </c>
      <c r="L23" s="17">
        <f t="shared" si="5"/>
        <v>3.9814285727922973</v>
      </c>
      <c r="M23" s="17">
        <f t="shared" si="6"/>
        <v>4</v>
      </c>
      <c r="N23" s="16"/>
      <c r="O23" s="16"/>
      <c r="P23" s="16"/>
    </row>
    <row r="24" spans="1:16" ht="15" thickTop="1"/>
    <row r="25" spans="1:16" s="2" customFormat="1" ht="15" thickBot="1">
      <c r="B25" s="1" t="s">
        <v>7</v>
      </c>
    </row>
    <row r="26" spans="1:16" s="2" customFormat="1" ht="15.75" thickTop="1" thickBot="1">
      <c r="B26" s="25" t="s">
        <v>20</v>
      </c>
      <c r="C26" s="3"/>
      <c r="D26" s="4">
        <v>20200603</v>
      </c>
      <c r="E26" s="4">
        <v>20200605</v>
      </c>
      <c r="F26" s="4">
        <v>20200610</v>
      </c>
      <c r="G26" s="4">
        <v>20200611</v>
      </c>
      <c r="H26" s="4"/>
      <c r="I26" s="4"/>
      <c r="K26" s="5" t="s">
        <v>0</v>
      </c>
      <c r="L26" s="5" t="s">
        <v>1</v>
      </c>
      <c r="M26" s="5" t="s">
        <v>2</v>
      </c>
    </row>
    <row r="27" spans="1:16" s="2" customFormat="1" ht="15.75" thickTop="1" thickBot="1">
      <c r="B27" s="6" t="s">
        <v>14</v>
      </c>
      <c r="C27" s="7" t="s">
        <v>3</v>
      </c>
      <c r="D27" s="8"/>
      <c r="E27" s="8"/>
      <c r="F27" s="8"/>
      <c r="G27" s="8"/>
      <c r="H27" s="10"/>
      <c r="I27" s="10"/>
    </row>
    <row r="28" spans="1:16" s="2" customFormat="1" ht="15.75" customHeight="1" thickTop="1" thickBot="1">
      <c r="A28" s="29" t="s">
        <v>29</v>
      </c>
      <c r="B28" s="28" t="s">
        <v>4</v>
      </c>
      <c r="C28" s="12"/>
      <c r="D28" s="13">
        <v>3.1321664999999999</v>
      </c>
      <c r="E28" s="13">
        <v>3.2959999999999998</v>
      </c>
      <c r="F28" s="13">
        <v>2.105</v>
      </c>
      <c r="G28" s="13">
        <v>2.3199999999999998</v>
      </c>
      <c r="H28" s="13"/>
      <c r="I28" s="13"/>
      <c r="K28" s="14">
        <f t="shared" ref="K28:K35" si="8">AVERAGE(D28:I28)</f>
        <v>2.7132916250000001</v>
      </c>
      <c r="L28" s="14">
        <f t="shared" ref="L28:L35" si="9">STDEVA(D28:I28)/SQRT(COUNT(D28:I28))</f>
        <v>0.29434987890571146</v>
      </c>
      <c r="M28" s="14">
        <f t="shared" ref="M28:M35" si="10">COUNT(D28:I28)</f>
        <v>4</v>
      </c>
    </row>
    <row r="29" spans="1:16" s="2" customFormat="1" ht="15.75" thickTop="1" thickBot="1">
      <c r="A29" s="48" t="s">
        <v>30</v>
      </c>
      <c r="B29" s="26" t="s">
        <v>29</v>
      </c>
      <c r="C29" s="12">
        <v>-14</v>
      </c>
      <c r="D29" s="13">
        <v>3.725111333333333</v>
      </c>
      <c r="E29" s="13">
        <v>5.9284443333333341</v>
      </c>
      <c r="F29" s="13">
        <v>4.7323329999999997</v>
      </c>
      <c r="G29" s="13">
        <v>8.57</v>
      </c>
      <c r="H29" s="13"/>
      <c r="I29" s="13"/>
      <c r="K29" s="14">
        <f t="shared" si="8"/>
        <v>5.7389721666666667</v>
      </c>
      <c r="L29" s="14">
        <f t="shared" si="9"/>
        <v>1.0456089199979282</v>
      </c>
      <c r="M29" s="14">
        <f t="shared" si="10"/>
        <v>4</v>
      </c>
    </row>
    <row r="30" spans="1:16" s="2" customFormat="1" ht="15.75" thickTop="1" thickBot="1">
      <c r="A30" s="48"/>
      <c r="B30" s="27">
        <v>3.1699999999999999E-7</v>
      </c>
      <c r="C30" s="12">
        <f t="shared" ref="C30:C35" si="11">LOG(B30)</f>
        <v>-6.4989407377822488</v>
      </c>
      <c r="D30" s="13">
        <v>3.4619999999999997</v>
      </c>
      <c r="E30" s="13">
        <v>6.0504999999999995</v>
      </c>
      <c r="F30" s="13">
        <v>4.114444333333334</v>
      </c>
      <c r="G30" s="13">
        <v>8.3566666666666674</v>
      </c>
      <c r="H30" s="13"/>
      <c r="I30" s="13"/>
      <c r="K30" s="14">
        <f t="shared" si="8"/>
        <v>5.4959027500000008</v>
      </c>
      <c r="L30" s="14">
        <f t="shared" si="9"/>
        <v>1.1006337587213966</v>
      </c>
      <c r="M30" s="14">
        <f t="shared" si="10"/>
        <v>4</v>
      </c>
    </row>
    <row r="31" spans="1:16" s="2" customFormat="1" ht="15.75" thickTop="1" thickBot="1">
      <c r="A31" s="48"/>
      <c r="B31" s="27">
        <v>9.9999999999999995E-7</v>
      </c>
      <c r="C31" s="12">
        <f t="shared" si="11"/>
        <v>-6</v>
      </c>
      <c r="D31" s="13">
        <v>3.8238335000000001</v>
      </c>
      <c r="E31" s="13">
        <v>6.0205553333333333</v>
      </c>
      <c r="F31" s="13">
        <v>4.7057776666666671</v>
      </c>
      <c r="G31" s="13">
        <v>7.79</v>
      </c>
      <c r="H31" s="13"/>
      <c r="I31" s="13"/>
      <c r="K31" s="14">
        <f t="shared" si="8"/>
        <v>5.5850416249999997</v>
      </c>
      <c r="L31" s="14">
        <f t="shared" si="9"/>
        <v>0.86248056952117824</v>
      </c>
      <c r="M31" s="14">
        <f t="shared" si="10"/>
        <v>4</v>
      </c>
    </row>
    <row r="32" spans="1:16" s="2" customFormat="1" ht="15.75" thickTop="1" thickBot="1">
      <c r="A32" s="48"/>
      <c r="B32" s="27">
        <v>3.1700000000000001E-6</v>
      </c>
      <c r="C32" s="12">
        <f t="shared" si="11"/>
        <v>-5.4989407377822488</v>
      </c>
      <c r="D32" s="13">
        <v>4.1286670000000001</v>
      </c>
      <c r="E32" s="13">
        <v>6.1729999999999992</v>
      </c>
      <c r="F32" s="13">
        <v>4.4797780000000005</v>
      </c>
      <c r="G32" s="13">
        <v>8.4849999999999994</v>
      </c>
      <c r="H32" s="13"/>
      <c r="I32" s="13"/>
      <c r="K32" s="14">
        <f t="shared" si="8"/>
        <v>5.8166112499999993</v>
      </c>
      <c r="L32" s="14">
        <f t="shared" si="9"/>
        <v>0.99513777905653</v>
      </c>
      <c r="M32" s="14">
        <f t="shared" si="10"/>
        <v>4</v>
      </c>
    </row>
    <row r="33" spans="1:16" s="2" customFormat="1" ht="15.75" thickTop="1" thickBot="1">
      <c r="A33" s="48"/>
      <c r="B33" s="27">
        <v>1.0000000000000001E-5</v>
      </c>
      <c r="C33" s="12">
        <f t="shared" si="11"/>
        <v>-5</v>
      </c>
      <c r="D33" s="13">
        <v>4.8366670000000003</v>
      </c>
      <c r="E33" s="13">
        <v>6.1920000000000002</v>
      </c>
      <c r="F33" s="13">
        <v>4.753889</v>
      </c>
      <c r="G33" s="13">
        <v>8.18</v>
      </c>
      <c r="H33" s="13"/>
      <c r="I33" s="13"/>
      <c r="K33" s="14">
        <f t="shared" si="8"/>
        <v>5.9906389999999998</v>
      </c>
      <c r="L33" s="14">
        <f t="shared" si="9"/>
        <v>0.80078345907440307</v>
      </c>
      <c r="M33" s="14">
        <f t="shared" si="10"/>
        <v>4</v>
      </c>
    </row>
    <row r="34" spans="1:16" s="2" customFormat="1" ht="15.75" thickTop="1" thickBot="1">
      <c r="A34" s="48"/>
      <c r="B34" s="27">
        <v>3.1600000000000002E-5</v>
      </c>
      <c r="C34" s="12">
        <f t="shared" si="11"/>
        <v>-4.5003129173815966</v>
      </c>
      <c r="D34" s="13">
        <v>7.6798886666666668</v>
      </c>
      <c r="E34" s="13">
        <v>11.220222333333332</v>
      </c>
      <c r="F34" s="13">
        <v>5.2454999999999998</v>
      </c>
      <c r="G34" s="13">
        <v>12.973333333333334</v>
      </c>
      <c r="H34" s="13"/>
      <c r="I34" s="13"/>
      <c r="J34" s="16"/>
      <c r="K34" s="17">
        <f t="shared" si="8"/>
        <v>9.2797360833333329</v>
      </c>
      <c r="L34" s="17">
        <f t="shared" si="9"/>
        <v>1.7378799360219117</v>
      </c>
      <c r="M34" s="17">
        <f t="shared" si="10"/>
        <v>4</v>
      </c>
      <c r="N34" s="16"/>
      <c r="O34" s="16"/>
      <c r="P34" s="16"/>
    </row>
    <row r="35" spans="1:16" s="2" customFormat="1" ht="15.75" thickTop="1" thickBot="1">
      <c r="A35" s="48"/>
      <c r="B35" s="27">
        <v>1E-4</v>
      </c>
      <c r="C35" s="12">
        <f t="shared" si="11"/>
        <v>-4</v>
      </c>
      <c r="D35" s="13">
        <v>11.217888666666667</v>
      </c>
      <c r="E35" s="13">
        <v>14.091333333333333</v>
      </c>
      <c r="F35" s="13">
        <v>10.622666666666666</v>
      </c>
      <c r="G35" s="13">
        <v>23.263333333333332</v>
      </c>
      <c r="H35" s="13"/>
      <c r="I35" s="13"/>
      <c r="J35" s="16"/>
      <c r="K35" s="17">
        <f t="shared" si="8"/>
        <v>14.7988055</v>
      </c>
      <c r="L35" s="17">
        <f t="shared" si="9"/>
        <v>2.9213559812526451</v>
      </c>
      <c r="M35" s="17">
        <f t="shared" si="10"/>
        <v>4</v>
      </c>
      <c r="N35" s="16"/>
      <c r="O35" s="16"/>
      <c r="P35" s="16"/>
    </row>
    <row r="36" spans="1:16" ht="15" thickTop="1"/>
    <row r="37" spans="1:16" s="2" customFormat="1" ht="15" thickBot="1">
      <c r="B37" s="1" t="s">
        <v>8</v>
      </c>
    </row>
    <row r="38" spans="1:16" s="2" customFormat="1" ht="15.75" thickTop="1" thickBot="1">
      <c r="B38" s="25" t="s">
        <v>21</v>
      </c>
      <c r="C38" s="3"/>
      <c r="D38" s="4">
        <v>20200603</v>
      </c>
      <c r="E38" s="4">
        <v>20200605</v>
      </c>
      <c r="F38" s="4">
        <v>20200610</v>
      </c>
      <c r="G38" s="4">
        <v>20200611</v>
      </c>
      <c r="H38" s="4"/>
      <c r="I38" s="4"/>
      <c r="K38" s="5" t="s">
        <v>0</v>
      </c>
      <c r="L38" s="5" t="s">
        <v>1</v>
      </c>
      <c r="M38" s="5" t="s">
        <v>2</v>
      </c>
    </row>
    <row r="39" spans="1:16" s="2" customFormat="1" ht="15.75" thickTop="1" thickBot="1">
      <c r="B39" s="6" t="s">
        <v>14</v>
      </c>
      <c r="C39" s="7" t="s">
        <v>3</v>
      </c>
      <c r="D39" s="8"/>
      <c r="E39" s="8"/>
      <c r="F39" s="8"/>
      <c r="G39" s="8"/>
      <c r="H39" s="10"/>
      <c r="I39" s="10"/>
    </row>
    <row r="40" spans="1:16" s="2" customFormat="1" ht="15.75" customHeight="1" thickTop="1" thickBot="1">
      <c r="A40" s="29" t="s">
        <v>29</v>
      </c>
      <c r="B40" s="28" t="s">
        <v>4</v>
      </c>
      <c r="C40" s="12"/>
      <c r="D40" s="13">
        <v>3.1131669999999998</v>
      </c>
      <c r="E40" s="13">
        <v>3.0136669999999999</v>
      </c>
      <c r="F40" s="13">
        <v>1.8675000000000002</v>
      </c>
      <c r="G40" s="13">
        <v>1.8</v>
      </c>
      <c r="H40" s="13"/>
      <c r="I40" s="13"/>
      <c r="K40" s="14">
        <f t="shared" ref="K40:K47" si="12">AVERAGE(D40:I40)</f>
        <v>2.4485835000000002</v>
      </c>
      <c r="L40" s="14">
        <f t="shared" ref="L40:L47" si="13">STDEVA(D40:I40)/SQRT(COUNT(D40:I40))</f>
        <v>0.3558217227874319</v>
      </c>
      <c r="M40" s="14">
        <f t="shared" ref="M40:M47" si="14">COUNT(D40:I40)</f>
        <v>4</v>
      </c>
    </row>
    <row r="41" spans="1:16" s="2" customFormat="1" ht="15.75" thickTop="1" thickBot="1">
      <c r="A41" s="48" t="s">
        <v>30</v>
      </c>
      <c r="B41" s="26" t="s">
        <v>29</v>
      </c>
      <c r="C41" s="12">
        <v>-14</v>
      </c>
      <c r="D41" s="13">
        <v>3.866333</v>
      </c>
      <c r="E41" s="13">
        <v>5.3543329999999996</v>
      </c>
      <c r="F41" s="13">
        <v>3.7908886666666661</v>
      </c>
      <c r="G41" s="13">
        <v>8.5833333333333339</v>
      </c>
      <c r="H41" s="13"/>
      <c r="I41" s="13"/>
      <c r="K41" s="14">
        <f t="shared" si="12"/>
        <v>5.3987219999999994</v>
      </c>
      <c r="L41" s="14">
        <f t="shared" si="13"/>
        <v>1.1209023077716938</v>
      </c>
      <c r="M41" s="14">
        <f t="shared" si="14"/>
        <v>4</v>
      </c>
    </row>
    <row r="42" spans="1:16" s="2" customFormat="1" ht="15.75" thickTop="1" thickBot="1">
      <c r="A42" s="48"/>
      <c r="B42" s="27">
        <v>3.1699999999999999E-7</v>
      </c>
      <c r="C42" s="12">
        <f t="shared" ref="C42:C47" si="15">LOG(B42)</f>
        <v>-6.4989407377822488</v>
      </c>
      <c r="D42" s="13">
        <v>4.0170000000000003</v>
      </c>
      <c r="E42" s="13">
        <v>5.4173329999999993</v>
      </c>
      <c r="F42" s="13">
        <v>4.0393334999999997</v>
      </c>
      <c r="G42" s="13">
        <v>9.3550000000000004</v>
      </c>
      <c r="H42" s="13"/>
      <c r="I42" s="13"/>
      <c r="K42" s="14">
        <f t="shared" si="12"/>
        <v>5.7071666249999993</v>
      </c>
      <c r="L42" s="14">
        <f t="shared" si="13"/>
        <v>1.259266400695783</v>
      </c>
      <c r="M42" s="14">
        <f t="shared" si="14"/>
        <v>4</v>
      </c>
    </row>
    <row r="43" spans="1:16" s="2" customFormat="1" ht="15.75" thickTop="1" thickBot="1">
      <c r="A43" s="48"/>
      <c r="B43" s="27">
        <v>9.9999999999999995E-7</v>
      </c>
      <c r="C43" s="12">
        <f t="shared" si="15"/>
        <v>-6</v>
      </c>
      <c r="D43" s="13">
        <v>5.1067779999999994</v>
      </c>
      <c r="E43" s="13">
        <v>5.5053333333333327</v>
      </c>
      <c r="F43" s="13">
        <v>3.9663330000000001</v>
      </c>
      <c r="G43" s="13">
        <v>8.64</v>
      </c>
      <c r="H43" s="13"/>
      <c r="I43" s="13"/>
      <c r="K43" s="14">
        <f t="shared" si="12"/>
        <v>5.8046110833333326</v>
      </c>
      <c r="L43" s="14">
        <f t="shared" si="13"/>
        <v>0.99980143046254599</v>
      </c>
      <c r="M43" s="14">
        <f t="shared" si="14"/>
        <v>4</v>
      </c>
    </row>
    <row r="44" spans="1:16" s="2" customFormat="1" ht="15.75" thickTop="1" thickBot="1">
      <c r="A44" s="48"/>
      <c r="B44" s="27">
        <v>3.1700000000000001E-6</v>
      </c>
      <c r="C44" s="12">
        <f t="shared" si="15"/>
        <v>-5.4989407377822488</v>
      </c>
      <c r="D44" s="13">
        <v>6.5543335000000003</v>
      </c>
      <c r="E44" s="13">
        <v>6.1052223333333338</v>
      </c>
      <c r="F44" s="13">
        <v>4.4921110000000004</v>
      </c>
      <c r="G44" s="13">
        <v>9.7566666666666659</v>
      </c>
      <c r="H44" s="13"/>
      <c r="I44" s="13"/>
      <c r="K44" s="14">
        <f t="shared" si="12"/>
        <v>6.7270833749999994</v>
      </c>
      <c r="L44" s="14">
        <f t="shared" si="13"/>
        <v>1.1026494650240646</v>
      </c>
      <c r="M44" s="14">
        <f t="shared" si="14"/>
        <v>4</v>
      </c>
    </row>
    <row r="45" spans="1:16" s="2" customFormat="1" ht="15.75" thickTop="1" thickBot="1">
      <c r="A45" s="48"/>
      <c r="B45" s="27">
        <v>1.0000000000000001E-5</v>
      </c>
      <c r="C45" s="12">
        <f t="shared" si="15"/>
        <v>-5</v>
      </c>
      <c r="D45" s="13">
        <v>11.160111000000001</v>
      </c>
      <c r="E45" s="13">
        <v>12.740111000000001</v>
      </c>
      <c r="F45" s="13">
        <v>11.117555666666666</v>
      </c>
      <c r="G45" s="13">
        <v>15.549999999999999</v>
      </c>
      <c r="H45" s="13"/>
      <c r="I45" s="13"/>
      <c r="K45" s="14">
        <f t="shared" si="12"/>
        <v>12.641944416666666</v>
      </c>
      <c r="L45" s="14">
        <f t="shared" si="13"/>
        <v>1.0402730126316231</v>
      </c>
      <c r="M45" s="14">
        <f t="shared" si="14"/>
        <v>4</v>
      </c>
    </row>
    <row r="46" spans="1:16" s="2" customFormat="1" ht="15.75" thickTop="1" thickBot="1">
      <c r="A46" s="48"/>
      <c r="B46" s="27">
        <v>3.1600000000000002E-5</v>
      </c>
      <c r="C46" s="12">
        <f t="shared" si="15"/>
        <v>-4.5003129173815966</v>
      </c>
      <c r="D46" s="13">
        <v>19.265499999999999</v>
      </c>
      <c r="E46" s="13">
        <v>25.903500000000001</v>
      </c>
      <c r="F46" s="13">
        <v>16.571555666666669</v>
      </c>
      <c r="G46" s="13">
        <v>35.909999999999997</v>
      </c>
      <c r="H46" s="13"/>
      <c r="I46" s="13"/>
      <c r="J46" s="16"/>
      <c r="K46" s="17">
        <f t="shared" si="12"/>
        <v>24.412638916666666</v>
      </c>
      <c r="L46" s="17">
        <f t="shared" si="13"/>
        <v>4.3049158355230031</v>
      </c>
      <c r="M46" s="17">
        <f t="shared" si="14"/>
        <v>4</v>
      </c>
      <c r="N46" s="16"/>
      <c r="O46" s="16"/>
      <c r="P46" s="16"/>
    </row>
    <row r="47" spans="1:16" s="2" customFormat="1" ht="15.75" thickTop="1" thickBot="1">
      <c r="A47" s="48"/>
      <c r="B47" s="27">
        <v>1E-4</v>
      </c>
      <c r="C47" s="12">
        <f t="shared" si="15"/>
        <v>-4</v>
      </c>
      <c r="D47" s="13">
        <v>21.531000000000002</v>
      </c>
      <c r="E47" s="13">
        <v>30.171000000000003</v>
      </c>
      <c r="F47" s="13">
        <v>19.565555666666665</v>
      </c>
      <c r="G47" s="13">
        <v>38.363333333333337</v>
      </c>
      <c r="H47" s="13"/>
      <c r="I47" s="13"/>
      <c r="J47" s="16"/>
      <c r="K47" s="17">
        <f t="shared" si="12"/>
        <v>27.407722249999999</v>
      </c>
      <c r="L47" s="17">
        <f t="shared" si="13"/>
        <v>4.3175664370230686</v>
      </c>
      <c r="M47" s="17">
        <f t="shared" si="14"/>
        <v>4</v>
      </c>
      <c r="N47" s="16"/>
      <c r="O47" s="16"/>
      <c r="P47" s="16"/>
    </row>
    <row r="48" spans="1:16" ht="15" thickTop="1">
      <c r="J48" s="18"/>
      <c r="K48" s="18"/>
      <c r="L48" s="18"/>
      <c r="M48" s="18"/>
      <c r="N48" s="18"/>
      <c r="O48" s="18"/>
      <c r="P48" s="18"/>
    </row>
    <row r="49" spans="1:16" s="2" customFormat="1" ht="15" thickBot="1">
      <c r="B49" s="1" t="s">
        <v>16</v>
      </c>
    </row>
    <row r="50" spans="1:16" s="2" customFormat="1" ht="15.75" thickTop="1" thickBot="1">
      <c r="B50" s="25" t="s">
        <v>23</v>
      </c>
      <c r="C50" s="3"/>
      <c r="D50" s="4">
        <v>20200603</v>
      </c>
      <c r="E50" s="4">
        <v>20200605</v>
      </c>
      <c r="F50" s="4">
        <v>20200610</v>
      </c>
      <c r="G50" s="4">
        <v>20200611</v>
      </c>
      <c r="H50" s="4"/>
      <c r="I50" s="4"/>
      <c r="K50" s="5" t="s">
        <v>0</v>
      </c>
      <c r="L50" s="5" t="s">
        <v>1</v>
      </c>
      <c r="M50" s="5" t="s">
        <v>2</v>
      </c>
    </row>
    <row r="51" spans="1:16" s="2" customFormat="1" ht="15.75" thickTop="1" thickBot="1">
      <c r="B51" s="6" t="s">
        <v>14</v>
      </c>
      <c r="C51" s="7" t="s">
        <v>3</v>
      </c>
      <c r="D51" s="8"/>
      <c r="E51" s="8"/>
      <c r="F51" s="8"/>
      <c r="G51" s="8"/>
      <c r="H51" s="10"/>
      <c r="I51" s="10"/>
    </row>
    <row r="52" spans="1:16" s="2" customFormat="1" ht="15.75" customHeight="1" thickTop="1" thickBot="1">
      <c r="A52" s="29" t="s">
        <v>29</v>
      </c>
      <c r="B52" s="28" t="s">
        <v>4</v>
      </c>
      <c r="C52" s="12"/>
      <c r="D52" s="13">
        <v>6.3847776666666674</v>
      </c>
      <c r="E52" s="13">
        <v>5.0015553333333331</v>
      </c>
      <c r="F52" s="13">
        <v>2.2175000000000002</v>
      </c>
      <c r="G52" s="13">
        <v>3.995333</v>
      </c>
      <c r="H52" s="13"/>
      <c r="I52" s="13"/>
      <c r="K52" s="14">
        <f t="shared" ref="K52:K59" si="16">AVERAGE(D52:I52)</f>
        <v>4.3997915000000001</v>
      </c>
      <c r="L52" s="14">
        <f t="shared" ref="L52:L59" si="17">STDEVA(D52:I52)/SQRT(COUNT(D52:I52))</f>
        <v>0.87693940602912446</v>
      </c>
      <c r="M52" s="14">
        <f t="shared" ref="M52:M59" si="18">COUNT(D52:I52)</f>
        <v>4</v>
      </c>
    </row>
    <row r="53" spans="1:16" s="2" customFormat="1" ht="15.75" thickTop="1" thickBot="1">
      <c r="A53" s="48" t="s">
        <v>30</v>
      </c>
      <c r="B53" s="26" t="s">
        <v>29</v>
      </c>
      <c r="C53" s="12">
        <v>-14</v>
      </c>
      <c r="D53" s="13">
        <v>10.655333000000001</v>
      </c>
      <c r="E53" s="13">
        <v>6.4103329999999996</v>
      </c>
      <c r="F53" s="13">
        <v>2.9172220000000002</v>
      </c>
      <c r="G53" s="13">
        <v>19.401333000000001</v>
      </c>
      <c r="H53" s="13"/>
      <c r="I53" s="13"/>
      <c r="K53" s="14">
        <f t="shared" si="16"/>
        <v>9.8460552499999991</v>
      </c>
      <c r="L53" s="14">
        <f t="shared" si="17"/>
        <v>3.5563462165278197</v>
      </c>
      <c r="M53" s="14">
        <f t="shared" si="18"/>
        <v>4</v>
      </c>
    </row>
    <row r="54" spans="1:16" s="2" customFormat="1" ht="15.75" thickTop="1" thickBot="1">
      <c r="A54" s="48"/>
      <c r="B54" s="27">
        <v>3.1699999999999999E-7</v>
      </c>
      <c r="C54" s="12">
        <f t="shared" ref="C54:C59" si="19">LOG(B54)</f>
        <v>-6.4989407377822488</v>
      </c>
      <c r="D54" s="13">
        <v>9.7461669999999998</v>
      </c>
      <c r="E54" s="13">
        <v>6.4210000000000003</v>
      </c>
      <c r="F54" s="13">
        <v>5.8486669999999998</v>
      </c>
      <c r="G54" s="13">
        <v>19.641999999999999</v>
      </c>
      <c r="H54" s="13"/>
      <c r="I54" s="13"/>
      <c r="K54" s="14">
        <f t="shared" si="16"/>
        <v>10.414458499999999</v>
      </c>
      <c r="L54" s="14">
        <f t="shared" si="17"/>
        <v>3.1935912188304183</v>
      </c>
      <c r="M54" s="14">
        <f t="shared" si="18"/>
        <v>4</v>
      </c>
    </row>
    <row r="55" spans="1:16" s="2" customFormat="1" ht="15.75" thickTop="1" thickBot="1">
      <c r="A55" s="48"/>
      <c r="B55" s="27">
        <v>9.9999999999999995E-7</v>
      </c>
      <c r="C55" s="12">
        <f t="shared" si="19"/>
        <v>-6</v>
      </c>
      <c r="D55" s="13">
        <v>9.0370000000000008</v>
      </c>
      <c r="E55" s="13">
        <v>6.5133330000000003</v>
      </c>
      <c r="F55" s="13">
        <v>5.9359999999999999</v>
      </c>
      <c r="G55" s="13">
        <v>19.415555666666666</v>
      </c>
      <c r="H55" s="13"/>
      <c r="I55" s="13"/>
      <c r="K55" s="14">
        <f t="shared" si="16"/>
        <v>10.225472166666666</v>
      </c>
      <c r="L55" s="14">
        <f t="shared" si="17"/>
        <v>3.1364742611359859</v>
      </c>
      <c r="M55" s="14">
        <f t="shared" si="18"/>
        <v>4</v>
      </c>
    </row>
    <row r="56" spans="1:16" s="2" customFormat="1" ht="15.75" thickTop="1" thickBot="1">
      <c r="A56" s="48"/>
      <c r="B56" s="27">
        <v>3.1700000000000001E-6</v>
      </c>
      <c r="C56" s="12">
        <f t="shared" si="19"/>
        <v>-5.4989407377822488</v>
      </c>
      <c r="D56" s="13">
        <v>10.290888666666667</v>
      </c>
      <c r="E56" s="13">
        <v>6.5573335000000004</v>
      </c>
      <c r="F56" s="13">
        <v>5.4023329999999996</v>
      </c>
      <c r="G56" s="13">
        <v>19.538667</v>
      </c>
      <c r="H56" s="13"/>
      <c r="I56" s="13"/>
      <c r="K56" s="14">
        <f t="shared" si="16"/>
        <v>10.447305541666665</v>
      </c>
      <c r="L56" s="14">
        <f t="shared" si="17"/>
        <v>3.2049564458295503</v>
      </c>
      <c r="M56" s="14">
        <f t="shared" si="18"/>
        <v>4</v>
      </c>
    </row>
    <row r="57" spans="1:16" s="2" customFormat="1" ht="15.75" thickTop="1" thickBot="1">
      <c r="A57" s="48"/>
      <c r="B57" s="27">
        <v>1.0000000000000001E-5</v>
      </c>
      <c r="C57" s="12">
        <f t="shared" si="19"/>
        <v>-5</v>
      </c>
      <c r="D57" s="13">
        <v>11.323</v>
      </c>
      <c r="E57" s="13">
        <v>6.5946663333333335</v>
      </c>
      <c r="F57" s="13">
        <v>6.1204443333333325</v>
      </c>
      <c r="G57" s="13">
        <v>19.937999999999999</v>
      </c>
      <c r="H57" s="13"/>
      <c r="I57" s="13"/>
      <c r="K57" s="14">
        <f t="shared" si="16"/>
        <v>10.994027666666666</v>
      </c>
      <c r="L57" s="14">
        <f t="shared" si="17"/>
        <v>3.2042817518608833</v>
      </c>
      <c r="M57" s="14">
        <f t="shared" si="18"/>
        <v>4</v>
      </c>
    </row>
    <row r="58" spans="1:16" s="2" customFormat="1" ht="15.75" thickTop="1" thickBot="1">
      <c r="A58" s="48"/>
      <c r="B58" s="27">
        <v>3.1600000000000002E-5</v>
      </c>
      <c r="C58" s="12">
        <f t="shared" si="19"/>
        <v>-4.5003129173815966</v>
      </c>
      <c r="D58" s="13">
        <v>16.042333500000002</v>
      </c>
      <c r="E58" s="13">
        <v>12.156889</v>
      </c>
      <c r="F58" s="13">
        <v>10.251889</v>
      </c>
      <c r="G58" s="13">
        <v>24.347666666666665</v>
      </c>
      <c r="H58" s="13"/>
      <c r="I58" s="13"/>
      <c r="J58" s="16"/>
      <c r="K58" s="17">
        <f t="shared" si="16"/>
        <v>15.699694541666666</v>
      </c>
      <c r="L58" s="17">
        <f t="shared" si="17"/>
        <v>3.1242983166414473</v>
      </c>
      <c r="M58" s="17">
        <f t="shared" si="18"/>
        <v>4</v>
      </c>
      <c r="N58" s="16"/>
      <c r="O58" s="16"/>
      <c r="P58" s="16"/>
    </row>
    <row r="59" spans="1:16" s="2" customFormat="1" ht="15.75" thickTop="1" thickBot="1">
      <c r="A59" s="48"/>
      <c r="B59" s="27">
        <v>1E-4</v>
      </c>
      <c r="C59" s="12">
        <f t="shared" si="19"/>
        <v>-4</v>
      </c>
      <c r="D59" s="13">
        <v>21.457778000000001</v>
      </c>
      <c r="E59" s="13">
        <v>22.673777666666666</v>
      </c>
      <c r="F59" s="13">
        <v>15.181333333333333</v>
      </c>
      <c r="G59" s="13">
        <v>28.995333333333335</v>
      </c>
      <c r="H59" s="13"/>
      <c r="I59" s="13"/>
      <c r="J59" s="16"/>
      <c r="K59" s="17">
        <f t="shared" si="16"/>
        <v>22.077055583333333</v>
      </c>
      <c r="L59" s="17">
        <f t="shared" si="17"/>
        <v>2.8306821078032187</v>
      </c>
      <c r="M59" s="17">
        <f t="shared" si="18"/>
        <v>4</v>
      </c>
      <c r="N59" s="16"/>
      <c r="O59" s="16"/>
      <c r="P59" s="16"/>
    </row>
    <row r="60" spans="1:16" ht="15" thickTop="1"/>
    <row r="61" spans="1:16" s="2" customFormat="1" ht="15" thickBot="1">
      <c r="B61" s="1" t="s">
        <v>10</v>
      </c>
    </row>
    <row r="62" spans="1:16" s="2" customFormat="1" ht="15.75" thickTop="1" thickBot="1">
      <c r="B62" s="25" t="s">
        <v>24</v>
      </c>
      <c r="C62" s="3"/>
      <c r="D62" s="4">
        <v>20200603</v>
      </c>
      <c r="E62" s="4">
        <v>20200605</v>
      </c>
      <c r="F62" s="4">
        <v>20200610</v>
      </c>
      <c r="G62" s="4">
        <v>20200611</v>
      </c>
      <c r="H62" s="4"/>
      <c r="I62" s="4"/>
      <c r="K62" s="5" t="s">
        <v>0</v>
      </c>
      <c r="L62" s="5" t="s">
        <v>1</v>
      </c>
      <c r="M62" s="5" t="s">
        <v>2</v>
      </c>
    </row>
    <row r="63" spans="1:16" s="2" customFormat="1" ht="15.75" thickTop="1" thickBot="1">
      <c r="B63" s="6" t="s">
        <v>14</v>
      </c>
      <c r="C63" s="7" t="s">
        <v>3</v>
      </c>
      <c r="D63" s="8"/>
      <c r="E63" s="8"/>
      <c r="F63" s="8"/>
      <c r="G63" s="8"/>
      <c r="H63" s="10"/>
      <c r="I63" s="10"/>
    </row>
    <row r="64" spans="1:16" s="2" customFormat="1" ht="15.75" customHeight="1" thickTop="1" thickBot="1">
      <c r="A64" s="29" t="s">
        <v>29</v>
      </c>
      <c r="B64" s="28" t="s">
        <v>4</v>
      </c>
      <c r="C64" s="12"/>
      <c r="D64" s="13">
        <v>5.3931113333333327</v>
      </c>
      <c r="E64" s="13">
        <v>4.4095553333333335</v>
      </c>
      <c r="F64" s="13">
        <v>3.8492219999999997</v>
      </c>
      <c r="G64" s="13">
        <v>3.2021665000000001</v>
      </c>
      <c r="H64" s="13"/>
      <c r="I64" s="13"/>
      <c r="K64" s="14">
        <f t="shared" ref="K64:K71" si="20">AVERAGE(D64:I64)</f>
        <v>4.2135137916666663</v>
      </c>
      <c r="L64" s="14">
        <f t="shared" ref="L64:L71" si="21">STDEVA(D64:I64)/SQRT(COUNT(D64:I64))</f>
        <v>0.46416722024523882</v>
      </c>
      <c r="M64" s="14">
        <f t="shared" ref="M64:M71" si="22">COUNT(D64:I64)</f>
        <v>4</v>
      </c>
    </row>
    <row r="65" spans="1:16" s="2" customFormat="1" ht="15.75" thickTop="1" thickBot="1">
      <c r="A65" s="48" t="s">
        <v>30</v>
      </c>
      <c r="B65" s="26" t="s">
        <v>29</v>
      </c>
      <c r="C65" s="12">
        <v>-14</v>
      </c>
      <c r="D65" s="13">
        <v>9.3406669999999998</v>
      </c>
      <c r="E65" s="13">
        <v>11.401667</v>
      </c>
      <c r="F65" s="13">
        <v>7.8911665000000006</v>
      </c>
      <c r="G65" s="13">
        <v>15.997666500000001</v>
      </c>
      <c r="H65" s="13"/>
      <c r="I65" s="13"/>
      <c r="K65" s="14">
        <f t="shared" si="20"/>
        <v>11.157791750000001</v>
      </c>
      <c r="L65" s="14">
        <f t="shared" si="21"/>
        <v>1.7667447847725075</v>
      </c>
      <c r="M65" s="14">
        <f t="shared" si="22"/>
        <v>4</v>
      </c>
    </row>
    <row r="66" spans="1:16" s="2" customFormat="1" ht="15.75" thickTop="1" thickBot="1">
      <c r="A66" s="48"/>
      <c r="B66" s="27">
        <v>3.1699999999999999E-7</v>
      </c>
      <c r="C66" s="12">
        <f t="shared" ref="C66:C71" si="23">LOG(B66)</f>
        <v>-6.4989407377822488</v>
      </c>
      <c r="D66" s="13">
        <v>8.9204446666666666</v>
      </c>
      <c r="E66" s="13">
        <v>10.539</v>
      </c>
      <c r="F66" s="13">
        <v>8.3983329999999992</v>
      </c>
      <c r="G66" s="13">
        <v>15.909166500000001</v>
      </c>
      <c r="H66" s="13"/>
      <c r="I66" s="13"/>
      <c r="K66" s="14">
        <f t="shared" si="20"/>
        <v>10.941736041666665</v>
      </c>
      <c r="L66" s="14">
        <f t="shared" si="21"/>
        <v>1.7173642482169174</v>
      </c>
      <c r="M66" s="14">
        <f t="shared" si="22"/>
        <v>4</v>
      </c>
    </row>
    <row r="67" spans="1:16" s="2" customFormat="1" ht="15.75" thickTop="1" thickBot="1">
      <c r="A67" s="48"/>
      <c r="B67" s="27">
        <v>9.9999999999999995E-7</v>
      </c>
      <c r="C67" s="12">
        <f t="shared" si="23"/>
        <v>-6</v>
      </c>
      <c r="D67" s="13">
        <v>8.5510000000000002</v>
      </c>
      <c r="E67" s="13">
        <v>10.744332999999999</v>
      </c>
      <c r="F67" s="13">
        <v>8.75</v>
      </c>
      <c r="G67" s="13">
        <v>16.503666333333332</v>
      </c>
      <c r="H67" s="13"/>
      <c r="I67" s="13"/>
      <c r="K67" s="14">
        <f t="shared" si="20"/>
        <v>11.137249833333332</v>
      </c>
      <c r="L67" s="14">
        <f t="shared" si="21"/>
        <v>1.8560814380605666</v>
      </c>
      <c r="M67" s="14">
        <f t="shared" si="22"/>
        <v>4</v>
      </c>
    </row>
    <row r="68" spans="1:16" s="2" customFormat="1" ht="15.75" thickTop="1" thickBot="1">
      <c r="A68" s="48"/>
      <c r="B68" s="27">
        <v>3.1700000000000001E-6</v>
      </c>
      <c r="C68" s="12">
        <f t="shared" si="23"/>
        <v>-5.4989407377822488</v>
      </c>
      <c r="D68" s="13">
        <v>7.9180000000000001</v>
      </c>
      <c r="E68" s="13">
        <v>9.5886669999999992</v>
      </c>
      <c r="F68" s="13">
        <v>8.4661670000000004</v>
      </c>
      <c r="G68" s="13">
        <v>16.3851665</v>
      </c>
      <c r="H68" s="13"/>
      <c r="I68" s="13"/>
      <c r="K68" s="14">
        <f t="shared" si="20"/>
        <v>10.589500125000001</v>
      </c>
      <c r="L68" s="14">
        <f t="shared" si="21"/>
        <v>1.9629245220673519</v>
      </c>
      <c r="M68" s="14">
        <f t="shared" si="22"/>
        <v>4</v>
      </c>
    </row>
    <row r="69" spans="1:16" s="2" customFormat="1" ht="15.75" thickTop="1" thickBot="1">
      <c r="A69" s="48"/>
      <c r="B69" s="27">
        <v>1.0000000000000001E-5</v>
      </c>
      <c r="C69" s="12">
        <f t="shared" si="23"/>
        <v>-5</v>
      </c>
      <c r="D69" s="13">
        <v>8.9693330000000007</v>
      </c>
      <c r="E69" s="13">
        <v>10.102</v>
      </c>
      <c r="F69" s="13">
        <v>9.0258330000000004</v>
      </c>
      <c r="G69" s="13">
        <v>17.283332999999999</v>
      </c>
      <c r="H69" s="13"/>
      <c r="I69" s="13"/>
      <c r="K69" s="14">
        <f t="shared" si="20"/>
        <v>11.34512475</v>
      </c>
      <c r="L69" s="14">
        <f t="shared" si="21"/>
        <v>1.9964797566679033</v>
      </c>
      <c r="M69" s="14">
        <f t="shared" si="22"/>
        <v>4</v>
      </c>
    </row>
    <row r="70" spans="1:16" s="2" customFormat="1" ht="15.75" thickTop="1" thickBot="1">
      <c r="A70" s="48"/>
      <c r="B70" s="27">
        <v>3.1600000000000002E-5</v>
      </c>
      <c r="C70" s="12">
        <f t="shared" si="23"/>
        <v>-4.5003129173815966</v>
      </c>
      <c r="D70" s="13">
        <v>9.7564443333333326</v>
      </c>
      <c r="E70" s="13">
        <v>11.176555666666667</v>
      </c>
      <c r="F70" s="13">
        <v>11.4128335</v>
      </c>
      <c r="G70" s="13">
        <v>18.429444333333333</v>
      </c>
      <c r="H70" s="13"/>
      <c r="I70" s="13"/>
      <c r="J70" s="16"/>
      <c r="K70" s="17">
        <f t="shared" si="20"/>
        <v>12.693819458333333</v>
      </c>
      <c r="L70" s="17">
        <f t="shared" si="21"/>
        <v>1.9465477939726497</v>
      </c>
      <c r="M70" s="17">
        <f t="shared" si="22"/>
        <v>4</v>
      </c>
      <c r="N70" s="16"/>
      <c r="O70" s="16"/>
      <c r="P70" s="16"/>
    </row>
    <row r="71" spans="1:16" s="2" customFormat="1" ht="15.75" thickTop="1" thickBot="1">
      <c r="A71" s="48"/>
      <c r="B71" s="27">
        <v>1E-4</v>
      </c>
      <c r="C71" s="12">
        <f t="shared" si="23"/>
        <v>-4</v>
      </c>
      <c r="D71" s="13">
        <v>17.521333666666667</v>
      </c>
      <c r="E71" s="13">
        <v>18.480222333333334</v>
      </c>
      <c r="F71" s="13">
        <v>14.969889</v>
      </c>
      <c r="G71" s="13">
        <v>28.543111</v>
      </c>
      <c r="H71" s="13"/>
      <c r="I71" s="13"/>
      <c r="J71" s="16"/>
      <c r="K71" s="17">
        <f t="shared" si="20"/>
        <v>19.878639</v>
      </c>
      <c r="L71" s="17">
        <f t="shared" si="21"/>
        <v>2.9816292974571357</v>
      </c>
      <c r="M71" s="17">
        <f t="shared" si="22"/>
        <v>4</v>
      </c>
      <c r="N71" s="16"/>
      <c r="O71" s="16"/>
      <c r="P71" s="16"/>
    </row>
    <row r="72" spans="1:16" ht="15" thickTop="1"/>
    <row r="73" spans="1:16" s="2" customFormat="1" ht="15" thickBot="1">
      <c r="B73" s="1" t="s">
        <v>11</v>
      </c>
    </row>
    <row r="74" spans="1:16" s="2" customFormat="1" ht="15.75" thickTop="1" thickBot="1">
      <c r="B74" s="25" t="s">
        <v>25</v>
      </c>
      <c r="C74" s="3"/>
      <c r="D74" s="4">
        <v>20200603</v>
      </c>
      <c r="E74" s="4">
        <v>20200605</v>
      </c>
      <c r="F74" s="4">
        <v>20200610</v>
      </c>
      <c r="G74" s="4">
        <v>20200611</v>
      </c>
      <c r="H74" s="4"/>
      <c r="I74" s="4"/>
      <c r="K74" s="5" t="s">
        <v>0</v>
      </c>
      <c r="L74" s="5" t="s">
        <v>1</v>
      </c>
      <c r="M74" s="5" t="s">
        <v>2</v>
      </c>
    </row>
    <row r="75" spans="1:16" s="2" customFormat="1" ht="15.75" thickTop="1" thickBot="1">
      <c r="B75" s="6" t="s">
        <v>14</v>
      </c>
      <c r="C75" s="7" t="s">
        <v>3</v>
      </c>
      <c r="D75" s="8"/>
      <c r="E75" s="8"/>
      <c r="F75" s="8"/>
      <c r="G75" s="8"/>
      <c r="H75" s="10"/>
      <c r="I75" s="10"/>
    </row>
    <row r="76" spans="1:16" s="2" customFormat="1" ht="15.75" customHeight="1" thickTop="1" thickBot="1">
      <c r="A76" s="29" t="s">
        <v>29</v>
      </c>
      <c r="B76" s="28" t="s">
        <v>4</v>
      </c>
      <c r="C76" s="12"/>
      <c r="D76" s="13">
        <v>2.6623329999999998</v>
      </c>
      <c r="E76" s="13">
        <v>4.8294443333333339</v>
      </c>
      <c r="F76" s="13">
        <v>3.234666666666667</v>
      </c>
      <c r="G76" s="13">
        <v>3.1928330000000003</v>
      </c>
      <c r="H76" s="13"/>
      <c r="I76" s="13"/>
      <c r="K76" s="14">
        <f t="shared" ref="K76:K83" si="24">AVERAGE(D76:I76)</f>
        <v>3.4798192500000003</v>
      </c>
      <c r="L76" s="14">
        <f t="shared" ref="L76:L83" si="25">STDEVA(D76:I76)/SQRT(COUNT(D76:I76))</f>
        <v>0.46835105523756132</v>
      </c>
      <c r="M76" s="14">
        <f t="shared" ref="M76:M83" si="26">COUNT(D76:I76)</f>
        <v>4</v>
      </c>
    </row>
    <row r="77" spans="1:16" s="2" customFormat="1" ht="15.75" thickTop="1" thickBot="1">
      <c r="A77" s="48" t="s">
        <v>30</v>
      </c>
      <c r="B77" s="26" t="s">
        <v>29</v>
      </c>
      <c r="C77" s="12">
        <v>-14</v>
      </c>
      <c r="D77" s="13">
        <v>8.1023329999999998</v>
      </c>
      <c r="E77" s="13">
        <v>6.126110999999999</v>
      </c>
      <c r="F77" s="13">
        <v>5.032667</v>
      </c>
      <c r="G77" s="13">
        <v>8.1173330000000004</v>
      </c>
      <c r="H77" s="13"/>
      <c r="I77" s="13"/>
      <c r="K77" s="14">
        <f t="shared" si="24"/>
        <v>6.8446110000000004</v>
      </c>
      <c r="L77" s="14">
        <f t="shared" si="25"/>
        <v>0.76382094475210427</v>
      </c>
      <c r="M77" s="14">
        <f t="shared" si="26"/>
        <v>4</v>
      </c>
    </row>
    <row r="78" spans="1:16" s="2" customFormat="1" ht="15.75" thickTop="1" thickBot="1">
      <c r="A78" s="48"/>
      <c r="B78" s="27">
        <v>3.1699999999999999E-7</v>
      </c>
      <c r="C78" s="12">
        <f t="shared" ref="C78:C83" si="27">LOG(B78)</f>
        <v>-6.4989407377822488</v>
      </c>
      <c r="D78" s="13">
        <v>10.705333</v>
      </c>
      <c r="E78" s="13">
        <v>6.4938886666666669</v>
      </c>
      <c r="F78" s="13">
        <v>5.1673330000000002</v>
      </c>
      <c r="G78" s="13">
        <v>8.7403329999999997</v>
      </c>
      <c r="H78" s="13"/>
      <c r="I78" s="13"/>
      <c r="K78" s="14">
        <f t="shared" si="24"/>
        <v>7.7767219166666663</v>
      </c>
      <c r="L78" s="14">
        <f t="shared" si="25"/>
        <v>1.2233792292619274</v>
      </c>
      <c r="M78" s="14">
        <f t="shared" si="26"/>
        <v>4</v>
      </c>
    </row>
    <row r="79" spans="1:16" s="2" customFormat="1" ht="15.75" thickTop="1" thickBot="1">
      <c r="A79" s="48"/>
      <c r="B79" s="27">
        <v>9.9999999999999995E-7</v>
      </c>
      <c r="C79" s="12">
        <f t="shared" si="27"/>
        <v>-6</v>
      </c>
      <c r="D79" s="13">
        <v>6.3486669999999998</v>
      </c>
      <c r="E79" s="13">
        <v>6.3701110000000005</v>
      </c>
      <c r="F79" s="13">
        <v>5.0601669999999999</v>
      </c>
      <c r="G79" s="13">
        <v>9.3346669999999996</v>
      </c>
      <c r="H79" s="13"/>
      <c r="I79" s="13"/>
      <c r="K79" s="14">
        <f t="shared" si="24"/>
        <v>6.778403</v>
      </c>
      <c r="L79" s="14">
        <f t="shared" si="25"/>
        <v>0.90545550122355467</v>
      </c>
      <c r="M79" s="14">
        <f t="shared" si="26"/>
        <v>4</v>
      </c>
    </row>
    <row r="80" spans="1:16" s="2" customFormat="1" ht="15.75" thickTop="1" thickBot="1">
      <c r="A80" s="48"/>
      <c r="B80" s="27">
        <v>3.1700000000000001E-6</v>
      </c>
      <c r="C80" s="12">
        <f t="shared" si="27"/>
        <v>-5.4989407377822488</v>
      </c>
      <c r="D80" s="13">
        <v>10.0265</v>
      </c>
      <c r="E80" s="13">
        <v>7.0263333333333335</v>
      </c>
      <c r="F80" s="13">
        <v>5.2716666666666665</v>
      </c>
      <c r="G80" s="13">
        <v>9.5002223333333333</v>
      </c>
      <c r="H80" s="13"/>
      <c r="I80" s="13"/>
      <c r="K80" s="14">
        <f t="shared" si="24"/>
        <v>7.9561805833333334</v>
      </c>
      <c r="L80" s="14">
        <f t="shared" si="25"/>
        <v>1.1083590832803096</v>
      </c>
      <c r="M80" s="14">
        <f t="shared" si="26"/>
        <v>4</v>
      </c>
    </row>
    <row r="81" spans="1:16" s="2" customFormat="1" ht="15.75" thickTop="1" thickBot="1">
      <c r="A81" s="48"/>
      <c r="B81" s="27">
        <v>1.0000000000000001E-5</v>
      </c>
      <c r="C81" s="12">
        <f t="shared" si="27"/>
        <v>-5</v>
      </c>
      <c r="D81" s="13">
        <v>10.391999999999999</v>
      </c>
      <c r="E81" s="13">
        <v>9.8665556666666667</v>
      </c>
      <c r="F81" s="13">
        <v>7.7840000000000016</v>
      </c>
      <c r="G81" s="13">
        <v>14.2883335</v>
      </c>
      <c r="H81" s="13"/>
      <c r="I81" s="13"/>
      <c r="K81" s="14">
        <f t="shared" si="24"/>
        <v>10.582722291666666</v>
      </c>
      <c r="L81" s="14">
        <f t="shared" si="25"/>
        <v>1.3574998625076689</v>
      </c>
      <c r="M81" s="14">
        <f t="shared" si="26"/>
        <v>4</v>
      </c>
    </row>
    <row r="82" spans="1:16" s="2" customFormat="1" ht="15.75" thickTop="1" thickBot="1">
      <c r="A82" s="48"/>
      <c r="B82" s="27">
        <v>3.1600000000000002E-5</v>
      </c>
      <c r="C82" s="12">
        <f t="shared" si="27"/>
        <v>-4.5003129173815966</v>
      </c>
      <c r="D82" s="13">
        <v>16.656333</v>
      </c>
      <c r="E82" s="13">
        <v>16.959333333333333</v>
      </c>
      <c r="F82" s="13">
        <v>12.422889</v>
      </c>
      <c r="G82" s="13">
        <v>22.293778</v>
      </c>
      <c r="H82" s="13"/>
      <c r="I82" s="13"/>
      <c r="J82" s="16"/>
      <c r="K82" s="17">
        <f t="shared" si="24"/>
        <v>17.083083333333335</v>
      </c>
      <c r="L82" s="17">
        <f t="shared" si="25"/>
        <v>2.0220900912001984</v>
      </c>
      <c r="M82" s="17">
        <f t="shared" si="26"/>
        <v>4</v>
      </c>
      <c r="N82" s="16"/>
      <c r="O82" s="16"/>
      <c r="P82" s="16"/>
    </row>
    <row r="83" spans="1:16" s="2" customFormat="1" ht="15.75" thickTop="1" thickBot="1">
      <c r="A83" s="48"/>
      <c r="B83" s="27">
        <v>1E-4</v>
      </c>
      <c r="C83" s="12">
        <f t="shared" si="27"/>
        <v>-4</v>
      </c>
      <c r="D83" s="13">
        <v>22.261333</v>
      </c>
      <c r="E83" s="13">
        <v>30.571222000000002</v>
      </c>
      <c r="F83" s="13">
        <v>18.492111333333334</v>
      </c>
      <c r="G83" s="13">
        <v>36.130333333333333</v>
      </c>
      <c r="H83" s="13"/>
      <c r="I83" s="13"/>
      <c r="J83" s="16"/>
      <c r="K83" s="17">
        <f t="shared" si="24"/>
        <v>26.86374991666667</v>
      </c>
      <c r="L83" s="17">
        <f t="shared" si="25"/>
        <v>3.9883318517009898</v>
      </c>
      <c r="M83" s="17">
        <f t="shared" si="26"/>
        <v>4</v>
      </c>
      <c r="N83" s="16"/>
      <c r="O83" s="16"/>
      <c r="P83" s="16"/>
    </row>
    <row r="84" spans="1:16" ht="15" thickTop="1">
      <c r="J84" s="18"/>
      <c r="K84" s="18"/>
      <c r="L84" s="18"/>
      <c r="M84" s="18"/>
      <c r="N84" s="18"/>
      <c r="O84" s="18"/>
      <c r="P84" s="18"/>
    </row>
    <row r="85" spans="1:16" s="2" customFormat="1" ht="15" thickBot="1">
      <c r="B85" s="1" t="s">
        <v>12</v>
      </c>
    </row>
    <row r="86" spans="1:16" s="2" customFormat="1" ht="15.75" thickTop="1" thickBot="1">
      <c r="B86" s="25" t="s">
        <v>26</v>
      </c>
      <c r="C86" s="3"/>
      <c r="D86" s="4">
        <v>20200603</v>
      </c>
      <c r="E86" s="4">
        <v>20200605</v>
      </c>
      <c r="F86" s="4">
        <v>20200610</v>
      </c>
      <c r="G86" s="4">
        <v>20200611</v>
      </c>
      <c r="H86" s="4"/>
      <c r="I86" s="4"/>
      <c r="K86" s="5" t="s">
        <v>0</v>
      </c>
      <c r="L86" s="5" t="s">
        <v>1</v>
      </c>
      <c r="M86" s="5" t="s">
        <v>2</v>
      </c>
    </row>
    <row r="87" spans="1:16" s="2" customFormat="1" ht="15.75" thickTop="1" thickBot="1">
      <c r="B87" s="6" t="s">
        <v>14</v>
      </c>
      <c r="C87" s="7" t="s">
        <v>3</v>
      </c>
      <c r="D87" s="8"/>
      <c r="E87" s="8"/>
      <c r="F87" s="8"/>
      <c r="G87" s="8"/>
      <c r="H87" s="10"/>
      <c r="I87" s="10"/>
    </row>
    <row r="88" spans="1:16" s="2" customFormat="1" ht="15.75" customHeight="1" thickTop="1" thickBot="1">
      <c r="A88" s="29" t="s">
        <v>29</v>
      </c>
      <c r="B88" s="28" t="s">
        <v>4</v>
      </c>
      <c r="C88" s="12"/>
      <c r="D88" s="13">
        <v>2.7805556666666664</v>
      </c>
      <c r="E88" s="13">
        <v>4.4001109999999999</v>
      </c>
      <c r="F88" s="13">
        <v>3.6984443333333332</v>
      </c>
      <c r="G88" s="13">
        <v>2.5398335000000003</v>
      </c>
      <c r="H88" s="13"/>
      <c r="I88" s="13"/>
      <c r="K88" s="14">
        <f t="shared" ref="K88:K95" si="28">AVERAGE(D88:I88)</f>
        <v>3.3547361250000001</v>
      </c>
      <c r="L88" s="14">
        <f t="shared" ref="L88:L95" si="29">STDEVA(D88:I88)/SQRT(COUNT(D88:I88))</f>
        <v>0.42863090656188296</v>
      </c>
      <c r="M88" s="14">
        <f t="shared" ref="M88:M95" si="30">COUNT(D88:I88)</f>
        <v>4</v>
      </c>
    </row>
    <row r="89" spans="1:16" s="2" customFormat="1" ht="15.75" thickTop="1" thickBot="1">
      <c r="A89" s="48" t="s">
        <v>30</v>
      </c>
      <c r="B89" s="26" t="s">
        <v>29</v>
      </c>
      <c r="C89" s="12">
        <v>-14</v>
      </c>
      <c r="D89" s="13">
        <v>11.329000000000001</v>
      </c>
      <c r="E89" s="13">
        <v>14.810667</v>
      </c>
      <c r="F89" s="13">
        <v>8.0706664999999997</v>
      </c>
      <c r="G89" s="13">
        <v>17.682666500000003</v>
      </c>
      <c r="H89" s="13"/>
      <c r="I89" s="13"/>
      <c r="K89" s="14">
        <f t="shared" si="28"/>
        <v>12.973250000000002</v>
      </c>
      <c r="L89" s="14">
        <f t="shared" si="29"/>
        <v>2.0875341921218418</v>
      </c>
      <c r="M89" s="14">
        <f t="shared" si="30"/>
        <v>4</v>
      </c>
    </row>
    <row r="90" spans="1:16" s="2" customFormat="1" ht="15.75" thickTop="1" thickBot="1">
      <c r="A90" s="48"/>
      <c r="B90" s="27">
        <v>3.1699999999999999E-7</v>
      </c>
      <c r="C90" s="12">
        <f t="shared" ref="C90:C95" si="31">LOG(B90)</f>
        <v>-6.4989407377822488</v>
      </c>
      <c r="D90" s="13">
        <v>10.967667</v>
      </c>
      <c r="E90" s="13">
        <v>14.004666499999999</v>
      </c>
      <c r="F90" s="13">
        <v>7.5039999999999996</v>
      </c>
      <c r="G90" s="13">
        <v>17.523499999999999</v>
      </c>
      <c r="H90" s="13"/>
      <c r="I90" s="13"/>
      <c r="K90" s="14">
        <f t="shared" si="28"/>
        <v>12.499958374999999</v>
      </c>
      <c r="L90" s="14">
        <f t="shared" si="29"/>
        <v>2.1371248977341164</v>
      </c>
      <c r="M90" s="14">
        <f t="shared" si="30"/>
        <v>4</v>
      </c>
    </row>
    <row r="91" spans="1:16" s="2" customFormat="1" ht="15.75" thickTop="1" thickBot="1">
      <c r="A91" s="48"/>
      <c r="B91" s="27">
        <v>9.9999999999999995E-7</v>
      </c>
      <c r="C91" s="12">
        <f t="shared" si="31"/>
        <v>-6</v>
      </c>
      <c r="D91" s="13">
        <v>11.584444666666665</v>
      </c>
      <c r="E91" s="13">
        <v>14.564777666666666</v>
      </c>
      <c r="F91" s="13">
        <v>7.8303335000000001</v>
      </c>
      <c r="G91" s="13">
        <v>17.482555333333334</v>
      </c>
      <c r="H91" s="13"/>
      <c r="I91" s="13"/>
      <c r="K91" s="14">
        <f t="shared" si="28"/>
        <v>12.865527791666665</v>
      </c>
      <c r="L91" s="14">
        <f t="shared" si="29"/>
        <v>2.0655658826374221</v>
      </c>
      <c r="M91" s="14">
        <f t="shared" si="30"/>
        <v>4</v>
      </c>
    </row>
    <row r="92" spans="1:16" s="2" customFormat="1" ht="15.75" thickTop="1" thickBot="1">
      <c r="A92" s="48"/>
      <c r="B92" s="27">
        <v>3.1700000000000001E-6</v>
      </c>
      <c r="C92" s="12">
        <f t="shared" si="31"/>
        <v>-5.4989407377822488</v>
      </c>
      <c r="D92" s="13">
        <v>10.968999999999999</v>
      </c>
      <c r="E92" s="13">
        <v>15.496</v>
      </c>
      <c r="F92" s="13">
        <v>8.2349999999999994</v>
      </c>
      <c r="G92" s="13">
        <v>17.621999999999996</v>
      </c>
      <c r="H92" s="13"/>
      <c r="I92" s="13"/>
      <c r="K92" s="14">
        <f t="shared" si="28"/>
        <v>13.080500000000001</v>
      </c>
      <c r="L92" s="14">
        <f t="shared" si="29"/>
        <v>2.1291071094083813</v>
      </c>
      <c r="M92" s="14">
        <f t="shared" si="30"/>
        <v>4</v>
      </c>
    </row>
    <row r="93" spans="1:16" s="2" customFormat="1" ht="15.75" thickTop="1" thickBot="1">
      <c r="A93" s="48"/>
      <c r="B93" s="27">
        <v>1.0000000000000001E-5</v>
      </c>
      <c r="C93" s="12">
        <f t="shared" si="31"/>
        <v>-5</v>
      </c>
      <c r="D93" s="13">
        <v>11.009</v>
      </c>
      <c r="E93" s="13">
        <v>13.728666666666667</v>
      </c>
      <c r="F93" s="13">
        <v>8.2759999999999998</v>
      </c>
      <c r="G93" s="13">
        <v>17.848833500000001</v>
      </c>
      <c r="H93" s="13"/>
      <c r="I93" s="13"/>
      <c r="K93" s="14">
        <f t="shared" si="28"/>
        <v>12.715625041666666</v>
      </c>
      <c r="L93" s="14">
        <f t="shared" si="29"/>
        <v>2.0412194466814251</v>
      </c>
      <c r="M93" s="14">
        <f t="shared" si="30"/>
        <v>4</v>
      </c>
    </row>
    <row r="94" spans="1:16" s="2" customFormat="1" ht="15.75" thickTop="1" thickBot="1">
      <c r="A94" s="48"/>
      <c r="B94" s="27">
        <v>3.1600000000000002E-5</v>
      </c>
      <c r="C94" s="12">
        <f t="shared" si="31"/>
        <v>-4.5003129173815966</v>
      </c>
      <c r="D94" s="13">
        <v>11.054333</v>
      </c>
      <c r="E94" s="13">
        <v>18.294999666666666</v>
      </c>
      <c r="F94" s="13">
        <v>8.8398334999999992</v>
      </c>
      <c r="G94" s="13">
        <v>23.358000333333333</v>
      </c>
      <c r="H94" s="13"/>
      <c r="I94" s="13"/>
      <c r="J94" s="16"/>
      <c r="K94" s="17">
        <f t="shared" si="28"/>
        <v>15.386791625000001</v>
      </c>
      <c r="L94" s="17">
        <f t="shared" si="29"/>
        <v>3.3370483553741548</v>
      </c>
      <c r="M94" s="17">
        <f t="shared" si="30"/>
        <v>4</v>
      </c>
      <c r="N94" s="16"/>
      <c r="O94" s="16"/>
      <c r="P94" s="16"/>
    </row>
    <row r="95" spans="1:16" s="2" customFormat="1" ht="15.75" thickTop="1" thickBot="1">
      <c r="A95" s="48"/>
      <c r="B95" s="27">
        <v>1E-4</v>
      </c>
      <c r="C95" s="12">
        <f t="shared" si="31"/>
        <v>-4</v>
      </c>
      <c r="D95" s="13">
        <v>14.588888666666668</v>
      </c>
      <c r="E95" s="13">
        <v>22.916555666666667</v>
      </c>
      <c r="F95" s="13">
        <v>13.921666500000001</v>
      </c>
      <c r="G95" s="13">
        <v>29.812555333333336</v>
      </c>
      <c r="H95" s="13"/>
      <c r="I95" s="13"/>
      <c r="J95" s="16"/>
      <c r="K95" s="17">
        <f t="shared" si="28"/>
        <v>20.309916541666666</v>
      </c>
      <c r="L95" s="17">
        <f t="shared" si="29"/>
        <v>3.7708819710408412</v>
      </c>
      <c r="M95" s="17">
        <f t="shared" si="30"/>
        <v>4</v>
      </c>
      <c r="N95" s="16"/>
      <c r="O95" s="16"/>
      <c r="P95" s="16"/>
    </row>
    <row r="96" spans="1:16" ht="15" thickTop="1"/>
    <row r="97" spans="1:16" s="2" customFormat="1" ht="15" thickBot="1">
      <c r="B97" s="1" t="s">
        <v>17</v>
      </c>
    </row>
    <row r="98" spans="1:16" s="2" customFormat="1" ht="15.75" thickTop="1" thickBot="1">
      <c r="B98" s="25" t="s">
        <v>28</v>
      </c>
      <c r="C98" s="3"/>
      <c r="D98" s="4">
        <v>20200603</v>
      </c>
      <c r="E98" s="4">
        <v>20200605</v>
      </c>
      <c r="F98" s="4">
        <v>20200610</v>
      </c>
      <c r="G98" s="4">
        <v>20200611</v>
      </c>
      <c r="H98" s="4"/>
      <c r="I98" s="4"/>
      <c r="K98" s="5" t="s">
        <v>0</v>
      </c>
      <c r="L98" s="5" t="s">
        <v>1</v>
      </c>
      <c r="M98" s="5" t="s">
        <v>2</v>
      </c>
    </row>
    <row r="99" spans="1:16" s="2" customFormat="1" ht="15.75" thickTop="1" thickBot="1">
      <c r="B99" s="6" t="s">
        <v>14</v>
      </c>
      <c r="C99" s="7" t="s">
        <v>3</v>
      </c>
      <c r="D99" s="8"/>
      <c r="E99" s="8"/>
      <c r="F99" s="8"/>
      <c r="G99" s="8"/>
      <c r="H99" s="10"/>
      <c r="I99" s="10"/>
    </row>
    <row r="100" spans="1:16" s="2" customFormat="1" ht="15.75" customHeight="1" thickTop="1" thickBot="1">
      <c r="A100" s="29" t="s">
        <v>29</v>
      </c>
      <c r="B100" s="28" t="s">
        <v>4</v>
      </c>
      <c r="C100" s="12"/>
      <c r="D100" s="13">
        <v>5.7294999999999998</v>
      </c>
      <c r="E100" s="13">
        <v>6.2575000000000003</v>
      </c>
      <c r="F100" s="13">
        <v>2.7846665000000002</v>
      </c>
      <c r="G100" s="13">
        <v>3.1378329999999997</v>
      </c>
      <c r="H100" s="13"/>
      <c r="I100" s="13"/>
      <c r="K100" s="14">
        <f t="shared" ref="K100:K107" si="32">AVERAGE(D100:I100)</f>
        <v>4.4773748749999998</v>
      </c>
      <c r="L100" s="14">
        <f t="shared" ref="L100:L107" si="33">STDEVA(D100:I100)/SQRT(COUNT(D100:I100))</f>
        <v>0.88488685091118557</v>
      </c>
      <c r="M100" s="14">
        <f t="shared" ref="M100:M107" si="34">COUNT(D100:I100)</f>
        <v>4</v>
      </c>
    </row>
    <row r="101" spans="1:16" s="2" customFormat="1" ht="15.75" thickTop="1" thickBot="1">
      <c r="A101" s="48" t="s">
        <v>30</v>
      </c>
      <c r="B101" s="26" t="s">
        <v>29</v>
      </c>
      <c r="C101" s="12">
        <v>-14</v>
      </c>
      <c r="D101" s="13">
        <v>5.5158334999999994</v>
      </c>
      <c r="E101" s="13">
        <v>6.7590000000000003</v>
      </c>
      <c r="F101" s="13">
        <v>4.7910000000000004</v>
      </c>
      <c r="G101" s="13">
        <v>10.625999999999999</v>
      </c>
      <c r="H101" s="13"/>
      <c r="I101" s="13"/>
      <c r="K101" s="14">
        <f t="shared" si="32"/>
        <v>6.9229583750000003</v>
      </c>
      <c r="L101" s="14">
        <f t="shared" si="33"/>
        <v>1.2995078091272241</v>
      </c>
      <c r="M101" s="14">
        <f t="shared" si="34"/>
        <v>4</v>
      </c>
    </row>
    <row r="102" spans="1:16" s="2" customFormat="1" ht="15.75" thickTop="1" thickBot="1">
      <c r="A102" s="48"/>
      <c r="B102" s="27">
        <v>3.1699999999999999E-7</v>
      </c>
      <c r="C102" s="12">
        <f t="shared" ref="C102:C107" si="35">LOG(B102)</f>
        <v>-6.4989407377822488</v>
      </c>
      <c r="D102" s="13">
        <v>6.2497776666666667</v>
      </c>
      <c r="E102" s="13">
        <v>6.9550000000000001</v>
      </c>
      <c r="F102" s="13">
        <v>5.5206670000000004</v>
      </c>
      <c r="G102" s="13">
        <v>11.8035</v>
      </c>
      <c r="H102" s="13"/>
      <c r="I102" s="13"/>
      <c r="K102" s="14">
        <f t="shared" si="32"/>
        <v>7.6322361666666669</v>
      </c>
      <c r="L102" s="14">
        <f t="shared" si="33"/>
        <v>1.4209153928177096</v>
      </c>
      <c r="M102" s="14">
        <f t="shared" si="34"/>
        <v>4</v>
      </c>
    </row>
    <row r="103" spans="1:16" s="2" customFormat="1" ht="15.75" thickTop="1" thickBot="1">
      <c r="A103" s="48"/>
      <c r="B103" s="27">
        <v>9.9999999999999995E-7</v>
      </c>
      <c r="C103" s="12">
        <f t="shared" si="35"/>
        <v>-6</v>
      </c>
      <c r="D103" s="13">
        <v>5.9459999999999997</v>
      </c>
      <c r="E103" s="13">
        <v>7.1293329999999999</v>
      </c>
      <c r="F103" s="13">
        <v>5.4841669999999993</v>
      </c>
      <c r="G103" s="13">
        <v>11.6461665</v>
      </c>
      <c r="H103" s="13"/>
      <c r="I103" s="13"/>
      <c r="K103" s="14">
        <f t="shared" si="32"/>
        <v>7.5514166249999999</v>
      </c>
      <c r="L103" s="14">
        <f t="shared" si="33"/>
        <v>1.4081907623257428</v>
      </c>
      <c r="M103" s="14">
        <f t="shared" si="34"/>
        <v>4</v>
      </c>
    </row>
    <row r="104" spans="1:16" s="2" customFormat="1" ht="15.75" thickTop="1" thickBot="1">
      <c r="A104" s="48"/>
      <c r="B104" s="27">
        <v>3.1700000000000001E-6</v>
      </c>
      <c r="C104" s="12">
        <f t="shared" si="35"/>
        <v>-5.4989407377822488</v>
      </c>
      <c r="D104" s="13">
        <v>6.4747776666666672</v>
      </c>
      <c r="E104" s="13">
        <v>8.4603333333333328</v>
      </c>
      <c r="F104" s="13">
        <v>6.4968330000000005</v>
      </c>
      <c r="G104" s="13">
        <v>12.036999999999999</v>
      </c>
      <c r="H104" s="13"/>
      <c r="I104" s="13"/>
      <c r="K104" s="14">
        <f t="shared" si="32"/>
        <v>8.3672360000000001</v>
      </c>
      <c r="L104" s="14">
        <f t="shared" si="33"/>
        <v>1.3088048254986162</v>
      </c>
      <c r="M104" s="14">
        <f t="shared" si="34"/>
        <v>4</v>
      </c>
    </row>
    <row r="105" spans="1:16" s="2" customFormat="1" ht="15.75" thickTop="1" thickBot="1">
      <c r="A105" s="48"/>
      <c r="B105" s="27">
        <v>1.0000000000000001E-5</v>
      </c>
      <c r="C105" s="12">
        <f t="shared" si="35"/>
        <v>-5</v>
      </c>
      <c r="D105" s="13">
        <v>12.1365</v>
      </c>
      <c r="E105" s="13">
        <v>22.859000333333338</v>
      </c>
      <c r="F105" s="13">
        <v>13.219666333333334</v>
      </c>
      <c r="G105" s="13">
        <v>28.715444333333334</v>
      </c>
      <c r="H105" s="13"/>
      <c r="I105" s="13"/>
      <c r="K105" s="14">
        <f t="shared" si="32"/>
        <v>19.232652750000003</v>
      </c>
      <c r="L105" s="14">
        <f t="shared" si="33"/>
        <v>3.9747654281566862</v>
      </c>
      <c r="M105" s="14">
        <f t="shared" si="34"/>
        <v>4</v>
      </c>
    </row>
    <row r="106" spans="1:16" s="2" customFormat="1" ht="15.75" thickTop="1" thickBot="1">
      <c r="A106" s="48"/>
      <c r="B106" s="27">
        <v>3.1600000000000002E-5</v>
      </c>
      <c r="C106" s="12">
        <f t="shared" si="35"/>
        <v>-4.5003129173815966</v>
      </c>
      <c r="D106" s="13">
        <v>17.117999999999999</v>
      </c>
      <c r="E106" s="13">
        <v>33.590555666666667</v>
      </c>
      <c r="F106" s="13">
        <v>23.832888666666666</v>
      </c>
      <c r="G106" s="13">
        <v>43.593999999999994</v>
      </c>
      <c r="H106" s="13"/>
      <c r="I106" s="13"/>
      <c r="J106" s="16"/>
      <c r="K106" s="17">
        <f t="shared" si="32"/>
        <v>29.533861083333331</v>
      </c>
      <c r="L106" s="17">
        <f t="shared" si="33"/>
        <v>5.7792658864443718</v>
      </c>
      <c r="M106" s="17">
        <f t="shared" si="34"/>
        <v>4</v>
      </c>
      <c r="N106" s="16"/>
      <c r="O106" s="16"/>
      <c r="P106" s="16"/>
    </row>
    <row r="107" spans="1:16" s="2" customFormat="1" ht="15.75" thickTop="1" thickBot="1">
      <c r="A107" s="48"/>
      <c r="B107" s="27">
        <v>1E-4</v>
      </c>
      <c r="C107" s="12">
        <f t="shared" si="35"/>
        <v>-4</v>
      </c>
      <c r="D107" s="13">
        <v>23.397555333333333</v>
      </c>
      <c r="E107" s="13">
        <v>41.058111333333329</v>
      </c>
      <c r="F107" s="13">
        <v>27.501110999999998</v>
      </c>
      <c r="G107" s="13">
        <v>48.249000000000002</v>
      </c>
      <c r="H107" s="13"/>
      <c r="I107" s="13"/>
      <c r="J107" s="16"/>
      <c r="K107" s="17">
        <f t="shared" si="32"/>
        <v>35.051444416666662</v>
      </c>
      <c r="L107" s="17">
        <f t="shared" si="33"/>
        <v>5.7956606345640251</v>
      </c>
      <c r="M107" s="17">
        <f t="shared" si="34"/>
        <v>4</v>
      </c>
      <c r="N107" s="16"/>
      <c r="O107" s="16"/>
      <c r="P107" s="16"/>
    </row>
    <row r="108" spans="1:16" ht="15" thickTop="1"/>
  </sheetData>
  <mergeCells count="9">
    <mergeCell ref="A65:A71"/>
    <mergeCell ref="A77:A83"/>
    <mergeCell ref="A89:A95"/>
    <mergeCell ref="A101:A107"/>
    <mergeCell ref="A53:A59"/>
    <mergeCell ref="A5:A11"/>
    <mergeCell ref="A17:A23"/>
    <mergeCell ref="A29:A35"/>
    <mergeCell ref="A41:A47"/>
  </mergeCells>
  <phoneticPr fontId="1" type="noConversion"/>
  <pageMargins left="0.7" right="0.7" top="0.75" bottom="0.75" header="0.3" footer="0.3"/>
  <pageSetup orientation="portrait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5"/>
  <sheetViews>
    <sheetView zoomScale="55" zoomScaleNormal="55" workbookViewId="0">
      <pane xSplit="2" ySplit="2" topLeftCell="C3" activePane="bottomRight" state="frozen"/>
      <selection activeCell="F20" sqref="F20"/>
      <selection pane="topRight" activeCell="F20" sqref="F20"/>
      <selection pane="bottomLeft" activeCell="F20" sqref="F20"/>
      <selection pane="bottomRight" activeCell="F20" sqref="F20"/>
    </sheetView>
  </sheetViews>
  <sheetFormatPr defaultColWidth="7.625" defaultRowHeight="14.25"/>
  <cols>
    <col min="1" max="1" width="7.75" style="41" bestFit="1" customWidth="1"/>
    <col min="2" max="2" width="21.125" style="41" bestFit="1" customWidth="1"/>
    <col min="3" max="17" width="8.375" style="23" customWidth="1"/>
    <col min="18" max="18" width="7.625" style="23"/>
    <col min="19" max="20" width="7.75" style="23" bestFit="1" customWidth="1"/>
    <col min="21" max="21" width="3.125" style="23" bestFit="1" customWidth="1"/>
    <col min="22" max="16384" width="7.625" style="23"/>
  </cols>
  <sheetData>
    <row r="1" spans="1:24" s="2" customFormat="1" ht="15" thickBot="1">
      <c r="A1" s="49" t="str">
        <f>'Fig. 4E-F_Raw'!A1:B1</f>
        <v>Buffer</v>
      </c>
      <c r="B1" s="50"/>
    </row>
    <row r="2" spans="1:24" s="2" customFormat="1" ht="15.75" thickTop="1" thickBot="1">
      <c r="A2" s="25"/>
      <c r="B2" s="3"/>
      <c r="C2" s="4">
        <f>'Fig. 4E-F_Raw'!C2</f>
        <v>20200527</v>
      </c>
      <c r="D2" s="4">
        <f>'Fig. 4E-F_Raw'!D2</f>
        <v>20200527</v>
      </c>
      <c r="E2" s="4">
        <f>'Fig. 4E-F_Raw'!E2</f>
        <v>20200528</v>
      </c>
      <c r="F2" s="4">
        <f>'Fig. 4E-F_Raw'!F2</f>
        <v>20200528</v>
      </c>
      <c r="G2" s="4">
        <f>'Fig. 4E-F_Raw'!G2</f>
        <v>20200529</v>
      </c>
      <c r="H2" s="4">
        <f>'Fig. 4E-F_Raw'!H2</f>
        <v>20200529</v>
      </c>
      <c r="I2" s="4">
        <f>'Fig. 4E-F_Raw'!I2</f>
        <v>20200604</v>
      </c>
      <c r="J2" s="4">
        <f>'Fig. 4E-F_Raw'!J2</f>
        <v>20200604</v>
      </c>
      <c r="K2" s="4">
        <f>'Fig. 4E-F_Raw'!K2</f>
        <v>20200605</v>
      </c>
      <c r="L2" s="4">
        <f>'Fig. 4E-F_Raw'!L2</f>
        <v>20200605</v>
      </c>
      <c r="M2" s="4">
        <f>'Fig. 4E-F_Raw'!M2</f>
        <v>20200610</v>
      </c>
      <c r="N2" s="4">
        <f>'Fig. 4E-F_Raw'!N2</f>
        <v>20200610</v>
      </c>
      <c r="O2" s="4"/>
      <c r="P2" s="4"/>
      <c r="Q2" s="4"/>
      <c r="S2" s="5" t="s">
        <v>43</v>
      </c>
      <c r="T2" s="5" t="s">
        <v>1</v>
      </c>
      <c r="U2" s="5" t="s">
        <v>2</v>
      </c>
    </row>
    <row r="3" spans="1:24" s="2" customFormat="1" ht="15.75" thickTop="1" thickBot="1">
      <c r="A3" s="35" t="str">
        <f>'Fig. 4E-F_Raw'!A3</f>
        <v>Mock</v>
      </c>
      <c r="B3" s="36" t="str">
        <f>'Fig. 4E-F_Raw'!B3</f>
        <v>pRK</v>
      </c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10"/>
      <c r="P3" s="10"/>
      <c r="Q3" s="10"/>
      <c r="S3" s="14" t="e">
        <f t="shared" ref="S3:S14" si="0">AVERAGE(C3:Q3)</f>
        <v>#DIV/0!</v>
      </c>
      <c r="T3" s="14" t="e">
        <f t="shared" ref="T3:T14" si="1">STDEVA(C3:Q3)/SQRT(COUNT(C3:Q3))</f>
        <v>#DIV/0!</v>
      </c>
      <c r="U3" s="14">
        <f t="shared" ref="U3:U14" si="2">COUNT(C3:Q3)</f>
        <v>0</v>
      </c>
    </row>
    <row r="4" spans="1:24" s="2" customFormat="1" ht="15.75" thickTop="1" thickBot="1">
      <c r="A4" s="37" t="str">
        <f>'Fig. 4E-F_Raw'!A4</f>
        <v>WT</v>
      </c>
      <c r="B4" s="38" t="str">
        <f>'Fig. 4E-F_Raw'!B4</f>
        <v>GB1 + GB2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13"/>
      <c r="P4" s="13"/>
      <c r="Q4" s="13"/>
      <c r="S4" s="14" t="e">
        <f t="shared" si="0"/>
        <v>#DIV/0!</v>
      </c>
      <c r="T4" s="14" t="e">
        <f t="shared" si="1"/>
        <v>#DIV/0!</v>
      </c>
      <c r="U4" s="14">
        <f t="shared" si="2"/>
        <v>0</v>
      </c>
    </row>
    <row r="5" spans="1:24" s="2" customFormat="1" ht="15.75" thickTop="1" thickBot="1">
      <c r="A5" s="37" t="str">
        <f>'Fig. 4E-F_Raw'!A5</f>
        <v>GB1-1</v>
      </c>
      <c r="B5" s="38" t="str">
        <f>'Fig. 4E-F_Raw'!B5</f>
        <v>GB1-M807A + GB2</v>
      </c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13"/>
      <c r="P5" s="13"/>
      <c r="Q5" s="13"/>
      <c r="S5" s="14" t="e">
        <f t="shared" si="0"/>
        <v>#DIV/0!</v>
      </c>
      <c r="T5" s="14" t="e">
        <f t="shared" si="1"/>
        <v>#DIV/0!</v>
      </c>
      <c r="U5" s="14">
        <f t="shared" si="2"/>
        <v>0</v>
      </c>
    </row>
    <row r="6" spans="1:24" s="2" customFormat="1" ht="15.75" thickTop="1" thickBot="1">
      <c r="A6" s="37" t="str">
        <f>'Fig. 4E-F_Raw'!A6</f>
        <v>GB1-2</v>
      </c>
      <c r="B6" s="38" t="str">
        <f>'Fig. 4E-F_Raw'!B6</f>
        <v>GB1-Y810A + GB2</v>
      </c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13"/>
      <c r="P6" s="13"/>
      <c r="Q6" s="13"/>
      <c r="S6" s="14" t="e">
        <f t="shared" si="0"/>
        <v>#DIV/0!</v>
      </c>
      <c r="T6" s="14" t="e">
        <f t="shared" si="1"/>
        <v>#DIV/0!</v>
      </c>
      <c r="U6" s="14">
        <f t="shared" si="2"/>
        <v>0</v>
      </c>
    </row>
    <row r="7" spans="1:24" s="2" customFormat="1" ht="15.75" thickTop="1" thickBot="1">
      <c r="A7" s="37" t="str">
        <f>'Fig. 4E-F_Raw'!A7</f>
        <v>GB1-3</v>
      </c>
      <c r="B7" s="38" t="str">
        <f>'Fig. 4E-F_Raw'!B7</f>
        <v>GB1-N811A + GB2</v>
      </c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13"/>
      <c r="P7" s="13"/>
      <c r="Q7" s="13"/>
      <c r="S7" s="14" t="e">
        <f t="shared" si="0"/>
        <v>#DIV/0!</v>
      </c>
      <c r="T7" s="14" t="e">
        <f t="shared" si="1"/>
        <v>#DIV/0!</v>
      </c>
      <c r="U7" s="14">
        <f t="shared" si="2"/>
        <v>0</v>
      </c>
    </row>
    <row r="8" spans="1:24" s="2" customFormat="1" ht="15.75" thickTop="1" thickBot="1">
      <c r="A8" s="37" t="str">
        <f>'Fig. 4E-F_Raw'!A8</f>
        <v>GB1-4</v>
      </c>
      <c r="B8" s="38" t="str">
        <f>'Fig. 4E-F_Raw'!B8</f>
        <v>GB1-MYN-AAA + GB2</v>
      </c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13"/>
      <c r="P8" s="13"/>
      <c r="Q8" s="13"/>
      <c r="S8" s="14" t="e">
        <f t="shared" si="0"/>
        <v>#DIV/0!</v>
      </c>
      <c r="T8" s="14" t="e">
        <f t="shared" si="1"/>
        <v>#DIV/0!</v>
      </c>
      <c r="U8" s="14">
        <f t="shared" si="2"/>
        <v>0</v>
      </c>
    </row>
    <row r="9" spans="1:24" s="2" customFormat="1" ht="15.75" thickTop="1" thickBot="1">
      <c r="A9" s="37" t="str">
        <f>'Fig. 4E-F_Raw'!A9</f>
        <v>GB1-20</v>
      </c>
      <c r="B9" s="38" t="str">
        <f>'Fig. 4E-F_Raw'!B9</f>
        <v>GB1-K792A + GB2</v>
      </c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13"/>
      <c r="P9" s="13"/>
      <c r="Q9" s="13"/>
      <c r="S9" s="14" t="e">
        <f t="shared" si="0"/>
        <v>#DIV/0!</v>
      </c>
      <c r="T9" s="14" t="e">
        <f t="shared" si="1"/>
        <v>#DIV/0!</v>
      </c>
      <c r="U9" s="14">
        <f t="shared" si="2"/>
        <v>0</v>
      </c>
    </row>
    <row r="10" spans="1:24" s="2" customFormat="1" ht="15.75" thickTop="1" thickBot="1">
      <c r="A10" s="37" t="str">
        <f>'Fig. 4E-F_Raw'!A10</f>
        <v>GB2-9</v>
      </c>
      <c r="B10" s="38" t="str">
        <f>'Fig. 4E-F_Raw'!B10</f>
        <v>GB1 + GB2-M694A</v>
      </c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13"/>
      <c r="P10" s="13"/>
      <c r="Q10" s="13"/>
      <c r="S10" s="14" t="e">
        <f t="shared" si="0"/>
        <v>#DIV/0!</v>
      </c>
      <c r="T10" s="14" t="e">
        <f t="shared" si="1"/>
        <v>#DIV/0!</v>
      </c>
      <c r="U10" s="14">
        <f t="shared" si="2"/>
        <v>0</v>
      </c>
    </row>
    <row r="11" spans="1:24" s="2" customFormat="1" ht="15.75" thickTop="1" thickBot="1">
      <c r="A11" s="37" t="str">
        <f>'Fig. 4E-F_Raw'!A11</f>
        <v>GB2-10</v>
      </c>
      <c r="B11" s="38" t="str">
        <f>'Fig. 4E-F_Raw'!B11</f>
        <v>GB1 + GB2-Y697A</v>
      </c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13"/>
      <c r="P11" s="13"/>
      <c r="Q11" s="13"/>
      <c r="S11" s="14" t="e">
        <f t="shared" si="0"/>
        <v>#DIV/0!</v>
      </c>
      <c r="T11" s="14" t="e">
        <f t="shared" si="1"/>
        <v>#DIV/0!</v>
      </c>
      <c r="U11" s="14">
        <f t="shared" si="2"/>
        <v>0</v>
      </c>
    </row>
    <row r="12" spans="1:24" s="2" customFormat="1" ht="15.75" thickTop="1" thickBot="1">
      <c r="A12" s="37" t="str">
        <f>'Fig. 4E-F_Raw'!A12</f>
        <v>GB2-11</v>
      </c>
      <c r="B12" s="38" t="str">
        <f>'Fig. 4E-F_Raw'!B12</f>
        <v>GB1 + GB2-N698A</v>
      </c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13"/>
      <c r="P12" s="13"/>
      <c r="Q12" s="13"/>
      <c r="S12" s="14" t="e">
        <f t="shared" si="0"/>
        <v>#DIV/0!</v>
      </c>
      <c r="T12" s="14" t="e">
        <f t="shared" si="1"/>
        <v>#DIV/0!</v>
      </c>
      <c r="U12" s="14">
        <f t="shared" si="2"/>
        <v>0</v>
      </c>
    </row>
    <row r="13" spans="1:24" s="2" customFormat="1" ht="15.75" thickTop="1" thickBot="1">
      <c r="A13" s="37" t="str">
        <f>'Fig. 4E-F_Raw'!A13</f>
        <v>GB2-12</v>
      </c>
      <c r="B13" s="38" t="str">
        <f>'Fig. 4E-F_Raw'!B13</f>
        <v>GB1 + GB2-MYN-AAA</v>
      </c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13"/>
      <c r="P13" s="13"/>
      <c r="Q13" s="13"/>
      <c r="R13" s="16"/>
      <c r="S13" s="17" t="e">
        <f t="shared" si="0"/>
        <v>#DIV/0!</v>
      </c>
      <c r="T13" s="17" t="e">
        <f t="shared" si="1"/>
        <v>#DIV/0!</v>
      </c>
      <c r="U13" s="17">
        <f t="shared" si="2"/>
        <v>0</v>
      </c>
      <c r="V13" s="16"/>
      <c r="W13" s="16"/>
      <c r="X13" s="16"/>
    </row>
    <row r="14" spans="1:24" s="2" customFormat="1" ht="15.75" thickTop="1" thickBot="1">
      <c r="A14" s="37" t="str">
        <f>'Fig. 4E-F_Raw'!A14</f>
        <v>GB2-22</v>
      </c>
      <c r="B14" s="38" t="str">
        <f>'Fig. 4E-F_Raw'!B14</f>
        <v>GB1 + GB2-S695A</v>
      </c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13"/>
      <c r="P14" s="13"/>
      <c r="Q14" s="13"/>
      <c r="R14" s="16"/>
      <c r="S14" s="17" t="e">
        <f t="shared" si="0"/>
        <v>#DIV/0!</v>
      </c>
      <c r="T14" s="17" t="e">
        <f t="shared" si="1"/>
        <v>#DIV/0!</v>
      </c>
      <c r="U14" s="17">
        <f t="shared" si="2"/>
        <v>0</v>
      </c>
      <c r="V14" s="16"/>
      <c r="W14" s="16"/>
      <c r="X14" s="16"/>
    </row>
    <row r="15" spans="1:24" ht="15" thickTop="1">
      <c r="R15" s="24"/>
      <c r="S15" s="24"/>
      <c r="T15" s="24"/>
      <c r="U15" s="24"/>
      <c r="V15" s="24"/>
      <c r="W15" s="24"/>
      <c r="X15" s="24"/>
    </row>
    <row r="16" spans="1:24" s="2" customFormat="1" ht="15" thickBot="1">
      <c r="A16" s="49" t="str">
        <f>'Fig. 4E-F_Raw'!A16:B16</f>
        <v>GABA 100 μM</v>
      </c>
      <c r="B16" s="50"/>
    </row>
    <row r="17" spans="1:24" s="2" customFormat="1" ht="15.75" thickTop="1" thickBot="1">
      <c r="A17" s="25"/>
      <c r="B17" s="3"/>
      <c r="C17" s="4">
        <f>'Fig. 4E-F_Raw'!C17</f>
        <v>20200527</v>
      </c>
      <c r="D17" s="4"/>
      <c r="E17" s="4">
        <f>'Fig. 4E-F_Raw'!E17</f>
        <v>20200528</v>
      </c>
      <c r="F17" s="4"/>
      <c r="G17" s="4">
        <f>'Fig. 4E-F_Raw'!G17</f>
        <v>20200529</v>
      </c>
      <c r="H17" s="4"/>
      <c r="I17" s="4">
        <f>'Fig. 4E-F_Raw'!I17</f>
        <v>20200604</v>
      </c>
      <c r="J17" s="4"/>
      <c r="K17" s="4">
        <f>'Fig. 4E-F_Raw'!K17</f>
        <v>20200605</v>
      </c>
      <c r="L17" s="4"/>
      <c r="M17" s="4">
        <f>'Fig. 4E-F_Raw'!M17</f>
        <v>20200610</v>
      </c>
      <c r="N17" s="4"/>
      <c r="O17" s="4"/>
      <c r="P17" s="4"/>
      <c r="Q17" s="4"/>
      <c r="S17" s="5" t="s">
        <v>0</v>
      </c>
      <c r="T17" s="5" t="s">
        <v>1</v>
      </c>
      <c r="U17" s="5" t="s">
        <v>56</v>
      </c>
    </row>
    <row r="18" spans="1:24" s="2" customFormat="1" ht="15.75" thickTop="1" thickBot="1">
      <c r="A18" s="35" t="str">
        <f>'Fig. 4E-F_Raw'!A18</f>
        <v>Mock</v>
      </c>
      <c r="B18" s="36" t="str">
        <f>'Fig. 4E-F_Raw'!B18</f>
        <v>pRK</v>
      </c>
      <c r="C18" s="8">
        <f>100*'Fig. 4E-F_RawA2'!C18/'Fig. 4E-F_RawA2'!C$19</f>
        <v>0</v>
      </c>
      <c r="D18" s="8"/>
      <c r="E18" s="8">
        <f>100*'Fig. 4E-F_RawA2'!E18/'Fig. 4E-F_RawA2'!E$19</f>
        <v>0</v>
      </c>
      <c r="F18" s="8"/>
      <c r="G18" s="8">
        <f>100*'Fig. 4E-F_RawA2'!G18/'Fig. 4E-F_RawA2'!G$19</f>
        <v>0</v>
      </c>
      <c r="H18" s="8"/>
      <c r="I18" s="8">
        <f>100*'Fig. 4E-F_RawA2'!I18/'Fig. 4E-F_RawA2'!I$19</f>
        <v>0</v>
      </c>
      <c r="J18" s="8"/>
      <c r="K18" s="8">
        <f>100*'Fig. 4E-F_RawA2'!K18/'Fig. 4E-F_RawA2'!K$19</f>
        <v>0</v>
      </c>
      <c r="L18" s="8"/>
      <c r="M18" s="8">
        <f>100*'Fig. 4E-F_RawA2'!M18/'Fig. 4E-F_RawA2'!M$19</f>
        <v>0</v>
      </c>
      <c r="N18" s="8"/>
      <c r="O18" s="10"/>
      <c r="P18" s="10"/>
      <c r="Q18" s="10"/>
      <c r="S18" s="14">
        <f t="shared" ref="S18:S29" si="3">AVERAGE(C18:Q18)</f>
        <v>0</v>
      </c>
      <c r="T18" s="14">
        <f t="shared" ref="T18:T29" si="4">STDEVA(C18:Q18)/SQRT(COUNT(C18:Q18))</f>
        <v>0</v>
      </c>
      <c r="U18" s="14">
        <f t="shared" ref="U18:U29" si="5">COUNT(C18:Q18)</f>
        <v>6</v>
      </c>
    </row>
    <row r="19" spans="1:24" s="2" customFormat="1" ht="15.75" thickTop="1" thickBot="1">
      <c r="A19" s="37" t="str">
        <f>'Fig. 4E-F_Raw'!A19</f>
        <v>WT</v>
      </c>
      <c r="B19" s="38" t="str">
        <f>'Fig. 4E-F_Raw'!B19</f>
        <v>GB1 + GB2</v>
      </c>
      <c r="C19" s="8">
        <f>100*'Fig. 4E-F_RawA2'!C19/'Fig. 4E-F_RawA2'!C$19</f>
        <v>99.999999999999986</v>
      </c>
      <c r="D19" s="8"/>
      <c r="E19" s="8">
        <f>100*'Fig. 4E-F_RawA2'!E19/'Fig. 4E-F_RawA2'!E$19</f>
        <v>100</v>
      </c>
      <c r="F19" s="8"/>
      <c r="G19" s="8">
        <f>100*'Fig. 4E-F_RawA2'!G19/'Fig. 4E-F_RawA2'!G$19</f>
        <v>100</v>
      </c>
      <c r="H19" s="8"/>
      <c r="I19" s="8">
        <f>100*'Fig. 4E-F_RawA2'!I19/'Fig. 4E-F_RawA2'!I$19</f>
        <v>100</v>
      </c>
      <c r="J19" s="8"/>
      <c r="K19" s="8">
        <f>100*'Fig. 4E-F_RawA2'!K19/'Fig. 4E-F_RawA2'!K$19</f>
        <v>100</v>
      </c>
      <c r="L19" s="8"/>
      <c r="M19" s="8">
        <f>100*'Fig. 4E-F_RawA2'!M19/'Fig. 4E-F_RawA2'!M$19</f>
        <v>100</v>
      </c>
      <c r="N19" s="8"/>
      <c r="O19" s="13"/>
      <c r="P19" s="13"/>
      <c r="Q19" s="13"/>
      <c r="S19" s="14">
        <f t="shared" si="3"/>
        <v>100</v>
      </c>
      <c r="T19" s="14">
        <f t="shared" si="4"/>
        <v>2.5945352296482637E-15</v>
      </c>
      <c r="U19" s="14">
        <f t="shared" si="5"/>
        <v>6</v>
      </c>
    </row>
    <row r="20" spans="1:24" s="2" customFormat="1" ht="15.75" thickTop="1" thickBot="1">
      <c r="A20" s="37" t="str">
        <f>'Fig. 4E-F_Raw'!A20</f>
        <v>GB1-1</v>
      </c>
      <c r="B20" s="38" t="str">
        <f>'Fig. 4E-F_Raw'!B20</f>
        <v>GB1-M807A + GB2</v>
      </c>
      <c r="C20" s="8"/>
      <c r="D20" s="8"/>
      <c r="E20" s="8"/>
      <c r="F20" s="8"/>
      <c r="G20" s="8"/>
      <c r="H20" s="8"/>
      <c r="I20" s="8">
        <f>100*'Fig. 4E-F_RawA2'!I20/'Fig. 4E-F_RawA2'!I$19</f>
        <v>122.8013918753449</v>
      </c>
      <c r="J20" s="8"/>
      <c r="K20" s="8">
        <f>100*'Fig. 4E-F_RawA2'!K20/'Fig. 4E-F_RawA2'!K$19</f>
        <v>126.09546645572664</v>
      </c>
      <c r="L20" s="8"/>
      <c r="M20" s="8">
        <f>100*'Fig. 4E-F_RawA2'!M20/'Fig. 4E-F_RawA2'!M$19</f>
        <v>114.94224177078453</v>
      </c>
      <c r="N20" s="8"/>
      <c r="O20" s="13"/>
      <c r="P20" s="13"/>
      <c r="Q20" s="13"/>
      <c r="S20" s="14">
        <f t="shared" si="3"/>
        <v>121.27970003395201</v>
      </c>
      <c r="T20" s="14">
        <f t="shared" si="4"/>
        <v>3.308336176152685</v>
      </c>
      <c r="U20" s="14">
        <f t="shared" si="5"/>
        <v>3</v>
      </c>
    </row>
    <row r="21" spans="1:24" s="2" customFormat="1" ht="15.75" thickTop="1" thickBot="1">
      <c r="A21" s="37" t="str">
        <f>'Fig. 4E-F_Raw'!A21</f>
        <v>GB1-2</v>
      </c>
      <c r="B21" s="38" t="str">
        <f>'Fig. 4E-F_Raw'!B21</f>
        <v>GB1-Y810A + GB2</v>
      </c>
      <c r="C21" s="8"/>
      <c r="D21" s="8"/>
      <c r="E21" s="8"/>
      <c r="F21" s="8"/>
      <c r="G21" s="8"/>
      <c r="H21" s="8"/>
      <c r="I21" s="8">
        <f>100*'Fig. 4E-F_RawA2'!I21/'Fig. 4E-F_RawA2'!I$19</f>
        <v>211.88294678066498</v>
      </c>
      <c r="J21" s="8"/>
      <c r="K21" s="8">
        <f>100*'Fig. 4E-F_RawA2'!K21/'Fig. 4E-F_RawA2'!K$19</f>
        <v>183.13225588613622</v>
      </c>
      <c r="L21" s="8"/>
      <c r="M21" s="8">
        <f>100*'Fig. 4E-F_RawA2'!M21/'Fig. 4E-F_RawA2'!M$19</f>
        <v>171.93123545894946</v>
      </c>
      <c r="N21" s="8"/>
      <c r="O21" s="13"/>
      <c r="P21" s="13"/>
      <c r="Q21" s="13"/>
      <c r="S21" s="14">
        <f t="shared" si="3"/>
        <v>188.98214604191688</v>
      </c>
      <c r="T21" s="14">
        <f t="shared" si="4"/>
        <v>11.898189225108272</v>
      </c>
      <c r="U21" s="14">
        <f t="shared" si="5"/>
        <v>3</v>
      </c>
    </row>
    <row r="22" spans="1:24" s="2" customFormat="1" ht="15.75" thickTop="1" thickBot="1">
      <c r="A22" s="37" t="str">
        <f>'Fig. 4E-F_Raw'!A22</f>
        <v>GB1-3</v>
      </c>
      <c r="B22" s="38" t="str">
        <f>'Fig. 4E-F_Raw'!B22</f>
        <v>GB1-N811A + GB2</v>
      </c>
      <c r="C22" s="8"/>
      <c r="D22" s="8"/>
      <c r="E22" s="8"/>
      <c r="F22" s="8"/>
      <c r="G22" s="8"/>
      <c r="H22" s="8"/>
      <c r="I22" s="8">
        <f>100*'Fig. 4E-F_RawA2'!I22/'Fig. 4E-F_RawA2'!I$19</f>
        <v>204.67745774980375</v>
      </c>
      <c r="J22" s="8"/>
      <c r="K22" s="8">
        <f>100*'Fig. 4E-F_RawA2'!K22/'Fig. 4E-F_RawA2'!K$19</f>
        <v>223.31681485977018</v>
      </c>
      <c r="L22" s="8"/>
      <c r="M22" s="8">
        <f>100*'Fig. 4E-F_RawA2'!M22/'Fig. 4E-F_RawA2'!M$19</f>
        <v>200.26356649964657</v>
      </c>
      <c r="N22" s="8"/>
      <c r="O22" s="13"/>
      <c r="P22" s="13"/>
      <c r="Q22" s="13"/>
      <c r="S22" s="14">
        <f t="shared" si="3"/>
        <v>209.4192797030735</v>
      </c>
      <c r="T22" s="14">
        <f t="shared" si="4"/>
        <v>7.0646236409726422</v>
      </c>
      <c r="U22" s="14">
        <f t="shared" si="5"/>
        <v>3</v>
      </c>
    </row>
    <row r="23" spans="1:24" s="2" customFormat="1" ht="15.75" thickTop="1" thickBot="1">
      <c r="A23" s="37" t="str">
        <f>'Fig. 4E-F_Raw'!A23</f>
        <v>GB1-4</v>
      </c>
      <c r="B23" s="38" t="str">
        <f>'Fig. 4E-F_Raw'!B23</f>
        <v>GB1-MYN-AAA + GB2</v>
      </c>
      <c r="C23" s="8"/>
      <c r="D23" s="8"/>
      <c r="E23" s="8"/>
      <c r="F23" s="8"/>
      <c r="G23" s="8"/>
      <c r="H23" s="8"/>
      <c r="I23" s="8">
        <f>100*'Fig. 4E-F_RawA2'!I23/'Fig. 4E-F_RawA2'!I$19</f>
        <v>146.57922766441433</v>
      </c>
      <c r="J23" s="8"/>
      <c r="K23" s="8">
        <f>100*'Fig. 4E-F_RawA2'!K23/'Fig. 4E-F_RawA2'!K$19</f>
        <v>158.19941943036972</v>
      </c>
      <c r="L23" s="8"/>
      <c r="M23" s="8">
        <f>100*'Fig. 4E-F_RawA2'!M23/'Fig. 4E-F_RawA2'!M$19</f>
        <v>156.00999500767341</v>
      </c>
      <c r="N23" s="8"/>
      <c r="O23" s="13"/>
      <c r="P23" s="13"/>
      <c r="Q23" s="13"/>
      <c r="S23" s="14">
        <f t="shared" si="3"/>
        <v>153.5962140341525</v>
      </c>
      <c r="T23" s="14">
        <f t="shared" si="4"/>
        <v>3.5649669521840379</v>
      </c>
      <c r="U23" s="14">
        <f t="shared" si="5"/>
        <v>3</v>
      </c>
    </row>
    <row r="24" spans="1:24" s="2" customFormat="1" ht="15.75" thickTop="1" thickBot="1">
      <c r="A24" s="37" t="str">
        <f>'Fig. 4E-F_Raw'!A24</f>
        <v>GB1-20</v>
      </c>
      <c r="B24" s="38" t="str">
        <f>'Fig. 4E-F_Raw'!B24</f>
        <v>GB1-K792A + GB2</v>
      </c>
      <c r="C24" s="8"/>
      <c r="D24" s="8"/>
      <c r="E24" s="8"/>
      <c r="F24" s="8"/>
      <c r="G24" s="8"/>
      <c r="H24" s="8"/>
      <c r="I24" s="8">
        <f>100*'Fig. 4E-F_RawA2'!I24/'Fig. 4E-F_RawA2'!I$19</f>
        <v>114.01681038258111</v>
      </c>
      <c r="J24" s="8"/>
      <c r="K24" s="8">
        <f>100*'Fig. 4E-F_RawA2'!K24/'Fig. 4E-F_RawA2'!K$19</f>
        <v>84.818422849418056</v>
      </c>
      <c r="L24" s="8"/>
      <c r="M24" s="8">
        <f>100*'Fig. 4E-F_RawA2'!M24/'Fig. 4E-F_RawA2'!M$19</f>
        <v>122.90797024848925</v>
      </c>
      <c r="N24" s="8"/>
      <c r="O24" s="13"/>
      <c r="P24" s="13"/>
      <c r="Q24" s="13"/>
      <c r="S24" s="14">
        <f t="shared" si="3"/>
        <v>107.24773449349614</v>
      </c>
      <c r="T24" s="14">
        <f t="shared" si="4"/>
        <v>11.50461786357498</v>
      </c>
      <c r="U24" s="14">
        <f t="shared" si="5"/>
        <v>3</v>
      </c>
    </row>
    <row r="25" spans="1:24" s="2" customFormat="1" ht="15.75" thickTop="1" thickBot="1">
      <c r="A25" s="37" t="str">
        <f>'Fig. 4E-F_Raw'!A25</f>
        <v>GB2-9</v>
      </c>
      <c r="B25" s="38" t="str">
        <f>'Fig. 4E-F_Raw'!B25</f>
        <v>GB1 + GB2-M694A</v>
      </c>
      <c r="C25" s="8">
        <f>100*'Fig. 4E-F_RawA2'!C25/'Fig. 4E-F_RawA2'!C$19</f>
        <v>73.907935189669274</v>
      </c>
      <c r="D25" s="8"/>
      <c r="E25" s="8">
        <f>100*'Fig. 4E-F_RawA2'!E25/'Fig. 4E-F_RawA2'!E$19</f>
        <v>104.18558484153783</v>
      </c>
      <c r="F25" s="8"/>
      <c r="G25" s="8">
        <f>100*'Fig. 4E-F_RawA2'!G25/'Fig. 4E-F_RawA2'!G$19</f>
        <v>103.27965893482285</v>
      </c>
      <c r="H25" s="8"/>
      <c r="I25" s="8"/>
      <c r="J25" s="8"/>
      <c r="K25" s="8"/>
      <c r="L25" s="8"/>
      <c r="M25" s="8"/>
      <c r="N25" s="8"/>
      <c r="O25" s="13"/>
      <c r="P25" s="13"/>
      <c r="Q25" s="13"/>
      <c r="S25" s="14">
        <f t="shared" si="3"/>
        <v>93.791059655343318</v>
      </c>
      <c r="T25" s="14">
        <f t="shared" si="4"/>
        <v>9.9450013293987105</v>
      </c>
      <c r="U25" s="14">
        <f t="shared" si="5"/>
        <v>3</v>
      </c>
    </row>
    <row r="26" spans="1:24" s="2" customFormat="1" ht="15.75" thickTop="1" thickBot="1">
      <c r="A26" s="37" t="str">
        <f>'Fig. 4E-F_Raw'!A26</f>
        <v>GB2-10</v>
      </c>
      <c r="B26" s="38" t="str">
        <f>'Fig. 4E-F_Raw'!B26</f>
        <v>GB1 + GB2-Y697A</v>
      </c>
      <c r="C26" s="8">
        <f>100*'Fig. 4E-F_RawA2'!C26/'Fig. 4E-F_RawA2'!C$19</f>
        <v>108.49618775003937</v>
      </c>
      <c r="D26" s="8"/>
      <c r="E26" s="8">
        <f>100*'Fig. 4E-F_RawA2'!E26/'Fig. 4E-F_RawA2'!E$19</f>
        <v>87.583024494404683</v>
      </c>
      <c r="F26" s="8"/>
      <c r="G26" s="8">
        <f>100*'Fig. 4E-F_RawA2'!G26/'Fig. 4E-F_RawA2'!G$19</f>
        <v>107.44112868260704</v>
      </c>
      <c r="H26" s="8"/>
      <c r="I26" s="8"/>
      <c r="J26" s="8"/>
      <c r="K26" s="8"/>
      <c r="L26" s="8"/>
      <c r="M26" s="8"/>
      <c r="N26" s="8"/>
      <c r="O26" s="13"/>
      <c r="P26" s="13"/>
      <c r="Q26" s="13"/>
      <c r="S26" s="14">
        <f t="shared" si="3"/>
        <v>101.1734469756837</v>
      </c>
      <c r="T26" s="14">
        <f t="shared" si="4"/>
        <v>6.8020333926379042</v>
      </c>
      <c r="U26" s="14">
        <f t="shared" si="5"/>
        <v>3</v>
      </c>
    </row>
    <row r="27" spans="1:24" s="2" customFormat="1" ht="15.75" thickTop="1" thickBot="1">
      <c r="A27" s="37" t="str">
        <f>'Fig. 4E-F_Raw'!A27</f>
        <v>GB2-11</v>
      </c>
      <c r="B27" s="38" t="str">
        <f>'Fig. 4E-F_Raw'!B27</f>
        <v>GB1 + GB2-N698A</v>
      </c>
      <c r="C27" s="8">
        <f>100*'Fig. 4E-F_RawA2'!C27/'Fig. 4E-F_RawA2'!C$19</f>
        <v>132.01381164101676</v>
      </c>
      <c r="D27" s="8"/>
      <c r="E27" s="8">
        <f>100*'Fig. 4E-F_RawA2'!E27/'Fig. 4E-F_RawA2'!E$19</f>
        <v>135.25378431675369</v>
      </c>
      <c r="F27" s="8"/>
      <c r="G27" s="8">
        <f>100*'Fig. 4E-F_RawA2'!G27/'Fig. 4E-F_RawA2'!G$19</f>
        <v>121.3058044844221</v>
      </c>
      <c r="H27" s="8"/>
      <c r="I27" s="8"/>
      <c r="J27" s="8"/>
      <c r="K27" s="8"/>
      <c r="L27" s="8"/>
      <c r="M27" s="8"/>
      <c r="N27" s="8"/>
      <c r="O27" s="13"/>
      <c r="P27" s="13"/>
      <c r="Q27" s="13"/>
      <c r="S27" s="14">
        <f t="shared" si="3"/>
        <v>129.5244668140642</v>
      </c>
      <c r="T27" s="14">
        <f t="shared" si="4"/>
        <v>4.2144261610721854</v>
      </c>
      <c r="U27" s="14">
        <f t="shared" si="5"/>
        <v>3</v>
      </c>
    </row>
    <row r="28" spans="1:24" s="2" customFormat="1" ht="15.75" thickTop="1" thickBot="1">
      <c r="A28" s="37" t="str">
        <f>'Fig. 4E-F_Raw'!A28</f>
        <v>GB2-12</v>
      </c>
      <c r="B28" s="38" t="str">
        <f>'Fig. 4E-F_Raw'!B28</f>
        <v>GB1 + GB2-MYN-AAA</v>
      </c>
      <c r="C28" s="8">
        <f>100*'Fig. 4E-F_RawA2'!C28/'Fig. 4E-F_RawA2'!C$19</f>
        <v>14.344268811067996</v>
      </c>
      <c r="D28" s="8"/>
      <c r="E28" s="8">
        <f>100*'Fig. 4E-F_RawA2'!E28/'Fig. 4E-F_RawA2'!E$19</f>
        <v>31.415247670096353</v>
      </c>
      <c r="F28" s="8"/>
      <c r="G28" s="8">
        <f>100*'Fig. 4E-F_RawA2'!G28/'Fig. 4E-F_RawA2'!G$19</f>
        <v>63.171984207568492</v>
      </c>
      <c r="H28" s="8"/>
      <c r="I28" s="8"/>
      <c r="J28" s="8"/>
      <c r="K28" s="8"/>
      <c r="L28" s="8"/>
      <c r="M28" s="8"/>
      <c r="N28" s="8"/>
      <c r="O28" s="13"/>
      <c r="P28" s="13"/>
      <c r="Q28" s="13"/>
      <c r="R28" s="16"/>
      <c r="S28" s="17">
        <f t="shared" si="3"/>
        <v>36.310500229577613</v>
      </c>
      <c r="T28" s="17">
        <f t="shared" si="4"/>
        <v>14.306281498305141</v>
      </c>
      <c r="U28" s="17">
        <f t="shared" si="5"/>
        <v>3</v>
      </c>
      <c r="V28" s="16"/>
      <c r="W28" s="16"/>
      <c r="X28" s="16"/>
    </row>
    <row r="29" spans="1:24" s="2" customFormat="1" ht="15.75" thickTop="1" thickBot="1">
      <c r="A29" s="37" t="str">
        <f>'Fig. 4E-F_Raw'!A29</f>
        <v>GB2-22</v>
      </c>
      <c r="B29" s="38" t="str">
        <f>'Fig. 4E-F_Raw'!B29</f>
        <v>GB1 + GB2-S695A</v>
      </c>
      <c r="C29" s="8">
        <f>100*'Fig. 4E-F_RawA2'!C29/'Fig. 4E-F_RawA2'!C$19</f>
        <v>74.131624532933969</v>
      </c>
      <c r="D29" s="8"/>
      <c r="E29" s="8">
        <f>100*'Fig. 4E-F_RawA2'!E29/'Fig. 4E-F_RawA2'!E$19</f>
        <v>133.32494633906464</v>
      </c>
      <c r="F29" s="8"/>
      <c r="G29" s="8">
        <f>100*'Fig. 4E-F_RawA2'!G29/'Fig. 4E-F_RawA2'!G$19</f>
        <v>94.160769611146947</v>
      </c>
      <c r="H29" s="8"/>
      <c r="I29" s="8"/>
      <c r="J29" s="8"/>
      <c r="K29" s="8"/>
      <c r="L29" s="8"/>
      <c r="M29" s="8"/>
      <c r="N29" s="8"/>
      <c r="O29" s="13"/>
      <c r="P29" s="13"/>
      <c r="Q29" s="13"/>
      <c r="R29" s="16"/>
      <c r="S29" s="17">
        <f t="shared" si="3"/>
        <v>100.53911349438185</v>
      </c>
      <c r="T29" s="17">
        <f t="shared" si="4"/>
        <v>17.382700112761903</v>
      </c>
      <c r="U29" s="17">
        <f t="shared" si="5"/>
        <v>3</v>
      </c>
      <c r="V29" s="16"/>
      <c r="W29" s="16"/>
      <c r="X29" s="16"/>
    </row>
    <row r="30" spans="1:24" ht="15" thickTop="1"/>
    <row r="31" spans="1:24" s="2" customFormat="1" ht="30.75" customHeight="1" thickBot="1">
      <c r="A31" s="49" t="str">
        <f>'Fig. 4E-F_Raw'!A31:B31</f>
        <v>CGP54626 10 μM
(without pre-incubation)</v>
      </c>
      <c r="B31" s="50"/>
    </row>
    <row r="32" spans="1:24" s="2" customFormat="1" ht="15.75" thickTop="1" thickBot="1">
      <c r="A32" s="25"/>
      <c r="B32" s="3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S32" s="5" t="s">
        <v>0</v>
      </c>
      <c r="T32" s="5" t="s">
        <v>66</v>
      </c>
      <c r="U32" s="5" t="s">
        <v>2</v>
      </c>
    </row>
    <row r="33" spans="1:24" s="2" customFormat="1" ht="15.75" thickTop="1" thickBot="1">
      <c r="A33" s="35" t="str">
        <f>'Fig. 4E-F_Raw'!A33</f>
        <v>Mock</v>
      </c>
      <c r="B33" s="36" t="str">
        <f>'Fig. 4E-F_Raw'!B33</f>
        <v>pRK</v>
      </c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10"/>
      <c r="P33" s="10"/>
      <c r="Q33" s="10"/>
      <c r="S33" s="14" t="e">
        <f t="shared" ref="S33:S44" si="6">AVERAGE(C33:Q33)</f>
        <v>#DIV/0!</v>
      </c>
      <c r="T33" s="14" t="e">
        <f t="shared" ref="T33:T44" si="7">STDEVA(C33:Q33)/SQRT(COUNT(C33:Q33))</f>
        <v>#DIV/0!</v>
      </c>
      <c r="U33" s="14">
        <f t="shared" ref="U33:U44" si="8">COUNT(C33:Q33)</f>
        <v>0</v>
      </c>
    </row>
    <row r="34" spans="1:24" s="2" customFormat="1" ht="15.75" thickTop="1" thickBot="1">
      <c r="A34" s="37" t="str">
        <f>'Fig. 4E-F_Raw'!A34</f>
        <v>WT</v>
      </c>
      <c r="B34" s="38" t="str">
        <f>'Fig. 4E-F_Raw'!B34</f>
        <v>GB1 + GB2</v>
      </c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13"/>
      <c r="P34" s="13"/>
      <c r="Q34" s="13"/>
      <c r="S34" s="14" t="e">
        <f t="shared" si="6"/>
        <v>#DIV/0!</v>
      </c>
      <c r="T34" s="14" t="e">
        <f t="shared" si="7"/>
        <v>#DIV/0!</v>
      </c>
      <c r="U34" s="14">
        <f t="shared" si="8"/>
        <v>0</v>
      </c>
    </row>
    <row r="35" spans="1:24" s="2" customFormat="1" ht="15.75" thickTop="1" thickBot="1">
      <c r="A35" s="37" t="str">
        <f>'Fig. 4E-F_Raw'!A35</f>
        <v>GB1-1</v>
      </c>
      <c r="B35" s="38" t="str">
        <f>'Fig. 4E-F_Raw'!B35</f>
        <v>GB1-M807A + GB2</v>
      </c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13"/>
      <c r="P35" s="13"/>
      <c r="Q35" s="13"/>
      <c r="S35" s="14" t="e">
        <f t="shared" si="6"/>
        <v>#DIV/0!</v>
      </c>
      <c r="T35" s="14" t="e">
        <f t="shared" si="7"/>
        <v>#DIV/0!</v>
      </c>
      <c r="U35" s="14">
        <f t="shared" si="8"/>
        <v>0</v>
      </c>
    </row>
    <row r="36" spans="1:24" s="2" customFormat="1" ht="15.75" thickTop="1" thickBot="1">
      <c r="A36" s="37" t="str">
        <f>'Fig. 4E-F_Raw'!A36</f>
        <v>GB1-2</v>
      </c>
      <c r="B36" s="38" t="str">
        <f>'Fig. 4E-F_Raw'!B36</f>
        <v>GB1-Y810A + GB2</v>
      </c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13"/>
      <c r="P36" s="13"/>
      <c r="Q36" s="13"/>
      <c r="S36" s="14" t="e">
        <f t="shared" si="6"/>
        <v>#DIV/0!</v>
      </c>
      <c r="T36" s="14" t="e">
        <f t="shared" si="7"/>
        <v>#DIV/0!</v>
      </c>
      <c r="U36" s="14">
        <f t="shared" si="8"/>
        <v>0</v>
      </c>
    </row>
    <row r="37" spans="1:24" s="2" customFormat="1" ht="15.75" thickTop="1" thickBot="1">
      <c r="A37" s="37" t="str">
        <f>'Fig. 4E-F_Raw'!A37</f>
        <v>GB1-3</v>
      </c>
      <c r="B37" s="38" t="str">
        <f>'Fig. 4E-F_Raw'!B37</f>
        <v>GB1-N811A + GB2</v>
      </c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13"/>
      <c r="P37" s="13"/>
      <c r="Q37" s="13"/>
      <c r="S37" s="14" t="e">
        <f t="shared" si="6"/>
        <v>#DIV/0!</v>
      </c>
      <c r="T37" s="14" t="e">
        <f t="shared" si="7"/>
        <v>#DIV/0!</v>
      </c>
      <c r="U37" s="14">
        <f t="shared" si="8"/>
        <v>0</v>
      </c>
    </row>
    <row r="38" spans="1:24" s="2" customFormat="1" ht="15.75" thickTop="1" thickBot="1">
      <c r="A38" s="37" t="str">
        <f>'Fig. 4E-F_Raw'!A38</f>
        <v>GB1-4</v>
      </c>
      <c r="B38" s="38" t="str">
        <f>'Fig. 4E-F_Raw'!B38</f>
        <v>GB1-MYN-AAA + GB2</v>
      </c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13"/>
      <c r="P38" s="13"/>
      <c r="Q38" s="13"/>
      <c r="S38" s="14" t="e">
        <f t="shared" si="6"/>
        <v>#DIV/0!</v>
      </c>
      <c r="T38" s="14" t="e">
        <f t="shared" si="7"/>
        <v>#DIV/0!</v>
      </c>
      <c r="U38" s="14">
        <f t="shared" si="8"/>
        <v>0</v>
      </c>
    </row>
    <row r="39" spans="1:24" s="2" customFormat="1" ht="15.75" thickTop="1" thickBot="1">
      <c r="A39" s="37" t="str">
        <f>'Fig. 4E-F_Raw'!A39</f>
        <v>GB1-20</v>
      </c>
      <c r="B39" s="38" t="str">
        <f>'Fig. 4E-F_Raw'!B39</f>
        <v>GB1-K792A + GB2</v>
      </c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13"/>
      <c r="P39" s="13"/>
      <c r="Q39" s="13"/>
      <c r="S39" s="14" t="e">
        <f t="shared" si="6"/>
        <v>#DIV/0!</v>
      </c>
      <c r="T39" s="14" t="e">
        <f t="shared" si="7"/>
        <v>#DIV/0!</v>
      </c>
      <c r="U39" s="14">
        <f t="shared" si="8"/>
        <v>0</v>
      </c>
    </row>
    <row r="40" spans="1:24" s="2" customFormat="1" ht="15.75" thickTop="1" thickBot="1">
      <c r="A40" s="37" t="str">
        <f>'Fig. 4E-F_Raw'!A40</f>
        <v>GB2-9</v>
      </c>
      <c r="B40" s="38" t="str">
        <f>'Fig. 4E-F_Raw'!B40</f>
        <v>GB1 + GB2-M694A</v>
      </c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13"/>
      <c r="P40" s="13"/>
      <c r="Q40" s="13"/>
      <c r="S40" s="14" t="e">
        <f t="shared" si="6"/>
        <v>#DIV/0!</v>
      </c>
      <c r="T40" s="14" t="e">
        <f t="shared" si="7"/>
        <v>#DIV/0!</v>
      </c>
      <c r="U40" s="14">
        <f t="shared" si="8"/>
        <v>0</v>
      </c>
    </row>
    <row r="41" spans="1:24" s="2" customFormat="1" ht="15.75" thickTop="1" thickBot="1">
      <c r="A41" s="37" t="str">
        <f>'Fig. 4E-F_Raw'!A41</f>
        <v>GB2-10</v>
      </c>
      <c r="B41" s="38" t="str">
        <f>'Fig. 4E-F_Raw'!B41</f>
        <v>GB1 + GB2-Y697A</v>
      </c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13"/>
      <c r="P41" s="13"/>
      <c r="Q41" s="13"/>
      <c r="S41" s="14" t="e">
        <f t="shared" si="6"/>
        <v>#DIV/0!</v>
      </c>
      <c r="T41" s="14" t="e">
        <f t="shared" si="7"/>
        <v>#DIV/0!</v>
      </c>
      <c r="U41" s="14">
        <f t="shared" si="8"/>
        <v>0</v>
      </c>
    </row>
    <row r="42" spans="1:24" s="2" customFormat="1" ht="15.75" thickTop="1" thickBot="1">
      <c r="A42" s="37" t="str">
        <f>'Fig. 4E-F_Raw'!A42</f>
        <v>GB2-11</v>
      </c>
      <c r="B42" s="38" t="str">
        <f>'Fig. 4E-F_Raw'!B42</f>
        <v>GB1 + GB2-N698A</v>
      </c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13"/>
      <c r="P42" s="13"/>
      <c r="Q42" s="13"/>
      <c r="S42" s="14" t="e">
        <f t="shared" si="6"/>
        <v>#DIV/0!</v>
      </c>
      <c r="T42" s="14" t="e">
        <f t="shared" si="7"/>
        <v>#DIV/0!</v>
      </c>
      <c r="U42" s="14">
        <f t="shared" si="8"/>
        <v>0</v>
      </c>
    </row>
    <row r="43" spans="1:24" s="2" customFormat="1" ht="15.75" thickTop="1" thickBot="1">
      <c r="A43" s="37" t="str">
        <f>'Fig. 4E-F_Raw'!A43</f>
        <v>GB2-12</v>
      </c>
      <c r="B43" s="38" t="str">
        <f>'Fig. 4E-F_Raw'!B43</f>
        <v>GB1 + GB2-MYN-AAA</v>
      </c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13"/>
      <c r="P43" s="13"/>
      <c r="Q43" s="13"/>
      <c r="R43" s="16"/>
      <c r="S43" s="17" t="e">
        <f t="shared" si="6"/>
        <v>#DIV/0!</v>
      </c>
      <c r="T43" s="17" t="e">
        <f t="shared" si="7"/>
        <v>#DIV/0!</v>
      </c>
      <c r="U43" s="17">
        <f t="shared" si="8"/>
        <v>0</v>
      </c>
      <c r="V43" s="16"/>
      <c r="W43" s="16"/>
      <c r="X43" s="16"/>
    </row>
    <row r="44" spans="1:24" s="2" customFormat="1" ht="15.75" thickTop="1" thickBot="1">
      <c r="A44" s="37" t="str">
        <f>'Fig. 4E-F_Raw'!A44</f>
        <v>GB2-22</v>
      </c>
      <c r="B44" s="38" t="str">
        <f>'Fig. 4E-F_Raw'!B44</f>
        <v>GB1 + GB2-S695A</v>
      </c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13"/>
      <c r="P44" s="13"/>
      <c r="Q44" s="13"/>
      <c r="R44" s="16"/>
      <c r="S44" s="17" t="e">
        <f t="shared" si="6"/>
        <v>#DIV/0!</v>
      </c>
      <c r="T44" s="17" t="e">
        <f t="shared" si="7"/>
        <v>#DIV/0!</v>
      </c>
      <c r="U44" s="17">
        <f t="shared" si="8"/>
        <v>0</v>
      </c>
      <c r="V44" s="16"/>
      <c r="W44" s="16"/>
      <c r="X44" s="16"/>
    </row>
    <row r="45" spans="1:24" ht="15" thickTop="1">
      <c r="R45" s="24"/>
      <c r="S45" s="24"/>
      <c r="T45" s="24"/>
      <c r="U45" s="24"/>
      <c r="V45" s="24"/>
      <c r="W45" s="24"/>
      <c r="X45" s="24"/>
    </row>
    <row r="46" spans="1:24" s="2" customFormat="1" ht="35.25" customHeight="1" thickBot="1">
      <c r="A46" s="49" t="str">
        <f>'Fig. 4E-F_Raw'!A46:B46</f>
        <v>CGP54626 10 μM
(with 24h pre-incubation)</v>
      </c>
      <c r="B46" s="50"/>
    </row>
    <row r="47" spans="1:24" s="2" customFormat="1" ht="15.75" thickTop="1" thickBot="1">
      <c r="A47" s="25"/>
      <c r="B47" s="3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S47" s="5" t="s">
        <v>0</v>
      </c>
      <c r="T47" s="5" t="s">
        <v>1</v>
      </c>
      <c r="U47" s="5" t="s">
        <v>2</v>
      </c>
    </row>
    <row r="48" spans="1:24" s="2" customFormat="1" ht="15.75" thickTop="1" thickBot="1">
      <c r="A48" s="35" t="str">
        <f>'Fig. 4E-F_Raw'!A48</f>
        <v>Mock</v>
      </c>
      <c r="B48" s="36" t="str">
        <f>'Fig. 4E-F_Raw'!B48</f>
        <v>pRK</v>
      </c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10"/>
      <c r="P48" s="10"/>
      <c r="Q48" s="10"/>
      <c r="S48" s="14" t="e">
        <f t="shared" ref="S48:S59" si="9">AVERAGE(C48:Q48)</f>
        <v>#DIV/0!</v>
      </c>
      <c r="T48" s="14" t="e">
        <f t="shared" ref="T48:T59" si="10">STDEVA(C48:Q48)/SQRT(COUNT(C48:Q48))</f>
        <v>#DIV/0!</v>
      </c>
      <c r="U48" s="14">
        <f t="shared" ref="U48:U59" si="11">COUNT(C48:Q48)</f>
        <v>0</v>
      </c>
    </row>
    <row r="49" spans="1:24" s="2" customFormat="1" ht="15.75" thickTop="1" thickBot="1">
      <c r="A49" s="37" t="str">
        <f>'Fig. 4E-F_Raw'!A49</f>
        <v>WT</v>
      </c>
      <c r="B49" s="38" t="str">
        <f>'Fig. 4E-F_Raw'!B49</f>
        <v>GB1 + GB2</v>
      </c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13"/>
      <c r="P49" s="13"/>
      <c r="Q49" s="13"/>
      <c r="S49" s="14" t="e">
        <f t="shared" si="9"/>
        <v>#DIV/0!</v>
      </c>
      <c r="T49" s="14" t="e">
        <f t="shared" si="10"/>
        <v>#DIV/0!</v>
      </c>
      <c r="U49" s="14">
        <f t="shared" si="11"/>
        <v>0</v>
      </c>
    </row>
    <row r="50" spans="1:24" s="2" customFormat="1" ht="15.75" thickTop="1" thickBot="1">
      <c r="A50" s="37" t="str">
        <f>'Fig. 4E-F_Raw'!A50</f>
        <v>GB1-1</v>
      </c>
      <c r="B50" s="38" t="str">
        <f>'Fig. 4E-F_Raw'!B50</f>
        <v>GB1-M807A + GB2</v>
      </c>
      <c r="C50" s="8"/>
      <c r="D50" s="8"/>
      <c r="E50" s="8"/>
      <c r="F50" s="8"/>
      <c r="G50" s="8"/>
      <c r="H50" s="8"/>
      <c r="I50" s="43"/>
      <c r="J50" s="8"/>
      <c r="K50" s="8"/>
      <c r="L50" s="8"/>
      <c r="M50" s="8"/>
      <c r="N50" s="8"/>
      <c r="O50" s="13"/>
      <c r="P50" s="13"/>
      <c r="Q50" s="13"/>
      <c r="S50" s="14" t="e">
        <f t="shared" si="9"/>
        <v>#DIV/0!</v>
      </c>
      <c r="T50" s="14" t="e">
        <f t="shared" si="10"/>
        <v>#DIV/0!</v>
      </c>
      <c r="U50" s="14">
        <f t="shared" si="11"/>
        <v>0</v>
      </c>
    </row>
    <row r="51" spans="1:24" s="2" customFormat="1" ht="15.75" thickTop="1" thickBot="1">
      <c r="A51" s="37" t="str">
        <f>'Fig. 4E-F_Raw'!A51</f>
        <v>GB1-2</v>
      </c>
      <c r="B51" s="38" t="str">
        <f>'Fig. 4E-F_Raw'!B51</f>
        <v>GB1-Y810A + GB2</v>
      </c>
      <c r="C51" s="8"/>
      <c r="D51" s="8"/>
      <c r="E51" s="8"/>
      <c r="F51" s="8"/>
      <c r="G51" s="8"/>
      <c r="H51" s="8"/>
      <c r="I51" s="8"/>
      <c r="J51" s="8"/>
      <c r="K51" s="8"/>
      <c r="L51" s="8"/>
      <c r="M51" s="43"/>
      <c r="N51" s="8"/>
      <c r="O51" s="13"/>
      <c r="P51" s="13"/>
      <c r="Q51" s="13"/>
      <c r="S51" s="14" t="e">
        <f t="shared" si="9"/>
        <v>#DIV/0!</v>
      </c>
      <c r="T51" s="14" t="e">
        <f t="shared" si="10"/>
        <v>#DIV/0!</v>
      </c>
      <c r="U51" s="14">
        <f t="shared" si="11"/>
        <v>0</v>
      </c>
    </row>
    <row r="52" spans="1:24" s="2" customFormat="1" ht="15.75" thickTop="1" thickBot="1">
      <c r="A52" s="37" t="str">
        <f>'Fig. 4E-F_Raw'!A52</f>
        <v>GB1-3</v>
      </c>
      <c r="B52" s="38" t="str">
        <f>'Fig. 4E-F_Raw'!B52</f>
        <v>GB1-N811A + GB2</v>
      </c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13"/>
      <c r="P52" s="13"/>
      <c r="Q52" s="13"/>
      <c r="S52" s="14" t="e">
        <f t="shared" si="9"/>
        <v>#DIV/0!</v>
      </c>
      <c r="T52" s="14" t="e">
        <f t="shared" si="10"/>
        <v>#DIV/0!</v>
      </c>
      <c r="U52" s="14">
        <f t="shared" si="11"/>
        <v>0</v>
      </c>
    </row>
    <row r="53" spans="1:24" s="2" customFormat="1" ht="15.75" thickTop="1" thickBot="1">
      <c r="A53" s="37" t="str">
        <f>'Fig. 4E-F_Raw'!A53</f>
        <v>GB1-4</v>
      </c>
      <c r="B53" s="38" t="str">
        <f>'Fig. 4E-F_Raw'!B53</f>
        <v>GB1-MYN-AAA + GB2</v>
      </c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13"/>
      <c r="P53" s="13"/>
      <c r="Q53" s="13"/>
      <c r="S53" s="14" t="e">
        <f t="shared" si="9"/>
        <v>#DIV/0!</v>
      </c>
      <c r="T53" s="14" t="e">
        <f t="shared" si="10"/>
        <v>#DIV/0!</v>
      </c>
      <c r="U53" s="14">
        <f t="shared" si="11"/>
        <v>0</v>
      </c>
    </row>
    <row r="54" spans="1:24" s="2" customFormat="1" ht="15.75" thickTop="1" thickBot="1">
      <c r="A54" s="37" t="str">
        <f>'Fig. 4E-F_Raw'!A54</f>
        <v>GB1-20</v>
      </c>
      <c r="B54" s="38" t="str">
        <f>'Fig. 4E-F_Raw'!B54</f>
        <v>GB1-K792A + GB2</v>
      </c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13"/>
      <c r="P54" s="13"/>
      <c r="Q54" s="13"/>
      <c r="S54" s="14" t="e">
        <f t="shared" si="9"/>
        <v>#DIV/0!</v>
      </c>
      <c r="T54" s="14" t="e">
        <f t="shared" si="10"/>
        <v>#DIV/0!</v>
      </c>
      <c r="U54" s="14">
        <f t="shared" si="11"/>
        <v>0</v>
      </c>
    </row>
    <row r="55" spans="1:24" s="2" customFormat="1" ht="15.75" thickTop="1" thickBot="1">
      <c r="A55" s="37" t="str">
        <f>'Fig. 4E-F_Raw'!A55</f>
        <v>GB2-9</v>
      </c>
      <c r="B55" s="38" t="str">
        <f>'Fig. 4E-F_Raw'!B55</f>
        <v>GB1 + GB2-M694A</v>
      </c>
      <c r="C55" s="8"/>
      <c r="D55" s="8"/>
      <c r="E55" s="8"/>
      <c r="F55" s="8"/>
      <c r="G55" s="43"/>
      <c r="H55" s="8"/>
      <c r="I55" s="8"/>
      <c r="J55" s="8"/>
      <c r="K55" s="8"/>
      <c r="L55" s="8"/>
      <c r="M55" s="8"/>
      <c r="N55" s="8"/>
      <c r="O55" s="13"/>
      <c r="P55" s="13"/>
      <c r="Q55" s="13"/>
      <c r="S55" s="14" t="e">
        <f t="shared" si="9"/>
        <v>#DIV/0!</v>
      </c>
      <c r="T55" s="14" t="e">
        <f t="shared" si="10"/>
        <v>#DIV/0!</v>
      </c>
      <c r="U55" s="14">
        <f t="shared" si="11"/>
        <v>0</v>
      </c>
    </row>
    <row r="56" spans="1:24" s="2" customFormat="1" ht="15.75" thickTop="1" thickBot="1">
      <c r="A56" s="37" t="str">
        <f>'Fig. 4E-F_Raw'!A56</f>
        <v>GB2-10</v>
      </c>
      <c r="B56" s="38" t="str">
        <f>'Fig. 4E-F_Raw'!B56</f>
        <v>GB1 + GB2-Y697A</v>
      </c>
      <c r="C56" s="8"/>
      <c r="D56" s="8"/>
      <c r="E56" s="8"/>
      <c r="F56" s="8"/>
      <c r="G56" s="43"/>
      <c r="H56" s="8"/>
      <c r="I56" s="8"/>
      <c r="J56" s="8"/>
      <c r="K56" s="8"/>
      <c r="L56" s="8"/>
      <c r="M56" s="8"/>
      <c r="N56" s="8"/>
      <c r="O56" s="13"/>
      <c r="P56" s="13"/>
      <c r="Q56" s="13"/>
      <c r="S56" s="14" t="e">
        <f t="shared" si="9"/>
        <v>#DIV/0!</v>
      </c>
      <c r="T56" s="14" t="e">
        <f t="shared" si="10"/>
        <v>#DIV/0!</v>
      </c>
      <c r="U56" s="14">
        <f t="shared" si="11"/>
        <v>0</v>
      </c>
    </row>
    <row r="57" spans="1:24" s="2" customFormat="1" ht="15.75" thickTop="1" thickBot="1">
      <c r="A57" s="37" t="str">
        <f>'Fig. 4E-F_Raw'!A57</f>
        <v>GB2-11</v>
      </c>
      <c r="B57" s="38" t="str">
        <f>'Fig. 4E-F_Raw'!B57</f>
        <v>GB1 + GB2-N698A</v>
      </c>
      <c r="C57" s="8"/>
      <c r="D57" s="8"/>
      <c r="E57" s="8"/>
      <c r="F57" s="8"/>
      <c r="G57" s="43"/>
      <c r="H57" s="8"/>
      <c r="I57" s="8"/>
      <c r="J57" s="8"/>
      <c r="K57" s="8"/>
      <c r="L57" s="8"/>
      <c r="M57" s="8"/>
      <c r="N57" s="8"/>
      <c r="O57" s="13"/>
      <c r="P57" s="13"/>
      <c r="Q57" s="13"/>
      <c r="S57" s="14" t="e">
        <f t="shared" si="9"/>
        <v>#DIV/0!</v>
      </c>
      <c r="T57" s="14" t="e">
        <f t="shared" si="10"/>
        <v>#DIV/0!</v>
      </c>
      <c r="U57" s="14">
        <f t="shared" si="11"/>
        <v>0</v>
      </c>
    </row>
    <row r="58" spans="1:24" s="2" customFormat="1" ht="15.75" thickTop="1" thickBot="1">
      <c r="A58" s="37" t="str">
        <f>'Fig. 4E-F_Raw'!A58</f>
        <v>GB2-12</v>
      </c>
      <c r="B58" s="38" t="str">
        <f>'Fig. 4E-F_Raw'!B58</f>
        <v>GB1 + GB2-MYN-AAA</v>
      </c>
      <c r="C58" s="43"/>
      <c r="D58" s="8"/>
      <c r="E58" s="43"/>
      <c r="F58" s="8"/>
      <c r="G58" s="43"/>
      <c r="H58" s="8"/>
      <c r="I58" s="8"/>
      <c r="J58" s="8"/>
      <c r="K58" s="8"/>
      <c r="L58" s="8"/>
      <c r="M58" s="8"/>
      <c r="N58" s="8"/>
      <c r="O58" s="13"/>
      <c r="P58" s="13"/>
      <c r="Q58" s="13"/>
      <c r="R58" s="16"/>
      <c r="S58" s="17" t="e">
        <f t="shared" si="9"/>
        <v>#DIV/0!</v>
      </c>
      <c r="T58" s="17" t="e">
        <f t="shared" si="10"/>
        <v>#DIV/0!</v>
      </c>
      <c r="U58" s="17">
        <f t="shared" si="11"/>
        <v>0</v>
      </c>
      <c r="V58" s="16"/>
      <c r="W58" s="16"/>
      <c r="X58" s="16"/>
    </row>
    <row r="59" spans="1:24" s="2" customFormat="1" ht="15.75" thickTop="1" thickBot="1">
      <c r="A59" s="37" t="str">
        <f>'Fig. 4E-F_Raw'!A59</f>
        <v>GB2-22</v>
      </c>
      <c r="B59" s="38" t="str">
        <f>'Fig. 4E-F_Raw'!B59</f>
        <v>GB1 + GB2-S695A</v>
      </c>
      <c r="C59" s="8"/>
      <c r="D59" s="8"/>
      <c r="E59" s="8"/>
      <c r="F59" s="8"/>
      <c r="G59" s="43"/>
      <c r="H59" s="8"/>
      <c r="I59" s="8"/>
      <c r="J59" s="8"/>
      <c r="K59" s="8"/>
      <c r="L59" s="8"/>
      <c r="M59" s="8"/>
      <c r="N59" s="8"/>
      <c r="O59" s="13"/>
      <c r="P59" s="13"/>
      <c r="Q59" s="13"/>
      <c r="R59" s="16"/>
      <c r="S59" s="17" t="e">
        <f t="shared" si="9"/>
        <v>#DIV/0!</v>
      </c>
      <c r="T59" s="17" t="e">
        <f t="shared" si="10"/>
        <v>#DIV/0!</v>
      </c>
      <c r="U59" s="17">
        <f t="shared" si="11"/>
        <v>0</v>
      </c>
      <c r="V59" s="16"/>
      <c r="W59" s="16"/>
      <c r="X59" s="16"/>
    </row>
    <row r="60" spans="1:24" ht="15" thickTop="1"/>
    <row r="61" spans="1:24" s="2" customFormat="1" ht="15" thickBot="1">
      <c r="A61" s="49" t="str">
        <f>'Fig. 4E-F_Raw'!A61:B61</f>
        <v>GS39783 30 μM</v>
      </c>
      <c r="B61" s="50"/>
    </row>
    <row r="62" spans="1:24" s="2" customFormat="1" ht="15.75" thickTop="1" thickBot="1">
      <c r="A62" s="25"/>
      <c r="B62" s="3"/>
      <c r="C62" s="4"/>
      <c r="D62" s="4">
        <f>'Fig. 4E-F_Raw'!D62</f>
        <v>20200527</v>
      </c>
      <c r="E62" s="4"/>
      <c r="F62" s="4">
        <f>'Fig. 4E-F_Raw'!F62</f>
        <v>20200528</v>
      </c>
      <c r="G62" s="4"/>
      <c r="H62" s="4">
        <f>'Fig. 4E-F_Raw'!H62</f>
        <v>20200529</v>
      </c>
      <c r="I62" s="4"/>
      <c r="J62" s="4">
        <f>'Fig. 4E-F_Raw'!J62</f>
        <v>20200604</v>
      </c>
      <c r="K62" s="4"/>
      <c r="L62" s="4">
        <f>'Fig. 4E-F_Raw'!L62</f>
        <v>20200605</v>
      </c>
      <c r="M62" s="4"/>
      <c r="N62" s="4">
        <f>'Fig. 4E-F_Raw'!N62</f>
        <v>20200610</v>
      </c>
      <c r="O62" s="4"/>
      <c r="P62" s="4"/>
      <c r="Q62" s="4"/>
      <c r="S62" s="5" t="s">
        <v>43</v>
      </c>
      <c r="T62" s="5" t="s">
        <v>66</v>
      </c>
      <c r="U62" s="5" t="s">
        <v>56</v>
      </c>
    </row>
    <row r="63" spans="1:24" s="2" customFormat="1" ht="15.75" thickTop="1" thickBot="1">
      <c r="A63" s="35" t="str">
        <f>'Fig. 4E-F_Raw'!A63</f>
        <v>Mock</v>
      </c>
      <c r="B63" s="36" t="str">
        <f>'Fig. 4E-F_Raw'!B63</f>
        <v>pRK</v>
      </c>
      <c r="C63" s="8"/>
      <c r="D63" s="8">
        <f>100*'Fig. 4E-F_RawA2'!D63/'Fig. 4E-F_RawA2'!D$64</f>
        <v>0</v>
      </c>
      <c r="E63" s="8"/>
      <c r="F63" s="8">
        <f>100*'Fig. 4E-F_RawA2'!F63/'Fig. 4E-F_RawA2'!F$64</f>
        <v>0</v>
      </c>
      <c r="G63" s="8"/>
      <c r="H63" s="8">
        <f>100*'Fig. 4E-F_RawA2'!H63/'Fig. 4E-F_RawA2'!H$64</f>
        <v>0</v>
      </c>
      <c r="I63" s="8"/>
      <c r="J63" s="43">
        <f>100*'Fig. 4E-F_RawA2'!J63/'Fig. 4E-F_RawA2'!J$64</f>
        <v>0</v>
      </c>
      <c r="K63" s="8"/>
      <c r="L63" s="8">
        <f>100*'Fig. 4E-F_RawA2'!L63/'Fig. 4E-F_RawA2'!L$64</f>
        <v>0</v>
      </c>
      <c r="M63" s="8"/>
      <c r="N63" s="43">
        <f>100*'Fig. 4E-F_RawA2'!N63/'Fig. 4E-F_RawA2'!N$64</f>
        <v>0</v>
      </c>
      <c r="O63" s="10"/>
      <c r="P63" s="10"/>
      <c r="Q63" s="10"/>
      <c r="S63" s="14">
        <f t="shared" ref="S63:S74" si="12">AVERAGE(C63:Q63)</f>
        <v>0</v>
      </c>
      <c r="T63" s="14">
        <f t="shared" ref="T63:T74" si="13">STDEVA(C63:Q63)/SQRT(COUNT(C63:Q63))</f>
        <v>0</v>
      </c>
      <c r="U63" s="14">
        <f t="shared" ref="U63:U74" si="14">COUNT(C63:Q63)</f>
        <v>6</v>
      </c>
    </row>
    <row r="64" spans="1:24" s="2" customFormat="1" ht="15.75" thickTop="1" thickBot="1">
      <c r="A64" s="37" t="str">
        <f>'Fig. 4E-F_Raw'!A64</f>
        <v>WT</v>
      </c>
      <c r="B64" s="38" t="str">
        <f>'Fig. 4E-F_Raw'!B64</f>
        <v>GB1 + GB2</v>
      </c>
      <c r="C64" s="8"/>
      <c r="D64" s="8">
        <f>100*'Fig. 4E-F_RawA2'!D64/'Fig. 4E-F_RawA2'!D$64</f>
        <v>100</v>
      </c>
      <c r="E64" s="8"/>
      <c r="F64" s="8">
        <f>100*'Fig. 4E-F_RawA2'!F64/'Fig. 4E-F_RawA2'!F$64</f>
        <v>100</v>
      </c>
      <c r="G64" s="8"/>
      <c r="H64" s="8">
        <f>100*'Fig. 4E-F_RawA2'!H64/'Fig. 4E-F_RawA2'!H$64</f>
        <v>100</v>
      </c>
      <c r="I64" s="8"/>
      <c r="J64" s="43">
        <f>100*'Fig. 4E-F_RawA2'!J64/'Fig. 4E-F_RawA2'!J$64</f>
        <v>100</v>
      </c>
      <c r="K64" s="8"/>
      <c r="L64" s="8">
        <f>100*'Fig. 4E-F_RawA2'!L64/'Fig. 4E-F_RawA2'!L$64</f>
        <v>100</v>
      </c>
      <c r="M64" s="8"/>
      <c r="N64" s="43">
        <f>100*'Fig. 4E-F_RawA2'!N64/'Fig. 4E-F_RawA2'!N$64</f>
        <v>100</v>
      </c>
      <c r="O64" s="13"/>
      <c r="P64" s="13"/>
      <c r="Q64" s="13"/>
      <c r="S64" s="14">
        <f t="shared" si="12"/>
        <v>100</v>
      </c>
      <c r="T64" s="14">
        <f t="shared" si="13"/>
        <v>0</v>
      </c>
      <c r="U64" s="14">
        <f t="shared" si="14"/>
        <v>6</v>
      </c>
    </row>
    <row r="65" spans="1:24" s="2" customFormat="1" ht="15.75" thickTop="1" thickBot="1">
      <c r="A65" s="37" t="str">
        <f>'Fig. 4E-F_Raw'!A65</f>
        <v>GB1-1</v>
      </c>
      <c r="B65" s="38" t="str">
        <f>'Fig. 4E-F_Raw'!B65</f>
        <v>GB1-M807A + GB2</v>
      </c>
      <c r="C65" s="8"/>
      <c r="D65" s="8"/>
      <c r="E65" s="8"/>
      <c r="F65" s="8"/>
      <c r="G65" s="8"/>
      <c r="H65" s="8"/>
      <c r="I65" s="8"/>
      <c r="J65" s="43">
        <f>100*'Fig. 4E-F_RawA2'!J65/'Fig. 4E-F_RawA2'!J$64</f>
        <v>99.371439836535558</v>
      </c>
      <c r="K65" s="8"/>
      <c r="L65" s="8">
        <f>100*'Fig. 4E-F_RawA2'!L65/'Fig. 4E-F_RawA2'!L$64</f>
        <v>56.298738345390369</v>
      </c>
      <c r="M65" s="8"/>
      <c r="N65" s="43">
        <f>100*'Fig. 4E-F_RawA2'!N65/'Fig. 4E-F_RawA2'!N$64</f>
        <v>74.014072924817341</v>
      </c>
      <c r="O65" s="13"/>
      <c r="P65" s="13"/>
      <c r="Q65" s="13"/>
      <c r="S65" s="14">
        <f t="shared" si="12"/>
        <v>76.561417035581087</v>
      </c>
      <c r="T65" s="14">
        <f t="shared" si="13"/>
        <v>12.499081632268112</v>
      </c>
      <c r="U65" s="14">
        <f t="shared" si="14"/>
        <v>3</v>
      </c>
    </row>
    <row r="66" spans="1:24" s="2" customFormat="1" ht="15.75" thickTop="1" thickBot="1">
      <c r="A66" s="37" t="str">
        <f>'Fig. 4E-F_Raw'!A66</f>
        <v>GB1-2</v>
      </c>
      <c r="B66" s="38" t="str">
        <f>'Fig. 4E-F_Raw'!B66</f>
        <v>GB1-Y810A + GB2</v>
      </c>
      <c r="C66" s="8"/>
      <c r="D66" s="8"/>
      <c r="E66" s="8"/>
      <c r="F66" s="8"/>
      <c r="G66" s="8"/>
      <c r="H66" s="8"/>
      <c r="I66" s="8"/>
      <c r="J66" s="43">
        <f>100*'Fig. 4E-F_RawA2'!J66/'Fig. 4E-F_RawA2'!J$64</f>
        <v>-10.989419489221884</v>
      </c>
      <c r="K66" s="8"/>
      <c r="L66" s="8">
        <f>100*'Fig. 4E-F_RawA2'!L66/'Fig. 4E-F_RawA2'!L$64</f>
        <v>7.7489153612575734</v>
      </c>
      <c r="M66" s="8"/>
      <c r="N66" s="43">
        <f>100*'Fig. 4E-F_RawA2'!N66/'Fig. 4E-F_RawA2'!N$64</f>
        <v>-6.9401150365024975</v>
      </c>
      <c r="O66" s="13"/>
      <c r="P66" s="13"/>
      <c r="Q66" s="13"/>
      <c r="S66" s="14">
        <f t="shared" si="12"/>
        <v>-3.3935397214889362</v>
      </c>
      <c r="T66" s="14">
        <f t="shared" si="13"/>
        <v>5.6925373835976663</v>
      </c>
      <c r="U66" s="14">
        <f t="shared" si="14"/>
        <v>3</v>
      </c>
    </row>
    <row r="67" spans="1:24" s="2" customFormat="1" ht="15.75" thickTop="1" thickBot="1">
      <c r="A67" s="37" t="str">
        <f>'Fig. 4E-F_Raw'!A67</f>
        <v>GB1-3</v>
      </c>
      <c r="B67" s="38" t="str">
        <f>'Fig. 4E-F_Raw'!B67</f>
        <v>GB1-N811A + GB2</v>
      </c>
      <c r="C67" s="8"/>
      <c r="D67" s="8"/>
      <c r="E67" s="8"/>
      <c r="F67" s="8"/>
      <c r="G67" s="8"/>
      <c r="H67" s="8"/>
      <c r="I67" s="8"/>
      <c r="J67" s="43">
        <f>100*'Fig. 4E-F_RawA2'!J67/'Fig. 4E-F_RawA2'!J$64</f>
        <v>32.162144563421215</v>
      </c>
      <c r="K67" s="8"/>
      <c r="L67" s="8">
        <f>100*'Fig. 4E-F_RawA2'!L67/'Fig. 4E-F_RawA2'!L$64</f>
        <v>36.008349380342224</v>
      </c>
      <c r="M67" s="8"/>
      <c r="N67" s="43">
        <f>100*'Fig. 4E-F_RawA2'!N67/'Fig. 4E-F_RawA2'!N$64</f>
        <v>32.133980283592543</v>
      </c>
      <c r="O67" s="13"/>
      <c r="P67" s="13"/>
      <c r="Q67" s="13"/>
      <c r="S67" s="14">
        <f t="shared" si="12"/>
        <v>33.434824742451987</v>
      </c>
      <c r="T67" s="14">
        <f t="shared" si="13"/>
        <v>1.2867880041710571</v>
      </c>
      <c r="U67" s="14">
        <f t="shared" si="14"/>
        <v>3</v>
      </c>
    </row>
    <row r="68" spans="1:24" s="2" customFormat="1" ht="15.75" thickTop="1" thickBot="1">
      <c r="A68" s="37" t="str">
        <f>'Fig. 4E-F_Raw'!A68</f>
        <v>GB1-4</v>
      </c>
      <c r="B68" s="38" t="str">
        <f>'Fig. 4E-F_Raw'!B68</f>
        <v>GB1-MYN-AAA + GB2</v>
      </c>
      <c r="C68" s="8"/>
      <c r="D68" s="8"/>
      <c r="E68" s="8"/>
      <c r="F68" s="8"/>
      <c r="G68" s="8"/>
      <c r="H68" s="8"/>
      <c r="I68" s="8"/>
      <c r="J68" s="43">
        <f>100*'Fig. 4E-F_RawA2'!J68/'Fig. 4E-F_RawA2'!J$64</f>
        <v>-12.108655610273537</v>
      </c>
      <c r="K68" s="8"/>
      <c r="L68" s="8">
        <f>100*'Fig. 4E-F_RawA2'!L68/'Fig. 4E-F_RawA2'!L$64</f>
        <v>-2.2038249089504691</v>
      </c>
      <c r="M68" s="8"/>
      <c r="N68" s="43">
        <f>100*'Fig. 4E-F_RawA2'!N68/'Fig. 4E-F_RawA2'!N$64</f>
        <v>-0.96348704572848776</v>
      </c>
      <c r="O68" s="13"/>
      <c r="P68" s="13"/>
      <c r="Q68" s="13"/>
      <c r="S68" s="14">
        <f t="shared" si="12"/>
        <v>-5.0919891883174984</v>
      </c>
      <c r="T68" s="14">
        <f t="shared" si="13"/>
        <v>3.5265571152560651</v>
      </c>
      <c r="U68" s="14">
        <f t="shared" si="14"/>
        <v>3</v>
      </c>
    </row>
    <row r="69" spans="1:24" s="2" customFormat="1" ht="15.75" thickTop="1" thickBot="1">
      <c r="A69" s="37" t="str">
        <f>'Fig. 4E-F_Raw'!A69</f>
        <v>GB1-20</v>
      </c>
      <c r="B69" s="38" t="str">
        <f>'Fig. 4E-F_Raw'!B69</f>
        <v>GB1-K792A + GB2</v>
      </c>
      <c r="C69" s="8"/>
      <c r="D69" s="8"/>
      <c r="E69" s="8"/>
      <c r="F69" s="8"/>
      <c r="G69" s="8"/>
      <c r="H69" s="8"/>
      <c r="I69" s="8"/>
      <c r="J69" s="43">
        <f>100*'Fig. 4E-F_RawA2'!J69/'Fig. 4E-F_RawA2'!J$64</f>
        <v>92.861452838499176</v>
      </c>
      <c r="K69" s="8"/>
      <c r="L69" s="8">
        <f>100*'Fig. 4E-F_RawA2'!L69/'Fig. 4E-F_RawA2'!L$64</f>
        <v>105.26220350043042</v>
      </c>
      <c r="M69" s="8"/>
      <c r="N69" s="43">
        <f>100*'Fig. 4E-F_RawA2'!N69/'Fig. 4E-F_RawA2'!N$64</f>
        <v>149.30305376057976</v>
      </c>
      <c r="O69" s="13"/>
      <c r="P69" s="13"/>
      <c r="Q69" s="13"/>
      <c r="S69" s="14">
        <f t="shared" si="12"/>
        <v>115.80890336650312</v>
      </c>
      <c r="T69" s="14">
        <f t="shared" si="13"/>
        <v>17.125402547196895</v>
      </c>
      <c r="U69" s="14">
        <f t="shared" si="14"/>
        <v>3</v>
      </c>
    </row>
    <row r="70" spans="1:24" s="2" customFormat="1" ht="15.75" thickTop="1" thickBot="1">
      <c r="A70" s="37" t="str">
        <f>'Fig. 4E-F_Raw'!A70</f>
        <v>GB2-9</v>
      </c>
      <c r="B70" s="38" t="str">
        <f>'Fig. 4E-F_Raw'!B70</f>
        <v>GB1 + GB2-M694A</v>
      </c>
      <c r="C70" s="8"/>
      <c r="D70" s="8">
        <f>100*'Fig. 4E-F_RawA2'!D70/'Fig. 4E-F_RawA2'!D$64</f>
        <v>65.951258012123617</v>
      </c>
      <c r="E70" s="8"/>
      <c r="F70" s="43">
        <f>100*'Fig. 4E-F_RawA2'!F70/'Fig. 4E-F_RawA2'!F$64</f>
        <v>119.00305234990751</v>
      </c>
      <c r="G70" s="8"/>
      <c r="H70" s="43">
        <f>100*'Fig. 4E-F_RawA2'!H70/'Fig. 4E-F_RawA2'!H$64</f>
        <v>86.917664260259372</v>
      </c>
      <c r="I70" s="8"/>
      <c r="J70" s="8"/>
      <c r="K70" s="8"/>
      <c r="L70" s="8"/>
      <c r="M70" s="8"/>
      <c r="N70" s="8"/>
      <c r="O70" s="13"/>
      <c r="P70" s="13"/>
      <c r="Q70" s="13"/>
      <c r="S70" s="14">
        <f t="shared" si="12"/>
        <v>90.623991540763498</v>
      </c>
      <c r="T70" s="14">
        <f t="shared" si="13"/>
        <v>15.426447712152081</v>
      </c>
      <c r="U70" s="14">
        <f t="shared" si="14"/>
        <v>3</v>
      </c>
    </row>
    <row r="71" spans="1:24" s="2" customFormat="1" ht="15.75" thickTop="1" thickBot="1">
      <c r="A71" s="37" t="str">
        <f>'Fig. 4E-F_Raw'!A71</f>
        <v>GB2-10</v>
      </c>
      <c r="B71" s="38" t="str">
        <f>'Fig. 4E-F_Raw'!B71</f>
        <v>GB1 + GB2-Y697A</v>
      </c>
      <c r="C71" s="8"/>
      <c r="D71" s="8">
        <f>100*'Fig. 4E-F_RawA2'!D71/'Fig. 4E-F_RawA2'!D$64</f>
        <v>-12.217831325488435</v>
      </c>
      <c r="E71" s="8"/>
      <c r="F71" s="43">
        <f>100*'Fig. 4E-F_RawA2'!F71/'Fig. 4E-F_RawA2'!F$64</f>
        <v>-36.573454937543133</v>
      </c>
      <c r="G71" s="8"/>
      <c r="H71" s="43">
        <f>100*'Fig. 4E-F_RawA2'!H71/'Fig. 4E-F_RawA2'!H$64</f>
        <v>-13.283033999768104</v>
      </c>
      <c r="I71" s="8"/>
      <c r="J71" s="8"/>
      <c r="K71" s="8"/>
      <c r="L71" s="8"/>
      <c r="M71" s="8"/>
      <c r="N71" s="8"/>
      <c r="O71" s="13"/>
      <c r="P71" s="13"/>
      <c r="Q71" s="13"/>
      <c r="S71" s="14">
        <f t="shared" si="12"/>
        <v>-20.69144008759989</v>
      </c>
      <c r="T71" s="14">
        <f t="shared" si="13"/>
        <v>7.946958767450738</v>
      </c>
      <c r="U71" s="14">
        <f t="shared" si="14"/>
        <v>3</v>
      </c>
    </row>
    <row r="72" spans="1:24" s="2" customFormat="1" ht="15.75" thickTop="1" thickBot="1">
      <c r="A72" s="37" t="str">
        <f>'Fig. 4E-F_Raw'!A72</f>
        <v>GB2-11</v>
      </c>
      <c r="B72" s="38" t="str">
        <f>'Fig. 4E-F_Raw'!B72</f>
        <v>GB1 + GB2-N698A</v>
      </c>
      <c r="C72" s="8"/>
      <c r="D72" s="8">
        <f>100*'Fig. 4E-F_RawA2'!D72/'Fig. 4E-F_RawA2'!D$64</f>
        <v>-3.3133755360913311</v>
      </c>
      <c r="E72" s="8"/>
      <c r="F72" s="43">
        <f>100*'Fig. 4E-F_RawA2'!F72/'Fig. 4E-F_RawA2'!F$64</f>
        <v>-16.839043188643242</v>
      </c>
      <c r="G72" s="8"/>
      <c r="H72" s="43">
        <f>100*'Fig. 4E-F_RawA2'!H72/'Fig. 4E-F_RawA2'!H$64</f>
        <v>6.1358855481165993</v>
      </c>
      <c r="I72" s="8"/>
      <c r="J72" s="8"/>
      <c r="K72" s="8"/>
      <c r="L72" s="8"/>
      <c r="M72" s="8"/>
      <c r="N72" s="8"/>
      <c r="O72" s="13"/>
      <c r="P72" s="13"/>
      <c r="Q72" s="13"/>
      <c r="S72" s="14">
        <f t="shared" si="12"/>
        <v>-4.6721777255393251</v>
      </c>
      <c r="T72" s="14">
        <f t="shared" si="13"/>
        <v>6.666998204022927</v>
      </c>
      <c r="U72" s="14">
        <f t="shared" si="14"/>
        <v>3</v>
      </c>
    </row>
    <row r="73" spans="1:24" s="2" customFormat="1" ht="15.75" thickTop="1" thickBot="1">
      <c r="A73" s="37" t="str">
        <f>'Fig. 4E-F_Raw'!A73</f>
        <v>GB2-12</v>
      </c>
      <c r="B73" s="38" t="str">
        <f>'Fig. 4E-F_Raw'!B73</f>
        <v>GB1 + GB2-MYN-AAA</v>
      </c>
      <c r="C73" s="8"/>
      <c r="D73" s="8">
        <f>100*'Fig. 4E-F_RawA2'!D73/'Fig. 4E-F_RawA2'!D$64</f>
        <v>-5.552954304332312</v>
      </c>
      <c r="E73" s="8"/>
      <c r="F73" s="43">
        <f>100*'Fig. 4E-F_RawA2'!F73/'Fig. 4E-F_RawA2'!F$64</f>
        <v>-44.433606062426129</v>
      </c>
      <c r="G73" s="8"/>
      <c r="H73" s="43">
        <f>100*'Fig. 4E-F_RawA2'!H73/'Fig. 4E-F_RawA2'!H$64</f>
        <v>-13.428437946486754</v>
      </c>
      <c r="I73" s="8"/>
      <c r="J73" s="8"/>
      <c r="K73" s="8"/>
      <c r="L73" s="8"/>
      <c r="M73" s="8"/>
      <c r="N73" s="8"/>
      <c r="O73" s="13"/>
      <c r="P73" s="13"/>
      <c r="Q73" s="13"/>
      <c r="R73" s="16"/>
      <c r="S73" s="17">
        <f t="shared" si="12"/>
        <v>-21.138332771081732</v>
      </c>
      <c r="T73" s="17">
        <f t="shared" si="13"/>
        <v>11.867436242905461</v>
      </c>
      <c r="U73" s="17">
        <f t="shared" si="14"/>
        <v>3</v>
      </c>
      <c r="V73" s="16"/>
      <c r="W73" s="16"/>
      <c r="X73" s="16"/>
    </row>
    <row r="74" spans="1:24" s="2" customFormat="1" ht="15.75" thickTop="1" thickBot="1">
      <c r="A74" s="37" t="str">
        <f>'Fig. 4E-F_Raw'!A74</f>
        <v>GB2-22</v>
      </c>
      <c r="B74" s="38" t="str">
        <f>'Fig. 4E-F_Raw'!B74</f>
        <v>GB1 + GB2-S695A</v>
      </c>
      <c r="C74" s="8"/>
      <c r="D74" s="8">
        <f>100*'Fig. 4E-F_RawA2'!D74/'Fig. 4E-F_RawA2'!D$64</f>
        <v>100.06936927228938</v>
      </c>
      <c r="E74" s="8"/>
      <c r="F74" s="43">
        <f>100*'Fig. 4E-F_RawA2'!F74/'Fig. 4E-F_RawA2'!F$64</f>
        <v>107.89688659499988</v>
      </c>
      <c r="G74" s="8"/>
      <c r="H74" s="43">
        <f>100*'Fig. 4E-F_RawA2'!H74/'Fig. 4E-F_RawA2'!H$64</f>
        <v>131.5689843905686</v>
      </c>
      <c r="I74" s="8"/>
      <c r="J74" s="8"/>
      <c r="K74" s="8"/>
      <c r="L74" s="8"/>
      <c r="M74" s="8"/>
      <c r="N74" s="8"/>
      <c r="O74" s="13"/>
      <c r="P74" s="13"/>
      <c r="Q74" s="13"/>
      <c r="R74" s="16"/>
      <c r="S74" s="17">
        <f t="shared" si="12"/>
        <v>113.17841341928595</v>
      </c>
      <c r="T74" s="17">
        <f t="shared" si="13"/>
        <v>9.4688494962284295</v>
      </c>
      <c r="U74" s="17">
        <f t="shared" si="14"/>
        <v>3</v>
      </c>
      <c r="V74" s="16"/>
      <c r="W74" s="16"/>
      <c r="X74" s="16"/>
    </row>
    <row r="75" spans="1:24" ht="15" thickTop="1">
      <c r="R75" s="24"/>
      <c r="S75" s="24"/>
      <c r="T75" s="24"/>
      <c r="U75" s="24"/>
      <c r="V75" s="24"/>
      <c r="W75" s="24"/>
      <c r="X75" s="24"/>
    </row>
    <row r="76" spans="1:24" s="2" customFormat="1" ht="15" thickBot="1">
      <c r="A76" s="49" t="str">
        <f>'Fig. 4E-F_Raw'!A76:B76</f>
        <v>CGP7930 30 μM</v>
      </c>
      <c r="B76" s="50"/>
    </row>
    <row r="77" spans="1:24" s="2" customFormat="1" ht="15.75" thickTop="1" thickBot="1">
      <c r="A77" s="25"/>
      <c r="B77" s="3"/>
      <c r="C77" s="4"/>
      <c r="D77" s="4">
        <f>'Fig. 4E-F_Raw'!D77</f>
        <v>20200527</v>
      </c>
      <c r="E77" s="4"/>
      <c r="F77" s="4">
        <f>'Fig. 4E-F_Raw'!F77</f>
        <v>20200528</v>
      </c>
      <c r="G77" s="4"/>
      <c r="H77" s="4">
        <f>'Fig. 4E-F_Raw'!H77</f>
        <v>20200529</v>
      </c>
      <c r="I77" s="4"/>
      <c r="J77" s="4">
        <f>'Fig. 4E-F_Raw'!J77</f>
        <v>20200604</v>
      </c>
      <c r="K77" s="4"/>
      <c r="L77" s="4">
        <f>'Fig. 4E-F_Raw'!L77</f>
        <v>20200605</v>
      </c>
      <c r="M77" s="4"/>
      <c r="N77" s="4">
        <f>'Fig. 4E-F_Raw'!N77</f>
        <v>20200610</v>
      </c>
      <c r="O77" s="4"/>
      <c r="P77" s="4"/>
      <c r="Q77" s="4"/>
      <c r="S77" s="5" t="s">
        <v>0</v>
      </c>
      <c r="T77" s="5" t="s">
        <v>1</v>
      </c>
      <c r="U77" s="5" t="s">
        <v>2</v>
      </c>
    </row>
    <row r="78" spans="1:24" s="2" customFormat="1" ht="15.75" thickTop="1" thickBot="1">
      <c r="A78" s="35" t="str">
        <f>'Fig. 4E-F_Raw'!A78</f>
        <v>Mock</v>
      </c>
      <c r="B78" s="36" t="str">
        <f>'Fig. 4E-F_Raw'!B78</f>
        <v>pRK</v>
      </c>
      <c r="C78" s="8"/>
      <c r="D78" s="8">
        <f>100*'Fig. 4E-F_RawA2'!D78/'Fig. 4E-F_RawA2'!D$79</f>
        <v>0</v>
      </c>
      <c r="E78" s="8"/>
      <c r="F78" s="8">
        <f>100*'Fig. 4E-F_RawA2'!F78/'Fig. 4E-F_RawA2'!F$79</f>
        <v>0</v>
      </c>
      <c r="G78" s="8"/>
      <c r="H78" s="8">
        <f>100*'Fig. 4E-F_RawA2'!H78/'Fig. 4E-F_RawA2'!H$79</f>
        <v>0</v>
      </c>
      <c r="I78" s="8"/>
      <c r="J78" s="8">
        <f>100*'Fig. 4E-F_RawA2'!J78/'Fig. 4E-F_RawA2'!J$79</f>
        <v>0</v>
      </c>
      <c r="K78" s="8"/>
      <c r="L78" s="8">
        <f>100*'Fig. 4E-F_RawA2'!L78/'Fig. 4E-F_RawA2'!L$79</f>
        <v>0</v>
      </c>
      <c r="M78" s="8"/>
      <c r="N78" s="8">
        <f>100*'Fig. 4E-F_RawA2'!N78/'Fig. 4E-F_RawA2'!N$79</f>
        <v>0</v>
      </c>
      <c r="O78" s="10"/>
      <c r="P78" s="10"/>
      <c r="Q78" s="10"/>
      <c r="S78" s="14">
        <f t="shared" ref="S78:S89" si="15">AVERAGE(C78:Q78)</f>
        <v>0</v>
      </c>
      <c r="T78" s="14">
        <f t="shared" ref="T78:T89" si="16">STDEVA(C78:Q78)/SQRT(COUNT(C78:Q78))</f>
        <v>0</v>
      </c>
      <c r="U78" s="14">
        <f t="shared" ref="U78:U89" si="17">COUNT(C78:Q78)</f>
        <v>6</v>
      </c>
    </row>
    <row r="79" spans="1:24" s="2" customFormat="1" ht="15.75" thickTop="1" thickBot="1">
      <c r="A79" s="37" t="str">
        <f>'Fig. 4E-F_Raw'!A79</f>
        <v>WT</v>
      </c>
      <c r="B79" s="38" t="str">
        <f>'Fig. 4E-F_Raw'!B79</f>
        <v>GB1 + GB2</v>
      </c>
      <c r="C79" s="8"/>
      <c r="D79" s="8">
        <f>100*'Fig. 4E-F_RawA2'!D79/'Fig. 4E-F_RawA2'!D$79</f>
        <v>100</v>
      </c>
      <c r="E79" s="8"/>
      <c r="F79" s="8">
        <f>100*'Fig. 4E-F_RawA2'!F79/'Fig. 4E-F_RawA2'!F$79</f>
        <v>100</v>
      </c>
      <c r="G79" s="8"/>
      <c r="H79" s="8">
        <f>100*'Fig. 4E-F_RawA2'!H79/'Fig. 4E-F_RawA2'!H$79</f>
        <v>100</v>
      </c>
      <c r="I79" s="8"/>
      <c r="J79" s="8">
        <f>100*'Fig. 4E-F_RawA2'!J79/'Fig. 4E-F_RawA2'!J$79</f>
        <v>100</v>
      </c>
      <c r="K79" s="8"/>
      <c r="L79" s="8">
        <f>100*'Fig. 4E-F_RawA2'!L79/'Fig. 4E-F_RawA2'!L$79</f>
        <v>100</v>
      </c>
      <c r="M79" s="8"/>
      <c r="N79" s="8">
        <f>100*'Fig. 4E-F_RawA2'!N79/'Fig. 4E-F_RawA2'!N$79</f>
        <v>100</v>
      </c>
      <c r="O79" s="13"/>
      <c r="P79" s="13"/>
      <c r="Q79" s="13"/>
      <c r="S79" s="14">
        <f t="shared" si="15"/>
        <v>100</v>
      </c>
      <c r="T79" s="14">
        <f t="shared" si="16"/>
        <v>0</v>
      </c>
      <c r="U79" s="14">
        <f t="shared" si="17"/>
        <v>6</v>
      </c>
    </row>
    <row r="80" spans="1:24" s="2" customFormat="1" ht="15.75" thickTop="1" thickBot="1">
      <c r="A80" s="37" t="str">
        <f>'Fig. 4E-F_Raw'!A80</f>
        <v>GB1-1</v>
      </c>
      <c r="B80" s="38" t="str">
        <f>'Fig. 4E-F_Raw'!B80</f>
        <v>GB1-M807A + GB2</v>
      </c>
      <c r="C80" s="8"/>
      <c r="D80" s="8"/>
      <c r="E80" s="8"/>
      <c r="F80" s="8"/>
      <c r="G80" s="8"/>
      <c r="H80" s="8"/>
      <c r="I80" s="8"/>
      <c r="J80" s="43">
        <f>100*'Fig. 4E-F_RawA2'!J80/'Fig. 4E-F_RawA2'!J$79</f>
        <v>104.05048507029746</v>
      </c>
      <c r="K80" s="8"/>
      <c r="L80" s="8">
        <f>100*'Fig. 4E-F_RawA2'!L80/'Fig. 4E-F_RawA2'!L$79</f>
        <v>82.677925857886464</v>
      </c>
      <c r="M80" s="8"/>
      <c r="N80" s="8">
        <f>100*'Fig. 4E-F_RawA2'!N80/'Fig. 4E-F_RawA2'!N$79</f>
        <v>88.782591896695465</v>
      </c>
      <c r="O80" s="13"/>
      <c r="P80" s="13"/>
      <c r="Q80" s="13"/>
      <c r="S80" s="14">
        <f t="shared" si="15"/>
        <v>91.837000941626457</v>
      </c>
      <c r="T80" s="14">
        <f t="shared" si="16"/>
        <v>6.3559324724313191</v>
      </c>
      <c r="U80" s="14">
        <f t="shared" si="17"/>
        <v>3</v>
      </c>
    </row>
    <row r="81" spans="1:24" s="2" customFormat="1" ht="15.75" thickTop="1" thickBot="1">
      <c r="A81" s="37" t="str">
        <f>'Fig. 4E-F_Raw'!A81</f>
        <v>GB1-2</v>
      </c>
      <c r="B81" s="38" t="str">
        <f>'Fig. 4E-F_Raw'!B81</f>
        <v>GB1-Y810A + GB2</v>
      </c>
      <c r="C81" s="8"/>
      <c r="D81" s="8"/>
      <c r="E81" s="8"/>
      <c r="F81" s="8"/>
      <c r="G81" s="8"/>
      <c r="H81" s="8"/>
      <c r="I81" s="8"/>
      <c r="J81" s="43">
        <f>100*'Fig. 4E-F_RawA2'!J81/'Fig. 4E-F_RawA2'!J$79</f>
        <v>211.51155538303041</v>
      </c>
      <c r="K81" s="8"/>
      <c r="L81" s="8">
        <f>100*'Fig. 4E-F_RawA2'!L81/'Fig. 4E-F_RawA2'!L$79</f>
        <v>153.4130743680503</v>
      </c>
      <c r="M81" s="8"/>
      <c r="N81" s="8">
        <f>100*'Fig. 4E-F_RawA2'!N81/'Fig. 4E-F_RawA2'!N$79</f>
        <v>126.22966282720581</v>
      </c>
      <c r="O81" s="13"/>
      <c r="P81" s="13"/>
      <c r="Q81" s="13"/>
      <c r="S81" s="14">
        <f t="shared" si="15"/>
        <v>163.71809752609551</v>
      </c>
      <c r="T81" s="14">
        <f t="shared" si="16"/>
        <v>25.152173041917525</v>
      </c>
      <c r="U81" s="14">
        <f t="shared" si="17"/>
        <v>3</v>
      </c>
    </row>
    <row r="82" spans="1:24" s="2" customFormat="1" ht="15.75" thickTop="1" thickBot="1">
      <c r="A82" s="37" t="str">
        <f>'Fig. 4E-F_Raw'!A82</f>
        <v>GB1-3</v>
      </c>
      <c r="B82" s="38" t="str">
        <f>'Fig. 4E-F_Raw'!B82</f>
        <v>GB1-N811A + GB2</v>
      </c>
      <c r="C82" s="8"/>
      <c r="D82" s="8"/>
      <c r="E82" s="8"/>
      <c r="F82" s="8"/>
      <c r="G82" s="8"/>
      <c r="H82" s="8"/>
      <c r="I82" s="8"/>
      <c r="J82" s="43">
        <f>100*'Fig. 4E-F_RawA2'!J82/'Fig. 4E-F_RawA2'!J$79</f>
        <v>100.32694119232468</v>
      </c>
      <c r="K82" s="8"/>
      <c r="L82" s="8">
        <f>100*'Fig. 4E-F_RawA2'!L82/'Fig. 4E-F_RawA2'!L$79</f>
        <v>61.841086191912687</v>
      </c>
      <c r="M82" s="8"/>
      <c r="N82" s="8">
        <f>100*'Fig. 4E-F_RawA2'!N82/'Fig. 4E-F_RawA2'!N$79</f>
        <v>62.208530418712854</v>
      </c>
      <c r="O82" s="13"/>
      <c r="P82" s="13"/>
      <c r="Q82" s="13"/>
      <c r="S82" s="14">
        <f t="shared" si="15"/>
        <v>74.792185934316748</v>
      </c>
      <c r="T82" s="14">
        <f t="shared" si="16"/>
        <v>12.767818247188572</v>
      </c>
      <c r="U82" s="14">
        <f t="shared" si="17"/>
        <v>3</v>
      </c>
    </row>
    <row r="83" spans="1:24" s="2" customFormat="1" ht="15.75" thickTop="1" thickBot="1">
      <c r="A83" s="37" t="str">
        <f>'Fig. 4E-F_Raw'!A83</f>
        <v>GB1-4</v>
      </c>
      <c r="B83" s="38" t="str">
        <f>'Fig. 4E-F_Raw'!B83</f>
        <v>GB1-MYN-AAA + GB2</v>
      </c>
      <c r="C83" s="8"/>
      <c r="D83" s="8"/>
      <c r="E83" s="8"/>
      <c r="F83" s="8"/>
      <c r="G83" s="8"/>
      <c r="H83" s="8"/>
      <c r="I83" s="8"/>
      <c r="J83" s="43">
        <f>100*'Fig. 4E-F_RawA2'!J83/'Fig. 4E-F_RawA2'!J$79</f>
        <v>34.199162395399334</v>
      </c>
      <c r="K83" s="8"/>
      <c r="L83" s="8">
        <f>100*'Fig. 4E-F_RawA2'!L83/'Fig. 4E-F_RawA2'!L$79</f>
        <v>98.770022013720535</v>
      </c>
      <c r="M83" s="8"/>
      <c r="N83" s="8">
        <f>100*'Fig. 4E-F_RawA2'!N83/'Fig. 4E-F_RawA2'!N$79</f>
        <v>96.112399943286789</v>
      </c>
      <c r="O83" s="13"/>
      <c r="P83" s="13"/>
      <c r="Q83" s="13"/>
      <c r="S83" s="14">
        <f t="shared" si="15"/>
        <v>76.360528117468888</v>
      </c>
      <c r="T83" s="14">
        <f t="shared" si="16"/>
        <v>21.094638405922712</v>
      </c>
      <c r="U83" s="14">
        <f t="shared" si="17"/>
        <v>3</v>
      </c>
    </row>
    <row r="84" spans="1:24" s="2" customFormat="1" ht="15.75" thickTop="1" thickBot="1">
      <c r="A84" s="37" t="str">
        <f>'Fig. 4E-F_Raw'!A84</f>
        <v>GB1-20</v>
      </c>
      <c r="B84" s="38" t="str">
        <f>'Fig. 4E-F_Raw'!B84</f>
        <v>GB1-K792A + GB2</v>
      </c>
      <c r="C84" s="8"/>
      <c r="D84" s="8"/>
      <c r="E84" s="8"/>
      <c r="F84" s="8"/>
      <c r="G84" s="8"/>
      <c r="H84" s="8"/>
      <c r="I84" s="8"/>
      <c r="J84" s="43">
        <f>100*'Fig. 4E-F_RawA2'!J84/'Fig. 4E-F_RawA2'!J$79</f>
        <v>35.348906061247405</v>
      </c>
      <c r="K84" s="8"/>
      <c r="L84" s="8">
        <f>100*'Fig. 4E-F_RawA2'!L84/'Fig. 4E-F_RawA2'!L$79</f>
        <v>80.523573796921085</v>
      </c>
      <c r="M84" s="8"/>
      <c r="N84" s="8">
        <f>100*'Fig. 4E-F_RawA2'!N84/'Fig. 4E-F_RawA2'!N$79</f>
        <v>106.98624058442557</v>
      </c>
      <c r="O84" s="13"/>
      <c r="P84" s="13"/>
      <c r="Q84" s="13"/>
      <c r="S84" s="14">
        <f t="shared" si="15"/>
        <v>74.286240147531359</v>
      </c>
      <c r="T84" s="14">
        <f t="shared" si="16"/>
        <v>20.913752833058517</v>
      </c>
      <c r="U84" s="14">
        <f t="shared" si="17"/>
        <v>3</v>
      </c>
    </row>
    <row r="85" spans="1:24" s="2" customFormat="1" ht="15.75" thickTop="1" thickBot="1">
      <c r="A85" s="37" t="str">
        <f>'Fig. 4E-F_Raw'!A85</f>
        <v>GB2-9</v>
      </c>
      <c r="B85" s="38" t="str">
        <f>'Fig. 4E-F_Raw'!B85</f>
        <v>GB1 + GB2-M694A</v>
      </c>
      <c r="C85" s="8"/>
      <c r="D85" s="43">
        <f>100*'Fig. 4E-F_RawA2'!D85/'Fig. 4E-F_RawA2'!D$79</f>
        <v>4.5502365758973795</v>
      </c>
      <c r="E85" s="8"/>
      <c r="F85" s="43">
        <f>100*'Fig. 4E-F_RawA2'!F85/'Fig. 4E-F_RawA2'!F$79</f>
        <v>9.461367705232135</v>
      </c>
      <c r="G85" s="8"/>
      <c r="H85" s="43">
        <f>100*'Fig. 4E-F_RawA2'!H85/'Fig. 4E-F_RawA2'!H$79</f>
        <v>6.0324968309445115</v>
      </c>
      <c r="I85" s="8"/>
      <c r="J85" s="8"/>
      <c r="K85" s="8"/>
      <c r="L85" s="8"/>
      <c r="M85" s="8"/>
      <c r="N85" s="8"/>
      <c r="O85" s="13"/>
      <c r="P85" s="13"/>
      <c r="Q85" s="13"/>
      <c r="S85" s="14">
        <f t="shared" si="15"/>
        <v>6.6813670373580081</v>
      </c>
      <c r="T85" s="14">
        <f t="shared" si="16"/>
        <v>1.4543700412846048</v>
      </c>
      <c r="U85" s="14">
        <f t="shared" si="17"/>
        <v>3</v>
      </c>
    </row>
    <row r="86" spans="1:24" s="2" customFormat="1" ht="15.75" thickTop="1" thickBot="1">
      <c r="A86" s="37" t="str">
        <f>'Fig. 4E-F_Raw'!A86</f>
        <v>GB2-10</v>
      </c>
      <c r="B86" s="38" t="str">
        <f>'Fig. 4E-F_Raw'!B86</f>
        <v>GB1 + GB2-Y697A</v>
      </c>
      <c r="C86" s="8"/>
      <c r="D86" s="43">
        <f>100*'Fig. 4E-F_RawA2'!D86/'Fig. 4E-F_RawA2'!D$79</f>
        <v>-3.2655357098046212</v>
      </c>
      <c r="E86" s="8"/>
      <c r="F86" s="43">
        <f>100*'Fig. 4E-F_RawA2'!F86/'Fig. 4E-F_RawA2'!F$79</f>
        <v>-5.7335883461736961</v>
      </c>
      <c r="G86" s="8"/>
      <c r="H86" s="43">
        <f>100*'Fig. 4E-F_RawA2'!H86/'Fig. 4E-F_RawA2'!H$79</f>
        <v>9.6318237006702709</v>
      </c>
      <c r="I86" s="8"/>
      <c r="J86" s="8"/>
      <c r="K86" s="8"/>
      <c r="L86" s="8"/>
      <c r="M86" s="8"/>
      <c r="N86" s="8"/>
      <c r="O86" s="13"/>
      <c r="P86" s="13"/>
      <c r="Q86" s="13"/>
      <c r="S86" s="14">
        <f t="shared" si="15"/>
        <v>0.21089988156398456</v>
      </c>
      <c r="T86" s="14">
        <f t="shared" si="16"/>
        <v>4.7640380336441908</v>
      </c>
      <c r="U86" s="14">
        <f t="shared" si="17"/>
        <v>3</v>
      </c>
    </row>
    <row r="87" spans="1:24" s="2" customFormat="1" ht="15.75" thickTop="1" thickBot="1">
      <c r="A87" s="37" t="str">
        <f>'Fig. 4E-F_Raw'!A87</f>
        <v>GB2-11</v>
      </c>
      <c r="B87" s="38" t="str">
        <f>'Fig. 4E-F_Raw'!B87</f>
        <v>GB1 + GB2-N698A</v>
      </c>
      <c r="C87" s="8"/>
      <c r="D87" s="43">
        <f>100*'Fig. 4E-F_RawA2'!D87/'Fig. 4E-F_RawA2'!D$79</f>
        <v>-2.2834331135826491</v>
      </c>
      <c r="E87" s="8"/>
      <c r="F87" s="43">
        <f>100*'Fig. 4E-F_RawA2'!F87/'Fig. 4E-F_RawA2'!F$79</f>
        <v>37.897680907617804</v>
      </c>
      <c r="G87" s="8"/>
      <c r="H87" s="43">
        <f>100*'Fig. 4E-F_RawA2'!H87/'Fig. 4E-F_RawA2'!H$79</f>
        <v>33.85891074732713</v>
      </c>
      <c r="I87" s="8"/>
      <c r="J87" s="8"/>
      <c r="K87" s="8"/>
      <c r="L87" s="8"/>
      <c r="M87" s="8"/>
      <c r="N87" s="8"/>
      <c r="O87" s="13"/>
      <c r="P87" s="13"/>
      <c r="Q87" s="13"/>
      <c r="S87" s="14">
        <f t="shared" si="15"/>
        <v>23.157719513787431</v>
      </c>
      <c r="T87" s="14">
        <f t="shared" si="16"/>
        <v>12.773893968543392</v>
      </c>
      <c r="U87" s="14">
        <f t="shared" si="17"/>
        <v>3</v>
      </c>
    </row>
    <row r="88" spans="1:24" s="2" customFormat="1" ht="15.75" thickTop="1" thickBot="1">
      <c r="A88" s="37" t="str">
        <f>'Fig. 4E-F_Raw'!A88</f>
        <v>GB2-12</v>
      </c>
      <c r="B88" s="38" t="str">
        <f>'Fig. 4E-F_Raw'!B88</f>
        <v>GB1 + GB2-MYN-AAA</v>
      </c>
      <c r="C88" s="8"/>
      <c r="D88" s="43">
        <f>100*'Fig. 4E-F_RawA2'!D88/'Fig. 4E-F_RawA2'!D$79</f>
        <v>-10.735791267028377</v>
      </c>
      <c r="E88" s="8"/>
      <c r="F88" s="43">
        <f>100*'Fig. 4E-F_RawA2'!F88/'Fig. 4E-F_RawA2'!F$79</f>
        <v>-35.179964294156235</v>
      </c>
      <c r="G88" s="8"/>
      <c r="H88" s="43">
        <f>100*'Fig. 4E-F_RawA2'!H88/'Fig. 4E-F_RawA2'!H$79</f>
        <v>-30.998464534747708</v>
      </c>
      <c r="I88" s="8"/>
      <c r="J88" s="8"/>
      <c r="K88" s="8"/>
      <c r="L88" s="8"/>
      <c r="M88" s="8"/>
      <c r="N88" s="8"/>
      <c r="O88" s="13"/>
      <c r="P88" s="13"/>
      <c r="Q88" s="13"/>
      <c r="R88" s="16"/>
      <c r="S88" s="17">
        <f t="shared" si="15"/>
        <v>-25.638073365310774</v>
      </c>
      <c r="T88" s="17">
        <f t="shared" si="16"/>
        <v>7.5482833338023321</v>
      </c>
      <c r="U88" s="17">
        <f t="shared" si="17"/>
        <v>3</v>
      </c>
      <c r="V88" s="16"/>
      <c r="W88" s="16"/>
      <c r="X88" s="16"/>
    </row>
    <row r="89" spans="1:24" s="2" customFormat="1" ht="15.75" thickTop="1" thickBot="1">
      <c r="A89" s="37" t="str">
        <f>'Fig. 4E-F_Raw'!A89</f>
        <v>GB2-22</v>
      </c>
      <c r="B89" s="38" t="str">
        <f>'Fig. 4E-F_Raw'!B89</f>
        <v>GB1 + GB2-S695A</v>
      </c>
      <c r="C89" s="8"/>
      <c r="D89" s="43">
        <f>100*'Fig. 4E-F_RawA2'!D89/'Fig. 4E-F_RawA2'!D$79</f>
        <v>83.243158808035304</v>
      </c>
      <c r="E89" s="8"/>
      <c r="F89" s="43">
        <f>100*'Fig. 4E-F_RawA2'!F89/'Fig. 4E-F_RawA2'!F$79</f>
        <v>78.528900437821648</v>
      </c>
      <c r="G89" s="8"/>
      <c r="H89" s="43">
        <f>100*'Fig. 4E-F_RawA2'!H89/'Fig. 4E-F_RawA2'!H$79</f>
        <v>101.69380079660361</v>
      </c>
      <c r="I89" s="8"/>
      <c r="J89" s="8"/>
      <c r="K89" s="8"/>
      <c r="L89" s="8"/>
      <c r="M89" s="8"/>
      <c r="N89" s="8"/>
      <c r="O89" s="13"/>
      <c r="P89" s="13"/>
      <c r="Q89" s="13"/>
      <c r="R89" s="16"/>
      <c r="S89" s="17">
        <f t="shared" si="15"/>
        <v>87.821953347486854</v>
      </c>
      <c r="T89" s="17">
        <f t="shared" si="16"/>
        <v>7.0681721289632087</v>
      </c>
      <c r="U89" s="17">
        <f t="shared" si="17"/>
        <v>3</v>
      </c>
      <c r="V89" s="16"/>
      <c r="W89" s="16"/>
      <c r="X89" s="16"/>
    </row>
    <row r="90" spans="1:24" ht="15" thickTop="1"/>
    <row r="91" spans="1:24" s="2" customFormat="1" ht="15" thickBot="1">
      <c r="A91" s="49" t="str">
        <f>'Fig. 4E-F_Raw'!A91:B91</f>
        <v>rac-BHFF 30 μM</v>
      </c>
      <c r="B91" s="50"/>
    </row>
    <row r="92" spans="1:24" s="2" customFormat="1" ht="15.75" thickTop="1" thickBot="1">
      <c r="A92" s="25"/>
      <c r="B92" s="3"/>
      <c r="C92" s="4"/>
      <c r="D92" s="4">
        <f>'Fig. 4E-F_Raw'!D92</f>
        <v>20200527</v>
      </c>
      <c r="E92" s="4"/>
      <c r="F92" s="4">
        <f>'Fig. 4E-F_Raw'!F92</f>
        <v>20200528</v>
      </c>
      <c r="G92" s="4"/>
      <c r="H92" s="4">
        <f>'Fig. 4E-F_Raw'!H92</f>
        <v>20200529</v>
      </c>
      <c r="I92" s="4"/>
      <c r="J92" s="4">
        <f>'Fig. 4E-F_Raw'!J92</f>
        <v>20200604</v>
      </c>
      <c r="K92" s="4"/>
      <c r="L92" s="4">
        <f>'Fig. 4E-F_Raw'!L92</f>
        <v>20200605</v>
      </c>
      <c r="M92" s="4"/>
      <c r="N92" s="4">
        <f>'Fig. 4E-F_Raw'!N92</f>
        <v>20200610</v>
      </c>
      <c r="O92" s="4"/>
      <c r="P92" s="4"/>
      <c r="Q92" s="4"/>
      <c r="S92" s="5" t="s">
        <v>0</v>
      </c>
      <c r="T92" s="5" t="s">
        <v>1</v>
      </c>
      <c r="U92" s="5" t="s">
        <v>2</v>
      </c>
    </row>
    <row r="93" spans="1:24" s="2" customFormat="1" ht="15.75" thickTop="1" thickBot="1">
      <c r="A93" s="35" t="str">
        <f>'Fig. 4E-F_Raw'!A93</f>
        <v>Mock</v>
      </c>
      <c r="B93" s="36" t="str">
        <f>'Fig. 4E-F_Raw'!B93</f>
        <v>pRK</v>
      </c>
      <c r="C93" s="8"/>
      <c r="D93" s="8">
        <f>100*'Fig. 4E-F_RawA2'!D93/'Fig. 4E-F_RawA2'!D$94</f>
        <v>0</v>
      </c>
      <c r="E93" s="8"/>
      <c r="F93" s="8">
        <f>100*'Fig. 4E-F_RawA2'!F93/'Fig. 4E-F_RawA2'!F$94</f>
        <v>0</v>
      </c>
      <c r="G93" s="8"/>
      <c r="H93" s="8">
        <f>100*'Fig. 4E-F_RawA2'!H93/'Fig. 4E-F_RawA2'!H$94</f>
        <v>0</v>
      </c>
      <c r="I93" s="8"/>
      <c r="J93" s="43">
        <f>100*'Fig. 4E-F_RawA2'!J93/'Fig. 4E-F_RawA2'!J$94</f>
        <v>0</v>
      </c>
      <c r="K93" s="8"/>
      <c r="L93" s="8">
        <f>100*'Fig. 4E-F_RawA2'!L93/'Fig. 4E-F_RawA2'!L$94</f>
        <v>0</v>
      </c>
      <c r="M93" s="8"/>
      <c r="N93" s="8">
        <f>100*'Fig. 4E-F_RawA2'!N93/'Fig. 4E-F_RawA2'!N$94</f>
        <v>0</v>
      </c>
      <c r="O93" s="10"/>
      <c r="P93" s="10"/>
      <c r="Q93" s="10"/>
      <c r="S93" s="14">
        <f t="shared" ref="S93:S104" si="18">AVERAGE(C93:Q93)</f>
        <v>0</v>
      </c>
      <c r="T93" s="14">
        <f t="shared" ref="T93:T104" si="19">STDEVA(C93:Q93)/SQRT(COUNT(C93:Q93))</f>
        <v>0</v>
      </c>
      <c r="U93" s="14">
        <f t="shared" ref="U93:U104" si="20">COUNT(C93:Q93)</f>
        <v>6</v>
      </c>
    </row>
    <row r="94" spans="1:24" s="2" customFormat="1" ht="15.75" thickTop="1" thickBot="1">
      <c r="A94" s="37" t="str">
        <f>'Fig. 4E-F_Raw'!A94</f>
        <v>WT</v>
      </c>
      <c r="B94" s="38" t="str">
        <f>'Fig. 4E-F_Raw'!B94</f>
        <v>GB1 + GB2</v>
      </c>
      <c r="C94" s="8"/>
      <c r="D94" s="8">
        <f>100*'Fig. 4E-F_RawA2'!D94/'Fig. 4E-F_RawA2'!D$94</f>
        <v>100</v>
      </c>
      <c r="E94" s="8"/>
      <c r="F94" s="8">
        <f>100*'Fig. 4E-F_RawA2'!F94/'Fig. 4E-F_RawA2'!F$94</f>
        <v>100</v>
      </c>
      <c r="G94" s="8"/>
      <c r="H94" s="8">
        <f>100*'Fig. 4E-F_RawA2'!H94/'Fig. 4E-F_RawA2'!H$94</f>
        <v>99.999999999999986</v>
      </c>
      <c r="I94" s="8"/>
      <c r="J94" s="43">
        <f>100*'Fig. 4E-F_RawA2'!J94/'Fig. 4E-F_RawA2'!J$94</f>
        <v>100</v>
      </c>
      <c r="K94" s="8"/>
      <c r="L94" s="8">
        <f>100*'Fig. 4E-F_RawA2'!L94/'Fig. 4E-F_RawA2'!L$94</f>
        <v>100</v>
      </c>
      <c r="M94" s="8"/>
      <c r="N94" s="8">
        <f>100*'Fig. 4E-F_RawA2'!N94/'Fig. 4E-F_RawA2'!N$94</f>
        <v>100</v>
      </c>
      <c r="O94" s="13"/>
      <c r="P94" s="13"/>
      <c r="Q94" s="13"/>
      <c r="S94" s="14">
        <f t="shared" si="18"/>
        <v>100</v>
      </c>
      <c r="T94" s="14">
        <f t="shared" si="19"/>
        <v>2.5945352296482637E-15</v>
      </c>
      <c r="U94" s="14">
        <f t="shared" si="20"/>
        <v>6</v>
      </c>
    </row>
    <row r="95" spans="1:24" s="2" customFormat="1" ht="15.75" thickTop="1" thickBot="1">
      <c r="A95" s="37" t="str">
        <f>'Fig. 4E-F_Raw'!A95</f>
        <v>GB1-1</v>
      </c>
      <c r="B95" s="38" t="str">
        <f>'Fig. 4E-F_Raw'!B95</f>
        <v>GB1-M807A + GB2</v>
      </c>
      <c r="C95" s="8"/>
      <c r="D95" s="8"/>
      <c r="E95" s="8"/>
      <c r="F95" s="8"/>
      <c r="G95" s="8"/>
      <c r="H95" s="8"/>
      <c r="I95" s="8"/>
      <c r="J95" s="43">
        <f>100*'Fig. 4E-F_RawA2'!J95/'Fig. 4E-F_RawA2'!J$94</f>
        <v>115.7679177655076</v>
      </c>
      <c r="K95" s="8"/>
      <c r="L95" s="8">
        <f>100*'Fig. 4E-F_RawA2'!L95/'Fig. 4E-F_RawA2'!L$94</f>
        <v>106.76291572054176</v>
      </c>
      <c r="M95" s="8"/>
      <c r="N95" s="8">
        <f>100*'Fig. 4E-F_RawA2'!N95/'Fig. 4E-F_RawA2'!N$94</f>
        <v>113.53561521160978</v>
      </c>
      <c r="O95" s="13"/>
      <c r="P95" s="13"/>
      <c r="Q95" s="13"/>
      <c r="S95" s="14">
        <f t="shared" si="18"/>
        <v>112.02214956588637</v>
      </c>
      <c r="T95" s="14">
        <f t="shared" si="19"/>
        <v>2.7074249237389449</v>
      </c>
      <c r="U95" s="14">
        <f t="shared" si="20"/>
        <v>3</v>
      </c>
    </row>
    <row r="96" spans="1:24" s="2" customFormat="1" ht="15.75" thickTop="1" thickBot="1">
      <c r="A96" s="37" t="str">
        <f>'Fig. 4E-F_Raw'!A96</f>
        <v>GB1-2</v>
      </c>
      <c r="B96" s="38" t="str">
        <f>'Fig. 4E-F_Raw'!B96</f>
        <v>GB1-Y810A + GB2</v>
      </c>
      <c r="C96" s="8"/>
      <c r="D96" s="8"/>
      <c r="E96" s="8"/>
      <c r="F96" s="8"/>
      <c r="G96" s="8"/>
      <c r="H96" s="8"/>
      <c r="I96" s="8"/>
      <c r="J96" s="43">
        <f>100*'Fig. 4E-F_RawA2'!J96/'Fig. 4E-F_RawA2'!J$94</f>
        <v>38.53342889261905</v>
      </c>
      <c r="K96" s="8"/>
      <c r="L96" s="8">
        <f>100*'Fig. 4E-F_RawA2'!L96/'Fig. 4E-F_RawA2'!L$94</f>
        <v>59.693063736833508</v>
      </c>
      <c r="M96" s="8"/>
      <c r="N96" s="8">
        <f>100*'Fig. 4E-F_RawA2'!N96/'Fig. 4E-F_RawA2'!N$94</f>
        <v>18.497514438682597</v>
      </c>
      <c r="O96" s="13"/>
      <c r="P96" s="13"/>
      <c r="Q96" s="13"/>
      <c r="S96" s="14">
        <f t="shared" si="18"/>
        <v>38.908002356045053</v>
      </c>
      <c r="T96" s="14">
        <f t="shared" si="19"/>
        <v>11.893605417109963</v>
      </c>
      <c r="U96" s="14">
        <f t="shared" si="20"/>
        <v>3</v>
      </c>
    </row>
    <row r="97" spans="1:24" s="2" customFormat="1" ht="15.75" thickTop="1" thickBot="1">
      <c r="A97" s="37" t="str">
        <f>'Fig. 4E-F_Raw'!A97</f>
        <v>GB1-3</v>
      </c>
      <c r="B97" s="38" t="str">
        <f>'Fig. 4E-F_Raw'!B97</f>
        <v>GB1-N811A + GB2</v>
      </c>
      <c r="C97" s="8"/>
      <c r="D97" s="8"/>
      <c r="E97" s="8"/>
      <c r="F97" s="8"/>
      <c r="G97" s="8"/>
      <c r="H97" s="8"/>
      <c r="I97" s="8"/>
      <c r="J97" s="43">
        <f>100*'Fig. 4E-F_RawA2'!J97/'Fig. 4E-F_RawA2'!J$94</f>
        <v>181.2154261063186</v>
      </c>
      <c r="K97" s="8"/>
      <c r="L97" s="8">
        <f>100*'Fig. 4E-F_RawA2'!L97/'Fig. 4E-F_RawA2'!L$94</f>
        <v>165.85062279068973</v>
      </c>
      <c r="M97" s="8"/>
      <c r="N97" s="8">
        <f>100*'Fig. 4E-F_RawA2'!N97/'Fig. 4E-F_RawA2'!N$94</f>
        <v>156.84357226365827</v>
      </c>
      <c r="O97" s="13"/>
      <c r="P97" s="13"/>
      <c r="Q97" s="13"/>
      <c r="S97" s="14">
        <f t="shared" si="18"/>
        <v>167.96987372022218</v>
      </c>
      <c r="T97" s="14">
        <f t="shared" si="19"/>
        <v>7.1148959540001346</v>
      </c>
      <c r="U97" s="14">
        <f t="shared" si="20"/>
        <v>3</v>
      </c>
    </row>
    <row r="98" spans="1:24" s="2" customFormat="1" ht="15.75" thickTop="1" thickBot="1">
      <c r="A98" s="37" t="str">
        <f>'Fig. 4E-F_Raw'!A98</f>
        <v>GB1-4</v>
      </c>
      <c r="B98" s="38" t="str">
        <f>'Fig. 4E-F_Raw'!B98</f>
        <v>GB1-MYN-AAA + GB2</v>
      </c>
      <c r="C98" s="8"/>
      <c r="D98" s="8"/>
      <c r="E98" s="8"/>
      <c r="F98" s="8"/>
      <c r="G98" s="8"/>
      <c r="H98" s="8"/>
      <c r="I98" s="8"/>
      <c r="J98" s="43">
        <f>100*'Fig. 4E-F_RawA2'!J98/'Fig. 4E-F_RawA2'!J$94</f>
        <v>-26.914208113884868</v>
      </c>
      <c r="K98" s="8"/>
      <c r="L98" s="8">
        <f>100*'Fig. 4E-F_RawA2'!L98/'Fig. 4E-F_RawA2'!L$94</f>
        <v>16.492415019532963</v>
      </c>
      <c r="M98" s="8"/>
      <c r="N98" s="8">
        <f>100*'Fig. 4E-F_RawA2'!N98/'Fig. 4E-F_RawA2'!N$94</f>
        <v>3.3685955640827889</v>
      </c>
      <c r="O98" s="13"/>
      <c r="P98" s="13"/>
      <c r="Q98" s="13"/>
      <c r="S98" s="14">
        <f t="shared" si="18"/>
        <v>-2.3510658434230387</v>
      </c>
      <c r="T98" s="14">
        <f t="shared" si="19"/>
        <v>12.852621365879992</v>
      </c>
      <c r="U98" s="14">
        <f t="shared" si="20"/>
        <v>3</v>
      </c>
    </row>
    <row r="99" spans="1:24" s="2" customFormat="1" ht="15.75" thickTop="1" thickBot="1">
      <c r="A99" s="37" t="str">
        <f>'Fig. 4E-F_Raw'!A99</f>
        <v>GB1-20</v>
      </c>
      <c r="B99" s="38" t="str">
        <f>'Fig. 4E-F_Raw'!B99</f>
        <v>GB1-K792A + GB2</v>
      </c>
      <c r="C99" s="8"/>
      <c r="D99" s="8"/>
      <c r="E99" s="8"/>
      <c r="F99" s="8"/>
      <c r="G99" s="8"/>
      <c r="H99" s="8"/>
      <c r="I99" s="8"/>
      <c r="J99" s="43">
        <f>100*'Fig. 4E-F_RawA2'!J99/'Fig. 4E-F_RawA2'!J$94</f>
        <v>2.1259078032411991</v>
      </c>
      <c r="K99" s="8"/>
      <c r="L99" s="8">
        <f>100*'Fig. 4E-F_RawA2'!L99/'Fig. 4E-F_RawA2'!L$94</f>
        <v>50.712810683823186</v>
      </c>
      <c r="M99" s="8"/>
      <c r="N99" s="8">
        <f>100*'Fig. 4E-F_RawA2'!N99/'Fig. 4E-F_RawA2'!N$94</f>
        <v>58.075529808995256</v>
      </c>
      <c r="O99" s="13"/>
      <c r="P99" s="13"/>
      <c r="Q99" s="13"/>
      <c r="S99" s="14">
        <f t="shared" si="18"/>
        <v>36.971416098686547</v>
      </c>
      <c r="T99" s="14">
        <f t="shared" si="19"/>
        <v>17.551918171575121</v>
      </c>
      <c r="U99" s="14">
        <f t="shared" si="20"/>
        <v>3</v>
      </c>
    </row>
    <row r="100" spans="1:24" s="2" customFormat="1" ht="15.75" thickTop="1" thickBot="1">
      <c r="A100" s="37" t="str">
        <f>'Fig. 4E-F_Raw'!A100</f>
        <v>GB2-9</v>
      </c>
      <c r="B100" s="38" t="str">
        <f>'Fig. 4E-F_Raw'!B100</f>
        <v>GB1 + GB2-M694A</v>
      </c>
      <c r="C100" s="8"/>
      <c r="D100" s="8">
        <f>100*'Fig. 4E-F_RawA2'!D100/'Fig. 4E-F_RawA2'!D$94</f>
        <v>48.121720083438483</v>
      </c>
      <c r="E100" s="8"/>
      <c r="F100" s="8">
        <f>100*'Fig. 4E-F_RawA2'!F100/'Fig. 4E-F_RawA2'!F$94</f>
        <v>73.362480323234351</v>
      </c>
      <c r="G100" s="8"/>
      <c r="H100" s="8">
        <f>100*'Fig. 4E-F_RawA2'!H100/'Fig. 4E-F_RawA2'!H$94</f>
        <v>79.892329896471978</v>
      </c>
      <c r="I100" s="8"/>
      <c r="J100" s="8"/>
      <c r="K100" s="8"/>
      <c r="L100" s="8"/>
      <c r="M100" s="8"/>
      <c r="N100" s="8"/>
      <c r="O100" s="13"/>
      <c r="P100" s="13"/>
      <c r="Q100" s="13"/>
      <c r="S100" s="14">
        <f t="shared" si="18"/>
        <v>67.125510101048278</v>
      </c>
      <c r="T100" s="14">
        <f t="shared" si="19"/>
        <v>9.6870662937295346</v>
      </c>
      <c r="U100" s="14">
        <f t="shared" si="20"/>
        <v>3</v>
      </c>
    </row>
    <row r="101" spans="1:24" s="2" customFormat="1" ht="15.75" thickTop="1" thickBot="1">
      <c r="A101" s="37" t="str">
        <f>'Fig. 4E-F_Raw'!A101</f>
        <v>GB2-10</v>
      </c>
      <c r="B101" s="38" t="str">
        <f>'Fig. 4E-F_Raw'!B101</f>
        <v>GB1 + GB2-Y697A</v>
      </c>
      <c r="C101" s="8"/>
      <c r="D101" s="8">
        <f>100*'Fig. 4E-F_RawA2'!D101/'Fig. 4E-F_RawA2'!D$94</f>
        <v>71.477716226097442</v>
      </c>
      <c r="E101" s="8"/>
      <c r="F101" s="8">
        <f>100*'Fig. 4E-F_RawA2'!F101/'Fig. 4E-F_RawA2'!F$94</f>
        <v>67.928585395181415</v>
      </c>
      <c r="G101" s="8"/>
      <c r="H101" s="43">
        <f>100*'Fig. 4E-F_RawA2'!H101/'Fig. 4E-F_RawA2'!H$94</f>
        <v>112.274786887605</v>
      </c>
      <c r="I101" s="8"/>
      <c r="J101" s="8"/>
      <c r="K101" s="8"/>
      <c r="L101" s="8"/>
      <c r="M101" s="8"/>
      <c r="N101" s="8"/>
      <c r="O101" s="13"/>
      <c r="P101" s="13"/>
      <c r="Q101" s="13"/>
      <c r="S101" s="14">
        <f t="shared" si="18"/>
        <v>83.893696169627958</v>
      </c>
      <c r="T101" s="14">
        <f t="shared" si="19"/>
        <v>14.227482972171272</v>
      </c>
      <c r="U101" s="14">
        <f t="shared" si="20"/>
        <v>3</v>
      </c>
    </row>
    <row r="102" spans="1:24" s="2" customFormat="1" ht="15.75" thickTop="1" thickBot="1">
      <c r="A102" s="37" t="str">
        <f>'Fig. 4E-F_Raw'!A102</f>
        <v>GB2-11</v>
      </c>
      <c r="B102" s="38" t="str">
        <f>'Fig. 4E-F_Raw'!B102</f>
        <v>GB1 + GB2-N698A</v>
      </c>
      <c r="C102" s="8"/>
      <c r="D102" s="43">
        <f>100*'Fig. 4E-F_RawA2'!D102/'Fig. 4E-F_RawA2'!D$94</f>
        <v>55.885000418055611</v>
      </c>
      <c r="E102" s="8"/>
      <c r="F102" s="43">
        <f>100*'Fig. 4E-F_RawA2'!F102/'Fig. 4E-F_RawA2'!F$94</f>
        <v>114.34399392297799</v>
      </c>
      <c r="G102" s="8"/>
      <c r="H102" s="43">
        <f>100*'Fig. 4E-F_RawA2'!H102/'Fig. 4E-F_RawA2'!H$94</f>
        <v>133.26800044967206</v>
      </c>
      <c r="I102" s="8"/>
      <c r="J102" s="8"/>
      <c r="K102" s="8"/>
      <c r="L102" s="8"/>
      <c r="M102" s="8"/>
      <c r="N102" s="8"/>
      <c r="O102" s="13"/>
      <c r="P102" s="13"/>
      <c r="Q102" s="13"/>
      <c r="S102" s="14">
        <f t="shared" si="18"/>
        <v>101.16566493023522</v>
      </c>
      <c r="T102" s="14">
        <f t="shared" si="19"/>
        <v>23.290079717582262</v>
      </c>
      <c r="U102" s="14">
        <f t="shared" si="20"/>
        <v>3</v>
      </c>
    </row>
    <row r="103" spans="1:24" s="2" customFormat="1" ht="15.75" thickTop="1" thickBot="1">
      <c r="A103" s="37" t="str">
        <f>'Fig. 4E-F_Raw'!A103</f>
        <v>GB2-12</v>
      </c>
      <c r="B103" s="38" t="str">
        <f>'Fig. 4E-F_Raw'!B103</f>
        <v>GB1 + GB2-MYN-AAA</v>
      </c>
      <c r="C103" s="8"/>
      <c r="D103" s="8">
        <f>100*'Fig. 4E-F_RawA2'!D103/'Fig. 4E-F_RawA2'!D$94</f>
        <v>-10.742694555050637</v>
      </c>
      <c r="E103" s="8"/>
      <c r="F103" s="8">
        <f>100*'Fig. 4E-F_RawA2'!F103/'Fig. 4E-F_RawA2'!F$94</f>
        <v>-6.3996334983007515</v>
      </c>
      <c r="G103" s="8"/>
      <c r="H103" s="43">
        <f>100*'Fig. 4E-F_RawA2'!H103/'Fig. 4E-F_RawA2'!H$94</f>
        <v>-25.733603300707387</v>
      </c>
      <c r="I103" s="8"/>
      <c r="J103" s="8"/>
      <c r="K103" s="8"/>
      <c r="L103" s="8"/>
      <c r="M103" s="8"/>
      <c r="N103" s="8"/>
      <c r="O103" s="13"/>
      <c r="P103" s="13"/>
      <c r="Q103" s="13"/>
      <c r="R103" s="16"/>
      <c r="S103" s="17">
        <f t="shared" si="18"/>
        <v>-14.291977118019593</v>
      </c>
      <c r="T103" s="17">
        <f t="shared" si="19"/>
        <v>5.8565818277085908</v>
      </c>
      <c r="U103" s="17">
        <f t="shared" si="20"/>
        <v>3</v>
      </c>
      <c r="V103" s="16"/>
      <c r="W103" s="16"/>
      <c r="X103" s="16"/>
    </row>
    <row r="104" spans="1:24" s="2" customFormat="1" ht="15.75" thickTop="1" thickBot="1">
      <c r="A104" s="37" t="str">
        <f>'Fig. 4E-F_Raw'!A104</f>
        <v>GB2-22</v>
      </c>
      <c r="B104" s="38" t="str">
        <f>'Fig. 4E-F_Raw'!B104</f>
        <v>GB1 + GB2-S695A</v>
      </c>
      <c r="C104" s="8"/>
      <c r="D104" s="8">
        <f>100*'Fig. 4E-F_RawA2'!D104/'Fig. 4E-F_RawA2'!D$94</f>
        <v>108.74804212752254</v>
      </c>
      <c r="E104" s="8"/>
      <c r="F104" s="8">
        <f>100*'Fig. 4E-F_RawA2'!F104/'Fig. 4E-F_RawA2'!F$94</f>
        <v>70.432122319749368</v>
      </c>
      <c r="G104" s="8"/>
      <c r="H104" s="43">
        <f>100*'Fig. 4E-F_RawA2'!H104/'Fig. 4E-F_RawA2'!H$94</f>
        <v>106.09809776327974</v>
      </c>
      <c r="I104" s="8"/>
      <c r="J104" s="8"/>
      <c r="K104" s="8"/>
      <c r="L104" s="8"/>
      <c r="M104" s="8"/>
      <c r="N104" s="8"/>
      <c r="O104" s="13"/>
      <c r="P104" s="13"/>
      <c r="Q104" s="13"/>
      <c r="R104" s="16"/>
      <c r="S104" s="17">
        <f t="shared" si="18"/>
        <v>95.092754070183886</v>
      </c>
      <c r="T104" s="17">
        <f t="shared" si="19"/>
        <v>12.354022557198389</v>
      </c>
      <c r="U104" s="17">
        <f t="shared" si="20"/>
        <v>3</v>
      </c>
      <c r="V104" s="16"/>
      <c r="W104" s="16"/>
      <c r="X104" s="16"/>
    </row>
    <row r="105" spans="1:24" ht="15" thickTop="1">
      <c r="R105" s="24"/>
      <c r="S105" s="24"/>
      <c r="T105" s="24"/>
      <c r="U105" s="24"/>
      <c r="V105" s="24"/>
      <c r="W105" s="24"/>
      <c r="X105" s="24"/>
    </row>
  </sheetData>
  <mergeCells count="7">
    <mergeCell ref="A91:B91"/>
    <mergeCell ref="A1:B1"/>
    <mergeCell ref="A16:B16"/>
    <mergeCell ref="A31:B31"/>
    <mergeCell ref="A46:B46"/>
    <mergeCell ref="A61:B61"/>
    <mergeCell ref="A76:B76"/>
  </mergeCells>
  <phoneticPr fontId="1" type="noConversion"/>
  <pageMargins left="0.7" right="0.7" top="0.75" bottom="0.75" header="0.3" footer="0.3"/>
  <pageSetup orientation="portrait" verticalDpi="12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5"/>
  <sheetViews>
    <sheetView zoomScale="70" zoomScaleNormal="70" workbookViewId="0">
      <pane xSplit="2" ySplit="2" topLeftCell="C3" activePane="bottomRight" state="frozen"/>
      <selection activeCell="F20" sqref="F20"/>
      <selection pane="topRight" activeCell="F20" sqref="F20"/>
      <selection pane="bottomLeft" activeCell="F20" sqref="F20"/>
      <selection pane="bottomRight" activeCell="I22" sqref="I22"/>
    </sheetView>
  </sheetViews>
  <sheetFormatPr defaultColWidth="7.625" defaultRowHeight="14.25"/>
  <cols>
    <col min="1" max="1" width="7.75" style="41" bestFit="1" customWidth="1"/>
    <col min="2" max="2" width="21.125" style="41" bestFit="1" customWidth="1"/>
    <col min="3" max="16" width="8.375" style="47" customWidth="1"/>
    <col min="17" max="17" width="8.375" style="23" customWidth="1"/>
    <col min="18" max="18" width="7.625" style="23"/>
    <col min="19" max="20" width="7.75" style="23" bestFit="1" customWidth="1"/>
    <col min="21" max="21" width="3.125" style="23" bestFit="1" customWidth="1"/>
    <col min="22" max="16384" width="7.625" style="23"/>
  </cols>
  <sheetData>
    <row r="1" spans="1:24" s="2" customFormat="1" ht="15" thickBot="1">
      <c r="A1" s="49" t="str">
        <f>'Fig. 4E-F_Raw'!A1:B1</f>
        <v>Buffer</v>
      </c>
      <c r="B1" s="50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</row>
    <row r="2" spans="1:24" s="2" customFormat="1" ht="15.75" thickTop="1" thickBot="1">
      <c r="A2" s="25"/>
      <c r="B2" s="3"/>
      <c r="C2" s="45">
        <f>'Fig. 4E-F_Raw'!C2</f>
        <v>20200527</v>
      </c>
      <c r="D2" s="45">
        <f>'Fig. 4E-F_Raw'!D2</f>
        <v>20200527</v>
      </c>
      <c r="E2" s="45">
        <f>'Fig. 4E-F_Raw'!E2</f>
        <v>20200528</v>
      </c>
      <c r="F2" s="45">
        <f>'Fig. 4E-F_Raw'!F2</f>
        <v>20200528</v>
      </c>
      <c r="G2" s="45">
        <f>'Fig. 4E-F_Raw'!G2</f>
        <v>20200529</v>
      </c>
      <c r="H2" s="45">
        <f>'Fig. 4E-F_Raw'!H2</f>
        <v>20200529</v>
      </c>
      <c r="I2" s="45">
        <f>'Fig. 4E-F_Raw'!I2</f>
        <v>20200604</v>
      </c>
      <c r="J2" s="45">
        <f>'Fig. 4E-F_Raw'!J2</f>
        <v>20200604</v>
      </c>
      <c r="K2" s="45">
        <f>'Fig. 4E-F_Raw'!K2</f>
        <v>20200605</v>
      </c>
      <c r="L2" s="45">
        <f>'Fig. 4E-F_Raw'!L2</f>
        <v>20200605</v>
      </c>
      <c r="M2" s="45">
        <f>'Fig. 4E-F_Raw'!M2</f>
        <v>20200610</v>
      </c>
      <c r="N2" s="45">
        <f>'Fig. 4E-F_Raw'!N2</f>
        <v>20200610</v>
      </c>
      <c r="O2" s="45"/>
      <c r="P2" s="45"/>
      <c r="Q2" s="4"/>
      <c r="S2" s="5" t="s">
        <v>0</v>
      </c>
      <c r="T2" s="5" t="s">
        <v>1</v>
      </c>
      <c r="U2" s="5" t="s">
        <v>2</v>
      </c>
    </row>
    <row r="3" spans="1:24" s="2" customFormat="1" ht="15.75" thickTop="1" thickBot="1">
      <c r="A3" s="35" t="str">
        <f>'Fig. 4E-F_Raw'!A3</f>
        <v>Mock</v>
      </c>
      <c r="B3" s="36" t="str">
        <f>'Fig. 4E-F_Raw'!B3</f>
        <v>pRK</v>
      </c>
      <c r="C3" s="43">
        <f>100*'Fig. 4E-F_RawA1'!C3/'Fig. 4E-F_RawA1'!C$4</f>
        <v>0</v>
      </c>
      <c r="D3" s="43">
        <f>100*'Fig. 4E-F_RawA1'!D3/'Fig. 4E-F_RawA1'!D$4</f>
        <v>0</v>
      </c>
      <c r="E3" s="43">
        <f>100*'Fig. 4E-F_RawA1'!E3/'Fig. 4E-F_RawA1'!E$4</f>
        <v>0</v>
      </c>
      <c r="F3" s="43">
        <f>100*'Fig. 4E-F_RawA1'!F3/'Fig. 4E-F_RawA1'!F$4</f>
        <v>0</v>
      </c>
      <c r="G3" s="43">
        <f>100*'Fig. 4E-F_RawA1'!G3/'Fig. 4E-F_RawA1'!G$4</f>
        <v>0</v>
      </c>
      <c r="H3" s="43">
        <f>100*'Fig. 4E-F_RawA1'!H3/'Fig. 4E-F_RawA1'!H$4</f>
        <v>0</v>
      </c>
      <c r="I3" s="43">
        <f>100*'Fig. 4E-F_RawA1'!I3/'Fig. 4E-F_RawA1'!I$4</f>
        <v>0</v>
      </c>
      <c r="J3" s="43">
        <f>100*'Fig. 4E-F_RawA1'!J3/'Fig. 4E-F_RawA1'!J$4</f>
        <v>0</v>
      </c>
      <c r="K3" s="43">
        <f>100*'Fig. 4E-F_RawA1'!K3/'Fig. 4E-F_RawA1'!K$4</f>
        <v>0</v>
      </c>
      <c r="L3" s="43">
        <f>100*'Fig. 4E-F_RawA1'!L3/'Fig. 4E-F_RawA1'!L$4</f>
        <v>0</v>
      </c>
      <c r="M3" s="43">
        <f>100*'Fig. 4E-F_RawA1'!M3/'Fig. 4E-F_RawA1'!M$4</f>
        <v>0</v>
      </c>
      <c r="N3" s="43">
        <f>100*'Fig. 4E-F_RawA1'!N3/'Fig. 4E-F_RawA1'!N$4</f>
        <v>0</v>
      </c>
      <c r="O3" s="46"/>
      <c r="P3" s="46"/>
      <c r="Q3" s="10"/>
      <c r="S3" s="14">
        <f t="shared" ref="S3:S14" si="0">AVERAGE(C3:Q3)</f>
        <v>0</v>
      </c>
      <c r="T3" s="14">
        <f t="shared" ref="T3:T14" si="1">STDEVA(C3:Q3)/SQRT(COUNT(C3:Q3))</f>
        <v>0</v>
      </c>
      <c r="U3" s="14">
        <f t="shared" ref="U3:U14" si="2">COUNT(C3:Q3)</f>
        <v>12</v>
      </c>
      <c r="W3" s="51" t="s">
        <v>65</v>
      </c>
    </row>
    <row r="4" spans="1:24" s="2" customFormat="1" ht="15.75" thickTop="1" thickBot="1">
      <c r="A4" s="37" t="str">
        <f>'Fig. 4E-F_Raw'!A4</f>
        <v>WT</v>
      </c>
      <c r="B4" s="38" t="str">
        <f>'Fig. 4E-F_Raw'!B4</f>
        <v>GB1 + GB2</v>
      </c>
      <c r="C4" s="43">
        <f>100*'Fig. 4E-F_RawA1'!C4/'Fig. 4E-F_RawA1'!C$4</f>
        <v>100.00000000000001</v>
      </c>
      <c r="D4" s="43">
        <f>100*'Fig. 4E-F_RawA1'!D4/'Fig. 4E-F_RawA1'!D$4</f>
        <v>100.00000000000001</v>
      </c>
      <c r="E4" s="43">
        <f>100*'Fig. 4E-F_RawA1'!E4/'Fig. 4E-F_RawA1'!E$4</f>
        <v>100</v>
      </c>
      <c r="F4" s="43">
        <f>100*'Fig. 4E-F_RawA1'!F4/'Fig. 4E-F_RawA1'!F$4</f>
        <v>100</v>
      </c>
      <c r="G4" s="43">
        <f>100*'Fig. 4E-F_RawA1'!G4/'Fig. 4E-F_RawA1'!G$4</f>
        <v>100.00000000000001</v>
      </c>
      <c r="H4" s="43">
        <f>100*'Fig. 4E-F_RawA1'!H4/'Fig. 4E-F_RawA1'!H$4</f>
        <v>99.999999999999986</v>
      </c>
      <c r="I4" s="43">
        <f>100*'Fig. 4E-F_RawA1'!I4/'Fig. 4E-F_RawA1'!I$4</f>
        <v>100</v>
      </c>
      <c r="J4" s="43">
        <f>100*'Fig. 4E-F_RawA1'!J4/'Fig. 4E-F_RawA1'!J$4</f>
        <v>100</v>
      </c>
      <c r="K4" s="43">
        <f>100*'Fig. 4E-F_RawA1'!K4/'Fig. 4E-F_RawA1'!K$4</f>
        <v>100</v>
      </c>
      <c r="L4" s="43">
        <f>100*'Fig. 4E-F_RawA1'!L4/'Fig. 4E-F_RawA1'!L$4</f>
        <v>100</v>
      </c>
      <c r="M4" s="43">
        <f>100*'Fig. 4E-F_RawA1'!M4/'Fig. 4E-F_RawA1'!M$4</f>
        <v>100</v>
      </c>
      <c r="N4" s="43">
        <f>100*'Fig. 4E-F_RawA1'!N4/'Fig. 4E-F_RawA1'!N$4</f>
        <v>100</v>
      </c>
      <c r="O4" s="20"/>
      <c r="P4" s="20"/>
      <c r="Q4" s="13"/>
      <c r="S4" s="14">
        <f t="shared" si="0"/>
        <v>100</v>
      </c>
      <c r="T4" s="14">
        <f t="shared" si="1"/>
        <v>2.473792277949341E-15</v>
      </c>
      <c r="U4" s="14">
        <f t="shared" si="2"/>
        <v>12</v>
      </c>
      <c r="W4" s="51"/>
    </row>
    <row r="5" spans="1:24" s="2" customFormat="1" ht="15.75" thickTop="1" thickBot="1">
      <c r="A5" s="37" t="str">
        <f>'Fig. 4E-F_Raw'!A5</f>
        <v>GB1-1</v>
      </c>
      <c r="B5" s="38" t="str">
        <f>'Fig. 4E-F_Raw'!B5</f>
        <v>GB1-M807A + GB2</v>
      </c>
      <c r="C5" s="43"/>
      <c r="D5" s="43"/>
      <c r="E5" s="43"/>
      <c r="F5" s="43"/>
      <c r="G5" s="43"/>
      <c r="H5" s="43"/>
      <c r="I5" s="43">
        <f>100*'Fig. 4E-F_RawA1'!I5/'Fig. 4E-F_RawA1'!I$4</f>
        <v>92.77741230525973</v>
      </c>
      <c r="J5" s="43">
        <f>100*'Fig. 4E-F_RawA1'!J5/'Fig. 4E-F_RawA1'!J$4</f>
        <v>79.442359283397323</v>
      </c>
      <c r="K5" s="43">
        <f>100*'Fig. 4E-F_RawA1'!K5/'Fig. 4E-F_RawA1'!K$4</f>
        <v>72.900624904582784</v>
      </c>
      <c r="L5" s="43">
        <f>100*'Fig. 4E-F_RawA1'!L5/'Fig. 4E-F_RawA1'!L$4</f>
        <v>86.612705073560235</v>
      </c>
      <c r="M5" s="43">
        <f>100*'Fig. 4E-F_RawA1'!M5/'Fig. 4E-F_RawA1'!M$4</f>
        <v>67.271533266433821</v>
      </c>
      <c r="N5" s="43">
        <f>100*'Fig. 4E-F_RawA1'!N5/'Fig. 4E-F_RawA1'!N$4</f>
        <v>69.648294803892995</v>
      </c>
      <c r="O5" s="20"/>
      <c r="P5" s="20"/>
      <c r="Q5" s="13"/>
      <c r="S5" s="14">
        <f t="shared" si="0"/>
        <v>78.108821606187817</v>
      </c>
      <c r="T5" s="14">
        <f t="shared" si="1"/>
        <v>4.1045282111102894</v>
      </c>
      <c r="U5" s="14">
        <f t="shared" si="2"/>
        <v>6</v>
      </c>
      <c r="W5" s="51"/>
    </row>
    <row r="6" spans="1:24" s="2" customFormat="1" ht="15.75" thickTop="1" thickBot="1">
      <c r="A6" s="37" t="str">
        <f>'Fig. 4E-F_Raw'!A6</f>
        <v>GB1-2</v>
      </c>
      <c r="B6" s="38" t="str">
        <f>'Fig. 4E-F_Raw'!B6</f>
        <v>GB1-Y810A + GB2</v>
      </c>
      <c r="C6" s="43"/>
      <c r="D6" s="43"/>
      <c r="E6" s="43"/>
      <c r="F6" s="43"/>
      <c r="G6" s="43"/>
      <c r="H6" s="43"/>
      <c r="I6" s="43">
        <f>100*'Fig. 4E-F_RawA1'!I6/'Fig. 4E-F_RawA1'!I$4</f>
        <v>18.257938778011734</v>
      </c>
      <c r="J6" s="43">
        <f>100*'Fig. 4E-F_RawA1'!J6/'Fig. 4E-F_RawA1'!J$4</f>
        <v>29.25311600925512</v>
      </c>
      <c r="K6" s="43">
        <f>100*'Fig. 4E-F_RawA1'!K6/'Fig. 4E-F_RawA1'!K$4</f>
        <v>18.201401994185701</v>
      </c>
      <c r="L6" s="43">
        <f>100*'Fig. 4E-F_RawA1'!L6/'Fig. 4E-F_RawA1'!L$4</f>
        <v>32.16720045734408</v>
      </c>
      <c r="M6" s="43">
        <f>100*'Fig. 4E-F_RawA1'!M6/'Fig. 4E-F_RawA1'!M$4</f>
        <v>38.744131931638655</v>
      </c>
      <c r="N6" s="43">
        <f>100*'Fig. 4E-F_RawA1'!N6/'Fig. 4E-F_RawA1'!N$4</f>
        <v>60.189173159106474</v>
      </c>
      <c r="O6" s="20"/>
      <c r="P6" s="20"/>
      <c r="Q6" s="13"/>
      <c r="S6" s="14">
        <f t="shared" si="0"/>
        <v>32.802160388256958</v>
      </c>
      <c r="T6" s="14">
        <f t="shared" si="1"/>
        <v>6.3850630703775835</v>
      </c>
      <c r="U6" s="14">
        <f t="shared" si="2"/>
        <v>6</v>
      </c>
      <c r="W6" s="51"/>
    </row>
    <row r="7" spans="1:24" s="2" customFormat="1" ht="15.75" thickTop="1" thickBot="1">
      <c r="A7" s="37" t="str">
        <f>'Fig. 4E-F_Raw'!A7</f>
        <v>GB1-3</v>
      </c>
      <c r="B7" s="38" t="str">
        <f>'Fig. 4E-F_Raw'!B7</f>
        <v>GB1-N811A + GB2</v>
      </c>
      <c r="C7" s="43"/>
      <c r="D7" s="43"/>
      <c r="E7" s="43"/>
      <c r="F7" s="43"/>
      <c r="G7" s="43"/>
      <c r="H7" s="43"/>
      <c r="I7" s="43">
        <f>100*'Fig. 4E-F_RawA1'!I7/'Fig. 4E-F_RawA1'!I$4</f>
        <v>43.013434586954062</v>
      </c>
      <c r="J7" s="43">
        <f>100*'Fig. 4E-F_RawA1'!J7/'Fig. 4E-F_RawA1'!J$4</f>
        <v>38.776068836838178</v>
      </c>
      <c r="K7" s="43">
        <f>100*'Fig. 4E-F_RawA1'!K7/'Fig. 4E-F_RawA1'!K$4</f>
        <v>21.69742905647395</v>
      </c>
      <c r="L7" s="43">
        <f>100*'Fig. 4E-F_RawA1'!L7/'Fig. 4E-F_RawA1'!L$4</f>
        <v>38.245371731794684</v>
      </c>
      <c r="M7" s="43">
        <f>100*'Fig. 4E-F_RawA1'!M7/'Fig. 4E-F_RawA1'!M$4</f>
        <v>26.991339946155389</v>
      </c>
      <c r="N7" s="43">
        <f>100*'Fig. 4E-F_RawA1'!N7/'Fig. 4E-F_RawA1'!N$4</f>
        <v>47.192093643528423</v>
      </c>
      <c r="O7" s="20"/>
      <c r="P7" s="20"/>
      <c r="Q7" s="13"/>
      <c r="S7" s="14">
        <f t="shared" si="0"/>
        <v>35.985956300290781</v>
      </c>
      <c r="T7" s="14">
        <f t="shared" si="1"/>
        <v>3.9703811128535258</v>
      </c>
      <c r="U7" s="14">
        <f t="shared" si="2"/>
        <v>6</v>
      </c>
      <c r="W7" s="51"/>
    </row>
    <row r="8" spans="1:24" s="2" customFormat="1" ht="15.75" thickTop="1" thickBot="1">
      <c r="A8" s="37" t="str">
        <f>'Fig. 4E-F_Raw'!A8</f>
        <v>GB1-4</v>
      </c>
      <c r="B8" s="38" t="str">
        <f>'Fig. 4E-F_Raw'!B8</f>
        <v>GB1-MYN-AAA + GB2</v>
      </c>
      <c r="C8" s="43"/>
      <c r="D8" s="43"/>
      <c r="E8" s="43"/>
      <c r="F8" s="43"/>
      <c r="G8" s="43"/>
      <c r="H8" s="43"/>
      <c r="I8" s="43">
        <f>100*'Fig. 4E-F_RawA1'!I8/'Fig. 4E-F_RawA1'!I$4</f>
        <v>0.2820025928858752</v>
      </c>
      <c r="J8" s="43">
        <f>100*'Fig. 4E-F_RawA1'!J8/'Fig. 4E-F_RawA1'!J$4</f>
        <v>1.0770255052600575</v>
      </c>
      <c r="K8" s="43">
        <f>100*'Fig. 4E-F_RawA1'!K8/'Fig. 4E-F_RawA1'!K$4</f>
        <v>0.45438248622690108</v>
      </c>
      <c r="L8" s="43">
        <f>100*'Fig. 4E-F_RawA1'!L8/'Fig. 4E-F_RawA1'!L$4</f>
        <v>7.3504038147864694</v>
      </c>
      <c r="M8" s="43">
        <f>100*'Fig. 4E-F_RawA1'!M8/'Fig. 4E-F_RawA1'!M$4</f>
        <v>5.0101331729495975</v>
      </c>
      <c r="N8" s="43">
        <f>100*'Fig. 4E-F_RawA1'!N8/'Fig. 4E-F_RawA1'!N$4</f>
        <v>2.2982938668130379</v>
      </c>
      <c r="O8" s="20"/>
      <c r="P8" s="20"/>
      <c r="Q8" s="13"/>
      <c r="S8" s="14">
        <f t="shared" si="0"/>
        <v>2.7453735731536564</v>
      </c>
      <c r="T8" s="14">
        <f t="shared" si="1"/>
        <v>1.1638376441395633</v>
      </c>
      <c r="U8" s="14">
        <f t="shared" si="2"/>
        <v>6</v>
      </c>
      <c r="W8" s="51"/>
    </row>
    <row r="9" spans="1:24" s="2" customFormat="1" ht="15.75" thickTop="1" thickBot="1">
      <c r="A9" s="37" t="str">
        <f>'Fig. 4E-F_Raw'!A9</f>
        <v>GB1-20</v>
      </c>
      <c r="B9" s="38" t="str">
        <f>'Fig. 4E-F_Raw'!B9</f>
        <v>GB1-K792A + GB2</v>
      </c>
      <c r="C9" s="43"/>
      <c r="D9" s="43"/>
      <c r="E9" s="43"/>
      <c r="F9" s="43"/>
      <c r="G9" s="43"/>
      <c r="H9" s="43"/>
      <c r="I9" s="43">
        <f>100*'Fig. 4E-F_RawA1'!I9/'Fig. 4E-F_RawA1'!I$4</f>
        <v>129.88015962827424</v>
      </c>
      <c r="J9" s="43">
        <f>100*'Fig. 4E-F_RawA1'!J9/'Fig. 4E-F_RawA1'!J$4</f>
        <v>86.748932810282597</v>
      </c>
      <c r="K9" s="43">
        <f>100*'Fig. 4E-F_RawA1'!K9/'Fig. 4E-F_RawA1'!K$4</f>
        <v>132.56432401165333</v>
      </c>
      <c r="L9" s="43">
        <f>100*'Fig. 4E-F_RawA1'!L9/'Fig. 4E-F_RawA1'!L$4</f>
        <v>126.61614229120488</v>
      </c>
      <c r="M9" s="43">
        <f>100*'Fig. 4E-F_RawA1'!M9/'Fig. 4E-F_RawA1'!M$4</f>
        <v>112.68494574189708</v>
      </c>
      <c r="N9" s="43">
        <f>100*'Fig. 4E-F_RawA1'!N9/'Fig. 4E-F_RawA1'!N$4</f>
        <v>95.538601684105856</v>
      </c>
      <c r="O9" s="20"/>
      <c r="P9" s="20"/>
      <c r="Q9" s="13"/>
      <c r="S9" s="14">
        <f t="shared" si="0"/>
        <v>114.00551769456966</v>
      </c>
      <c r="T9" s="14">
        <f t="shared" si="1"/>
        <v>7.8340149730299036</v>
      </c>
      <c r="U9" s="14">
        <f t="shared" si="2"/>
        <v>6</v>
      </c>
      <c r="W9" s="51"/>
    </row>
    <row r="10" spans="1:24" s="2" customFormat="1" ht="15.75" thickTop="1" thickBot="1">
      <c r="A10" s="37" t="str">
        <f>'Fig. 4E-F_Raw'!A10</f>
        <v>GB2-9</v>
      </c>
      <c r="B10" s="38" t="str">
        <f>'Fig. 4E-F_Raw'!B10</f>
        <v>GB1 + GB2-M694A</v>
      </c>
      <c r="C10" s="43">
        <f>100*'Fig. 4E-F_RawA1'!C10/'Fig. 4E-F_RawA1'!C$4</f>
        <v>114.41126258729956</v>
      </c>
      <c r="D10" s="43">
        <f>100*'Fig. 4E-F_RawA1'!D10/'Fig. 4E-F_RawA1'!D$4</f>
        <v>96.390010154710055</v>
      </c>
      <c r="E10" s="43">
        <f>100*'Fig. 4E-F_RawA1'!E10/'Fig. 4E-F_RawA1'!E$4</f>
        <v>98.633534899648737</v>
      </c>
      <c r="F10" s="43">
        <f>100*'Fig. 4E-F_RawA1'!F10/'Fig. 4E-F_RawA1'!F$4</f>
        <v>99.473360446566346</v>
      </c>
      <c r="G10" s="43">
        <f>100*'Fig. 4E-F_RawA1'!G10/'Fig. 4E-F_RawA1'!G$4</f>
        <v>79.055480298831995</v>
      </c>
      <c r="H10" s="43">
        <f>100*'Fig. 4E-F_RawA1'!H10/'Fig. 4E-F_RawA1'!H$4</f>
        <v>70.981927629505662</v>
      </c>
      <c r="I10" s="43"/>
      <c r="J10" s="43"/>
      <c r="K10" s="43"/>
      <c r="L10" s="43"/>
      <c r="M10" s="43"/>
      <c r="N10" s="43"/>
      <c r="O10" s="20"/>
      <c r="P10" s="20"/>
      <c r="Q10" s="13"/>
      <c r="S10" s="14">
        <f t="shared" si="0"/>
        <v>93.1575960027604</v>
      </c>
      <c r="T10" s="14">
        <f t="shared" si="1"/>
        <v>6.3840205904433125</v>
      </c>
      <c r="U10" s="14">
        <f t="shared" si="2"/>
        <v>6</v>
      </c>
      <c r="W10" s="51"/>
    </row>
    <row r="11" spans="1:24" s="2" customFormat="1" ht="15.75" thickTop="1" thickBot="1">
      <c r="A11" s="37" t="str">
        <f>'Fig. 4E-F_Raw'!A11</f>
        <v>GB2-10</v>
      </c>
      <c r="B11" s="38" t="str">
        <f>'Fig. 4E-F_Raw'!B11</f>
        <v>GB1 + GB2-Y697A</v>
      </c>
      <c r="C11" s="43">
        <f>100*'Fig. 4E-F_RawA1'!C11/'Fig. 4E-F_RawA1'!C$4</f>
        <v>92.929488440736364</v>
      </c>
      <c r="D11" s="43">
        <f>100*'Fig. 4E-F_RawA1'!D11/'Fig. 4E-F_RawA1'!D$4</f>
        <v>102.101097379972</v>
      </c>
      <c r="E11" s="43">
        <f>100*'Fig. 4E-F_RawA1'!E11/'Fig. 4E-F_RawA1'!E$4</f>
        <v>92.841136920846409</v>
      </c>
      <c r="F11" s="43">
        <f>100*'Fig. 4E-F_RawA1'!F11/'Fig. 4E-F_RawA1'!F$4</f>
        <v>98.302354835830371</v>
      </c>
      <c r="G11" s="43">
        <f>100*'Fig. 4E-F_RawA1'!G11/'Fig. 4E-F_RawA1'!G$4</f>
        <v>67.187827242035922</v>
      </c>
      <c r="H11" s="43">
        <f>100*'Fig. 4E-F_RawA1'!H11/'Fig. 4E-F_RawA1'!H$4</f>
        <v>50.151349187550331</v>
      </c>
      <c r="I11" s="43"/>
      <c r="J11" s="43"/>
      <c r="K11" s="43"/>
      <c r="L11" s="43"/>
      <c r="M11" s="43"/>
      <c r="N11" s="43"/>
      <c r="O11" s="20"/>
      <c r="P11" s="20"/>
      <c r="Q11" s="13"/>
      <c r="S11" s="14">
        <f t="shared" si="0"/>
        <v>83.918875667828573</v>
      </c>
      <c r="T11" s="14">
        <f t="shared" si="1"/>
        <v>8.4032719298274525</v>
      </c>
      <c r="U11" s="14">
        <f t="shared" si="2"/>
        <v>6</v>
      </c>
      <c r="W11" s="51"/>
    </row>
    <row r="12" spans="1:24" s="2" customFormat="1" ht="15.75" thickTop="1" thickBot="1">
      <c r="A12" s="37" t="str">
        <f>'Fig. 4E-F_Raw'!A12</f>
        <v>GB2-11</v>
      </c>
      <c r="B12" s="38" t="str">
        <f>'Fig. 4E-F_Raw'!B12</f>
        <v>GB1 + GB2-N698A</v>
      </c>
      <c r="C12" s="43">
        <f>100*'Fig. 4E-F_RawA1'!C12/'Fig. 4E-F_RawA1'!C$4</f>
        <v>109.59387559355335</v>
      </c>
      <c r="D12" s="43">
        <f>100*'Fig. 4E-F_RawA1'!D12/'Fig. 4E-F_RawA1'!D$4</f>
        <v>96.85152106963902</v>
      </c>
      <c r="E12" s="43">
        <f>100*'Fig. 4E-F_RawA1'!E12/'Fig. 4E-F_RawA1'!E$4</f>
        <v>84.075379148465188</v>
      </c>
      <c r="F12" s="43">
        <f>100*'Fig. 4E-F_RawA1'!F12/'Fig. 4E-F_RawA1'!F$4</f>
        <v>67.121945603651625</v>
      </c>
      <c r="G12" s="43">
        <f>100*'Fig. 4E-F_RawA1'!G12/'Fig. 4E-F_RawA1'!G$4</f>
        <v>99.888968215074442</v>
      </c>
      <c r="H12" s="43">
        <f>100*'Fig. 4E-F_RawA1'!H12/'Fig. 4E-F_RawA1'!H$4</f>
        <v>39.192381594916128</v>
      </c>
      <c r="I12" s="43"/>
      <c r="J12" s="43"/>
      <c r="K12" s="43"/>
      <c r="L12" s="43"/>
      <c r="M12" s="43"/>
      <c r="N12" s="43"/>
      <c r="O12" s="20"/>
      <c r="P12" s="20"/>
      <c r="Q12" s="13"/>
      <c r="S12" s="14">
        <f t="shared" si="0"/>
        <v>82.787345204216621</v>
      </c>
      <c r="T12" s="14">
        <f t="shared" si="1"/>
        <v>10.577399258287487</v>
      </c>
      <c r="U12" s="14">
        <f t="shared" si="2"/>
        <v>6</v>
      </c>
      <c r="W12" s="51"/>
    </row>
    <row r="13" spans="1:24" s="2" customFormat="1" ht="15.75" thickTop="1" thickBot="1">
      <c r="A13" s="37" t="str">
        <f>'Fig. 4E-F_Raw'!A13</f>
        <v>GB2-12</v>
      </c>
      <c r="B13" s="38" t="str">
        <f>'Fig. 4E-F_Raw'!B13</f>
        <v>GB1 + GB2-MYN-AAA</v>
      </c>
      <c r="C13" s="43">
        <f>100*'Fig. 4E-F_RawA1'!C13/'Fig. 4E-F_RawA1'!C$4</f>
        <v>102.66923002178852</v>
      </c>
      <c r="D13" s="43">
        <f>100*'Fig. 4E-F_RawA1'!D13/'Fig. 4E-F_RawA1'!D$4</f>
        <v>152.15353188085345</v>
      </c>
      <c r="E13" s="43">
        <f>100*'Fig. 4E-F_RawA1'!E13/'Fig. 4E-F_RawA1'!E$4</f>
        <v>115.49643220600329</v>
      </c>
      <c r="F13" s="43">
        <f>100*'Fig. 4E-F_RawA1'!F13/'Fig. 4E-F_RawA1'!F$4</f>
        <v>139.44355971714236</v>
      </c>
      <c r="G13" s="43">
        <f>100*'Fig. 4E-F_RawA1'!G13/'Fig. 4E-F_RawA1'!G$4</f>
        <v>114.41285231996513</v>
      </c>
      <c r="H13" s="43">
        <f>100*'Fig. 4E-F_RawA1'!H13/'Fig. 4E-F_RawA1'!H$4</f>
        <v>81.435081057082783</v>
      </c>
      <c r="I13" s="43"/>
      <c r="J13" s="43"/>
      <c r="K13" s="43"/>
      <c r="L13" s="43"/>
      <c r="M13" s="43"/>
      <c r="N13" s="43"/>
      <c r="O13" s="20"/>
      <c r="P13" s="20"/>
      <c r="Q13" s="13"/>
      <c r="R13" s="16"/>
      <c r="S13" s="17">
        <f t="shared" si="0"/>
        <v>117.6017812004726</v>
      </c>
      <c r="T13" s="17">
        <f t="shared" si="1"/>
        <v>10.354547808587595</v>
      </c>
      <c r="U13" s="17">
        <f t="shared" si="2"/>
        <v>6</v>
      </c>
      <c r="V13" s="16"/>
      <c r="W13" s="51"/>
      <c r="X13" s="16"/>
    </row>
    <row r="14" spans="1:24" s="2" customFormat="1" ht="15.75" thickTop="1" thickBot="1">
      <c r="A14" s="37" t="str">
        <f>'Fig. 4E-F_Raw'!A14</f>
        <v>GB2-22</v>
      </c>
      <c r="B14" s="38" t="str">
        <f>'Fig. 4E-F_Raw'!B14</f>
        <v>GB1 + GB2-S695A</v>
      </c>
      <c r="C14" s="43">
        <f>100*'Fig. 4E-F_RawA1'!C14/'Fig. 4E-F_RawA1'!C$4</f>
        <v>121.56624509416338</v>
      </c>
      <c r="D14" s="43">
        <f>100*'Fig. 4E-F_RawA1'!D14/'Fig. 4E-F_RawA1'!D$4</f>
        <v>118.92072298469144</v>
      </c>
      <c r="E14" s="43">
        <f>100*'Fig. 4E-F_RawA1'!E14/'Fig. 4E-F_RawA1'!E$4</f>
        <v>113.97233727918895</v>
      </c>
      <c r="F14" s="43">
        <f>100*'Fig. 4E-F_RawA1'!F14/'Fig. 4E-F_RawA1'!F$4</f>
        <v>130.61992750506909</v>
      </c>
      <c r="G14" s="43">
        <f>100*'Fig. 4E-F_RawA1'!G14/'Fig. 4E-F_RawA1'!G$4</f>
        <v>165.86932735868038</v>
      </c>
      <c r="H14" s="43">
        <f>100*'Fig. 4E-F_RawA1'!H14/'Fig. 4E-F_RawA1'!H$4</f>
        <v>52.085966575147935</v>
      </c>
      <c r="I14" s="43"/>
      <c r="J14" s="43"/>
      <c r="K14" s="43"/>
      <c r="L14" s="43"/>
      <c r="M14" s="43"/>
      <c r="N14" s="43"/>
      <c r="O14" s="20"/>
      <c r="P14" s="20"/>
      <c r="Q14" s="13"/>
      <c r="R14" s="16"/>
      <c r="S14" s="17">
        <f t="shared" si="0"/>
        <v>117.17242113282354</v>
      </c>
      <c r="T14" s="17">
        <f t="shared" si="1"/>
        <v>15.078763715380873</v>
      </c>
      <c r="U14" s="17">
        <f t="shared" si="2"/>
        <v>6</v>
      </c>
      <c r="V14" s="16"/>
      <c r="W14" s="51"/>
      <c r="X14" s="16"/>
    </row>
    <row r="15" spans="1:24" ht="15" thickTop="1">
      <c r="R15" s="24"/>
      <c r="S15" s="24"/>
      <c r="T15" s="24"/>
      <c r="U15" s="24"/>
      <c r="V15" s="24"/>
      <c r="W15" s="24"/>
      <c r="X15" s="24"/>
    </row>
  </sheetData>
  <mergeCells count="2">
    <mergeCell ref="A1:B1"/>
    <mergeCell ref="W3:W14"/>
  </mergeCells>
  <phoneticPr fontId="1" type="noConversion"/>
  <pageMargins left="0.7" right="0.7" top="0.75" bottom="0.75" header="0.3" footer="0.3"/>
  <pageSetup orientation="portrait" verticalDpi="12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60"/>
  <sheetViews>
    <sheetView zoomScale="70" zoomScaleNormal="70" workbookViewId="0">
      <pane xSplit="2" ySplit="2" topLeftCell="C3" activePane="bottomRight" state="frozen"/>
      <selection activeCell="F20" sqref="F20"/>
      <selection pane="topRight" activeCell="F20" sqref="F20"/>
      <selection pane="bottomLeft" activeCell="F20" sqref="F20"/>
      <selection pane="bottomRight" activeCell="X19" sqref="X19"/>
    </sheetView>
  </sheetViews>
  <sheetFormatPr defaultColWidth="7.625" defaultRowHeight="14.25"/>
  <cols>
    <col min="1" max="1" width="7.75" style="41" bestFit="1" customWidth="1"/>
    <col min="2" max="2" width="21.125" style="41" bestFit="1" customWidth="1"/>
    <col min="3" max="17" width="8.375" style="23" customWidth="1"/>
    <col min="18" max="18" width="7.625" style="23"/>
    <col min="19" max="20" width="7.75" style="23" bestFit="1" customWidth="1"/>
    <col min="21" max="21" width="3.125" style="23" bestFit="1" customWidth="1"/>
    <col min="22" max="16384" width="7.625" style="23"/>
  </cols>
  <sheetData>
    <row r="1" spans="1:24" s="2" customFormat="1" ht="15" thickBot="1">
      <c r="A1" s="49" t="str">
        <f>'Fig. 4E-F_Raw'!A1:B1</f>
        <v>Buffer</v>
      </c>
      <c r="B1" s="50"/>
    </row>
    <row r="2" spans="1:24" s="2" customFormat="1" ht="15.75" thickTop="1" thickBot="1">
      <c r="A2" s="25"/>
      <c r="B2" s="3"/>
      <c r="C2" s="4">
        <f>'Fig. 4E-F_Raw'!C2</f>
        <v>20200527</v>
      </c>
      <c r="D2" s="4"/>
      <c r="E2" s="4">
        <f>'Fig. 4E-F_Raw'!E2</f>
        <v>20200528</v>
      </c>
      <c r="F2" s="4"/>
      <c r="G2" s="4">
        <f>'Fig. 4E-F_Raw'!G2</f>
        <v>20200529</v>
      </c>
      <c r="H2" s="4"/>
      <c r="I2" s="4">
        <f>'Fig. 4E-F_Raw'!I2</f>
        <v>20200604</v>
      </c>
      <c r="J2" s="4"/>
      <c r="K2" s="4">
        <f>'Fig. 4E-F_Raw'!K2</f>
        <v>20200605</v>
      </c>
      <c r="L2" s="4"/>
      <c r="M2" s="4">
        <f>'Fig. 4E-F_Raw'!M2</f>
        <v>20200610</v>
      </c>
      <c r="N2" s="4"/>
      <c r="O2" s="4"/>
      <c r="P2" s="4"/>
      <c r="Q2" s="4"/>
      <c r="S2" s="5" t="s">
        <v>43</v>
      </c>
      <c r="T2" s="5" t="s">
        <v>1</v>
      </c>
      <c r="U2" s="5" t="s">
        <v>2</v>
      </c>
    </row>
    <row r="3" spans="1:24" s="2" customFormat="1" ht="15.75" thickTop="1" thickBot="1">
      <c r="A3" s="35" t="str">
        <f>'Fig. 4E-F_Raw'!A3</f>
        <v>Mock</v>
      </c>
      <c r="B3" s="36" t="str">
        <f>'Fig. 4E-F_Raw'!B3</f>
        <v>pRK</v>
      </c>
      <c r="C3" s="8">
        <f>100*'Fig. 4E-F_RawA1'!C3/'Fig. 4E-F_RawA1'!C$4</f>
        <v>0</v>
      </c>
      <c r="D3" s="8"/>
      <c r="E3" s="8">
        <f>100*'Fig. 4E-F_RawA1'!E3/'Fig. 4E-F_RawA1'!E$4</f>
        <v>0</v>
      </c>
      <c r="F3" s="8"/>
      <c r="G3" s="8">
        <f>100*'Fig. 4E-F_RawA1'!G3/'Fig. 4E-F_RawA1'!G$4</f>
        <v>0</v>
      </c>
      <c r="H3" s="8"/>
      <c r="I3" s="8">
        <f>100*'Fig. 4E-F_RawA1'!I3/'Fig. 4E-F_RawA1'!I$4</f>
        <v>0</v>
      </c>
      <c r="J3" s="8"/>
      <c r="K3" s="8">
        <f>100*'Fig. 4E-F_RawA1'!K3/'Fig. 4E-F_RawA1'!K$4</f>
        <v>0</v>
      </c>
      <c r="L3" s="8"/>
      <c r="M3" s="8">
        <f>100*'Fig. 4E-F_RawA1'!M3/'Fig. 4E-F_RawA1'!M$4</f>
        <v>0</v>
      </c>
      <c r="N3" s="8"/>
      <c r="O3" s="10"/>
      <c r="P3" s="10"/>
      <c r="Q3" s="10"/>
      <c r="S3" s="14">
        <f t="shared" ref="S3:S14" si="0">AVERAGE(C3:Q3)</f>
        <v>0</v>
      </c>
      <c r="T3" s="14">
        <f t="shared" ref="T3:T14" si="1">STDEVA(C3:Q3)/SQRT(COUNT(C3:Q3))</f>
        <v>0</v>
      </c>
      <c r="U3" s="14">
        <f t="shared" ref="U3:U14" si="2">COUNT(C3:Q3)</f>
        <v>6</v>
      </c>
    </row>
    <row r="4" spans="1:24" s="2" customFormat="1" ht="15.75" thickTop="1" thickBot="1">
      <c r="A4" s="37" t="str">
        <f>'Fig. 4E-F_Raw'!A4</f>
        <v>WT</v>
      </c>
      <c r="B4" s="38" t="str">
        <f>'Fig. 4E-F_Raw'!B4</f>
        <v>GB1 + GB2</v>
      </c>
      <c r="C4" s="8">
        <f>100*'Fig. 4E-F_RawA1'!C4/'Fig. 4E-F_RawA1'!C$4</f>
        <v>100.00000000000001</v>
      </c>
      <c r="D4" s="8"/>
      <c r="E4" s="8">
        <f>100*'Fig. 4E-F_RawA1'!E4/'Fig. 4E-F_RawA1'!E$4</f>
        <v>100</v>
      </c>
      <c r="F4" s="8"/>
      <c r="G4" s="8">
        <f>100*'Fig. 4E-F_RawA1'!G4/'Fig. 4E-F_RawA1'!G$4</f>
        <v>100.00000000000001</v>
      </c>
      <c r="H4" s="8"/>
      <c r="I4" s="8">
        <f>100*'Fig. 4E-F_RawA1'!I4/'Fig. 4E-F_RawA1'!I$4</f>
        <v>100</v>
      </c>
      <c r="J4" s="8"/>
      <c r="K4" s="8">
        <f>100*'Fig. 4E-F_RawA1'!K4/'Fig. 4E-F_RawA1'!K$4</f>
        <v>100</v>
      </c>
      <c r="L4" s="8"/>
      <c r="M4" s="8">
        <f>100*'Fig. 4E-F_RawA1'!M4/'Fig. 4E-F_RawA1'!M$4</f>
        <v>100</v>
      </c>
      <c r="N4" s="8"/>
      <c r="O4" s="13"/>
      <c r="P4" s="13"/>
      <c r="Q4" s="13"/>
      <c r="S4" s="14">
        <f t="shared" si="0"/>
        <v>100</v>
      </c>
      <c r="T4" s="14">
        <f t="shared" si="1"/>
        <v>3.6692269098233674E-15</v>
      </c>
      <c r="U4" s="14">
        <f t="shared" si="2"/>
        <v>6</v>
      </c>
    </row>
    <row r="5" spans="1:24" s="2" customFormat="1" ht="15.75" thickTop="1" thickBot="1">
      <c r="A5" s="37" t="str">
        <f>'Fig. 4E-F_Raw'!A5</f>
        <v>GB1-1</v>
      </c>
      <c r="B5" s="38" t="str">
        <f>'Fig. 4E-F_Raw'!B5</f>
        <v>GB1-M807A + GB2</v>
      </c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13"/>
      <c r="P5" s="13"/>
      <c r="Q5" s="13"/>
      <c r="S5" s="14" t="e">
        <f t="shared" si="0"/>
        <v>#DIV/0!</v>
      </c>
      <c r="T5" s="14" t="e">
        <f t="shared" si="1"/>
        <v>#DIV/0!</v>
      </c>
      <c r="U5" s="14">
        <f t="shared" si="2"/>
        <v>0</v>
      </c>
    </row>
    <row r="6" spans="1:24" s="2" customFormat="1" ht="15.75" thickTop="1" thickBot="1">
      <c r="A6" s="37" t="str">
        <f>'Fig. 4E-F_Raw'!A6</f>
        <v>GB1-2</v>
      </c>
      <c r="B6" s="38" t="str">
        <f>'Fig. 4E-F_Raw'!B6</f>
        <v>GB1-Y810A + GB2</v>
      </c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13"/>
      <c r="P6" s="13"/>
      <c r="Q6" s="13"/>
      <c r="S6" s="14" t="e">
        <f t="shared" si="0"/>
        <v>#DIV/0!</v>
      </c>
      <c r="T6" s="14" t="e">
        <f t="shared" si="1"/>
        <v>#DIV/0!</v>
      </c>
      <c r="U6" s="14">
        <f t="shared" si="2"/>
        <v>0</v>
      </c>
    </row>
    <row r="7" spans="1:24" s="2" customFormat="1" ht="15.75" thickTop="1" thickBot="1">
      <c r="A7" s="37" t="str">
        <f>'Fig. 4E-F_Raw'!A7</f>
        <v>GB1-3</v>
      </c>
      <c r="B7" s="38" t="str">
        <f>'Fig. 4E-F_Raw'!B7</f>
        <v>GB1-N811A + GB2</v>
      </c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13"/>
      <c r="P7" s="13"/>
      <c r="Q7" s="13"/>
      <c r="S7" s="14" t="e">
        <f t="shared" si="0"/>
        <v>#DIV/0!</v>
      </c>
      <c r="T7" s="14" t="e">
        <f t="shared" si="1"/>
        <v>#DIV/0!</v>
      </c>
      <c r="U7" s="14">
        <f t="shared" si="2"/>
        <v>0</v>
      </c>
    </row>
    <row r="8" spans="1:24" s="2" customFormat="1" ht="15.75" thickTop="1" thickBot="1">
      <c r="A8" s="37" t="str">
        <f>'Fig. 4E-F_Raw'!A8</f>
        <v>GB1-4</v>
      </c>
      <c r="B8" s="38" t="str">
        <f>'Fig. 4E-F_Raw'!B8</f>
        <v>GB1-MYN-AAA + GB2</v>
      </c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13"/>
      <c r="P8" s="13"/>
      <c r="Q8" s="13"/>
      <c r="S8" s="14" t="e">
        <f t="shared" si="0"/>
        <v>#DIV/0!</v>
      </c>
      <c r="T8" s="14" t="e">
        <f t="shared" si="1"/>
        <v>#DIV/0!</v>
      </c>
      <c r="U8" s="14">
        <f t="shared" si="2"/>
        <v>0</v>
      </c>
    </row>
    <row r="9" spans="1:24" s="2" customFormat="1" ht="15.75" thickTop="1" thickBot="1">
      <c r="A9" s="37" t="str">
        <f>'Fig. 4E-F_Raw'!A9</f>
        <v>GB1-20</v>
      </c>
      <c r="B9" s="38" t="str">
        <f>'Fig. 4E-F_Raw'!B9</f>
        <v>GB1-K792A + GB2</v>
      </c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13"/>
      <c r="P9" s="13"/>
      <c r="Q9" s="13"/>
      <c r="S9" s="14" t="e">
        <f t="shared" si="0"/>
        <v>#DIV/0!</v>
      </c>
      <c r="T9" s="14" t="e">
        <f t="shared" si="1"/>
        <v>#DIV/0!</v>
      </c>
      <c r="U9" s="14">
        <f t="shared" si="2"/>
        <v>0</v>
      </c>
    </row>
    <row r="10" spans="1:24" s="2" customFormat="1" ht="15.75" thickTop="1" thickBot="1">
      <c r="A10" s="37" t="str">
        <f>'Fig. 4E-F_Raw'!A10</f>
        <v>GB2-9</v>
      </c>
      <c r="B10" s="38" t="str">
        <f>'Fig. 4E-F_Raw'!B10</f>
        <v>GB1 + GB2-M694A</v>
      </c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13"/>
      <c r="P10" s="13"/>
      <c r="Q10" s="13"/>
      <c r="S10" s="14" t="e">
        <f t="shared" si="0"/>
        <v>#DIV/0!</v>
      </c>
      <c r="T10" s="14" t="e">
        <f t="shared" si="1"/>
        <v>#DIV/0!</v>
      </c>
      <c r="U10" s="14">
        <f t="shared" si="2"/>
        <v>0</v>
      </c>
    </row>
    <row r="11" spans="1:24" s="2" customFormat="1" ht="15.75" thickTop="1" thickBot="1">
      <c r="A11" s="37" t="str">
        <f>'Fig. 4E-F_Raw'!A11</f>
        <v>GB2-10</v>
      </c>
      <c r="B11" s="38" t="str">
        <f>'Fig. 4E-F_Raw'!B11</f>
        <v>GB1 + GB2-Y697A</v>
      </c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13"/>
      <c r="P11" s="13"/>
      <c r="Q11" s="13"/>
      <c r="S11" s="14" t="e">
        <f t="shared" si="0"/>
        <v>#DIV/0!</v>
      </c>
      <c r="T11" s="14" t="e">
        <f t="shared" si="1"/>
        <v>#DIV/0!</v>
      </c>
      <c r="U11" s="14">
        <f t="shared" si="2"/>
        <v>0</v>
      </c>
    </row>
    <row r="12" spans="1:24" s="2" customFormat="1" ht="15.75" thickTop="1" thickBot="1">
      <c r="A12" s="37" t="str">
        <f>'Fig. 4E-F_Raw'!A12</f>
        <v>GB2-11</v>
      </c>
      <c r="B12" s="38" t="str">
        <f>'Fig. 4E-F_Raw'!B12</f>
        <v>GB1 + GB2-N698A</v>
      </c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13"/>
      <c r="P12" s="13"/>
      <c r="Q12" s="13"/>
      <c r="S12" s="14" t="e">
        <f t="shared" si="0"/>
        <v>#DIV/0!</v>
      </c>
      <c r="T12" s="14" t="e">
        <f t="shared" si="1"/>
        <v>#DIV/0!</v>
      </c>
      <c r="U12" s="14">
        <f t="shared" si="2"/>
        <v>0</v>
      </c>
    </row>
    <row r="13" spans="1:24" s="2" customFormat="1" ht="15.75" thickTop="1" thickBot="1">
      <c r="A13" s="37" t="str">
        <f>'Fig. 4E-F_Raw'!A13</f>
        <v>GB2-12</v>
      </c>
      <c r="B13" s="38" t="str">
        <f>'Fig. 4E-F_Raw'!B13</f>
        <v>GB1 + GB2-MYN-AAA</v>
      </c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13"/>
      <c r="P13" s="13"/>
      <c r="Q13" s="13"/>
      <c r="R13" s="16"/>
      <c r="S13" s="17" t="e">
        <f t="shared" si="0"/>
        <v>#DIV/0!</v>
      </c>
      <c r="T13" s="17" t="e">
        <f t="shared" si="1"/>
        <v>#DIV/0!</v>
      </c>
      <c r="U13" s="17">
        <f t="shared" si="2"/>
        <v>0</v>
      </c>
      <c r="V13" s="16"/>
      <c r="W13" s="16"/>
      <c r="X13" s="16"/>
    </row>
    <row r="14" spans="1:24" s="2" customFormat="1" ht="15.75" thickTop="1" thickBot="1">
      <c r="A14" s="37" t="str">
        <f>'Fig. 4E-F_Raw'!A14</f>
        <v>GB2-22</v>
      </c>
      <c r="B14" s="38" t="str">
        <f>'Fig. 4E-F_Raw'!B14</f>
        <v>GB1 + GB2-S695A</v>
      </c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13"/>
      <c r="P14" s="13"/>
      <c r="Q14" s="13"/>
      <c r="R14" s="16"/>
      <c r="S14" s="17" t="e">
        <f t="shared" si="0"/>
        <v>#DIV/0!</v>
      </c>
      <c r="T14" s="17" t="e">
        <f t="shared" si="1"/>
        <v>#DIV/0!</v>
      </c>
      <c r="U14" s="17">
        <f t="shared" si="2"/>
        <v>0</v>
      </c>
      <c r="V14" s="16"/>
      <c r="W14" s="16"/>
      <c r="X14" s="16"/>
    </row>
    <row r="15" spans="1:24" ht="15" thickTop="1">
      <c r="R15" s="24"/>
      <c r="S15" s="24"/>
      <c r="T15" s="24"/>
      <c r="U15" s="24"/>
      <c r="V15" s="24"/>
      <c r="W15" s="24"/>
      <c r="X15" s="24"/>
    </row>
    <row r="16" spans="1:24" s="2" customFormat="1" ht="15" thickBot="1">
      <c r="A16" s="49" t="str">
        <f>'Fig. 4E-F_Raw'!A16:B16</f>
        <v>GABA 100 μM</v>
      </c>
      <c r="B16" s="50"/>
    </row>
    <row r="17" spans="1:24" s="2" customFormat="1" ht="15.75" thickTop="1" thickBot="1">
      <c r="A17" s="25"/>
      <c r="B17" s="3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S17" s="5" t="s">
        <v>43</v>
      </c>
      <c r="T17" s="5" t="s">
        <v>66</v>
      </c>
      <c r="U17" s="5" t="s">
        <v>2</v>
      </c>
    </row>
    <row r="18" spans="1:24" s="2" customFormat="1" ht="15.75" thickTop="1" thickBot="1">
      <c r="A18" s="35" t="str">
        <f>'Fig. 4E-F_Raw'!A18</f>
        <v>Mock</v>
      </c>
      <c r="B18" s="36" t="str">
        <f>'Fig. 4E-F_Raw'!B18</f>
        <v>pRK</v>
      </c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10"/>
      <c r="P18" s="10"/>
      <c r="Q18" s="10"/>
      <c r="S18" s="14" t="e">
        <f t="shared" ref="S18:S29" si="3">AVERAGE(C18:Q18)</f>
        <v>#DIV/0!</v>
      </c>
      <c r="T18" s="14" t="e">
        <f t="shared" ref="T18:T29" si="4">STDEVA(C18:Q18)/SQRT(COUNT(C18:Q18))</f>
        <v>#DIV/0!</v>
      </c>
      <c r="U18" s="14">
        <f t="shared" ref="U18:U29" si="5">COUNT(C18:Q18)</f>
        <v>0</v>
      </c>
    </row>
    <row r="19" spans="1:24" s="2" customFormat="1" ht="15.75" thickTop="1" thickBot="1">
      <c r="A19" s="37" t="str">
        <f>'Fig. 4E-F_Raw'!A19</f>
        <v>WT</v>
      </c>
      <c r="B19" s="38" t="str">
        <f>'Fig. 4E-F_Raw'!B19</f>
        <v>GB1 + GB2</v>
      </c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13"/>
      <c r="P19" s="13"/>
      <c r="Q19" s="13"/>
      <c r="S19" s="14" t="e">
        <f t="shared" si="3"/>
        <v>#DIV/0!</v>
      </c>
      <c r="T19" s="14" t="e">
        <f t="shared" si="4"/>
        <v>#DIV/0!</v>
      </c>
      <c r="U19" s="14">
        <f t="shared" si="5"/>
        <v>0</v>
      </c>
    </row>
    <row r="20" spans="1:24" s="2" customFormat="1" ht="15.75" thickTop="1" thickBot="1">
      <c r="A20" s="37" t="str">
        <f>'Fig. 4E-F_Raw'!A20</f>
        <v>GB1-1</v>
      </c>
      <c r="B20" s="38" t="str">
        <f>'Fig. 4E-F_Raw'!B20</f>
        <v>GB1-M807A + GB2</v>
      </c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13"/>
      <c r="P20" s="13"/>
      <c r="Q20" s="13"/>
      <c r="S20" s="14" t="e">
        <f t="shared" si="3"/>
        <v>#DIV/0!</v>
      </c>
      <c r="T20" s="14" t="e">
        <f t="shared" si="4"/>
        <v>#DIV/0!</v>
      </c>
      <c r="U20" s="14">
        <f t="shared" si="5"/>
        <v>0</v>
      </c>
    </row>
    <row r="21" spans="1:24" s="2" customFormat="1" ht="15.75" thickTop="1" thickBot="1">
      <c r="A21" s="37" t="str">
        <f>'Fig. 4E-F_Raw'!A21</f>
        <v>GB1-2</v>
      </c>
      <c r="B21" s="38" t="str">
        <f>'Fig. 4E-F_Raw'!B21</f>
        <v>GB1-Y810A + GB2</v>
      </c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13"/>
      <c r="P21" s="13"/>
      <c r="Q21" s="13"/>
      <c r="S21" s="14" t="e">
        <f t="shared" si="3"/>
        <v>#DIV/0!</v>
      </c>
      <c r="T21" s="14" t="e">
        <f t="shared" si="4"/>
        <v>#DIV/0!</v>
      </c>
      <c r="U21" s="14">
        <f t="shared" si="5"/>
        <v>0</v>
      </c>
    </row>
    <row r="22" spans="1:24" s="2" customFormat="1" ht="15.75" thickTop="1" thickBot="1">
      <c r="A22" s="37" t="str">
        <f>'Fig. 4E-F_Raw'!A22</f>
        <v>GB1-3</v>
      </c>
      <c r="B22" s="38" t="str">
        <f>'Fig. 4E-F_Raw'!B22</f>
        <v>GB1-N811A + GB2</v>
      </c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13"/>
      <c r="P22" s="13"/>
      <c r="Q22" s="13"/>
      <c r="S22" s="14" t="e">
        <f t="shared" si="3"/>
        <v>#DIV/0!</v>
      </c>
      <c r="T22" s="14" t="e">
        <f t="shared" si="4"/>
        <v>#DIV/0!</v>
      </c>
      <c r="U22" s="14">
        <f t="shared" si="5"/>
        <v>0</v>
      </c>
    </row>
    <row r="23" spans="1:24" s="2" customFormat="1" ht="15.75" thickTop="1" thickBot="1">
      <c r="A23" s="37" t="str">
        <f>'Fig. 4E-F_Raw'!A23</f>
        <v>GB1-4</v>
      </c>
      <c r="B23" s="38" t="str">
        <f>'Fig. 4E-F_Raw'!B23</f>
        <v>GB1-MYN-AAA + GB2</v>
      </c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13"/>
      <c r="P23" s="13"/>
      <c r="Q23" s="13"/>
      <c r="S23" s="14" t="e">
        <f t="shared" si="3"/>
        <v>#DIV/0!</v>
      </c>
      <c r="T23" s="14" t="e">
        <f t="shared" si="4"/>
        <v>#DIV/0!</v>
      </c>
      <c r="U23" s="14">
        <f t="shared" si="5"/>
        <v>0</v>
      </c>
    </row>
    <row r="24" spans="1:24" s="2" customFormat="1" ht="15.75" thickTop="1" thickBot="1">
      <c r="A24" s="37" t="str">
        <f>'Fig. 4E-F_Raw'!A24</f>
        <v>GB1-20</v>
      </c>
      <c r="B24" s="38" t="str">
        <f>'Fig. 4E-F_Raw'!B24</f>
        <v>GB1-K792A + GB2</v>
      </c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13"/>
      <c r="P24" s="13"/>
      <c r="Q24" s="13"/>
      <c r="S24" s="14" t="e">
        <f t="shared" si="3"/>
        <v>#DIV/0!</v>
      </c>
      <c r="T24" s="14" t="e">
        <f t="shared" si="4"/>
        <v>#DIV/0!</v>
      </c>
      <c r="U24" s="14">
        <f t="shared" si="5"/>
        <v>0</v>
      </c>
    </row>
    <row r="25" spans="1:24" s="2" customFormat="1" ht="15.75" thickTop="1" thickBot="1">
      <c r="A25" s="37" t="str">
        <f>'Fig. 4E-F_Raw'!A25</f>
        <v>GB2-9</v>
      </c>
      <c r="B25" s="38" t="str">
        <f>'Fig. 4E-F_Raw'!B25</f>
        <v>GB1 + GB2-M694A</v>
      </c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13"/>
      <c r="P25" s="13"/>
      <c r="Q25" s="13"/>
      <c r="S25" s="14" t="e">
        <f t="shared" si="3"/>
        <v>#DIV/0!</v>
      </c>
      <c r="T25" s="14" t="e">
        <f t="shared" si="4"/>
        <v>#DIV/0!</v>
      </c>
      <c r="U25" s="14">
        <f t="shared" si="5"/>
        <v>0</v>
      </c>
    </row>
    <row r="26" spans="1:24" s="2" customFormat="1" ht="15.75" thickTop="1" thickBot="1">
      <c r="A26" s="37" t="str">
        <f>'Fig. 4E-F_Raw'!A26</f>
        <v>GB2-10</v>
      </c>
      <c r="B26" s="38" t="str">
        <f>'Fig. 4E-F_Raw'!B26</f>
        <v>GB1 + GB2-Y697A</v>
      </c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13"/>
      <c r="P26" s="13"/>
      <c r="Q26" s="13"/>
      <c r="S26" s="14" t="e">
        <f t="shared" si="3"/>
        <v>#DIV/0!</v>
      </c>
      <c r="T26" s="14" t="e">
        <f t="shared" si="4"/>
        <v>#DIV/0!</v>
      </c>
      <c r="U26" s="14">
        <f t="shared" si="5"/>
        <v>0</v>
      </c>
    </row>
    <row r="27" spans="1:24" s="2" customFormat="1" ht="15.75" thickTop="1" thickBot="1">
      <c r="A27" s="37" t="str">
        <f>'Fig. 4E-F_Raw'!A27</f>
        <v>GB2-11</v>
      </c>
      <c r="B27" s="38" t="str">
        <f>'Fig. 4E-F_Raw'!B27</f>
        <v>GB1 + GB2-N698A</v>
      </c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13"/>
      <c r="P27" s="13"/>
      <c r="Q27" s="13"/>
      <c r="S27" s="14" t="e">
        <f t="shared" si="3"/>
        <v>#DIV/0!</v>
      </c>
      <c r="T27" s="14" t="e">
        <f t="shared" si="4"/>
        <v>#DIV/0!</v>
      </c>
      <c r="U27" s="14">
        <f t="shared" si="5"/>
        <v>0</v>
      </c>
    </row>
    <row r="28" spans="1:24" s="2" customFormat="1" ht="15.75" thickTop="1" thickBot="1">
      <c r="A28" s="37" t="str">
        <f>'Fig. 4E-F_Raw'!A28</f>
        <v>GB2-12</v>
      </c>
      <c r="B28" s="38" t="str">
        <f>'Fig. 4E-F_Raw'!B28</f>
        <v>GB1 + GB2-MYN-AAA</v>
      </c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13"/>
      <c r="P28" s="13"/>
      <c r="Q28" s="13"/>
      <c r="R28" s="16"/>
      <c r="S28" s="17" t="e">
        <f t="shared" si="3"/>
        <v>#DIV/0!</v>
      </c>
      <c r="T28" s="17" t="e">
        <f t="shared" si="4"/>
        <v>#DIV/0!</v>
      </c>
      <c r="U28" s="17">
        <f t="shared" si="5"/>
        <v>0</v>
      </c>
      <c r="V28" s="16"/>
      <c r="W28" s="16"/>
      <c r="X28" s="16"/>
    </row>
    <row r="29" spans="1:24" s="2" customFormat="1" ht="15.75" thickTop="1" thickBot="1">
      <c r="A29" s="37" t="str">
        <f>'Fig. 4E-F_Raw'!A29</f>
        <v>GB2-22</v>
      </c>
      <c r="B29" s="38" t="str">
        <f>'Fig. 4E-F_Raw'!B29</f>
        <v>GB1 + GB2-S695A</v>
      </c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13"/>
      <c r="P29" s="13"/>
      <c r="Q29" s="13"/>
      <c r="R29" s="16"/>
      <c r="S29" s="17" t="e">
        <f t="shared" si="3"/>
        <v>#DIV/0!</v>
      </c>
      <c r="T29" s="17" t="e">
        <f t="shared" si="4"/>
        <v>#DIV/0!</v>
      </c>
      <c r="U29" s="17">
        <f t="shared" si="5"/>
        <v>0</v>
      </c>
      <c r="V29" s="16"/>
      <c r="W29" s="16"/>
      <c r="X29" s="16"/>
    </row>
    <row r="30" spans="1:24" ht="15" thickTop="1"/>
    <row r="31" spans="1:24" s="2" customFormat="1" ht="30.75" customHeight="1" thickBot="1">
      <c r="A31" s="49" t="str">
        <f>'Fig. 4E-F_Raw'!A31:B31</f>
        <v>CGP54626 10 μM
(without pre-incubation)</v>
      </c>
      <c r="B31" s="50"/>
    </row>
    <row r="32" spans="1:24" s="2" customFormat="1" ht="15.75" thickTop="1" thickBot="1">
      <c r="A32" s="25"/>
      <c r="B32" s="3"/>
      <c r="C32" s="4">
        <f>'Fig. 4E-F_Raw'!C32</f>
        <v>20200527</v>
      </c>
      <c r="D32" s="4"/>
      <c r="E32" s="4">
        <f>'Fig. 4E-F_Raw'!E32</f>
        <v>20200528</v>
      </c>
      <c r="F32" s="4"/>
      <c r="G32" s="4">
        <f>'Fig. 4E-F_Raw'!G32</f>
        <v>20200529</v>
      </c>
      <c r="H32" s="4"/>
      <c r="I32" s="4">
        <f>'Fig. 4E-F_Raw'!I32</f>
        <v>20200604</v>
      </c>
      <c r="J32" s="4"/>
      <c r="K32" s="4">
        <f>'Fig. 4E-F_Raw'!K32</f>
        <v>20200605</v>
      </c>
      <c r="L32" s="4"/>
      <c r="M32" s="4">
        <f>'Fig. 4E-F_Raw'!M32</f>
        <v>20200610</v>
      </c>
      <c r="N32" s="4"/>
      <c r="O32" s="4"/>
      <c r="P32" s="4"/>
      <c r="Q32" s="4"/>
      <c r="S32" s="5" t="s">
        <v>0</v>
      </c>
      <c r="T32" s="5" t="s">
        <v>1</v>
      </c>
      <c r="U32" s="5" t="s">
        <v>2</v>
      </c>
    </row>
    <row r="33" spans="1:24" s="2" customFormat="1" ht="15.75" thickTop="1" thickBot="1">
      <c r="A33" s="35" t="str">
        <f>'Fig. 4E-F_Raw'!A33</f>
        <v>Mock</v>
      </c>
      <c r="B33" s="36" t="str">
        <f>'Fig. 4E-F_Raw'!B33</f>
        <v>pRK</v>
      </c>
      <c r="C33" s="8">
        <f>100*'Fig. 4E-F_RawA1'!C33/'Fig. 4E-F_RawA1'!C$4</f>
        <v>0</v>
      </c>
      <c r="D33" s="8"/>
      <c r="E33" s="8">
        <f>100*'Fig. 4E-F_RawA1'!E33/'Fig. 4E-F_RawA1'!E$4</f>
        <v>0</v>
      </c>
      <c r="F33" s="8"/>
      <c r="G33" s="8">
        <f>100*'Fig. 4E-F_RawA1'!G33/'Fig. 4E-F_RawA1'!G$4</f>
        <v>0</v>
      </c>
      <c r="H33" s="8"/>
      <c r="I33" s="8">
        <f>100*'Fig. 4E-F_RawA1'!I33/'Fig. 4E-F_RawA1'!I$4</f>
        <v>0</v>
      </c>
      <c r="J33" s="8"/>
      <c r="K33" s="8">
        <f>100*'Fig. 4E-F_RawA1'!K33/'Fig. 4E-F_RawA1'!K$4</f>
        <v>0</v>
      </c>
      <c r="L33" s="8"/>
      <c r="M33" s="8">
        <f>100*'Fig. 4E-F_RawA1'!M33/'Fig. 4E-F_RawA1'!M$4</f>
        <v>0</v>
      </c>
      <c r="N33" s="8"/>
      <c r="O33" s="10"/>
      <c r="P33" s="10"/>
      <c r="Q33" s="10"/>
      <c r="S33" s="14">
        <f t="shared" ref="S33:S44" si="6">AVERAGE(C33:Q33)</f>
        <v>0</v>
      </c>
      <c r="T33" s="14">
        <f t="shared" ref="T33:T44" si="7">STDEVA(C33:Q33)/SQRT(COUNT(C33:Q33))</f>
        <v>0</v>
      </c>
      <c r="U33" s="14">
        <f t="shared" ref="U33:U44" si="8">COUNT(C33:Q33)</f>
        <v>6</v>
      </c>
    </row>
    <row r="34" spans="1:24" s="2" customFormat="1" ht="15.75" thickTop="1" thickBot="1">
      <c r="A34" s="37" t="str">
        <f>'Fig. 4E-F_Raw'!A34</f>
        <v>WT</v>
      </c>
      <c r="B34" s="38" t="str">
        <f>'Fig. 4E-F_Raw'!B34</f>
        <v>GB1 + GB2</v>
      </c>
      <c r="C34" s="8">
        <f>100*'Fig. 4E-F_RawA1'!C34/'Fig. 4E-F_RawA1'!C$4</f>
        <v>21.510501020326842</v>
      </c>
      <c r="D34" s="8"/>
      <c r="E34" s="8">
        <f>100*'Fig. 4E-F_RawA1'!E34/'Fig. 4E-F_RawA1'!E$4</f>
        <v>8.7052555352948531</v>
      </c>
      <c r="F34" s="8"/>
      <c r="G34" s="8">
        <f>100*'Fig. 4E-F_RawA1'!G34/'Fig. 4E-F_RawA1'!G$4</f>
        <v>32.547937064948442</v>
      </c>
      <c r="H34" s="8"/>
      <c r="I34" s="8">
        <f>100*'Fig. 4E-F_RawA1'!I34/'Fig. 4E-F_RawA1'!I$4</f>
        <v>4.8299022212705136</v>
      </c>
      <c r="J34" s="8"/>
      <c r="K34" s="8">
        <f>100*'Fig. 4E-F_RawA1'!K34/'Fig. 4E-F_RawA1'!K$4</f>
        <v>22.007757479075195</v>
      </c>
      <c r="L34" s="8"/>
      <c r="M34" s="8">
        <f>100*'Fig. 4E-F_RawA1'!M34/'Fig. 4E-F_RawA1'!M$4</f>
        <v>18.574401264600191</v>
      </c>
      <c r="N34" s="8"/>
      <c r="O34" s="13"/>
      <c r="P34" s="13"/>
      <c r="Q34" s="13"/>
      <c r="S34" s="14">
        <f t="shared" si="6"/>
        <v>18.029292430919341</v>
      </c>
      <c r="T34" s="14">
        <f t="shared" si="7"/>
        <v>4.0832860499426236</v>
      </c>
      <c r="U34" s="14">
        <f t="shared" si="8"/>
        <v>6</v>
      </c>
    </row>
    <row r="35" spans="1:24" s="2" customFormat="1" ht="15.75" thickTop="1" thickBot="1">
      <c r="A35" s="37" t="str">
        <f>'Fig. 4E-F_Raw'!A35</f>
        <v>GB1-1</v>
      </c>
      <c r="B35" s="38" t="str">
        <f>'Fig. 4E-F_Raw'!B35</f>
        <v>GB1-M807A + GB2</v>
      </c>
      <c r="C35" s="8"/>
      <c r="D35" s="8"/>
      <c r="E35" s="8"/>
      <c r="F35" s="8"/>
      <c r="G35" s="8"/>
      <c r="H35" s="8"/>
      <c r="I35" s="8">
        <f>100*'Fig. 4E-F_RawA1'!I35/'Fig. 4E-F_RawA1'!I$4</f>
        <v>12.036032123998126</v>
      </c>
      <c r="J35" s="8"/>
      <c r="K35" s="8">
        <f>100*'Fig. 4E-F_RawA1'!K35/'Fig. 4E-F_RawA1'!K$4</f>
        <v>12.081179860371943</v>
      </c>
      <c r="L35" s="8"/>
      <c r="M35" s="8">
        <f>100*'Fig. 4E-F_RawA1'!M35/'Fig. 4E-F_RawA1'!M$4</f>
        <v>24.356831624101151</v>
      </c>
      <c r="N35" s="8"/>
      <c r="O35" s="13"/>
      <c r="P35" s="13"/>
      <c r="Q35" s="13"/>
      <c r="S35" s="14">
        <f t="shared" si="6"/>
        <v>16.158014536157072</v>
      </c>
      <c r="T35" s="14">
        <f t="shared" si="7"/>
        <v>4.0994292615231949</v>
      </c>
      <c r="U35" s="14">
        <f t="shared" si="8"/>
        <v>3</v>
      </c>
    </row>
    <row r="36" spans="1:24" s="2" customFormat="1" ht="15.75" thickTop="1" thickBot="1">
      <c r="A36" s="37" t="str">
        <f>'Fig. 4E-F_Raw'!A36</f>
        <v>GB1-2</v>
      </c>
      <c r="B36" s="38" t="str">
        <f>'Fig. 4E-F_Raw'!B36</f>
        <v>GB1-Y810A + GB2</v>
      </c>
      <c r="C36" s="8"/>
      <c r="D36" s="8"/>
      <c r="E36" s="8"/>
      <c r="F36" s="8"/>
      <c r="G36" s="8"/>
      <c r="H36" s="8"/>
      <c r="I36" s="8">
        <f>100*'Fig. 4E-F_RawA1'!I36/'Fig. 4E-F_RawA1'!I$4</f>
        <v>4.5635029668590557</v>
      </c>
      <c r="J36" s="8"/>
      <c r="K36" s="8">
        <f>100*'Fig. 4E-F_RawA1'!K36/'Fig. 4E-F_RawA1'!K$4</f>
        <v>6.588061315600779</v>
      </c>
      <c r="L36" s="8"/>
      <c r="M36" s="8">
        <f>100*'Fig. 4E-F_RawA1'!M36/'Fig. 4E-F_RawA1'!M$4</f>
        <v>-0.80995305828157582</v>
      </c>
      <c r="N36" s="8"/>
      <c r="O36" s="13"/>
      <c r="P36" s="13"/>
      <c r="Q36" s="13"/>
      <c r="S36" s="14">
        <f t="shared" si="6"/>
        <v>3.447203741392753</v>
      </c>
      <c r="T36" s="14">
        <f t="shared" si="7"/>
        <v>2.2073549132861099</v>
      </c>
      <c r="U36" s="14">
        <f t="shared" si="8"/>
        <v>3</v>
      </c>
    </row>
    <row r="37" spans="1:24" s="2" customFormat="1" ht="15.75" thickTop="1" thickBot="1">
      <c r="A37" s="37" t="str">
        <f>'Fig. 4E-F_Raw'!A37</f>
        <v>GB1-3</v>
      </c>
      <c r="B37" s="38" t="str">
        <f>'Fig. 4E-F_Raw'!B37</f>
        <v>GB1-N811A + GB2</v>
      </c>
      <c r="C37" s="8"/>
      <c r="D37" s="8"/>
      <c r="E37" s="8"/>
      <c r="F37" s="8"/>
      <c r="G37" s="8"/>
      <c r="H37" s="8"/>
      <c r="I37" s="8">
        <f>100*'Fig. 4E-F_RawA1'!I37/'Fig. 4E-F_RawA1'!I$4</f>
        <v>3.8986553930577932</v>
      </c>
      <c r="J37" s="8"/>
      <c r="K37" s="8">
        <f>100*'Fig. 4E-F_RawA1'!K37/'Fig. 4E-F_RawA1'!K$4</f>
        <v>14.852164356169611</v>
      </c>
      <c r="L37" s="8"/>
      <c r="M37" s="8">
        <f>100*'Fig. 4E-F_RawA1'!M37/'Fig. 4E-F_RawA1'!M$4</f>
        <v>-4.1901604433903383</v>
      </c>
      <c r="N37" s="8"/>
      <c r="O37" s="13"/>
      <c r="P37" s="13"/>
      <c r="Q37" s="13"/>
      <c r="S37" s="14">
        <f t="shared" si="6"/>
        <v>4.8535531019456881</v>
      </c>
      <c r="T37" s="14">
        <f t="shared" si="7"/>
        <v>5.5177412549222682</v>
      </c>
      <c r="U37" s="14">
        <f t="shared" si="8"/>
        <v>3</v>
      </c>
    </row>
    <row r="38" spans="1:24" s="2" customFormat="1" ht="15.75" thickTop="1" thickBot="1">
      <c r="A38" s="37" t="str">
        <f>'Fig. 4E-F_Raw'!A38</f>
        <v>GB1-4</v>
      </c>
      <c r="B38" s="38" t="str">
        <f>'Fig. 4E-F_Raw'!B38</f>
        <v>GB1-MYN-AAA + GB2</v>
      </c>
      <c r="C38" s="8"/>
      <c r="D38" s="8"/>
      <c r="E38" s="8"/>
      <c r="F38" s="8"/>
      <c r="G38" s="8"/>
      <c r="H38" s="8"/>
      <c r="I38" s="8">
        <f>100*'Fig. 4E-F_RawA1'!I38/'Fig. 4E-F_RawA1'!I$4</f>
        <v>0.40628990782465113</v>
      </c>
      <c r="J38" s="8"/>
      <c r="K38" s="8">
        <f>100*'Fig. 4E-F_RawA1'!K38/'Fig. 4E-F_RawA1'!K$4</f>
        <v>-1.5198521610758593</v>
      </c>
      <c r="L38" s="8"/>
      <c r="M38" s="8">
        <f>100*'Fig. 4E-F_RawA1'!M38/'Fig. 4E-F_RawA1'!M$4</f>
        <v>-19.218041080908893</v>
      </c>
      <c r="N38" s="8"/>
      <c r="O38" s="13"/>
      <c r="P38" s="13"/>
      <c r="Q38" s="13"/>
      <c r="S38" s="14">
        <f t="shared" si="6"/>
        <v>-6.7772011113866997</v>
      </c>
      <c r="T38" s="14">
        <f t="shared" si="7"/>
        <v>6.2452216447948654</v>
      </c>
      <c r="U38" s="14">
        <f t="shared" si="8"/>
        <v>3</v>
      </c>
    </row>
    <row r="39" spans="1:24" s="2" customFormat="1" ht="15.75" thickTop="1" thickBot="1">
      <c r="A39" s="37" t="str">
        <f>'Fig. 4E-F_Raw'!A39</f>
        <v>GB1-20</v>
      </c>
      <c r="B39" s="38" t="str">
        <f>'Fig. 4E-F_Raw'!B39</f>
        <v>GB1-K792A + GB2</v>
      </c>
      <c r="C39" s="8"/>
      <c r="D39" s="8"/>
      <c r="E39" s="8"/>
      <c r="F39" s="8"/>
      <c r="G39" s="8"/>
      <c r="H39" s="8"/>
      <c r="I39" s="8">
        <f>100*'Fig. 4E-F_RawA1'!I39/'Fig. 4E-F_RawA1'!I$4</f>
        <v>23.144276762409387</v>
      </c>
      <c r="J39" s="8"/>
      <c r="K39" s="8">
        <f>100*'Fig. 4E-F_RawA1'!K39/'Fig. 4E-F_RawA1'!K$4</f>
        <v>50.373594763710052</v>
      </c>
      <c r="L39" s="8"/>
      <c r="M39" s="8">
        <f>100*'Fig. 4E-F_RawA1'!M39/'Fig. 4E-F_RawA1'!M$4</f>
        <v>24.501459243780939</v>
      </c>
      <c r="N39" s="8"/>
      <c r="O39" s="13"/>
      <c r="P39" s="13"/>
      <c r="Q39" s="13"/>
      <c r="S39" s="14">
        <f t="shared" si="6"/>
        <v>32.673110256633457</v>
      </c>
      <c r="T39" s="14">
        <f t="shared" si="7"/>
        <v>8.8589098259112227</v>
      </c>
      <c r="U39" s="14">
        <f t="shared" si="8"/>
        <v>3</v>
      </c>
    </row>
    <row r="40" spans="1:24" s="2" customFormat="1" ht="15.75" thickTop="1" thickBot="1">
      <c r="A40" s="37" t="str">
        <f>'Fig. 4E-F_Raw'!A40</f>
        <v>GB2-9</v>
      </c>
      <c r="B40" s="38" t="str">
        <f>'Fig. 4E-F_Raw'!B40</f>
        <v>GB1 + GB2-M694A</v>
      </c>
      <c r="C40" s="8">
        <f>100*'Fig. 4E-F_RawA1'!C40/'Fig. 4E-F_RawA1'!C$4</f>
        <v>14.029645908402049</v>
      </c>
      <c r="D40" s="8"/>
      <c r="E40" s="8">
        <f>100*'Fig. 4E-F_RawA1'!E40/'Fig. 4E-F_RawA1'!E$4</f>
        <v>28.732079307471864</v>
      </c>
      <c r="F40" s="8"/>
      <c r="G40" s="8">
        <f>100*'Fig. 4E-F_RawA1'!G40/'Fig. 4E-F_RawA1'!G$4</f>
        <v>10.525222795581668</v>
      </c>
      <c r="H40" s="8"/>
      <c r="I40" s="8"/>
      <c r="J40" s="8"/>
      <c r="K40" s="8"/>
      <c r="L40" s="8"/>
      <c r="M40" s="8"/>
      <c r="N40" s="8"/>
      <c r="O40" s="13"/>
      <c r="P40" s="13"/>
      <c r="Q40" s="13"/>
      <c r="S40" s="14">
        <f t="shared" si="6"/>
        <v>17.762316003818526</v>
      </c>
      <c r="T40" s="14">
        <f t="shared" si="7"/>
        <v>5.5773956151012527</v>
      </c>
      <c r="U40" s="14">
        <f t="shared" si="8"/>
        <v>3</v>
      </c>
    </row>
    <row r="41" spans="1:24" s="2" customFormat="1" ht="15.75" thickTop="1" thickBot="1">
      <c r="A41" s="37" t="str">
        <f>'Fig. 4E-F_Raw'!A41</f>
        <v>GB2-10</v>
      </c>
      <c r="B41" s="38" t="str">
        <f>'Fig. 4E-F_Raw'!B41</f>
        <v>GB1 + GB2-Y697A</v>
      </c>
      <c r="C41" s="8">
        <f>100*'Fig. 4E-F_RawA1'!C41/'Fig. 4E-F_RawA1'!C$4</f>
        <v>42.97262330017044</v>
      </c>
      <c r="D41" s="8"/>
      <c r="E41" s="8">
        <f>100*'Fig. 4E-F_RawA1'!E41/'Fig. 4E-F_RawA1'!E$4</f>
        <v>13.746365159151011</v>
      </c>
      <c r="F41" s="8"/>
      <c r="G41" s="8">
        <f>100*'Fig. 4E-F_RawA1'!G41/'Fig. 4E-F_RawA1'!G$4</f>
        <v>29.302420862281831</v>
      </c>
      <c r="H41" s="8"/>
      <c r="I41" s="8"/>
      <c r="J41" s="8"/>
      <c r="K41" s="8"/>
      <c r="L41" s="8"/>
      <c r="M41" s="8"/>
      <c r="N41" s="8"/>
      <c r="O41" s="13"/>
      <c r="P41" s="13"/>
      <c r="Q41" s="13"/>
      <c r="S41" s="14">
        <f t="shared" si="6"/>
        <v>28.673803107201095</v>
      </c>
      <c r="T41" s="14">
        <f t="shared" si="7"/>
        <v>8.442746619492933</v>
      </c>
      <c r="U41" s="14">
        <f t="shared" si="8"/>
        <v>3</v>
      </c>
    </row>
    <row r="42" spans="1:24" s="2" customFormat="1" ht="15.75" thickTop="1" thickBot="1">
      <c r="A42" s="37" t="str">
        <f>'Fig. 4E-F_Raw'!A42</f>
        <v>GB2-11</v>
      </c>
      <c r="B42" s="38" t="str">
        <f>'Fig. 4E-F_Raw'!B42</f>
        <v>GB1 + GB2-N698A</v>
      </c>
      <c r="C42" s="8">
        <f>100*'Fig. 4E-F_RawA1'!C42/'Fig. 4E-F_RawA1'!C$4</f>
        <v>10.365212262757627</v>
      </c>
      <c r="D42" s="8"/>
      <c r="E42" s="8">
        <f>100*'Fig. 4E-F_RawA1'!E42/'Fig. 4E-F_RawA1'!E$4</f>
        <v>21.068962749436704</v>
      </c>
      <c r="F42" s="8"/>
      <c r="G42" s="8">
        <f>100*'Fig. 4E-F_RawA1'!G42/'Fig. 4E-F_RawA1'!G$4</f>
        <v>11.408805954390745</v>
      </c>
      <c r="H42" s="8"/>
      <c r="I42" s="8"/>
      <c r="J42" s="8"/>
      <c r="K42" s="8"/>
      <c r="L42" s="8"/>
      <c r="M42" s="8"/>
      <c r="N42" s="8"/>
      <c r="O42" s="13"/>
      <c r="P42" s="13"/>
      <c r="Q42" s="13"/>
      <c r="S42" s="14">
        <f t="shared" si="6"/>
        <v>14.280993655528357</v>
      </c>
      <c r="T42" s="14">
        <f t="shared" si="7"/>
        <v>3.4073286341450979</v>
      </c>
      <c r="U42" s="14">
        <f t="shared" si="8"/>
        <v>3</v>
      </c>
    </row>
    <row r="43" spans="1:24" s="2" customFormat="1" ht="15.75" thickTop="1" thickBot="1">
      <c r="A43" s="37" t="str">
        <f>'Fig. 4E-F_Raw'!A43</f>
        <v>GB2-12</v>
      </c>
      <c r="B43" s="38" t="str">
        <f>'Fig. 4E-F_Raw'!B43</f>
        <v>GB1 + GB2-MYN-AAA</v>
      </c>
      <c r="C43" s="8">
        <f>100*'Fig. 4E-F_RawA1'!C43/'Fig. 4E-F_RawA1'!C$4</f>
        <v>83.860475532889794</v>
      </c>
      <c r="D43" s="8"/>
      <c r="E43" s="8">
        <f>100*'Fig. 4E-F_RawA1'!E43/'Fig. 4E-F_RawA1'!E$4</f>
        <v>83.494644491168259</v>
      </c>
      <c r="F43" s="8"/>
      <c r="G43" s="8">
        <f>100*'Fig. 4E-F_RawA1'!G43/'Fig. 4E-F_RawA1'!G$4</f>
        <v>96.526839087906865</v>
      </c>
      <c r="H43" s="8"/>
      <c r="I43" s="8"/>
      <c r="J43" s="8"/>
      <c r="K43" s="8"/>
      <c r="L43" s="8"/>
      <c r="M43" s="8"/>
      <c r="N43" s="8"/>
      <c r="O43" s="13"/>
      <c r="P43" s="13"/>
      <c r="Q43" s="13"/>
      <c r="R43" s="16"/>
      <c r="S43" s="17">
        <f t="shared" si="6"/>
        <v>87.960653037321649</v>
      </c>
      <c r="T43" s="17">
        <f t="shared" si="7"/>
        <v>4.2843947716374311</v>
      </c>
      <c r="U43" s="17">
        <f t="shared" si="8"/>
        <v>3</v>
      </c>
      <c r="V43" s="16"/>
      <c r="W43" s="16"/>
      <c r="X43" s="16"/>
    </row>
    <row r="44" spans="1:24" s="2" customFormat="1" ht="15.75" thickTop="1" thickBot="1">
      <c r="A44" s="37" t="str">
        <f>'Fig. 4E-F_Raw'!A44</f>
        <v>GB2-22</v>
      </c>
      <c r="B44" s="38" t="str">
        <f>'Fig. 4E-F_Raw'!B44</f>
        <v>GB1 + GB2-S695A</v>
      </c>
      <c r="C44" s="8">
        <f>100*'Fig. 4E-F_RawA1'!C44/'Fig. 4E-F_RawA1'!C$4</f>
        <v>12.430854546110062</v>
      </c>
      <c r="D44" s="8"/>
      <c r="E44" s="8">
        <f>100*'Fig. 4E-F_RawA1'!E44/'Fig. 4E-F_RawA1'!E$4</f>
        <v>20.962323610355867</v>
      </c>
      <c r="F44" s="8"/>
      <c r="G44" s="8">
        <f>100*'Fig. 4E-F_RawA1'!G44/'Fig. 4E-F_RawA1'!G$4</f>
        <v>47.643794529151933</v>
      </c>
      <c r="H44" s="8"/>
      <c r="I44" s="8"/>
      <c r="J44" s="8"/>
      <c r="K44" s="8"/>
      <c r="L44" s="8"/>
      <c r="M44" s="8"/>
      <c r="N44" s="8"/>
      <c r="O44" s="13"/>
      <c r="P44" s="13"/>
      <c r="Q44" s="13"/>
      <c r="R44" s="16"/>
      <c r="S44" s="17">
        <f t="shared" si="6"/>
        <v>27.012324228539285</v>
      </c>
      <c r="T44" s="17">
        <f t="shared" si="7"/>
        <v>10.605653620787079</v>
      </c>
      <c r="U44" s="17">
        <f t="shared" si="8"/>
        <v>3</v>
      </c>
      <c r="V44" s="16"/>
      <c r="W44" s="16"/>
      <c r="X44" s="16"/>
    </row>
    <row r="45" spans="1:24" ht="15" thickTop="1">
      <c r="R45" s="24"/>
      <c r="S45" s="24"/>
      <c r="T45" s="24"/>
      <c r="U45" s="24"/>
      <c r="V45" s="24"/>
      <c r="W45" s="24"/>
      <c r="X45" s="24"/>
    </row>
    <row r="46" spans="1:24" s="2" customFormat="1" ht="35.25" customHeight="1" thickBot="1">
      <c r="A46" s="49" t="str">
        <f>'Fig. 4E-F_Raw'!A46:B46</f>
        <v>CGP54626 10 μM
(with 24h pre-incubation)</v>
      </c>
      <c r="B46" s="50"/>
    </row>
    <row r="47" spans="1:24" s="2" customFormat="1" ht="15.75" thickTop="1" thickBot="1">
      <c r="A47" s="25"/>
      <c r="B47" s="3"/>
      <c r="C47" s="4">
        <f>'Fig. 4E-F_Raw'!C47</f>
        <v>20200527</v>
      </c>
      <c r="D47" s="4"/>
      <c r="E47" s="4">
        <f>'Fig. 4E-F_Raw'!E47</f>
        <v>20200528</v>
      </c>
      <c r="F47" s="4"/>
      <c r="G47" s="4">
        <f>'Fig. 4E-F_Raw'!G47</f>
        <v>20200529</v>
      </c>
      <c r="H47" s="4"/>
      <c r="I47" s="4">
        <f>'Fig. 4E-F_Raw'!I47</f>
        <v>20200604</v>
      </c>
      <c r="J47" s="4"/>
      <c r="K47" s="4">
        <f>'Fig. 4E-F_Raw'!K47</f>
        <v>20200605</v>
      </c>
      <c r="L47" s="4"/>
      <c r="M47" s="4">
        <f>'Fig. 4E-F_Raw'!M47</f>
        <v>20200610</v>
      </c>
      <c r="N47" s="4"/>
      <c r="O47" s="4"/>
      <c r="P47" s="4"/>
      <c r="Q47" s="4"/>
      <c r="S47" s="5" t="s">
        <v>43</v>
      </c>
      <c r="T47" s="5" t="s">
        <v>66</v>
      </c>
      <c r="U47" s="5" t="s">
        <v>56</v>
      </c>
    </row>
    <row r="48" spans="1:24" s="2" customFormat="1" ht="15.75" thickTop="1" thickBot="1">
      <c r="A48" s="35" t="str">
        <f>'Fig. 4E-F_Raw'!A48</f>
        <v>Mock</v>
      </c>
      <c r="B48" s="36" t="str">
        <f>'Fig. 4E-F_Raw'!B48</f>
        <v>pRK</v>
      </c>
      <c r="C48" s="8">
        <f>100*'Fig. 4E-F_RawA1'!C48/'Fig. 4E-F_RawA1'!C$4</f>
        <v>0</v>
      </c>
      <c r="D48" s="8"/>
      <c r="E48" s="8">
        <f>100*'Fig. 4E-F_RawA1'!E48/'Fig. 4E-F_RawA1'!E$4</f>
        <v>0</v>
      </c>
      <c r="F48" s="8"/>
      <c r="G48" s="8">
        <f>100*'Fig. 4E-F_RawA1'!G48/'Fig. 4E-F_RawA1'!G$4</f>
        <v>0</v>
      </c>
      <c r="H48" s="8"/>
      <c r="I48" s="8">
        <f>100*'Fig. 4E-F_RawA1'!I48/'Fig. 4E-F_RawA1'!I$4</f>
        <v>0</v>
      </c>
      <c r="J48" s="8"/>
      <c r="K48" s="8">
        <f>100*'Fig. 4E-F_RawA1'!K48/'Fig. 4E-F_RawA1'!K$4</f>
        <v>0</v>
      </c>
      <c r="L48" s="8"/>
      <c r="M48" s="8">
        <f>100*'Fig. 4E-F_RawA1'!M48/'Fig. 4E-F_RawA1'!M$4</f>
        <v>0</v>
      </c>
      <c r="N48" s="8"/>
      <c r="O48" s="10"/>
      <c r="P48" s="10"/>
      <c r="Q48" s="10"/>
      <c r="S48" s="14">
        <f t="shared" ref="S48:S59" si="9">AVERAGE(C48:Q48)</f>
        <v>0</v>
      </c>
      <c r="T48" s="14">
        <f t="shared" ref="T48:T59" si="10">STDEVA(C48:Q48)/SQRT(COUNT(C48:Q48))</f>
        <v>0</v>
      </c>
      <c r="U48" s="14">
        <f t="shared" ref="U48:U59" si="11">COUNT(C48:Q48)</f>
        <v>6</v>
      </c>
    </row>
    <row r="49" spans="1:24" s="2" customFormat="1" ht="15.75" thickTop="1" thickBot="1">
      <c r="A49" s="37" t="str">
        <f>'Fig. 4E-F_Raw'!A49</f>
        <v>WT</v>
      </c>
      <c r="B49" s="38" t="str">
        <f>'Fig. 4E-F_Raw'!B49</f>
        <v>GB1 + GB2</v>
      </c>
      <c r="C49" s="8">
        <f>100*'Fig. 4E-F_RawA1'!C49/'Fig. 4E-F_RawA1'!C$4</f>
        <v>17.351673640619239</v>
      </c>
      <c r="D49" s="8"/>
      <c r="E49" s="8">
        <f>100*'Fig. 4E-F_RawA1'!E49/'Fig. 4E-F_RawA1'!E$4</f>
        <v>45.257708876145529</v>
      </c>
      <c r="F49" s="8"/>
      <c r="G49" s="8">
        <f>100*'Fig. 4E-F_RawA1'!G49/'Fig. 4E-F_RawA1'!G$4</f>
        <v>40.536374437800625</v>
      </c>
      <c r="H49" s="8"/>
      <c r="I49" s="8">
        <f>100*'Fig. 4E-F_RawA1'!I49/'Fig. 4E-F_RawA1'!I$4</f>
        <v>19.725986134812405</v>
      </c>
      <c r="J49" s="8"/>
      <c r="K49" s="8">
        <f>100*'Fig. 4E-F_RawA1'!K49/'Fig. 4E-F_RawA1'!K$4</f>
        <v>31.984151779119774</v>
      </c>
      <c r="L49" s="8"/>
      <c r="M49" s="8">
        <f>100*'Fig. 4E-F_RawA1'!M49/'Fig. 4E-F_RawA1'!M$4</f>
        <v>22.452216517068845</v>
      </c>
      <c r="N49" s="8"/>
      <c r="O49" s="13"/>
      <c r="P49" s="13"/>
      <c r="Q49" s="13"/>
      <c r="S49" s="14">
        <f t="shared" si="9"/>
        <v>29.551351897594405</v>
      </c>
      <c r="T49" s="14">
        <f t="shared" si="10"/>
        <v>4.7224519411962955</v>
      </c>
      <c r="U49" s="14">
        <f t="shared" si="11"/>
        <v>6</v>
      </c>
    </row>
    <row r="50" spans="1:24" s="2" customFormat="1" ht="15.75" thickTop="1" thickBot="1">
      <c r="A50" s="37" t="str">
        <f>'Fig. 4E-F_Raw'!A50</f>
        <v>GB1-1</v>
      </c>
      <c r="B50" s="38" t="str">
        <f>'Fig. 4E-F_Raw'!B50</f>
        <v>GB1-M807A + GB2</v>
      </c>
      <c r="C50" s="8"/>
      <c r="D50" s="8"/>
      <c r="E50" s="8"/>
      <c r="F50" s="8"/>
      <c r="G50" s="8"/>
      <c r="H50" s="8"/>
      <c r="I50" s="8">
        <f>100*'Fig. 4E-F_RawA1'!I50/'Fig. 4E-F_RawA1'!I$4</f>
        <v>0.89808480313201222</v>
      </c>
      <c r="J50" s="8"/>
      <c r="K50" s="8">
        <f>100*'Fig. 4E-F_RawA1'!K50/'Fig. 4E-F_RawA1'!K$4</f>
        <v>14.029204561614193</v>
      </c>
      <c r="L50" s="8"/>
      <c r="M50" s="8">
        <f>100*'Fig. 4E-F_RawA1'!M50/'Fig. 4E-F_RawA1'!M$4</f>
        <v>-3.7595387329799395</v>
      </c>
      <c r="N50" s="8"/>
      <c r="O50" s="13"/>
      <c r="P50" s="13"/>
      <c r="Q50" s="13"/>
      <c r="S50" s="14">
        <f t="shared" si="9"/>
        <v>3.7225835439220885</v>
      </c>
      <c r="T50" s="14">
        <f t="shared" si="10"/>
        <v>5.3258236249674873</v>
      </c>
      <c r="U50" s="14">
        <f t="shared" si="11"/>
        <v>3</v>
      </c>
    </row>
    <row r="51" spans="1:24" s="2" customFormat="1" ht="15.75" thickTop="1" thickBot="1">
      <c r="A51" s="37" t="str">
        <f>'Fig. 4E-F_Raw'!A51</f>
        <v>GB1-2</v>
      </c>
      <c r="B51" s="38" t="str">
        <f>'Fig. 4E-F_Raw'!B51</f>
        <v>GB1-Y810A + GB2</v>
      </c>
      <c r="C51" s="8"/>
      <c r="D51" s="8"/>
      <c r="E51" s="8"/>
      <c r="F51" s="8"/>
      <c r="G51" s="8"/>
      <c r="H51" s="8"/>
      <c r="I51" s="8">
        <f>100*'Fig. 4E-F_RawA1'!I51/'Fig. 4E-F_RawA1'!I$4</f>
        <v>12.412765100482009</v>
      </c>
      <c r="J51" s="8"/>
      <c r="K51" s="8">
        <f>100*'Fig. 4E-F_RawA1'!K51/'Fig. 4E-F_RawA1'!K$4</f>
        <v>11.663312924300149</v>
      </c>
      <c r="L51" s="8"/>
      <c r="M51" s="8">
        <f>100*'Fig. 4E-F_RawA1'!M51/'Fig. 4E-F_RawA1'!M$4</f>
        <v>30.099667526277035</v>
      </c>
      <c r="N51" s="8"/>
      <c r="O51" s="13"/>
      <c r="P51" s="13"/>
      <c r="Q51" s="13"/>
      <c r="S51" s="14">
        <f t="shared" si="9"/>
        <v>18.058581850353065</v>
      </c>
      <c r="T51" s="14">
        <f t="shared" si="10"/>
        <v>6.0244288202922052</v>
      </c>
      <c r="U51" s="14">
        <f t="shared" si="11"/>
        <v>3</v>
      </c>
    </row>
    <row r="52" spans="1:24" s="2" customFormat="1" ht="15.75" thickTop="1" thickBot="1">
      <c r="A52" s="37" t="str">
        <f>'Fig. 4E-F_Raw'!A52</f>
        <v>GB1-3</v>
      </c>
      <c r="B52" s="38" t="str">
        <f>'Fig. 4E-F_Raw'!B52</f>
        <v>GB1-N811A + GB2</v>
      </c>
      <c r="C52" s="8"/>
      <c r="D52" s="8"/>
      <c r="E52" s="8"/>
      <c r="F52" s="8"/>
      <c r="G52" s="8"/>
      <c r="H52" s="8"/>
      <c r="I52" s="8">
        <f>100*'Fig. 4E-F_RawA1'!I52/'Fig. 4E-F_RawA1'!I$4</f>
        <v>-1.042160179622553</v>
      </c>
      <c r="J52" s="8"/>
      <c r="K52" s="8">
        <f>100*'Fig. 4E-F_RawA1'!K52/'Fig. 4E-F_RawA1'!K$4</f>
        <v>0.90582301562652501</v>
      </c>
      <c r="L52" s="8"/>
      <c r="M52" s="8">
        <f>100*'Fig. 4E-F_RawA1'!M52/'Fig. 4E-F_RawA1'!M$4</f>
        <v>-11.854862481896239</v>
      </c>
      <c r="N52" s="8"/>
      <c r="O52" s="13"/>
      <c r="P52" s="13"/>
      <c r="Q52" s="13"/>
      <c r="S52" s="14">
        <f t="shared" si="9"/>
        <v>-3.9970665486307557</v>
      </c>
      <c r="T52" s="14">
        <f t="shared" si="10"/>
        <v>3.968936773195725</v>
      </c>
      <c r="U52" s="14">
        <f t="shared" si="11"/>
        <v>3</v>
      </c>
    </row>
    <row r="53" spans="1:24" s="2" customFormat="1" ht="15.75" thickTop="1" thickBot="1">
      <c r="A53" s="37" t="str">
        <f>'Fig. 4E-F_Raw'!A53</f>
        <v>GB1-4</v>
      </c>
      <c r="B53" s="38" t="str">
        <f>'Fig. 4E-F_Raw'!B53</f>
        <v>GB1-MYN-AAA + GB2</v>
      </c>
      <c r="C53" s="8"/>
      <c r="D53" s="8"/>
      <c r="E53" s="8"/>
      <c r="F53" s="8"/>
      <c r="G53" s="8"/>
      <c r="H53" s="8"/>
      <c r="I53" s="8">
        <f>100*'Fig. 4E-F_RawA1'!I53/'Fig. 4E-F_RawA1'!I$4</f>
        <v>-6.9015987809265433E-2</v>
      </c>
      <c r="J53" s="8"/>
      <c r="K53" s="8">
        <f>100*'Fig. 4E-F_RawA1'!K53/'Fig. 4E-F_RawA1'!K$4</f>
        <v>3.5841015150275641</v>
      </c>
      <c r="L53" s="8"/>
      <c r="M53" s="8">
        <f>100*'Fig. 4E-F_RawA1'!M53/'Fig. 4E-F_RawA1'!M$4</f>
        <v>8.8399688055640908</v>
      </c>
      <c r="N53" s="8"/>
      <c r="O53" s="13"/>
      <c r="P53" s="13"/>
      <c r="Q53" s="13"/>
      <c r="S53" s="14">
        <f t="shared" si="9"/>
        <v>4.1183514442607967</v>
      </c>
      <c r="T53" s="14">
        <f t="shared" si="10"/>
        <v>2.5856378808270706</v>
      </c>
      <c r="U53" s="14">
        <f t="shared" si="11"/>
        <v>3</v>
      </c>
    </row>
    <row r="54" spans="1:24" s="2" customFormat="1" ht="15.75" thickTop="1" thickBot="1">
      <c r="A54" s="37" t="str">
        <f>'Fig. 4E-F_Raw'!A54</f>
        <v>GB1-20</v>
      </c>
      <c r="B54" s="38" t="str">
        <f>'Fig. 4E-F_Raw'!B54</f>
        <v>GB1-K792A + GB2</v>
      </c>
      <c r="C54" s="8"/>
      <c r="D54" s="8"/>
      <c r="E54" s="8"/>
      <c r="F54" s="8"/>
      <c r="G54" s="8"/>
      <c r="H54" s="8"/>
      <c r="I54" s="8">
        <f>100*'Fig. 4E-F_RawA1'!I54/'Fig. 4E-F_RawA1'!I$4</f>
        <v>12.093194412204941</v>
      </c>
      <c r="J54" s="8"/>
      <c r="K54" s="8">
        <f>100*'Fig. 4E-F_RawA1'!K54/'Fig. 4E-F_RawA1'!K$4</f>
        <v>27.003687654590113</v>
      </c>
      <c r="L54" s="8"/>
      <c r="M54" s="8">
        <f>100*'Fig. 4E-F_RawA1'!M54/'Fig. 4E-F_RawA1'!M$4</f>
        <v>11.336759459669352</v>
      </c>
      <c r="N54" s="8"/>
      <c r="O54" s="13"/>
      <c r="P54" s="13"/>
      <c r="Q54" s="13"/>
      <c r="S54" s="14">
        <f t="shared" si="9"/>
        <v>16.811213842154803</v>
      </c>
      <c r="T54" s="14">
        <f t="shared" si="10"/>
        <v>5.1009129990698403</v>
      </c>
      <c r="U54" s="14">
        <f t="shared" si="11"/>
        <v>3</v>
      </c>
    </row>
    <row r="55" spans="1:24" s="2" customFormat="1" ht="15.75" thickTop="1" thickBot="1">
      <c r="A55" s="37" t="str">
        <f>'Fig. 4E-F_Raw'!A55</f>
        <v>GB2-9</v>
      </c>
      <c r="B55" s="38" t="str">
        <f>'Fig. 4E-F_Raw'!B55</f>
        <v>GB1 + GB2-M694A</v>
      </c>
      <c r="C55" s="8">
        <f>100*'Fig. 4E-F_RawA1'!C55/'Fig. 4E-F_RawA1'!C$4</f>
        <v>4.9701272673707431</v>
      </c>
      <c r="D55" s="8"/>
      <c r="E55" s="8">
        <f>100*'Fig. 4E-F_RawA1'!E55/'Fig. 4E-F_RawA1'!E$4</f>
        <v>20.575314902589088</v>
      </c>
      <c r="F55" s="8"/>
      <c r="G55" s="8">
        <f>100*'Fig. 4E-F_RawA1'!G55/'Fig. 4E-F_RawA1'!G$4</f>
        <v>3.2517497039681014</v>
      </c>
      <c r="H55" s="8"/>
      <c r="I55" s="8"/>
      <c r="J55" s="8"/>
      <c r="K55" s="8"/>
      <c r="L55" s="8"/>
      <c r="M55" s="8"/>
      <c r="N55" s="8"/>
      <c r="O55" s="13"/>
      <c r="P55" s="13"/>
      <c r="Q55" s="13"/>
      <c r="S55" s="14">
        <f t="shared" si="9"/>
        <v>9.5990639579759769</v>
      </c>
      <c r="T55" s="14">
        <f t="shared" si="10"/>
        <v>5.5104981312019818</v>
      </c>
      <c r="U55" s="14">
        <f t="shared" si="11"/>
        <v>3</v>
      </c>
    </row>
    <row r="56" spans="1:24" s="2" customFormat="1" ht="15.75" thickTop="1" thickBot="1">
      <c r="A56" s="37" t="str">
        <f>'Fig. 4E-F_Raw'!A56</f>
        <v>GB2-10</v>
      </c>
      <c r="B56" s="38" t="str">
        <f>'Fig. 4E-F_Raw'!B56</f>
        <v>GB1 + GB2-Y697A</v>
      </c>
      <c r="C56" s="8">
        <f>100*'Fig. 4E-F_RawA1'!C56/'Fig. 4E-F_RawA1'!C$4</f>
        <v>44.153307925037474</v>
      </c>
      <c r="D56" s="8"/>
      <c r="E56" s="8">
        <f>100*'Fig. 4E-F_RawA1'!E56/'Fig. 4E-F_RawA1'!E$4</f>
        <v>84.624104595596265</v>
      </c>
      <c r="F56" s="8"/>
      <c r="G56" s="8">
        <f>100*'Fig. 4E-F_RawA1'!G56/'Fig. 4E-F_RawA1'!G$4</f>
        <v>76.828785553225913</v>
      </c>
      <c r="H56" s="8"/>
      <c r="I56" s="8"/>
      <c r="J56" s="8"/>
      <c r="K56" s="8"/>
      <c r="L56" s="8"/>
      <c r="M56" s="8"/>
      <c r="N56" s="8"/>
      <c r="O56" s="13"/>
      <c r="P56" s="13"/>
      <c r="Q56" s="13"/>
      <c r="S56" s="14">
        <f t="shared" si="9"/>
        <v>68.53539935795321</v>
      </c>
      <c r="T56" s="14">
        <f t="shared" si="10"/>
        <v>12.396996097514698</v>
      </c>
      <c r="U56" s="14">
        <f t="shared" si="11"/>
        <v>3</v>
      </c>
    </row>
    <row r="57" spans="1:24" s="2" customFormat="1" ht="15.75" thickTop="1" thickBot="1">
      <c r="A57" s="37" t="str">
        <f>'Fig. 4E-F_Raw'!A57</f>
        <v>GB2-11</v>
      </c>
      <c r="B57" s="38" t="str">
        <f>'Fig. 4E-F_Raw'!B57</f>
        <v>GB1 + GB2-N698A</v>
      </c>
      <c r="C57" s="8">
        <f>100*'Fig. 4E-F_RawA1'!C57/'Fig. 4E-F_RawA1'!C$4</f>
        <v>1.868568105614435</v>
      </c>
      <c r="D57" s="8"/>
      <c r="E57" s="8">
        <f>100*'Fig. 4E-F_RawA1'!E57/'Fig. 4E-F_RawA1'!E$4</f>
        <v>37.438996727582548</v>
      </c>
      <c r="F57" s="8"/>
      <c r="G57" s="8">
        <f>100*'Fig. 4E-F_RawA1'!G57/'Fig. 4E-F_RawA1'!G$4</f>
        <v>0.9314745667038824</v>
      </c>
      <c r="H57" s="8"/>
      <c r="I57" s="8"/>
      <c r="J57" s="8"/>
      <c r="K57" s="8"/>
      <c r="L57" s="8"/>
      <c r="M57" s="8"/>
      <c r="N57" s="8"/>
      <c r="O57" s="13"/>
      <c r="P57" s="13"/>
      <c r="Q57" s="13"/>
      <c r="S57" s="14">
        <f t="shared" si="9"/>
        <v>13.413013133300289</v>
      </c>
      <c r="T57" s="14">
        <f t="shared" si="10"/>
        <v>12.016037225720567</v>
      </c>
      <c r="U57" s="14">
        <f t="shared" si="11"/>
        <v>3</v>
      </c>
    </row>
    <row r="58" spans="1:24" s="2" customFormat="1" ht="15.75" thickTop="1" thickBot="1">
      <c r="A58" s="37" t="str">
        <f>'Fig. 4E-F_Raw'!A58</f>
        <v>GB2-12</v>
      </c>
      <c r="B58" s="38" t="str">
        <f>'Fig. 4E-F_Raw'!B58</f>
        <v>GB1 + GB2-MYN-AAA</v>
      </c>
      <c r="C58" s="8">
        <f>100*'Fig. 4E-F_RawA1'!C58/'Fig. 4E-F_RawA1'!C$4</f>
        <v>98.778105311023452</v>
      </c>
      <c r="D58" s="8"/>
      <c r="E58" s="8">
        <f>100*'Fig. 4E-F_RawA1'!E58/'Fig. 4E-F_RawA1'!E$4</f>
        <v>147.6002116894187</v>
      </c>
      <c r="F58" s="8"/>
      <c r="G58" s="8">
        <f>100*'Fig. 4E-F_RawA1'!G58/'Fig. 4E-F_RawA1'!G$4</f>
        <v>138.93344648513835</v>
      </c>
      <c r="H58" s="8"/>
      <c r="I58" s="8"/>
      <c r="J58" s="8"/>
      <c r="K58" s="8"/>
      <c r="L58" s="8"/>
      <c r="M58" s="8"/>
      <c r="N58" s="8"/>
      <c r="O58" s="13"/>
      <c r="P58" s="13"/>
      <c r="Q58" s="13"/>
      <c r="R58" s="16"/>
      <c r="S58" s="17">
        <f t="shared" si="9"/>
        <v>128.43725449519351</v>
      </c>
      <c r="T58" s="17">
        <f t="shared" si="10"/>
        <v>15.03913841197001</v>
      </c>
      <c r="U58" s="17">
        <f t="shared" si="11"/>
        <v>3</v>
      </c>
      <c r="V58" s="16"/>
      <c r="W58" s="16"/>
      <c r="X58" s="16"/>
    </row>
    <row r="59" spans="1:24" s="2" customFormat="1" ht="15.75" thickTop="1" thickBot="1">
      <c r="A59" s="37" t="str">
        <f>'Fig. 4E-F_Raw'!A59</f>
        <v>GB2-22</v>
      </c>
      <c r="B59" s="38" t="str">
        <f>'Fig. 4E-F_Raw'!B59</f>
        <v>GB1 + GB2-S695A</v>
      </c>
      <c r="C59" s="8">
        <f>100*'Fig. 4E-F_RawA1'!C59/'Fig. 4E-F_RawA1'!C$4</f>
        <v>0.33406521587759019</v>
      </c>
      <c r="D59" s="8"/>
      <c r="E59" s="8">
        <f>100*'Fig. 4E-F_RawA1'!E59/'Fig. 4E-F_RawA1'!E$4</f>
        <v>39.379429324674021</v>
      </c>
      <c r="F59" s="8"/>
      <c r="G59" s="8">
        <f>100*'Fig. 4E-F_RawA1'!G59/'Fig. 4E-F_RawA1'!G$4</f>
        <v>32.785203189127991</v>
      </c>
      <c r="H59" s="8"/>
      <c r="I59" s="8"/>
      <c r="J59" s="8"/>
      <c r="K59" s="8"/>
      <c r="L59" s="8"/>
      <c r="M59" s="8"/>
      <c r="N59" s="8"/>
      <c r="O59" s="13"/>
      <c r="P59" s="13"/>
      <c r="Q59" s="13"/>
      <c r="R59" s="16"/>
      <c r="S59" s="17">
        <f t="shared" si="9"/>
        <v>24.166232576559867</v>
      </c>
      <c r="T59" s="17">
        <f t="shared" si="10"/>
        <v>12.067174557621968</v>
      </c>
      <c r="U59" s="17">
        <f t="shared" si="11"/>
        <v>3</v>
      </c>
      <c r="V59" s="16"/>
      <c r="W59" s="16"/>
      <c r="X59" s="16"/>
    </row>
    <row r="60" spans="1:24" ht="15" thickTop="1"/>
  </sheetData>
  <mergeCells count="4">
    <mergeCell ref="A1:B1"/>
    <mergeCell ref="A16:B16"/>
    <mergeCell ref="A31:B31"/>
    <mergeCell ref="A46:B46"/>
  </mergeCells>
  <phoneticPr fontId="1" type="noConversion"/>
  <pageMargins left="0.7" right="0.7" top="0.75" bottom="0.75" header="0.3" footer="0.3"/>
  <pageSetup orientation="portrait" verticalDpi="12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zoomScaleNormal="100" workbookViewId="0">
      <pane xSplit="1" topLeftCell="B1" activePane="topRight" state="frozen"/>
      <selection activeCell="E36" sqref="E36"/>
      <selection pane="topRight" activeCell="E36" sqref="E36"/>
    </sheetView>
  </sheetViews>
  <sheetFormatPr defaultColWidth="9.125" defaultRowHeight="12.75"/>
  <cols>
    <col min="1" max="1" width="25.25" style="71" customWidth="1"/>
    <col min="2" max="2" width="5.25" style="71" customWidth="1"/>
    <col min="3" max="8" width="8.5" style="71" customWidth="1"/>
    <col min="9" max="9" width="5.125" style="71" customWidth="1"/>
    <col min="10" max="16384" width="9.125" style="71"/>
  </cols>
  <sheetData>
    <row r="1" spans="1:8" s="53" customFormat="1" ht="26.25" thickBot="1">
      <c r="A1" s="52" t="s">
        <v>67</v>
      </c>
    </row>
    <row r="2" spans="1:8" s="53" customFormat="1" ht="14.25" thickTop="1" thickBot="1">
      <c r="A2" s="54"/>
      <c r="B2" s="55"/>
      <c r="C2" s="56">
        <v>20191213</v>
      </c>
      <c r="D2" s="56">
        <v>20200109</v>
      </c>
      <c r="E2" s="57">
        <v>20200111</v>
      </c>
      <c r="F2" s="57"/>
      <c r="G2" s="56"/>
      <c r="H2" s="56"/>
    </row>
    <row r="3" spans="1:8" s="53" customFormat="1" ht="13.5" thickTop="1">
      <c r="A3" s="58" t="s">
        <v>68</v>
      </c>
      <c r="B3" s="59" t="s">
        <v>69</v>
      </c>
      <c r="C3" s="60"/>
      <c r="D3" s="61"/>
      <c r="E3" s="62"/>
      <c r="F3" s="62"/>
      <c r="G3" s="61"/>
      <c r="H3" s="61"/>
    </row>
    <row r="4" spans="1:8" s="53" customFormat="1">
      <c r="A4" s="63">
        <v>1E-14</v>
      </c>
      <c r="B4" s="64">
        <f t="shared" ref="B4:B11" si="0">LOG(A4)</f>
        <v>-14</v>
      </c>
      <c r="C4" s="65">
        <v>1.7</v>
      </c>
      <c r="D4" s="65">
        <v>28.3</v>
      </c>
      <c r="E4" s="65">
        <v>26.8</v>
      </c>
      <c r="F4" s="66"/>
      <c r="G4" s="65"/>
      <c r="H4" s="65"/>
    </row>
    <row r="5" spans="1:8" s="53" customFormat="1">
      <c r="A5" s="63">
        <v>1E-4</v>
      </c>
      <c r="B5" s="64">
        <f t="shared" si="0"/>
        <v>-4</v>
      </c>
      <c r="C5" s="65">
        <v>1389.6</v>
      </c>
      <c r="D5" s="65">
        <v>1595.7</v>
      </c>
      <c r="E5" s="65">
        <v>1520</v>
      </c>
      <c r="F5" s="66"/>
      <c r="G5" s="65"/>
      <c r="H5" s="65"/>
    </row>
    <row r="6" spans="1:8" s="53" customFormat="1">
      <c r="A6" s="63">
        <v>1.0000000000000001E-5</v>
      </c>
      <c r="B6" s="64">
        <f t="shared" si="0"/>
        <v>-5</v>
      </c>
      <c r="C6" s="65">
        <v>1495.2</v>
      </c>
      <c r="D6" s="65">
        <v>1474.8</v>
      </c>
      <c r="E6" s="65">
        <v>1535.1</v>
      </c>
      <c r="F6" s="66"/>
      <c r="G6" s="65"/>
      <c r="H6" s="65"/>
    </row>
    <row r="7" spans="1:8" s="53" customFormat="1">
      <c r="A7" s="63">
        <v>9.9999999999999995E-7</v>
      </c>
      <c r="B7" s="64">
        <f t="shared" si="0"/>
        <v>-6</v>
      </c>
      <c r="C7" s="65">
        <v>1269.2</v>
      </c>
      <c r="D7" s="65">
        <v>1335.8</v>
      </c>
      <c r="E7" s="65">
        <v>1349.5</v>
      </c>
      <c r="F7" s="66"/>
      <c r="G7" s="65"/>
      <c r="H7" s="65"/>
    </row>
    <row r="8" spans="1:8" s="53" customFormat="1">
      <c r="A8" s="63">
        <v>9.9999999999999995E-8</v>
      </c>
      <c r="B8" s="64">
        <f t="shared" si="0"/>
        <v>-7</v>
      </c>
      <c r="C8" s="65">
        <v>903.5</v>
      </c>
      <c r="D8" s="65">
        <v>971.1</v>
      </c>
      <c r="E8" s="65">
        <v>919.34999999999991</v>
      </c>
      <c r="F8" s="66"/>
      <c r="G8" s="65"/>
      <c r="H8" s="65"/>
    </row>
    <row r="9" spans="1:8" s="53" customFormat="1">
      <c r="A9" s="63">
        <v>1E-8</v>
      </c>
      <c r="B9" s="64">
        <f t="shared" si="0"/>
        <v>-8</v>
      </c>
      <c r="C9" s="65">
        <v>204.8</v>
      </c>
      <c r="D9" s="65">
        <v>294.3</v>
      </c>
      <c r="E9" s="65">
        <v>208.15</v>
      </c>
      <c r="F9" s="66"/>
      <c r="G9" s="65"/>
      <c r="H9" s="65"/>
    </row>
    <row r="10" spans="1:8" s="53" customFormat="1">
      <c r="A10" s="63">
        <v>1.0000000000000001E-9</v>
      </c>
      <c r="B10" s="64">
        <f t="shared" si="0"/>
        <v>-9</v>
      </c>
      <c r="C10" s="65">
        <v>26.1</v>
      </c>
      <c r="D10" s="65">
        <v>48.5</v>
      </c>
      <c r="E10" s="65">
        <v>39.950000000000003</v>
      </c>
      <c r="F10" s="66"/>
      <c r="G10" s="65"/>
      <c r="H10" s="65"/>
    </row>
    <row r="11" spans="1:8" s="53" customFormat="1">
      <c r="A11" s="63">
        <v>1E-10</v>
      </c>
      <c r="B11" s="64">
        <f t="shared" si="0"/>
        <v>-10</v>
      </c>
      <c r="C11" s="65">
        <v>19.5</v>
      </c>
      <c r="D11" s="65">
        <v>32.6</v>
      </c>
      <c r="E11" s="65">
        <v>21.7</v>
      </c>
      <c r="F11" s="66"/>
      <c r="G11" s="65"/>
      <c r="H11" s="65"/>
    </row>
    <row r="12" spans="1:8" s="53" customFormat="1">
      <c r="A12" s="67"/>
      <c r="B12" s="68"/>
      <c r="C12" s="69"/>
      <c r="D12" s="69"/>
      <c r="E12" s="69"/>
      <c r="F12" s="69"/>
      <c r="G12" s="69"/>
      <c r="H12" s="69"/>
    </row>
    <row r="13" spans="1:8" s="53" customFormat="1" ht="26.25" thickBot="1">
      <c r="A13" s="52" t="s">
        <v>70</v>
      </c>
    </row>
    <row r="14" spans="1:8" s="53" customFormat="1" ht="14.25" thickTop="1" thickBot="1">
      <c r="A14" s="54"/>
      <c r="B14" s="55"/>
      <c r="C14" s="56">
        <v>20191213</v>
      </c>
      <c r="D14" s="56">
        <v>20200109</v>
      </c>
      <c r="E14" s="57">
        <v>20200111</v>
      </c>
      <c r="F14" s="57"/>
      <c r="G14" s="56"/>
      <c r="H14" s="56"/>
    </row>
    <row r="15" spans="1:8" s="53" customFormat="1" ht="13.5" thickTop="1">
      <c r="A15" s="58" t="s">
        <v>68</v>
      </c>
      <c r="B15" s="59" t="s">
        <v>69</v>
      </c>
      <c r="C15" s="60"/>
      <c r="D15" s="61"/>
      <c r="E15" s="62"/>
      <c r="F15" s="62"/>
      <c r="G15" s="61"/>
      <c r="H15" s="61"/>
    </row>
    <row r="16" spans="1:8" s="53" customFormat="1">
      <c r="A16" s="63">
        <v>1E-14</v>
      </c>
      <c r="B16" s="64">
        <f t="shared" ref="B16:B23" si="1">LOG(A16)</f>
        <v>-14</v>
      </c>
      <c r="C16" s="65">
        <v>73.400000000000006</v>
      </c>
      <c r="D16" s="65">
        <v>292.89999999999998</v>
      </c>
      <c r="E16" s="65">
        <v>97.6</v>
      </c>
      <c r="F16" s="66"/>
      <c r="G16" s="65"/>
      <c r="H16" s="65"/>
    </row>
    <row r="17" spans="1:8" s="53" customFormat="1">
      <c r="A17" s="63">
        <v>1E-4</v>
      </c>
      <c r="B17" s="64">
        <f t="shared" si="1"/>
        <v>-4</v>
      </c>
      <c r="C17" s="65">
        <v>1483.25</v>
      </c>
      <c r="D17" s="65">
        <v>1569.25</v>
      </c>
      <c r="E17" s="65">
        <v>1469.85</v>
      </c>
      <c r="F17" s="66"/>
      <c r="G17" s="65"/>
      <c r="H17" s="65"/>
    </row>
    <row r="18" spans="1:8" s="53" customFormat="1">
      <c r="A18" s="63">
        <v>1.0000000000000001E-5</v>
      </c>
      <c r="B18" s="64">
        <f t="shared" si="1"/>
        <v>-5</v>
      </c>
      <c r="C18" s="65">
        <v>1485.15</v>
      </c>
      <c r="D18" s="65">
        <v>1445.4</v>
      </c>
      <c r="E18" s="65">
        <v>1376.6</v>
      </c>
      <c r="F18" s="66"/>
      <c r="G18" s="65"/>
      <c r="H18" s="65"/>
    </row>
    <row r="19" spans="1:8" s="53" customFormat="1">
      <c r="A19" s="63">
        <v>9.9999999999999995E-7</v>
      </c>
      <c r="B19" s="64">
        <f t="shared" si="1"/>
        <v>-6</v>
      </c>
      <c r="C19" s="65">
        <v>1308.55</v>
      </c>
      <c r="D19" s="65">
        <v>1318.5</v>
      </c>
      <c r="E19" s="65">
        <v>1284.2</v>
      </c>
      <c r="F19" s="66"/>
      <c r="G19" s="65"/>
      <c r="H19" s="65"/>
    </row>
    <row r="20" spans="1:8" s="53" customFormat="1">
      <c r="A20" s="63">
        <v>9.9999999999999995E-8</v>
      </c>
      <c r="B20" s="64">
        <f t="shared" si="1"/>
        <v>-7</v>
      </c>
      <c r="C20" s="65">
        <v>1157.0999999999999</v>
      </c>
      <c r="D20" s="65">
        <v>1072.05</v>
      </c>
      <c r="E20" s="65">
        <v>958.35</v>
      </c>
      <c r="F20" s="66"/>
      <c r="G20" s="65"/>
      <c r="H20" s="65"/>
    </row>
    <row r="21" spans="1:8" s="53" customFormat="1">
      <c r="A21" s="63">
        <v>1E-8</v>
      </c>
      <c r="B21" s="64">
        <f t="shared" si="1"/>
        <v>-8</v>
      </c>
      <c r="C21" s="65">
        <v>657.45</v>
      </c>
      <c r="D21" s="65">
        <v>705.7</v>
      </c>
      <c r="E21" s="65">
        <v>593.90000000000009</v>
      </c>
      <c r="F21" s="66"/>
      <c r="G21" s="65"/>
      <c r="H21" s="65"/>
    </row>
    <row r="22" spans="1:8" s="53" customFormat="1">
      <c r="A22" s="63">
        <v>1.0000000000000001E-9</v>
      </c>
      <c r="B22" s="64">
        <f t="shared" si="1"/>
        <v>-9</v>
      </c>
      <c r="C22" s="65">
        <v>280.3</v>
      </c>
      <c r="D22" s="65">
        <v>366.35</v>
      </c>
      <c r="E22" s="65">
        <v>206.2</v>
      </c>
      <c r="F22" s="66"/>
      <c r="G22" s="65"/>
      <c r="H22" s="65"/>
    </row>
    <row r="23" spans="1:8" s="53" customFormat="1">
      <c r="A23" s="63">
        <v>1E-10</v>
      </c>
      <c r="B23" s="64">
        <f t="shared" si="1"/>
        <v>-10</v>
      </c>
      <c r="C23" s="65">
        <v>94.9</v>
      </c>
      <c r="D23" s="65">
        <v>270.89999999999998</v>
      </c>
      <c r="E23" s="65">
        <v>91.55</v>
      </c>
      <c r="F23" s="66"/>
      <c r="G23" s="65"/>
      <c r="H23" s="65"/>
    </row>
    <row r="24" spans="1:8" s="70" customFormat="1"/>
    <row r="25" spans="1:8" s="53" customFormat="1" ht="26.25" thickBot="1">
      <c r="A25" s="52" t="s">
        <v>71</v>
      </c>
    </row>
    <row r="26" spans="1:8" s="53" customFormat="1" ht="14.25" thickTop="1" thickBot="1">
      <c r="A26" s="54"/>
      <c r="B26" s="55"/>
      <c r="C26" s="56">
        <v>20191213</v>
      </c>
      <c r="D26" s="56">
        <v>20200109</v>
      </c>
      <c r="E26" s="57">
        <v>20200111</v>
      </c>
      <c r="F26" s="57"/>
      <c r="G26" s="56"/>
      <c r="H26" s="56"/>
    </row>
    <row r="27" spans="1:8" s="53" customFormat="1" ht="13.5" thickTop="1">
      <c r="A27" s="58" t="s">
        <v>68</v>
      </c>
      <c r="B27" s="59" t="s">
        <v>69</v>
      </c>
      <c r="C27" s="60"/>
      <c r="D27" s="61"/>
      <c r="E27" s="62"/>
      <c r="F27" s="62"/>
      <c r="G27" s="61"/>
      <c r="H27" s="61"/>
    </row>
    <row r="28" spans="1:8" s="53" customFormat="1">
      <c r="A28" s="63">
        <v>1E-14</v>
      </c>
      <c r="B28" s="64">
        <f t="shared" ref="B28:B35" si="2">LOG(A28)</f>
        <v>-14</v>
      </c>
      <c r="C28" s="65">
        <v>666</v>
      </c>
      <c r="D28" s="65">
        <v>785.95</v>
      </c>
      <c r="E28" s="65">
        <v>687.8</v>
      </c>
      <c r="F28" s="66"/>
      <c r="G28" s="65"/>
      <c r="H28" s="65"/>
    </row>
    <row r="29" spans="1:8" s="53" customFormat="1">
      <c r="A29" s="63">
        <v>1E-4</v>
      </c>
      <c r="B29" s="64">
        <f t="shared" si="2"/>
        <v>-4</v>
      </c>
      <c r="C29" s="65">
        <v>1484.4</v>
      </c>
      <c r="D29" s="65">
        <v>1546.65</v>
      </c>
      <c r="E29" s="65">
        <v>1507.2</v>
      </c>
      <c r="F29" s="66"/>
      <c r="G29" s="65"/>
      <c r="H29" s="65"/>
    </row>
    <row r="30" spans="1:8" s="53" customFormat="1">
      <c r="A30" s="63">
        <v>1.0000000000000001E-5</v>
      </c>
      <c r="B30" s="64">
        <f t="shared" si="2"/>
        <v>-5</v>
      </c>
      <c r="C30" s="65">
        <v>1431.4</v>
      </c>
      <c r="D30" s="65">
        <v>1480.1</v>
      </c>
      <c r="E30" s="65">
        <v>1375.4</v>
      </c>
      <c r="F30" s="66"/>
      <c r="G30" s="65"/>
      <c r="H30" s="65"/>
    </row>
    <row r="31" spans="1:8" s="53" customFormat="1">
      <c r="A31" s="63">
        <v>9.9999999999999995E-7</v>
      </c>
      <c r="B31" s="64">
        <f t="shared" si="2"/>
        <v>-6</v>
      </c>
      <c r="C31" s="65">
        <v>1281.8</v>
      </c>
      <c r="D31" s="65">
        <v>1332.95</v>
      </c>
      <c r="E31" s="65">
        <v>1233.5999999999999</v>
      </c>
      <c r="F31" s="66"/>
      <c r="G31" s="65"/>
      <c r="H31" s="65"/>
    </row>
    <row r="32" spans="1:8" s="53" customFormat="1">
      <c r="A32" s="63">
        <v>9.9999999999999995E-8</v>
      </c>
      <c r="B32" s="64">
        <f t="shared" si="2"/>
        <v>-7</v>
      </c>
      <c r="C32" s="65">
        <v>1007.55</v>
      </c>
      <c r="D32" s="65">
        <v>1154.9000000000001</v>
      </c>
      <c r="E32" s="65">
        <v>1042.8</v>
      </c>
      <c r="F32" s="66"/>
      <c r="G32" s="65"/>
      <c r="H32" s="65"/>
    </row>
    <row r="33" spans="1:8" s="53" customFormat="1">
      <c r="A33" s="63">
        <v>1E-8</v>
      </c>
      <c r="B33" s="64">
        <f t="shared" si="2"/>
        <v>-8</v>
      </c>
      <c r="C33" s="65">
        <v>858.9</v>
      </c>
      <c r="D33" s="65">
        <v>869.8</v>
      </c>
      <c r="E33" s="65">
        <v>856</v>
      </c>
      <c r="F33" s="66"/>
      <c r="G33" s="65"/>
      <c r="H33" s="65"/>
    </row>
    <row r="34" spans="1:8" s="53" customFormat="1">
      <c r="A34" s="63">
        <v>1.0000000000000001E-9</v>
      </c>
      <c r="B34" s="64">
        <f t="shared" si="2"/>
        <v>-9</v>
      </c>
      <c r="C34" s="65">
        <v>735.65</v>
      </c>
      <c r="D34" s="65">
        <v>769.5</v>
      </c>
      <c r="E34" s="65">
        <v>629.4</v>
      </c>
      <c r="F34" s="66"/>
      <c r="G34" s="65"/>
      <c r="H34" s="65"/>
    </row>
    <row r="35" spans="1:8" s="53" customFormat="1">
      <c r="A35" s="63">
        <v>1E-10</v>
      </c>
      <c r="B35" s="64">
        <f t="shared" si="2"/>
        <v>-10</v>
      </c>
      <c r="C35" s="65">
        <v>728.7</v>
      </c>
      <c r="D35" s="65">
        <v>775.2</v>
      </c>
      <c r="E35" s="65">
        <v>630.79999999999995</v>
      </c>
      <c r="F35" s="66"/>
      <c r="G35" s="65"/>
      <c r="H35" s="65"/>
    </row>
  </sheetData>
  <phoneticPr fontId="1" type="noConversion"/>
  <pageMargins left="0.7" right="0.7" top="0.75" bottom="0.75" header="0.3" footer="0.3"/>
  <pageSetup orientation="portrait" verticalDpi="12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6"/>
  <sheetViews>
    <sheetView zoomScale="85" zoomScaleNormal="85" workbookViewId="0">
      <pane xSplit="1" topLeftCell="B1" activePane="topRight" state="frozen"/>
      <selection activeCell="E36" sqref="E36"/>
      <selection pane="topRight" activeCell="O13" sqref="O13"/>
    </sheetView>
  </sheetViews>
  <sheetFormatPr defaultColWidth="9.125" defaultRowHeight="12.75"/>
  <cols>
    <col min="1" max="1" width="25.375" style="71" customWidth="1"/>
    <col min="2" max="2" width="5.875" style="71" bestFit="1" customWidth="1"/>
    <col min="3" max="8" width="8.75" style="71" customWidth="1"/>
    <col min="9" max="9" width="5.125" style="71" customWidth="1"/>
    <col min="10" max="11" width="7" style="71" bestFit="1" customWidth="1"/>
    <col min="12" max="12" width="2.75" style="71" bestFit="1" customWidth="1"/>
    <col min="13" max="13" width="5.625" style="71" customWidth="1"/>
    <col min="14" max="16384" width="9.125" style="71"/>
  </cols>
  <sheetData>
    <row r="1" spans="1:12" s="53" customFormat="1" ht="26.25" thickBot="1">
      <c r="A1" s="52" t="str">
        <f>'Fig. 4S2 WT_Raw'!A1</f>
        <v>GB1+GB2
GABA dose</v>
      </c>
    </row>
    <row r="2" spans="1:12" s="53" customFormat="1" ht="14.25" thickTop="1" thickBot="1">
      <c r="A2" s="54"/>
      <c r="B2" s="55"/>
      <c r="C2" s="56">
        <f>'Fig. 4S2 WT_Raw'!C2</f>
        <v>20191213</v>
      </c>
      <c r="D2" s="56">
        <f>'Fig. 4S2 WT_Raw'!D2</f>
        <v>20200109</v>
      </c>
      <c r="E2" s="56">
        <f>'Fig. 4S2 WT_Raw'!E2</f>
        <v>20200111</v>
      </c>
      <c r="F2" s="56"/>
      <c r="G2" s="56"/>
      <c r="H2" s="56"/>
      <c r="J2" s="72" t="s">
        <v>0</v>
      </c>
      <c r="K2" s="72" t="s">
        <v>72</v>
      </c>
      <c r="L2" s="72" t="s">
        <v>73</v>
      </c>
    </row>
    <row r="3" spans="1:12" s="53" customFormat="1" ht="14.25" thickTop="1" thickBot="1">
      <c r="A3" s="58" t="str">
        <f>'Fig. 4S2 WT_Raw'!A3</f>
        <v>Concentration (M)</v>
      </c>
      <c r="B3" s="59" t="str">
        <f>'Fig. 4S2 WT_Raw'!B3</f>
        <v>Log M</v>
      </c>
      <c r="C3" s="60"/>
      <c r="D3" s="60"/>
      <c r="E3" s="60"/>
      <c r="F3" s="62"/>
      <c r="G3" s="61"/>
      <c r="H3" s="61"/>
    </row>
    <row r="4" spans="1:12" s="53" customFormat="1" ht="14.25" thickTop="1" thickBot="1">
      <c r="A4" s="63">
        <f>'Fig. 4S2 WT_Raw'!A4</f>
        <v>1E-14</v>
      </c>
      <c r="B4" s="64">
        <f>'Fig. 4S2 WT_Raw'!B4</f>
        <v>-14</v>
      </c>
      <c r="C4" s="73">
        <f>100*('Fig. 4S2 WT_Raw'!C4-'Fig. 4S2 WT_Raw'!C$4)/('Fig. 4S2 WT_Raw'!C$5-'Fig. 4S2 WT_Raw'!C$4)</f>
        <v>0</v>
      </c>
      <c r="D4" s="73">
        <f>100*('Fig. 4S2 WT_Raw'!D4-'Fig. 4S2 WT_Raw'!D$4)/('Fig. 4S2 WT_Raw'!D$5-'Fig. 4S2 WT_Raw'!D$4)</f>
        <v>0</v>
      </c>
      <c r="E4" s="73">
        <f>100*('Fig. 4S2 WT_Raw'!E4-'Fig. 4S2 WT_Raw'!E$4)/('Fig. 4S2 WT_Raw'!E$5-'Fig. 4S2 WT_Raw'!E$4)</f>
        <v>0</v>
      </c>
      <c r="F4" s="73"/>
      <c r="G4" s="73"/>
      <c r="H4" s="73"/>
      <c r="J4" s="74">
        <f t="shared" ref="J4:J11" si="0">AVERAGE(C4:H4)</f>
        <v>0</v>
      </c>
      <c r="K4" s="74">
        <f t="shared" ref="K4:K11" si="1">STDEVA(C4:H4)/SQRT(COUNT(C4:H4))</f>
        <v>0</v>
      </c>
      <c r="L4" s="74">
        <f t="shared" ref="L4:L11" si="2">COUNT(C4:H4)</f>
        <v>3</v>
      </c>
    </row>
    <row r="5" spans="1:12" s="53" customFormat="1" ht="14.25" thickTop="1" thickBot="1">
      <c r="A5" s="63">
        <f>'Fig. 4S2 WT_Raw'!A5</f>
        <v>1E-4</v>
      </c>
      <c r="B5" s="64">
        <f>'Fig. 4S2 WT_Raw'!B5</f>
        <v>-4</v>
      </c>
      <c r="C5" s="73">
        <f>100*('Fig. 4S2 WT_Raw'!C5-'Fig. 4S2 WT_Raw'!C$4)/('Fig. 4S2 WT_Raw'!C$5-'Fig. 4S2 WT_Raw'!C$4)</f>
        <v>100.00000000000001</v>
      </c>
      <c r="D5" s="73">
        <f>100*('Fig. 4S2 WT_Raw'!D5-'Fig. 4S2 WT_Raw'!D$4)/('Fig. 4S2 WT_Raw'!D$5-'Fig. 4S2 WT_Raw'!D$4)</f>
        <v>100</v>
      </c>
      <c r="E5" s="73">
        <f>100*('Fig. 4S2 WT_Raw'!E5-'Fig. 4S2 WT_Raw'!E$4)/('Fig. 4S2 WT_Raw'!E$5-'Fig. 4S2 WT_Raw'!E$4)</f>
        <v>100</v>
      </c>
      <c r="F5" s="73"/>
      <c r="G5" s="73"/>
      <c r="H5" s="73"/>
      <c r="J5" s="74">
        <f t="shared" si="0"/>
        <v>100</v>
      </c>
      <c r="K5" s="74">
        <f t="shared" si="1"/>
        <v>5.8015571435115458E-15</v>
      </c>
      <c r="L5" s="74">
        <f t="shared" si="2"/>
        <v>3</v>
      </c>
    </row>
    <row r="6" spans="1:12" s="53" customFormat="1" ht="14.25" thickTop="1" thickBot="1">
      <c r="A6" s="63">
        <f>'Fig. 4S2 WT_Raw'!A6</f>
        <v>1.0000000000000001E-5</v>
      </c>
      <c r="B6" s="64">
        <f>'Fig. 4S2 WT_Raw'!B6</f>
        <v>-5</v>
      </c>
      <c r="C6" s="73">
        <f>100*('Fig. 4S2 WT_Raw'!C6-'Fig. 4S2 WT_Raw'!C$4)/('Fig. 4S2 WT_Raw'!C$5-'Fig. 4S2 WT_Raw'!C$4)</f>
        <v>107.60861733554292</v>
      </c>
      <c r="D6" s="73">
        <f>100*('Fig. 4S2 WT_Raw'!D6-'Fig. 4S2 WT_Raw'!D$4)/('Fig. 4S2 WT_Raw'!D$5-'Fig. 4S2 WT_Raw'!D$4)</f>
        <v>92.286589256092881</v>
      </c>
      <c r="E6" s="73">
        <f>100*('Fig. 4S2 WT_Raw'!E6-'Fig. 4S2 WT_Raw'!E$4)/('Fig. 4S2 WT_Raw'!E$5-'Fig. 4S2 WT_Raw'!E$4)</f>
        <v>101.01125100455397</v>
      </c>
      <c r="F6" s="73"/>
      <c r="G6" s="73"/>
      <c r="H6" s="73"/>
      <c r="J6" s="74">
        <f t="shared" si="0"/>
        <v>100.30215253206325</v>
      </c>
      <c r="K6" s="74">
        <f t="shared" si="1"/>
        <v>4.4372758760163631</v>
      </c>
      <c r="L6" s="74">
        <f t="shared" si="2"/>
        <v>3</v>
      </c>
    </row>
    <row r="7" spans="1:12" s="53" customFormat="1" ht="14.25" thickTop="1" thickBot="1">
      <c r="A7" s="63">
        <f>'Fig. 4S2 WT_Raw'!A7</f>
        <v>9.9999999999999995E-7</v>
      </c>
      <c r="B7" s="64">
        <f>'Fig. 4S2 WT_Raw'!B7</f>
        <v>-6</v>
      </c>
      <c r="C7" s="73">
        <f>100*('Fig. 4S2 WT_Raw'!C7-'Fig. 4S2 WT_Raw'!C$4)/('Fig. 4S2 WT_Raw'!C$5-'Fig. 4S2 WT_Raw'!C$4)</f>
        <v>91.325023416672678</v>
      </c>
      <c r="D7" s="73">
        <f>100*('Fig. 4S2 WT_Raw'!D7-'Fig. 4S2 WT_Raw'!D$4)/('Fig. 4S2 WT_Raw'!D$5-'Fig. 4S2 WT_Raw'!D$4)</f>
        <v>83.418399897920111</v>
      </c>
      <c r="E7" s="73">
        <f>100*('Fig. 4S2 WT_Raw'!E7-'Fig. 4S2 WT_Raw'!E$4)/('Fig. 4S2 WT_Raw'!E$5-'Fig. 4S2 WT_Raw'!E$4)</f>
        <v>88.581569783016334</v>
      </c>
      <c r="F7" s="73"/>
      <c r="G7" s="73"/>
      <c r="H7" s="73"/>
      <c r="J7" s="74">
        <f t="shared" si="0"/>
        <v>87.774997699203041</v>
      </c>
      <c r="K7" s="74">
        <f t="shared" si="1"/>
        <v>2.3178001611882615</v>
      </c>
      <c r="L7" s="74">
        <f t="shared" si="2"/>
        <v>3</v>
      </c>
    </row>
    <row r="8" spans="1:12" s="53" customFormat="1" ht="14.25" thickTop="1" thickBot="1">
      <c r="A8" s="63">
        <f>'Fig. 4S2 WT_Raw'!A8</f>
        <v>9.9999999999999995E-8</v>
      </c>
      <c r="B8" s="64">
        <f>'Fig. 4S2 WT_Raw'!B8</f>
        <v>-7</v>
      </c>
      <c r="C8" s="73">
        <f>100*('Fig. 4S2 WT_Raw'!C8-'Fig. 4S2 WT_Raw'!C$4)/('Fig. 4S2 WT_Raw'!C$5-'Fig. 4S2 WT_Raw'!C$4)</f>
        <v>64.975862814323804</v>
      </c>
      <c r="D8" s="73">
        <f>100*('Fig. 4S2 WT_Raw'!D8-'Fig. 4S2 WT_Raw'!D$4)/('Fig. 4S2 WT_Raw'!D$5-'Fig. 4S2 WT_Raw'!D$4)</f>
        <v>60.15056781931861</v>
      </c>
      <c r="E8" s="73">
        <f>100*('Fig. 4S2 WT_Raw'!E8-'Fig. 4S2 WT_Raw'!E$4)/('Fig. 4S2 WT_Raw'!E$5-'Fig. 4S2 WT_Raw'!E$4)</f>
        <v>59.774310206268417</v>
      </c>
      <c r="F8" s="73"/>
      <c r="G8" s="73"/>
      <c r="H8" s="73"/>
      <c r="J8" s="74">
        <f t="shared" si="0"/>
        <v>61.633580279970282</v>
      </c>
      <c r="K8" s="74">
        <f t="shared" si="1"/>
        <v>1.6746673154617937</v>
      </c>
      <c r="L8" s="74">
        <f t="shared" si="2"/>
        <v>3</v>
      </c>
    </row>
    <row r="9" spans="1:12" s="53" customFormat="1" ht="14.25" thickTop="1" thickBot="1">
      <c r="A9" s="63">
        <f>'Fig. 4S2 WT_Raw'!A9</f>
        <v>1E-8</v>
      </c>
      <c r="B9" s="64">
        <f>'Fig. 4S2 WT_Raw'!B9</f>
        <v>-8</v>
      </c>
      <c r="C9" s="73">
        <f>100*('Fig. 4S2 WT_Raw'!C9-'Fig. 4S2 WT_Raw'!C$4)/('Fig. 4S2 WT_Raw'!C$5-'Fig. 4S2 WT_Raw'!C$4)</f>
        <v>14.633619136825423</v>
      </c>
      <c r="D9" s="73">
        <f>100*('Fig. 4S2 WT_Raw'!D9-'Fig. 4S2 WT_Raw'!D$4)/('Fig. 4S2 WT_Raw'!D$5-'Fig. 4S2 WT_Raw'!D$4)</f>
        <v>16.970779635064439</v>
      </c>
      <c r="E9" s="73">
        <f>100*('Fig. 4S2 WT_Raw'!E9-'Fig. 4S2 WT_Raw'!E$4)/('Fig. 4S2 WT_Raw'!E$5-'Fig. 4S2 WT_Raw'!E$4)</f>
        <v>12.145057594428074</v>
      </c>
      <c r="F9" s="73"/>
      <c r="G9" s="73"/>
      <c r="H9" s="73"/>
      <c r="J9" s="74">
        <f t="shared" si="0"/>
        <v>14.583152122105979</v>
      </c>
      <c r="K9" s="74">
        <f t="shared" si="1"/>
        <v>1.3932944762985264</v>
      </c>
      <c r="L9" s="74">
        <f t="shared" si="2"/>
        <v>3</v>
      </c>
    </row>
    <row r="10" spans="1:12" s="53" customFormat="1" ht="14.25" thickTop="1" thickBot="1">
      <c r="A10" s="63">
        <f>'Fig. 4S2 WT_Raw'!A10</f>
        <v>1.0000000000000001E-9</v>
      </c>
      <c r="B10" s="64">
        <f>'Fig. 4S2 WT_Raw'!B10</f>
        <v>-9</v>
      </c>
      <c r="C10" s="73">
        <f>100*('Fig. 4S2 WT_Raw'!C10-'Fig. 4S2 WT_Raw'!C$4)/('Fig. 4S2 WT_Raw'!C$5-'Fig. 4S2 WT_Raw'!C$4)</f>
        <v>1.7580517328337779</v>
      </c>
      <c r="D10" s="73">
        <f>100*('Fig. 4S2 WT_Raw'!D10-'Fig. 4S2 WT_Raw'!D$4)/('Fig. 4S2 WT_Raw'!D$5-'Fig. 4S2 WT_Raw'!D$4)</f>
        <v>1.2887584534898557</v>
      </c>
      <c r="E10" s="73">
        <f>100*('Fig. 4S2 WT_Raw'!E10-'Fig. 4S2 WT_Raw'!E$4)/('Fig. 4S2 WT_Raw'!E$5-'Fig. 4S2 WT_Raw'!E$4)</f>
        <v>0.88065898740959025</v>
      </c>
      <c r="F10" s="73"/>
      <c r="G10" s="73"/>
      <c r="H10" s="73"/>
      <c r="J10" s="74">
        <f t="shared" si="0"/>
        <v>1.309156391244408</v>
      </c>
      <c r="K10" s="74">
        <f t="shared" si="1"/>
        <v>0.25348672833715719</v>
      </c>
      <c r="L10" s="74">
        <f t="shared" si="2"/>
        <v>3</v>
      </c>
    </row>
    <row r="11" spans="1:12" ht="14.25" thickTop="1" thickBot="1">
      <c r="A11" s="63">
        <f>'Fig. 4S2 WT_Raw'!A11</f>
        <v>1E-10</v>
      </c>
      <c r="B11" s="64">
        <f>'Fig. 4S2 WT_Raw'!B11</f>
        <v>-10</v>
      </c>
      <c r="C11" s="73">
        <f>100*('Fig. 4S2 WT_Raw'!C11-'Fig. 4S2 WT_Raw'!C$4)/('Fig. 4S2 WT_Raw'!C$5-'Fig. 4S2 WT_Raw'!C$4)</f>
        <v>1.2825131493623461</v>
      </c>
      <c r="D11" s="73">
        <f>100*('Fig. 4S2 WT_Raw'!D11-'Fig. 4S2 WT_Raw'!D$4)/('Fig. 4S2 WT_Raw'!D$5-'Fig. 4S2 WT_Raw'!D$4)</f>
        <v>0.27433967079239507</v>
      </c>
      <c r="E11" s="73">
        <f>100*('Fig. 4S2 WT_Raw'!E11-'Fig. 4S2 WT_Raw'!E$4)/('Fig. 4S2 WT_Raw'!E$5-'Fig. 4S2 WT_Raw'!E$4)</f>
        <v>-0.34154835253147608</v>
      </c>
      <c r="F11" s="73"/>
      <c r="G11" s="73"/>
      <c r="H11" s="73"/>
      <c r="I11" s="53"/>
      <c r="J11" s="74">
        <f t="shared" si="0"/>
        <v>0.40510148920775507</v>
      </c>
      <c r="K11" s="74">
        <f t="shared" si="1"/>
        <v>0.47336312007797748</v>
      </c>
      <c r="L11" s="74">
        <f t="shared" si="2"/>
        <v>3</v>
      </c>
    </row>
    <row r="12" spans="1:12" ht="13.5" thickTop="1"/>
    <row r="13" spans="1:12" s="53" customFormat="1" ht="26.25" thickBot="1">
      <c r="A13" s="52" t="str">
        <f>'Fig. 4S2 WT_Raw'!A13</f>
        <v>GB1+GB2
GABA dose + rac-BHFF 10 μM</v>
      </c>
    </row>
    <row r="14" spans="1:12" s="53" customFormat="1" ht="14.25" thickTop="1" thickBot="1">
      <c r="A14" s="54"/>
      <c r="B14" s="55"/>
      <c r="C14" s="56">
        <f>'Fig. 4S2 WT_Raw'!C14</f>
        <v>20191213</v>
      </c>
      <c r="D14" s="56">
        <f>'Fig. 4S2 WT_Raw'!D14</f>
        <v>20200109</v>
      </c>
      <c r="E14" s="56">
        <f>'Fig. 4S2 WT_Raw'!E14</f>
        <v>20200111</v>
      </c>
      <c r="F14" s="56"/>
      <c r="G14" s="56"/>
      <c r="H14" s="56"/>
      <c r="J14" s="72" t="s">
        <v>0</v>
      </c>
      <c r="K14" s="72" t="s">
        <v>1</v>
      </c>
      <c r="L14" s="72" t="s">
        <v>2</v>
      </c>
    </row>
    <row r="15" spans="1:12" s="53" customFormat="1" ht="14.25" thickTop="1" thickBot="1">
      <c r="A15" s="58" t="str">
        <f>'Fig. 4S2 WT_Raw'!A15</f>
        <v>Concentration (M)</v>
      </c>
      <c r="B15" s="59" t="str">
        <f>'Fig. 4S2 WT_Raw'!B15</f>
        <v>Log M</v>
      </c>
      <c r="C15" s="60"/>
      <c r="D15" s="60"/>
      <c r="E15" s="60"/>
      <c r="F15" s="62"/>
      <c r="G15" s="61"/>
      <c r="H15" s="61"/>
    </row>
    <row r="16" spans="1:12" s="53" customFormat="1" ht="14.25" thickTop="1" thickBot="1">
      <c r="A16" s="63">
        <f>'Fig. 4S2 WT_Raw'!A16</f>
        <v>1E-14</v>
      </c>
      <c r="B16" s="64">
        <f>'Fig. 4S2 WT_Raw'!B16</f>
        <v>-14</v>
      </c>
      <c r="C16" s="73">
        <f>100*('Fig. 4S2 WT_Raw'!C16-'Fig. 4S2 WT_Raw'!C$4)/('Fig. 4S2 WT_Raw'!C$5-'Fig. 4S2 WT_Raw'!C$4)</f>
        <v>5.1660782477123721</v>
      </c>
      <c r="D16" s="73">
        <f>100*('Fig. 4S2 WT_Raw'!D16-'Fig. 4S2 WT_Raw'!D$4)/('Fig. 4S2 WT_Raw'!D$5-'Fig. 4S2 WT_Raw'!D$4)</f>
        <v>16.881459742248307</v>
      </c>
      <c r="E16" s="73">
        <f>100*('Fig. 4S2 WT_Raw'!E16-'Fig. 4S2 WT_Raw'!E$4)/('Fig. 4S2 WT_Raw'!E$5-'Fig. 4S2 WT_Raw'!E$4)</f>
        <v>4.741494776319314</v>
      </c>
      <c r="F16" s="73"/>
      <c r="G16" s="73"/>
      <c r="H16" s="73"/>
      <c r="J16" s="74">
        <f t="shared" ref="J16:J23" si="3">AVERAGE(C16:H16)</f>
        <v>8.9296775887599988</v>
      </c>
      <c r="K16" s="74">
        <f t="shared" ref="K16:K23" si="4">STDEVA(C16:H16)/SQRT(COUNT(C16:H16))</f>
        <v>3.977779839032757</v>
      </c>
      <c r="L16" s="74">
        <f t="shared" ref="L16:L23" si="5">COUNT(C16:H16)</f>
        <v>3</v>
      </c>
    </row>
    <row r="17" spans="1:14" s="53" customFormat="1" ht="14.25" thickTop="1" thickBot="1">
      <c r="A17" s="63">
        <f>'Fig. 4S2 WT_Raw'!A17</f>
        <v>1E-4</v>
      </c>
      <c r="B17" s="64">
        <f>'Fig. 4S2 WT_Raw'!B17</f>
        <v>-4</v>
      </c>
      <c r="C17" s="73">
        <f>100*('Fig. 4S2 WT_Raw'!C17-'Fig. 4S2 WT_Raw'!C$4)/('Fig. 4S2 WT_Raw'!C$5-'Fig. 4S2 WT_Raw'!C$4)</f>
        <v>106.74760429425753</v>
      </c>
      <c r="D17" s="73">
        <f>100*('Fig. 4S2 WT_Raw'!D17-'Fig. 4S2 WT_Raw'!D$4)/('Fig. 4S2 WT_Raw'!D$5-'Fig. 4S2 WT_Raw'!D$4)</f>
        <v>98.312492025009561</v>
      </c>
      <c r="E17" s="73">
        <f>100*('Fig. 4S2 WT_Raw'!E17-'Fig. 4S2 WT_Raw'!E$4)/('Fig. 4S2 WT_Raw'!E$5-'Fig. 4S2 WT_Raw'!E$4)</f>
        <v>96.641441200107153</v>
      </c>
      <c r="F17" s="73"/>
      <c r="G17" s="73"/>
      <c r="H17" s="73"/>
      <c r="J17" s="74">
        <f t="shared" si="3"/>
        <v>100.56717917312476</v>
      </c>
      <c r="K17" s="74">
        <f t="shared" si="4"/>
        <v>3.1276372191213087</v>
      </c>
      <c r="L17" s="74">
        <f t="shared" si="5"/>
        <v>3</v>
      </c>
    </row>
    <row r="18" spans="1:14" s="53" customFormat="1" ht="14.25" thickTop="1" thickBot="1">
      <c r="A18" s="63">
        <f>'Fig. 4S2 WT_Raw'!A18</f>
        <v>1.0000000000000001E-5</v>
      </c>
      <c r="B18" s="64">
        <f>'Fig. 4S2 WT_Raw'!B18</f>
        <v>-5</v>
      </c>
      <c r="C18" s="73">
        <f>100*('Fig. 4S2 WT_Raw'!C18-'Fig. 4S2 WT_Raw'!C$4)/('Fig. 4S2 WT_Raw'!C$5-'Fig. 4S2 WT_Raw'!C$4)</f>
        <v>106.88450176525687</v>
      </c>
      <c r="D18" s="73">
        <f>100*('Fig. 4S2 WT_Raw'!D18-'Fig. 4S2 WT_Raw'!D$4)/('Fig. 4S2 WT_Raw'!D$5-'Fig. 4S2 WT_Raw'!D$4)</f>
        <v>90.41087150695418</v>
      </c>
      <c r="E18" s="73">
        <f>100*('Fig. 4S2 WT_Raw'!E18-'Fig. 4S2 WT_Raw'!E$4)/('Fig. 4S2 WT_Raw'!E$5-'Fig. 4S2 WT_Raw'!E$4)</f>
        <v>90.396463969997313</v>
      </c>
      <c r="F18" s="73"/>
      <c r="G18" s="73"/>
      <c r="H18" s="73"/>
      <c r="J18" s="74">
        <f t="shared" si="3"/>
        <v>95.897279080736141</v>
      </c>
      <c r="K18" s="74">
        <f t="shared" si="4"/>
        <v>5.49361291664286</v>
      </c>
      <c r="L18" s="74">
        <f t="shared" si="5"/>
        <v>3</v>
      </c>
    </row>
    <row r="19" spans="1:14" s="53" customFormat="1" ht="14.25" thickTop="1" thickBot="1">
      <c r="A19" s="63">
        <f>'Fig. 4S2 WT_Raw'!A19</f>
        <v>9.9999999999999995E-7</v>
      </c>
      <c r="B19" s="64">
        <f>'Fig. 4S2 WT_Raw'!B19</f>
        <v>-6</v>
      </c>
      <c r="C19" s="73">
        <f>100*('Fig. 4S2 WT_Raw'!C19-'Fig. 4S2 WT_Raw'!C$4)/('Fig. 4S2 WT_Raw'!C$5-'Fig. 4S2 WT_Raw'!C$4)</f>
        <v>94.160242092369771</v>
      </c>
      <c r="D19" s="73">
        <f>100*('Fig. 4S2 WT_Raw'!D19-'Fig. 4S2 WT_Raw'!D$4)/('Fig. 4S2 WT_Raw'!D$5-'Fig. 4S2 WT_Raw'!D$4)</f>
        <v>82.314661222406528</v>
      </c>
      <c r="E19" s="73">
        <f>100*('Fig. 4S2 WT_Raw'!E19-'Fig. 4S2 WT_Raw'!E$4)/('Fig. 4S2 WT_Raw'!E$5-'Fig. 4S2 WT_Raw'!E$4)</f>
        <v>84.20841146530941</v>
      </c>
      <c r="F19" s="73"/>
      <c r="G19" s="73"/>
      <c r="H19" s="73"/>
      <c r="J19" s="74">
        <f t="shared" si="3"/>
        <v>86.894438260028565</v>
      </c>
      <c r="K19" s="74">
        <f t="shared" si="4"/>
        <v>3.6738037278898354</v>
      </c>
      <c r="L19" s="74">
        <f t="shared" si="5"/>
        <v>3</v>
      </c>
    </row>
    <row r="20" spans="1:14" s="53" customFormat="1" ht="14.25" thickTop="1" thickBot="1">
      <c r="A20" s="63">
        <f>'Fig. 4S2 WT_Raw'!A20</f>
        <v>9.9999999999999995E-8</v>
      </c>
      <c r="B20" s="64">
        <f>'Fig. 4S2 WT_Raw'!B20</f>
        <v>-7</v>
      </c>
      <c r="C20" s="73">
        <f>100*('Fig. 4S2 WT_Raw'!C20-'Fig. 4S2 WT_Raw'!C$4)/('Fig. 4S2 WT_Raw'!C$5-'Fig. 4S2 WT_Raw'!C$4)</f>
        <v>83.248072627710926</v>
      </c>
      <c r="D20" s="73">
        <f>100*('Fig. 4S2 WT_Raw'!D20-'Fig. 4S2 WT_Raw'!D$4)/('Fig. 4S2 WT_Raw'!D$5-'Fig. 4S2 WT_Raw'!D$4)</f>
        <v>66.591170090595881</v>
      </c>
      <c r="E20" s="73">
        <f>100*('Fig. 4S2 WT_Raw'!E20-'Fig. 4S2 WT_Raw'!E$4)/('Fig. 4S2 WT_Raw'!E$5-'Fig. 4S2 WT_Raw'!E$4)</f>
        <v>62.38615054915617</v>
      </c>
      <c r="F20" s="73"/>
      <c r="G20" s="73"/>
      <c r="H20" s="73"/>
      <c r="J20" s="74">
        <f t="shared" si="3"/>
        <v>70.741797755820997</v>
      </c>
      <c r="K20" s="74">
        <f t="shared" si="4"/>
        <v>6.3698699807353005</v>
      </c>
      <c r="L20" s="74">
        <f t="shared" si="5"/>
        <v>3</v>
      </c>
    </row>
    <row r="21" spans="1:14" s="53" customFormat="1" ht="14.25" thickTop="1" thickBot="1">
      <c r="A21" s="63">
        <f>'Fig. 4S2 WT_Raw'!A21</f>
        <v>1E-8</v>
      </c>
      <c r="B21" s="64">
        <f>'Fig. 4S2 WT_Raw'!B21</f>
        <v>-8</v>
      </c>
      <c r="C21" s="73">
        <f>100*('Fig. 4S2 WT_Raw'!C21-'Fig. 4S2 WT_Raw'!C$4)/('Fig. 4S2 WT_Raw'!C$5-'Fig. 4S2 WT_Raw'!C$4)</f>
        <v>47.247640319907781</v>
      </c>
      <c r="D21" s="73">
        <f>100*('Fig. 4S2 WT_Raw'!D21-'Fig. 4S2 WT_Raw'!D$4)/('Fig. 4S2 WT_Raw'!D$5-'Fig. 4S2 WT_Raw'!D$4)</f>
        <v>43.218068138318237</v>
      </c>
      <c r="E21" s="73">
        <f>100*('Fig. 4S2 WT_Raw'!E21-'Fig. 4S2 WT_Raw'!E$4)/('Fig. 4S2 WT_Raw'!E$5-'Fig. 4S2 WT_Raw'!E$4)</f>
        <v>37.978837396196099</v>
      </c>
      <c r="F21" s="73"/>
      <c r="G21" s="73"/>
      <c r="H21" s="73"/>
      <c r="J21" s="74">
        <f t="shared" si="3"/>
        <v>42.814848618140708</v>
      </c>
      <c r="K21" s="74">
        <f t="shared" si="4"/>
        <v>2.6832577460828411</v>
      </c>
      <c r="L21" s="74">
        <f t="shared" si="5"/>
        <v>3</v>
      </c>
    </row>
    <row r="22" spans="1:14" s="53" customFormat="1" ht="14.25" thickTop="1" thickBot="1">
      <c r="A22" s="63">
        <f>'Fig. 4S2 WT_Raw'!A22</f>
        <v>1.0000000000000001E-9</v>
      </c>
      <c r="B22" s="64">
        <f>'Fig. 4S2 WT_Raw'!B22</f>
        <v>-9</v>
      </c>
      <c r="C22" s="73">
        <f>100*('Fig. 4S2 WT_Raw'!C22-'Fig. 4S2 WT_Raw'!C$4)/('Fig. 4S2 WT_Raw'!C$5-'Fig. 4S2 WT_Raw'!C$4)</f>
        <v>20.073492326536499</v>
      </c>
      <c r="D22" s="73">
        <f>100*('Fig. 4S2 WT_Raw'!D22-'Fig. 4S2 WT_Raw'!D$4)/('Fig. 4S2 WT_Raw'!D$5-'Fig. 4S2 WT_Raw'!D$4)</f>
        <v>21.567564118923055</v>
      </c>
      <c r="E22" s="73">
        <f>100*('Fig. 4S2 WT_Raw'!E22-'Fig. 4S2 WT_Raw'!E$4)/('Fig. 4S2 WT_Raw'!E$5-'Fig. 4S2 WT_Raw'!E$4)</f>
        <v>12.014465577283683</v>
      </c>
      <c r="F22" s="73"/>
      <c r="G22" s="73"/>
      <c r="H22" s="73"/>
      <c r="J22" s="75">
        <f t="shared" si="3"/>
        <v>17.885174007581082</v>
      </c>
      <c r="K22" s="75">
        <f t="shared" si="4"/>
        <v>2.9668712889380564</v>
      </c>
      <c r="L22" s="75">
        <f t="shared" si="5"/>
        <v>3</v>
      </c>
      <c r="M22" s="76"/>
      <c r="N22" s="76"/>
    </row>
    <row r="23" spans="1:14" s="70" customFormat="1" ht="14.25" thickTop="1" thickBot="1">
      <c r="A23" s="63">
        <f>'Fig. 4S2 WT_Raw'!A23</f>
        <v>1E-10</v>
      </c>
      <c r="B23" s="64">
        <f>'Fig. 4S2 WT_Raw'!B23</f>
        <v>-10</v>
      </c>
      <c r="C23" s="73">
        <f>100*('Fig. 4S2 WT_Raw'!C23-'Fig. 4S2 WT_Raw'!C$4)/('Fig. 4S2 WT_Raw'!C$5-'Fig. 4S2 WT_Raw'!C$4)</f>
        <v>6.7151812090208232</v>
      </c>
      <c r="D23" s="73">
        <f>100*('Fig. 4S2 WT_Raw'!D23-'Fig. 4S2 WT_Raw'!D$4)/('Fig. 4S2 WT_Raw'!D$5-'Fig. 4S2 WT_Raw'!D$4)</f>
        <v>15.477861426566285</v>
      </c>
      <c r="E23" s="73">
        <f>100*('Fig. 4S2 WT_Raw'!E23-'Fig. 4S2 WT_Raw'!E$4)/('Fig. 4S2 WT_Raw'!E$5-'Fig. 4S2 WT_Raw'!E$4)</f>
        <v>4.3363246718457003</v>
      </c>
      <c r="F23" s="73"/>
      <c r="G23" s="73"/>
      <c r="H23" s="73"/>
      <c r="I23" s="53"/>
      <c r="J23" s="75">
        <f t="shared" si="3"/>
        <v>8.843122435810935</v>
      </c>
      <c r="K23" s="75">
        <f t="shared" si="4"/>
        <v>3.3877013205959288</v>
      </c>
      <c r="L23" s="75">
        <f t="shared" si="5"/>
        <v>3</v>
      </c>
      <c r="M23" s="77"/>
      <c r="N23" s="77"/>
    </row>
    <row r="24" spans="1:14" s="70" customFormat="1" ht="13.5" thickTop="1">
      <c r="J24" s="77"/>
      <c r="K24" s="77"/>
      <c r="L24" s="77"/>
      <c r="M24" s="77"/>
      <c r="N24" s="77"/>
    </row>
    <row r="25" spans="1:14" s="53" customFormat="1" ht="26.25" thickBot="1">
      <c r="A25" s="52" t="str">
        <f>'Fig. 4S2 WT_Raw'!A25</f>
        <v>GB1+GB2
GABA dose + rac-BHFF 30 μM</v>
      </c>
      <c r="J25" s="76"/>
      <c r="K25" s="76"/>
      <c r="L25" s="76"/>
      <c r="M25" s="76"/>
      <c r="N25" s="76"/>
    </row>
    <row r="26" spans="1:14" s="53" customFormat="1" ht="14.25" thickTop="1" thickBot="1">
      <c r="A26" s="54"/>
      <c r="B26" s="55"/>
      <c r="C26" s="56">
        <f>'Fig. 4S2 WT_Raw'!C26</f>
        <v>20191213</v>
      </c>
      <c r="D26" s="56">
        <f>'Fig. 4S2 WT_Raw'!D26</f>
        <v>20200109</v>
      </c>
      <c r="E26" s="56">
        <f>'Fig. 4S2 WT_Raw'!E26</f>
        <v>20200111</v>
      </c>
      <c r="F26" s="56"/>
      <c r="G26" s="56"/>
      <c r="H26" s="56"/>
      <c r="J26" s="78" t="s">
        <v>74</v>
      </c>
      <c r="K26" s="78" t="s">
        <v>75</v>
      </c>
      <c r="L26" s="78" t="s">
        <v>76</v>
      </c>
      <c r="M26" s="76"/>
      <c r="N26" s="76"/>
    </row>
    <row r="27" spans="1:14" s="53" customFormat="1" ht="14.25" thickTop="1" thickBot="1">
      <c r="A27" s="58" t="str">
        <f>'Fig. 4S2 WT_Raw'!A27</f>
        <v>Concentration (M)</v>
      </c>
      <c r="B27" s="59" t="str">
        <f>'Fig. 4S2 WT_Raw'!B27</f>
        <v>Log M</v>
      </c>
      <c r="C27" s="60"/>
      <c r="D27" s="60"/>
      <c r="E27" s="60"/>
      <c r="F27" s="62"/>
      <c r="G27" s="61"/>
      <c r="H27" s="61"/>
      <c r="J27" s="76"/>
      <c r="K27" s="76"/>
      <c r="L27" s="76"/>
      <c r="M27" s="76"/>
      <c r="N27" s="76"/>
    </row>
    <row r="28" spans="1:14" s="53" customFormat="1" ht="14.25" thickTop="1" thickBot="1">
      <c r="A28" s="63">
        <f>'Fig. 4S2 WT_Raw'!A28</f>
        <v>1E-14</v>
      </c>
      <c r="B28" s="64">
        <f>'Fig. 4S2 WT_Raw'!B28</f>
        <v>-14</v>
      </c>
      <c r="C28" s="73">
        <f>100*('Fig. 4S2 WT_Raw'!C28-'Fig. 4S2 WT_Raw'!C$4)/('Fig. 4S2 WT_Raw'!C$5-'Fig. 4S2 WT_Raw'!C$4)</f>
        <v>47.863678939404863</v>
      </c>
      <c r="D28" s="73">
        <f>100*('Fig. 4S2 WT_Raw'!D28-'Fig. 4S2 WT_Raw'!D$4)/('Fig. 4S2 WT_Raw'!D$5-'Fig. 4S2 WT_Raw'!D$4)</f>
        <v>48.33801199438561</v>
      </c>
      <c r="E28" s="73">
        <f>100*('Fig. 4S2 WT_Raw'!E28-'Fig. 4S2 WT_Raw'!E$4)/('Fig. 4S2 WT_Raw'!E$5-'Fig. 4S2 WT_Raw'!E$4)</f>
        <v>44.267345298687381</v>
      </c>
      <c r="F28" s="73"/>
      <c r="G28" s="73"/>
      <c r="H28" s="73"/>
      <c r="J28" s="75">
        <f t="shared" ref="J28:J35" si="6">AVERAGE(C28:H28)</f>
        <v>46.823012077492621</v>
      </c>
      <c r="K28" s="75">
        <f t="shared" ref="K28:K35" si="7">STDEVA(C28:H28)/SQRT(COUNT(C28:H28))</f>
        <v>1.285148820821723</v>
      </c>
      <c r="L28" s="75">
        <f t="shared" ref="L28:L35" si="8">COUNT(C28:H28)</f>
        <v>3</v>
      </c>
      <c r="M28" s="76"/>
      <c r="N28" s="76"/>
    </row>
    <row r="29" spans="1:14" s="53" customFormat="1" ht="14.25" thickTop="1" thickBot="1">
      <c r="A29" s="63">
        <f>'Fig. 4S2 WT_Raw'!A29</f>
        <v>1E-4</v>
      </c>
      <c r="B29" s="64">
        <f>'Fig. 4S2 WT_Raw'!B29</f>
        <v>-4</v>
      </c>
      <c r="C29" s="73">
        <f>100*('Fig. 4S2 WT_Raw'!C29-'Fig. 4S2 WT_Raw'!C$4)/('Fig. 4S2 WT_Raw'!C$5-'Fig. 4S2 WT_Raw'!C$4)</f>
        <v>106.83046328986239</v>
      </c>
      <c r="D29" s="73">
        <f>100*('Fig. 4S2 WT_Raw'!D29-'Fig. 4S2 WT_Raw'!D$4)/('Fig. 4S2 WT_Raw'!D$5-'Fig. 4S2 WT_Raw'!D$4)</f>
        <v>96.870613755263491</v>
      </c>
      <c r="E29" s="73">
        <f>100*('Fig. 4S2 WT_Raw'!E29-'Fig. 4S2 WT_Raw'!E$4)/('Fig. 4S2 WT_Raw'!E$5-'Fig. 4S2 WT_Raw'!E$4)</f>
        <v>99.14278060541119</v>
      </c>
      <c r="F29" s="73"/>
      <c r="G29" s="73"/>
      <c r="H29" s="73"/>
      <c r="J29" s="75">
        <f t="shared" si="6"/>
        <v>100.94795255017902</v>
      </c>
      <c r="K29" s="75">
        <f t="shared" si="7"/>
        <v>3.0135048808430778</v>
      </c>
      <c r="L29" s="75">
        <f t="shared" si="8"/>
        <v>3</v>
      </c>
      <c r="M29" s="76"/>
      <c r="N29" s="76"/>
    </row>
    <row r="30" spans="1:14" s="53" customFormat="1" ht="14.25" thickTop="1" thickBot="1">
      <c r="A30" s="63">
        <f>'Fig. 4S2 WT_Raw'!A30</f>
        <v>1.0000000000000001E-5</v>
      </c>
      <c r="B30" s="64">
        <f>'Fig. 4S2 WT_Raw'!B30</f>
        <v>-5</v>
      </c>
      <c r="C30" s="73">
        <f>100*('Fig. 4S2 WT_Raw'!C30-'Fig. 4S2 WT_Raw'!C$4)/('Fig. 4S2 WT_Raw'!C$5-'Fig. 4S2 WT_Raw'!C$4)</f>
        <v>103.01174436198575</v>
      </c>
      <c r="D30" s="73">
        <f>100*('Fig. 4S2 WT_Raw'!D30-'Fig. 4S2 WT_Raw'!D$4)/('Fig. 4S2 WT_Raw'!D$5-'Fig. 4S2 WT_Raw'!D$4)</f>
        <v>92.624728850325369</v>
      </c>
      <c r="E30" s="73">
        <f>100*('Fig. 4S2 WT_Raw'!E30-'Fig. 4S2 WT_Raw'!E$4)/('Fig. 4S2 WT_Raw'!E$5-'Fig. 4S2 WT_Raw'!E$4)</f>
        <v>90.316099651754612</v>
      </c>
      <c r="F30" s="73"/>
      <c r="G30" s="73"/>
      <c r="H30" s="73"/>
      <c r="J30" s="75">
        <f t="shared" si="6"/>
        <v>95.3175242880219</v>
      </c>
      <c r="K30" s="75">
        <f t="shared" si="7"/>
        <v>3.904408154213407</v>
      </c>
      <c r="L30" s="75">
        <f t="shared" si="8"/>
        <v>3</v>
      </c>
      <c r="M30" s="76"/>
      <c r="N30" s="76"/>
    </row>
    <row r="31" spans="1:14" s="53" customFormat="1" ht="14.25" thickTop="1" thickBot="1">
      <c r="A31" s="63">
        <f>'Fig. 4S2 WT_Raw'!A31</f>
        <v>9.9999999999999995E-7</v>
      </c>
      <c r="B31" s="64">
        <f>'Fig. 4S2 WT_Raw'!B31</f>
        <v>-6</v>
      </c>
      <c r="C31" s="73">
        <f>100*('Fig. 4S2 WT_Raw'!C31-'Fig. 4S2 WT_Raw'!C$4)/('Fig. 4S2 WT_Raw'!C$5-'Fig. 4S2 WT_Raw'!C$4)</f>
        <v>92.232869803299948</v>
      </c>
      <c r="D31" s="73">
        <f>100*('Fig. 4S2 WT_Raw'!D31-'Fig. 4S2 WT_Raw'!D$4)/('Fig. 4S2 WT_Raw'!D$5-'Fig. 4S2 WT_Raw'!D$4)</f>
        <v>83.236570116115871</v>
      </c>
      <c r="E31" s="73">
        <f>100*('Fig. 4S2 WT_Raw'!E31-'Fig. 4S2 WT_Raw'!E$4)/('Fig. 4S2 WT_Raw'!E$5-'Fig. 4S2 WT_Raw'!E$4)</f>
        <v>80.819716046075541</v>
      </c>
      <c r="F31" s="73"/>
      <c r="G31" s="73"/>
      <c r="H31" s="73"/>
      <c r="J31" s="75">
        <f t="shared" si="6"/>
        <v>85.429718655163796</v>
      </c>
      <c r="K31" s="75">
        <f t="shared" si="7"/>
        <v>3.472388469879554</v>
      </c>
      <c r="L31" s="75">
        <f t="shared" si="8"/>
        <v>3</v>
      </c>
      <c r="M31" s="76"/>
      <c r="N31" s="76"/>
    </row>
    <row r="32" spans="1:14" s="53" customFormat="1" ht="14.25" thickTop="1" thickBot="1">
      <c r="A32" s="63">
        <f>'Fig. 4S2 WT_Raw'!A32</f>
        <v>9.9999999999999995E-8</v>
      </c>
      <c r="B32" s="64">
        <f>'Fig. 4S2 WT_Raw'!B32</f>
        <v>-7</v>
      </c>
      <c r="C32" s="73">
        <f>100*('Fig. 4S2 WT_Raw'!C32-'Fig. 4S2 WT_Raw'!C$4)/('Fig. 4S2 WT_Raw'!C$5-'Fig. 4S2 WT_Raw'!C$4)</f>
        <v>72.472800634051438</v>
      </c>
      <c r="D32" s="73">
        <f>100*('Fig. 4S2 WT_Raw'!D32-'Fig. 4S2 WT_Raw'!D$4)/('Fig. 4S2 WT_Raw'!D$5-'Fig. 4S2 WT_Raw'!D$4)</f>
        <v>71.876993747607514</v>
      </c>
      <c r="E32" s="73">
        <f>100*('Fig. 4S2 WT_Raw'!E32-'Fig. 4S2 WT_Raw'!E$4)/('Fig. 4S2 WT_Raw'!E$5-'Fig. 4S2 WT_Raw'!E$4)</f>
        <v>68.041789445486202</v>
      </c>
      <c r="F32" s="73"/>
      <c r="G32" s="73"/>
      <c r="H32" s="73"/>
      <c r="J32" s="75">
        <f t="shared" si="6"/>
        <v>70.79719460904839</v>
      </c>
      <c r="K32" s="75">
        <f t="shared" si="7"/>
        <v>1.3883971181452801</v>
      </c>
      <c r="L32" s="75">
        <f t="shared" si="8"/>
        <v>3</v>
      </c>
      <c r="M32" s="76"/>
      <c r="N32" s="76"/>
    </row>
    <row r="33" spans="1:14" s="53" customFormat="1" ht="14.25" thickTop="1" thickBot="1">
      <c r="A33" s="63">
        <f>'Fig. 4S2 WT_Raw'!A33</f>
        <v>1E-8</v>
      </c>
      <c r="B33" s="64">
        <f>'Fig. 4S2 WT_Raw'!B33</f>
        <v>-8</v>
      </c>
      <c r="C33" s="73">
        <f>100*('Fig. 4S2 WT_Raw'!C33-'Fig. 4S2 WT_Raw'!C$4)/('Fig. 4S2 WT_Raw'!C$5-'Fig. 4S2 WT_Raw'!C$4)</f>
        <v>61.762374810865339</v>
      </c>
      <c r="D33" s="73">
        <f>100*('Fig. 4S2 WT_Raw'!D33-'Fig. 4S2 WT_Raw'!D$4)/('Fig. 4S2 WT_Raw'!D$5-'Fig. 4S2 WT_Raw'!D$4)</f>
        <v>53.687635574837309</v>
      </c>
      <c r="E33" s="73">
        <f>100*('Fig. 4S2 WT_Raw'!E33-'Fig. 4S2 WT_Raw'!E$4)/('Fig. 4S2 WT_Raw'!E$5-'Fig. 4S2 WT_Raw'!E$4)</f>
        <v>55.531743905705866</v>
      </c>
      <c r="F33" s="73"/>
      <c r="G33" s="73"/>
      <c r="H33" s="73"/>
      <c r="J33" s="75">
        <f t="shared" si="6"/>
        <v>56.993918097136174</v>
      </c>
      <c r="K33" s="75">
        <f t="shared" si="7"/>
        <v>2.4429366519980471</v>
      </c>
      <c r="L33" s="75">
        <f t="shared" si="8"/>
        <v>3</v>
      </c>
      <c r="M33" s="76"/>
      <c r="N33" s="76"/>
    </row>
    <row r="34" spans="1:14" s="53" customFormat="1" ht="14.25" thickTop="1" thickBot="1">
      <c r="A34" s="63">
        <f>'Fig. 4S2 WT_Raw'!A34</f>
        <v>1.0000000000000001E-9</v>
      </c>
      <c r="B34" s="64">
        <f>'Fig. 4S2 WT_Raw'!B34</f>
        <v>-9</v>
      </c>
      <c r="C34" s="73">
        <f>100*('Fig. 4S2 WT_Raw'!C34-'Fig. 4S2 WT_Raw'!C$4)/('Fig. 4S2 WT_Raw'!C$5-'Fig. 4S2 WT_Raw'!C$4)</f>
        <v>52.882052021038987</v>
      </c>
      <c r="D34" s="73">
        <f>100*('Fig. 4S2 WT_Raw'!D34-'Fig. 4S2 WT_Raw'!D$4)/('Fig. 4S2 WT_Raw'!D$5-'Fig. 4S2 WT_Raw'!D$4)</f>
        <v>47.288503253796094</v>
      </c>
      <c r="E34" s="73">
        <f>100*('Fig. 4S2 WT_Raw'!E34-'Fig. 4S2 WT_Raw'!E$4)/('Fig. 4S2 WT_Raw'!E$5-'Fig. 4S2 WT_Raw'!E$4)</f>
        <v>40.35628181087597</v>
      </c>
      <c r="F34" s="73"/>
      <c r="G34" s="73"/>
      <c r="H34" s="73"/>
      <c r="J34" s="75">
        <f t="shared" si="6"/>
        <v>46.842279028570353</v>
      </c>
      <c r="K34" s="75">
        <f t="shared" si="7"/>
        <v>3.6227552536632843</v>
      </c>
      <c r="L34" s="75">
        <f t="shared" si="8"/>
        <v>3</v>
      </c>
      <c r="M34" s="76"/>
      <c r="N34" s="76"/>
    </row>
    <row r="35" spans="1:14" ht="14.25" thickTop="1" thickBot="1">
      <c r="A35" s="63">
        <f>'Fig. 4S2 WT_Raw'!A35</f>
        <v>1E-10</v>
      </c>
      <c r="B35" s="64">
        <f>'Fig. 4S2 WT_Raw'!B35</f>
        <v>-10</v>
      </c>
      <c r="C35" s="73">
        <f>100*('Fig. 4S2 WT_Raw'!C35-'Fig. 4S2 WT_Raw'!C$4)/('Fig. 4S2 WT_Raw'!C$5-'Fig. 4S2 WT_Raw'!C$4)</f>
        <v>52.381295482383464</v>
      </c>
      <c r="D35" s="73">
        <f>100*('Fig. 4S2 WT_Raw'!D35-'Fig. 4S2 WT_Raw'!D$4)/('Fig. 4S2 WT_Raw'!D$5-'Fig. 4S2 WT_Raw'!D$4)</f>
        <v>47.652162817404623</v>
      </c>
      <c r="E35" s="73">
        <f>100*('Fig. 4S2 WT_Raw'!E35-'Fig. 4S2 WT_Raw'!E$4)/('Fig. 4S2 WT_Raw'!E$5-'Fig. 4S2 WT_Raw'!E$4)</f>
        <v>40.450040182159121</v>
      </c>
      <c r="F35" s="73"/>
      <c r="G35" s="73"/>
      <c r="H35" s="73"/>
      <c r="I35" s="53"/>
      <c r="J35" s="75">
        <f t="shared" si="6"/>
        <v>46.827832827315738</v>
      </c>
      <c r="K35" s="75">
        <f t="shared" si="7"/>
        <v>3.4688304085192145</v>
      </c>
      <c r="L35" s="75">
        <f t="shared" si="8"/>
        <v>3</v>
      </c>
    </row>
    <row r="36" spans="1:14" ht="13.5" thickTop="1"/>
  </sheetData>
  <phoneticPr fontId="1" type="noConversion"/>
  <pageMargins left="0.7" right="0.7" top="0.75" bottom="0.75" header="0.3" footer="0.3"/>
  <pageSetup orientation="portrait" verticalDpi="12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8"/>
  <sheetViews>
    <sheetView topLeftCell="A94" zoomScaleNormal="100" workbookViewId="0">
      <pane xSplit="1" topLeftCell="B1" activePane="topRight" state="frozen"/>
      <selection activeCell="L16" sqref="L16"/>
      <selection pane="topRight" activeCell="E114" sqref="E114"/>
    </sheetView>
  </sheetViews>
  <sheetFormatPr defaultColWidth="9.125" defaultRowHeight="12.75"/>
  <cols>
    <col min="1" max="1" width="25.25" style="71" customWidth="1"/>
    <col min="2" max="2" width="5.25" style="71" customWidth="1"/>
    <col min="3" max="8" width="8.5" style="71" customWidth="1"/>
    <col min="9" max="9" width="5.125" style="71" customWidth="1"/>
    <col min="10" max="16384" width="9.125" style="71"/>
  </cols>
  <sheetData>
    <row r="1" spans="1:8" s="53" customFormat="1">
      <c r="A1" s="67"/>
      <c r="B1" s="68"/>
      <c r="C1" s="69"/>
      <c r="D1" s="69"/>
      <c r="E1" s="69"/>
      <c r="F1" s="69"/>
      <c r="G1" s="69"/>
      <c r="H1" s="69"/>
    </row>
    <row r="2" spans="1:8" s="53" customFormat="1" ht="26.25" thickBot="1">
      <c r="A2" s="52" t="s">
        <v>78</v>
      </c>
    </row>
    <row r="3" spans="1:8" s="53" customFormat="1" ht="14.25" thickTop="1" thickBot="1">
      <c r="A3" s="54"/>
      <c r="B3" s="55"/>
      <c r="C3" s="56">
        <v>20200105</v>
      </c>
      <c r="D3" s="56">
        <v>20200109</v>
      </c>
      <c r="E3" s="57">
        <v>20200113</v>
      </c>
      <c r="F3" s="57"/>
      <c r="G3" s="56"/>
      <c r="H3" s="56"/>
    </row>
    <row r="4" spans="1:8" s="53" customFormat="1" ht="13.5" thickTop="1">
      <c r="A4" s="58" t="s">
        <v>77</v>
      </c>
      <c r="B4" s="59" t="s">
        <v>3</v>
      </c>
      <c r="C4" s="60"/>
      <c r="D4" s="61"/>
      <c r="E4" s="62"/>
      <c r="F4" s="62"/>
      <c r="G4" s="61"/>
      <c r="H4" s="61"/>
    </row>
    <row r="5" spans="1:8" s="53" customFormat="1">
      <c r="A5" s="63">
        <v>1E-14</v>
      </c>
      <c r="B5" s="64">
        <f t="shared" ref="B5:B12" si="0">LOG(A5)</f>
        <v>-14</v>
      </c>
      <c r="C5" s="65">
        <v>17.899999999999999</v>
      </c>
      <c r="D5" s="65">
        <v>36.700000000000003</v>
      </c>
      <c r="E5" s="65">
        <v>49.8</v>
      </c>
      <c r="F5" s="66"/>
      <c r="G5" s="65"/>
      <c r="H5" s="65"/>
    </row>
    <row r="6" spans="1:8" s="53" customFormat="1">
      <c r="A6" s="63">
        <v>1E-4</v>
      </c>
      <c r="B6" s="64">
        <f t="shared" si="0"/>
        <v>-4</v>
      </c>
      <c r="C6" s="65">
        <v>961.26666666666677</v>
      </c>
      <c r="D6" s="65">
        <v>1010.5666666666666</v>
      </c>
      <c r="E6" s="65">
        <v>637.65</v>
      </c>
      <c r="F6" s="66"/>
      <c r="G6" s="65"/>
      <c r="H6" s="65"/>
    </row>
    <row r="7" spans="1:8" s="53" customFormat="1">
      <c r="A7" s="63">
        <v>1.0000000000000001E-5</v>
      </c>
      <c r="B7" s="64">
        <f t="shared" si="0"/>
        <v>-5</v>
      </c>
      <c r="C7" s="65">
        <v>958.65</v>
      </c>
      <c r="D7" s="65">
        <v>1029.7333333333333</v>
      </c>
      <c r="E7" s="65">
        <v>593.29999999999995</v>
      </c>
      <c r="F7" s="66"/>
      <c r="G7" s="65"/>
      <c r="H7" s="65"/>
    </row>
    <row r="8" spans="1:8" s="53" customFormat="1">
      <c r="A8" s="63">
        <v>9.9999999999999995E-7</v>
      </c>
      <c r="B8" s="64">
        <f t="shared" si="0"/>
        <v>-6</v>
      </c>
      <c r="C8" s="65">
        <v>814.16666666666663</v>
      </c>
      <c r="D8" s="65">
        <v>959.16666666666663</v>
      </c>
      <c r="E8" s="65">
        <v>488.09999999999997</v>
      </c>
      <c r="F8" s="66"/>
      <c r="G8" s="65"/>
      <c r="H8" s="65"/>
    </row>
    <row r="9" spans="1:8" s="53" customFormat="1">
      <c r="A9" s="63">
        <v>9.9999999999999995E-8</v>
      </c>
      <c r="B9" s="64">
        <f t="shared" si="0"/>
        <v>-7</v>
      </c>
      <c r="C9" s="65">
        <v>514.5</v>
      </c>
      <c r="D9" s="65">
        <v>614.79999999999995</v>
      </c>
      <c r="E9" s="65">
        <v>259.09999999999997</v>
      </c>
      <c r="F9" s="66"/>
      <c r="G9" s="65"/>
      <c r="H9" s="65"/>
    </row>
    <row r="10" spans="1:8" s="53" customFormat="1">
      <c r="A10" s="63">
        <v>1E-8</v>
      </c>
      <c r="B10" s="64">
        <f t="shared" si="0"/>
        <v>-8</v>
      </c>
      <c r="C10" s="65">
        <v>23.1</v>
      </c>
      <c r="D10" s="65">
        <v>98.399999999999991</v>
      </c>
      <c r="E10" s="65">
        <v>48.3</v>
      </c>
      <c r="F10" s="66"/>
      <c r="G10" s="65"/>
      <c r="H10" s="65"/>
    </row>
    <row r="11" spans="1:8" s="53" customFormat="1">
      <c r="A11" s="63">
        <v>1.0000000000000001E-9</v>
      </c>
      <c r="B11" s="64">
        <f t="shared" si="0"/>
        <v>-9</v>
      </c>
      <c r="C11" s="65">
        <v>22.7</v>
      </c>
      <c r="D11" s="65">
        <v>32.200000000000003</v>
      </c>
      <c r="E11" s="65">
        <v>44.6</v>
      </c>
      <c r="F11" s="66"/>
      <c r="G11" s="65"/>
      <c r="H11" s="65"/>
    </row>
    <row r="12" spans="1:8" s="53" customFormat="1">
      <c r="A12" s="63">
        <v>1E-10</v>
      </c>
      <c r="B12" s="64">
        <f t="shared" si="0"/>
        <v>-10</v>
      </c>
      <c r="C12" s="65">
        <v>14.2</v>
      </c>
      <c r="D12" s="65">
        <v>36.1</v>
      </c>
      <c r="E12" s="65">
        <v>54.5</v>
      </c>
      <c r="F12" s="66"/>
      <c r="G12" s="65"/>
      <c r="H12" s="65"/>
    </row>
    <row r="13" spans="1:8" s="70" customFormat="1"/>
    <row r="14" spans="1:8" s="53" customFormat="1" ht="26.25" thickBot="1">
      <c r="A14" s="52" t="s">
        <v>79</v>
      </c>
    </row>
    <row r="15" spans="1:8" s="53" customFormat="1" ht="14.25" thickTop="1" thickBot="1">
      <c r="A15" s="54"/>
      <c r="B15" s="55"/>
      <c r="C15" s="56">
        <v>20200105</v>
      </c>
      <c r="D15" s="56">
        <v>20200109</v>
      </c>
      <c r="E15" s="57">
        <v>20200113</v>
      </c>
      <c r="F15" s="57"/>
      <c r="G15" s="56"/>
      <c r="H15" s="56"/>
    </row>
    <row r="16" spans="1:8" s="53" customFormat="1" ht="13.5" thickTop="1">
      <c r="A16" s="58" t="s">
        <v>77</v>
      </c>
      <c r="B16" s="59" t="s">
        <v>3</v>
      </c>
      <c r="C16" s="60"/>
      <c r="D16" s="61"/>
      <c r="E16" s="62"/>
      <c r="F16" s="62"/>
      <c r="G16" s="61"/>
      <c r="H16" s="61"/>
    </row>
    <row r="17" spans="1:8" s="53" customFormat="1">
      <c r="A17" s="63">
        <v>1E-14</v>
      </c>
      <c r="B17" s="64">
        <f t="shared" ref="B17:B24" si="1">LOG(A17)</f>
        <v>-14</v>
      </c>
      <c r="C17" s="65">
        <v>17.75</v>
      </c>
      <c r="D17" s="65">
        <v>36</v>
      </c>
      <c r="E17" s="65">
        <v>42.2</v>
      </c>
      <c r="F17" s="66"/>
      <c r="G17" s="65"/>
      <c r="H17" s="65"/>
    </row>
    <row r="18" spans="1:8" s="53" customFormat="1">
      <c r="A18" s="63">
        <v>1E-4</v>
      </c>
      <c r="B18" s="64">
        <f t="shared" si="1"/>
        <v>-4</v>
      </c>
      <c r="C18" s="65">
        <v>993.36666666666667</v>
      </c>
      <c r="D18" s="65">
        <v>1031.6666666666667</v>
      </c>
      <c r="E18" s="65">
        <v>631.70000000000005</v>
      </c>
      <c r="F18" s="66"/>
      <c r="G18" s="65"/>
      <c r="H18" s="65"/>
    </row>
    <row r="19" spans="1:8" s="53" customFormat="1">
      <c r="A19" s="63">
        <v>1.0000000000000001E-5</v>
      </c>
      <c r="B19" s="64">
        <f t="shared" si="1"/>
        <v>-5</v>
      </c>
      <c r="C19" s="65">
        <v>989.8</v>
      </c>
      <c r="D19" s="65">
        <v>1073.3999999999999</v>
      </c>
      <c r="E19" s="65">
        <v>593.4</v>
      </c>
      <c r="F19" s="66"/>
      <c r="G19" s="65"/>
      <c r="H19" s="65"/>
    </row>
    <row r="20" spans="1:8" s="53" customFormat="1">
      <c r="A20" s="63">
        <v>9.9999999999999995E-7</v>
      </c>
      <c r="B20" s="64">
        <f t="shared" si="1"/>
        <v>-6</v>
      </c>
      <c r="C20" s="65">
        <v>847.7</v>
      </c>
      <c r="D20" s="65">
        <v>967</v>
      </c>
      <c r="E20" s="65">
        <v>486.63333333333338</v>
      </c>
      <c r="F20" s="66"/>
      <c r="G20" s="65"/>
      <c r="H20" s="65"/>
    </row>
    <row r="21" spans="1:8" s="53" customFormat="1">
      <c r="A21" s="63">
        <v>9.9999999999999995E-8</v>
      </c>
      <c r="B21" s="64">
        <f t="shared" si="1"/>
        <v>-7</v>
      </c>
      <c r="C21" s="65">
        <v>542.83333333333337</v>
      </c>
      <c r="D21" s="65">
        <v>586</v>
      </c>
      <c r="E21" s="65">
        <v>281.70000000000005</v>
      </c>
      <c r="F21" s="66"/>
      <c r="G21" s="65"/>
      <c r="H21" s="65"/>
    </row>
    <row r="22" spans="1:8" s="53" customFormat="1">
      <c r="A22" s="63">
        <v>1E-8</v>
      </c>
      <c r="B22" s="64">
        <f t="shared" si="1"/>
        <v>-8</v>
      </c>
      <c r="C22" s="65">
        <v>99.5</v>
      </c>
      <c r="D22" s="65">
        <v>37.700000000000003</v>
      </c>
      <c r="E22" s="65">
        <v>55.3</v>
      </c>
      <c r="F22" s="66"/>
      <c r="G22" s="65"/>
      <c r="H22" s="65"/>
    </row>
    <row r="23" spans="1:8" s="53" customFormat="1">
      <c r="A23" s="63">
        <v>1.0000000000000001E-9</v>
      </c>
      <c r="B23" s="64">
        <f t="shared" si="1"/>
        <v>-9</v>
      </c>
      <c r="C23" s="65">
        <v>17.7</v>
      </c>
      <c r="D23" s="65">
        <v>35.9</v>
      </c>
      <c r="E23" s="65">
        <v>43.3</v>
      </c>
      <c r="F23" s="66"/>
      <c r="G23" s="65"/>
      <c r="H23" s="65"/>
    </row>
    <row r="24" spans="1:8" s="53" customFormat="1">
      <c r="A24" s="63">
        <v>1E-10</v>
      </c>
      <c r="B24" s="64">
        <f t="shared" si="1"/>
        <v>-10</v>
      </c>
      <c r="C24" s="65">
        <v>16.3</v>
      </c>
      <c r="D24" s="65">
        <v>33.5</v>
      </c>
      <c r="E24" s="65">
        <v>46.95</v>
      </c>
      <c r="F24" s="66"/>
      <c r="G24" s="65"/>
      <c r="H24" s="65"/>
    </row>
    <row r="26" spans="1:8" s="53" customFormat="1" ht="26.25" thickBot="1">
      <c r="A26" s="52" t="s">
        <v>80</v>
      </c>
    </row>
    <row r="27" spans="1:8" s="53" customFormat="1" ht="14.25" thickTop="1" thickBot="1">
      <c r="A27" s="54"/>
      <c r="B27" s="55"/>
      <c r="C27" s="56">
        <v>20200105</v>
      </c>
      <c r="D27" s="56">
        <v>20200109</v>
      </c>
      <c r="E27" s="57">
        <v>20200113</v>
      </c>
      <c r="F27" s="57"/>
      <c r="G27" s="56"/>
      <c r="H27" s="56"/>
    </row>
    <row r="28" spans="1:8" s="53" customFormat="1" ht="13.5" thickTop="1">
      <c r="A28" s="58" t="s">
        <v>77</v>
      </c>
      <c r="B28" s="59" t="s">
        <v>3</v>
      </c>
      <c r="C28" s="60"/>
      <c r="D28" s="61"/>
      <c r="E28" s="62"/>
      <c r="F28" s="62"/>
      <c r="G28" s="61"/>
      <c r="H28" s="61"/>
    </row>
    <row r="29" spans="1:8" s="53" customFormat="1">
      <c r="A29" s="63">
        <v>1E-14</v>
      </c>
      <c r="B29" s="64">
        <f t="shared" ref="B29:B36" si="2">LOG(A29)</f>
        <v>-14</v>
      </c>
      <c r="C29" s="65">
        <v>36.4</v>
      </c>
      <c r="D29" s="65">
        <v>35.700000000000003</v>
      </c>
      <c r="E29" s="65">
        <v>58.8</v>
      </c>
      <c r="F29" s="66"/>
      <c r="G29" s="65"/>
      <c r="H29" s="65"/>
    </row>
    <row r="30" spans="1:8" s="53" customFormat="1">
      <c r="A30" s="63">
        <v>1E-4</v>
      </c>
      <c r="B30" s="64">
        <f t="shared" si="2"/>
        <v>-4</v>
      </c>
      <c r="C30" s="65">
        <v>956.8</v>
      </c>
      <c r="D30" s="65">
        <v>1072.7666666666667</v>
      </c>
      <c r="E30" s="65">
        <v>641.79999999999995</v>
      </c>
      <c r="F30" s="66"/>
      <c r="G30" s="65"/>
      <c r="H30" s="65"/>
    </row>
    <row r="31" spans="1:8" s="53" customFormat="1">
      <c r="A31" s="63">
        <v>1.0000000000000001E-5</v>
      </c>
      <c r="B31" s="64">
        <f t="shared" si="2"/>
        <v>-5</v>
      </c>
      <c r="C31" s="65">
        <v>944.36666666666667</v>
      </c>
      <c r="D31" s="65">
        <v>1066.45</v>
      </c>
      <c r="E31" s="65">
        <v>613.1</v>
      </c>
      <c r="F31" s="66"/>
      <c r="G31" s="65"/>
      <c r="H31" s="65"/>
    </row>
    <row r="32" spans="1:8" s="53" customFormat="1">
      <c r="A32" s="63">
        <v>9.9999999999999995E-7</v>
      </c>
      <c r="B32" s="64">
        <f t="shared" si="2"/>
        <v>-6</v>
      </c>
      <c r="C32" s="65">
        <v>780.90000000000009</v>
      </c>
      <c r="D32" s="65">
        <v>959.95</v>
      </c>
      <c r="E32" s="65">
        <v>521.85</v>
      </c>
      <c r="F32" s="66"/>
      <c r="G32" s="65"/>
      <c r="H32" s="65"/>
    </row>
    <row r="33" spans="1:8" s="53" customFormat="1">
      <c r="A33" s="63">
        <v>9.9999999999999995E-8</v>
      </c>
      <c r="B33" s="64">
        <f t="shared" si="2"/>
        <v>-7</v>
      </c>
      <c r="C33" s="65">
        <v>475.95000000000005</v>
      </c>
      <c r="D33" s="65">
        <v>655.25</v>
      </c>
      <c r="E33" s="65">
        <v>278.46666666666664</v>
      </c>
      <c r="F33" s="66"/>
      <c r="G33" s="65"/>
      <c r="H33" s="65"/>
    </row>
    <row r="34" spans="1:8" s="53" customFormat="1">
      <c r="A34" s="63">
        <v>1E-8</v>
      </c>
      <c r="B34" s="64">
        <f t="shared" si="2"/>
        <v>-8</v>
      </c>
      <c r="C34" s="65">
        <v>21.8</v>
      </c>
      <c r="D34" s="65">
        <v>86.75</v>
      </c>
      <c r="E34" s="65">
        <v>55.6</v>
      </c>
      <c r="F34" s="66"/>
      <c r="G34" s="65"/>
      <c r="H34" s="65"/>
    </row>
    <row r="35" spans="1:8" s="53" customFormat="1">
      <c r="A35" s="63">
        <v>1.0000000000000001E-9</v>
      </c>
      <c r="B35" s="64">
        <f t="shared" si="2"/>
        <v>-9</v>
      </c>
      <c r="C35" s="65">
        <v>34.5</v>
      </c>
      <c r="D35" s="65">
        <v>42.6</v>
      </c>
      <c r="E35" s="65">
        <v>59.199999999999996</v>
      </c>
      <c r="F35" s="66"/>
      <c r="G35" s="65"/>
      <c r="H35" s="65"/>
    </row>
    <row r="36" spans="1:8" s="53" customFormat="1">
      <c r="A36" s="63">
        <v>1E-10</v>
      </c>
      <c r="B36" s="64">
        <f t="shared" si="2"/>
        <v>-10</v>
      </c>
      <c r="C36" s="65">
        <v>20.6</v>
      </c>
      <c r="D36" s="65">
        <v>34.833333333333336</v>
      </c>
      <c r="E36" s="65">
        <v>50.849999999999994</v>
      </c>
      <c r="F36" s="66"/>
      <c r="G36" s="65"/>
      <c r="H36" s="65"/>
    </row>
    <row r="38" spans="1:8" s="53" customFormat="1" ht="26.25" thickBot="1">
      <c r="A38" s="52" t="s">
        <v>81</v>
      </c>
    </row>
    <row r="39" spans="1:8" s="53" customFormat="1" ht="14.25" thickTop="1" thickBot="1">
      <c r="A39" s="54"/>
      <c r="B39" s="55"/>
      <c r="C39" s="56">
        <v>20200105</v>
      </c>
      <c r="D39" s="56">
        <v>20200109</v>
      </c>
      <c r="E39" s="57">
        <v>20200113</v>
      </c>
      <c r="F39" s="57"/>
      <c r="G39" s="56"/>
      <c r="H39" s="56"/>
    </row>
    <row r="40" spans="1:8" s="53" customFormat="1" ht="13.5" thickTop="1">
      <c r="A40" s="58" t="s">
        <v>77</v>
      </c>
      <c r="B40" s="59" t="s">
        <v>3</v>
      </c>
      <c r="C40" s="60"/>
      <c r="D40" s="61"/>
      <c r="E40" s="62"/>
      <c r="F40" s="62"/>
      <c r="G40" s="61"/>
      <c r="H40" s="61"/>
    </row>
    <row r="41" spans="1:8" s="53" customFormat="1">
      <c r="A41" s="63">
        <v>1E-14</v>
      </c>
      <c r="B41" s="64">
        <f t="shared" ref="B41:B48" si="3">LOG(A41)</f>
        <v>-14</v>
      </c>
      <c r="C41" s="65">
        <v>20.5</v>
      </c>
      <c r="D41" s="65">
        <v>21.05</v>
      </c>
      <c r="E41" s="65">
        <v>31</v>
      </c>
      <c r="F41" s="66"/>
      <c r="G41" s="65"/>
      <c r="H41" s="65"/>
    </row>
    <row r="42" spans="1:8" s="53" customFormat="1">
      <c r="A42" s="63">
        <v>1E-4</v>
      </c>
      <c r="B42" s="64">
        <f t="shared" si="3"/>
        <v>-4</v>
      </c>
      <c r="C42" s="65">
        <v>254.43333333333331</v>
      </c>
      <c r="D42" s="65">
        <v>252.4666666666667</v>
      </c>
      <c r="E42" s="65">
        <v>259.8</v>
      </c>
      <c r="F42" s="66"/>
      <c r="G42" s="65"/>
      <c r="H42" s="65"/>
    </row>
    <row r="43" spans="1:8" s="53" customFormat="1">
      <c r="A43" s="63">
        <v>1.0000000000000001E-5</v>
      </c>
      <c r="B43" s="64">
        <f t="shared" si="3"/>
        <v>-5</v>
      </c>
      <c r="C43" s="65">
        <v>228.85</v>
      </c>
      <c r="D43" s="65">
        <v>249.66666666666666</v>
      </c>
      <c r="E43" s="65">
        <v>238.9</v>
      </c>
      <c r="F43" s="66"/>
      <c r="G43" s="65"/>
      <c r="H43" s="65"/>
    </row>
    <row r="44" spans="1:8" s="53" customFormat="1">
      <c r="A44" s="63">
        <v>9.9999999999999995E-7</v>
      </c>
      <c r="B44" s="64">
        <f t="shared" si="3"/>
        <v>-6</v>
      </c>
      <c r="C44" s="65">
        <v>118.3</v>
      </c>
      <c r="D44" s="65">
        <v>158.05000000000001</v>
      </c>
      <c r="E44" s="65">
        <v>129.75</v>
      </c>
      <c r="F44" s="66"/>
      <c r="G44" s="65"/>
      <c r="H44" s="65"/>
    </row>
    <row r="45" spans="1:8" s="53" customFormat="1">
      <c r="A45" s="63">
        <v>9.9999999999999995E-8</v>
      </c>
      <c r="B45" s="64">
        <f t="shared" si="3"/>
        <v>-7</v>
      </c>
      <c r="C45" s="65">
        <v>15.85</v>
      </c>
      <c r="D45" s="65">
        <v>22.9</v>
      </c>
      <c r="E45" s="65">
        <v>34.299999999999997</v>
      </c>
      <c r="F45" s="66"/>
      <c r="G45" s="65"/>
      <c r="H45" s="65"/>
    </row>
    <row r="46" spans="1:8" s="53" customFormat="1">
      <c r="A46" s="63">
        <v>1E-8</v>
      </c>
      <c r="B46" s="64">
        <f t="shared" si="3"/>
        <v>-8</v>
      </c>
      <c r="C46" s="65">
        <v>11.7</v>
      </c>
      <c r="D46" s="65">
        <v>23.25</v>
      </c>
      <c r="E46" s="65">
        <v>33.799999999999997</v>
      </c>
      <c r="F46" s="66"/>
      <c r="G46" s="65"/>
      <c r="H46" s="65"/>
    </row>
    <row r="47" spans="1:8" s="53" customFormat="1">
      <c r="A47" s="63">
        <v>1.0000000000000001E-9</v>
      </c>
      <c r="B47" s="64">
        <f t="shared" si="3"/>
        <v>-9</v>
      </c>
      <c r="C47" s="65">
        <v>12.3</v>
      </c>
      <c r="D47" s="65">
        <v>26.35</v>
      </c>
      <c r="E47" s="65">
        <v>35.299999999999997</v>
      </c>
      <c r="F47" s="66"/>
      <c r="G47" s="65"/>
      <c r="H47" s="65"/>
    </row>
    <row r="48" spans="1:8" s="53" customFormat="1">
      <c r="A48" s="63">
        <v>1E-10</v>
      </c>
      <c r="B48" s="64">
        <f t="shared" si="3"/>
        <v>-10</v>
      </c>
      <c r="C48" s="65">
        <v>13.166666666666666</v>
      </c>
      <c r="D48" s="65">
        <v>27</v>
      </c>
      <c r="E48" s="65">
        <v>33.799999999999997</v>
      </c>
      <c r="F48" s="66"/>
      <c r="G48" s="65"/>
      <c r="H48" s="65"/>
    </row>
    <row r="49" spans="1:8" s="70" customFormat="1"/>
    <row r="50" spans="1:8" s="53" customFormat="1" ht="26.25" thickBot="1">
      <c r="A50" s="52" t="s">
        <v>82</v>
      </c>
    </row>
    <row r="51" spans="1:8" s="53" customFormat="1" ht="14.25" thickTop="1" thickBot="1">
      <c r="A51" s="54"/>
      <c r="B51" s="55"/>
      <c r="C51" s="56">
        <v>20200105</v>
      </c>
      <c r="D51" s="56">
        <v>20200109</v>
      </c>
      <c r="E51" s="57">
        <v>20200113</v>
      </c>
      <c r="F51" s="57"/>
      <c r="G51" s="56"/>
      <c r="H51" s="56"/>
    </row>
    <row r="52" spans="1:8" s="53" customFormat="1" ht="13.5" thickTop="1">
      <c r="A52" s="58" t="s">
        <v>77</v>
      </c>
      <c r="B52" s="59" t="s">
        <v>3</v>
      </c>
      <c r="C52" s="60"/>
      <c r="D52" s="61"/>
      <c r="E52" s="62"/>
      <c r="F52" s="62"/>
      <c r="G52" s="61"/>
      <c r="H52" s="61"/>
    </row>
    <row r="53" spans="1:8" s="53" customFormat="1">
      <c r="A53" s="63">
        <v>1E-14</v>
      </c>
      <c r="B53" s="64">
        <f t="shared" ref="B53:B60" si="4">LOG(A53)</f>
        <v>-14</v>
      </c>
      <c r="C53" s="65">
        <v>18.75</v>
      </c>
      <c r="D53" s="65">
        <v>24.1</v>
      </c>
      <c r="E53" s="65">
        <v>24.5</v>
      </c>
      <c r="F53" s="66"/>
      <c r="G53" s="65"/>
      <c r="H53" s="65"/>
    </row>
    <row r="54" spans="1:8" s="53" customFormat="1">
      <c r="A54" s="63">
        <v>1E-4</v>
      </c>
      <c r="B54" s="64">
        <f t="shared" si="4"/>
        <v>-4</v>
      </c>
      <c r="C54" s="65">
        <v>294.3</v>
      </c>
      <c r="D54" s="65">
        <v>306.04999999999995</v>
      </c>
      <c r="E54" s="65">
        <v>239.89999999999998</v>
      </c>
      <c r="F54" s="66"/>
      <c r="G54" s="65"/>
      <c r="H54" s="65"/>
    </row>
    <row r="55" spans="1:8" s="53" customFormat="1">
      <c r="A55" s="63">
        <v>1.0000000000000001E-5</v>
      </c>
      <c r="B55" s="64">
        <f t="shared" si="4"/>
        <v>-5</v>
      </c>
      <c r="C55" s="65">
        <v>270.5</v>
      </c>
      <c r="D55" s="65">
        <v>239.8</v>
      </c>
      <c r="E55" s="65">
        <v>213.35000000000002</v>
      </c>
      <c r="F55" s="66"/>
      <c r="G55" s="65"/>
      <c r="H55" s="65"/>
    </row>
    <row r="56" spans="1:8" s="53" customFormat="1">
      <c r="A56" s="63">
        <v>9.9999999999999995E-7</v>
      </c>
      <c r="B56" s="64">
        <f t="shared" si="4"/>
        <v>-6</v>
      </c>
      <c r="C56" s="65">
        <v>145.69999999999999</v>
      </c>
      <c r="D56" s="65">
        <v>127.2</v>
      </c>
      <c r="E56" s="65">
        <v>114.96666666666665</v>
      </c>
      <c r="F56" s="66"/>
      <c r="G56" s="65"/>
      <c r="H56" s="65"/>
    </row>
    <row r="57" spans="1:8" s="53" customFormat="1">
      <c r="A57" s="63">
        <v>9.9999999999999995E-8</v>
      </c>
      <c r="B57" s="64">
        <f t="shared" si="4"/>
        <v>-7</v>
      </c>
      <c r="C57" s="65">
        <v>21.6</v>
      </c>
      <c r="D57" s="65">
        <v>25.7</v>
      </c>
      <c r="E57" s="65">
        <v>36.200000000000003</v>
      </c>
      <c r="F57" s="66"/>
      <c r="G57" s="65"/>
      <c r="H57" s="65"/>
    </row>
    <row r="58" spans="1:8" s="53" customFormat="1">
      <c r="A58" s="63">
        <v>1E-8</v>
      </c>
      <c r="B58" s="64">
        <f t="shared" si="4"/>
        <v>-8</v>
      </c>
      <c r="C58" s="65">
        <v>16.3</v>
      </c>
      <c r="D58" s="65">
        <v>25.9</v>
      </c>
      <c r="E58" s="65">
        <v>27</v>
      </c>
      <c r="F58" s="66"/>
      <c r="G58" s="65"/>
      <c r="H58" s="65"/>
    </row>
    <row r="59" spans="1:8" s="53" customFormat="1">
      <c r="A59" s="63">
        <v>1.0000000000000001E-9</v>
      </c>
      <c r="B59" s="64">
        <f t="shared" si="4"/>
        <v>-9</v>
      </c>
      <c r="C59" s="65">
        <v>17.299999999999997</v>
      </c>
      <c r="D59" s="65">
        <v>26</v>
      </c>
      <c r="E59" s="65">
        <v>23.4</v>
      </c>
      <c r="F59" s="66"/>
      <c r="G59" s="65"/>
      <c r="H59" s="65"/>
    </row>
    <row r="60" spans="1:8" s="53" customFormat="1">
      <c r="A60" s="63">
        <v>1E-10</v>
      </c>
      <c r="B60" s="64">
        <f t="shared" si="4"/>
        <v>-10</v>
      </c>
      <c r="C60" s="65">
        <v>20.3</v>
      </c>
      <c r="D60" s="65">
        <v>31</v>
      </c>
      <c r="E60" s="65">
        <v>37.1</v>
      </c>
      <c r="F60" s="66"/>
      <c r="G60" s="65"/>
      <c r="H60" s="65"/>
    </row>
    <row r="62" spans="1:8" s="53" customFormat="1" ht="26.25" thickBot="1">
      <c r="A62" s="52" t="s">
        <v>83</v>
      </c>
    </row>
    <row r="63" spans="1:8" s="53" customFormat="1" ht="14.25" thickTop="1" thickBot="1">
      <c r="A63" s="54"/>
      <c r="B63" s="55"/>
      <c r="C63" s="56">
        <v>20200105</v>
      </c>
      <c r="D63" s="56">
        <v>20200109</v>
      </c>
      <c r="E63" s="57">
        <v>20200113</v>
      </c>
      <c r="F63" s="57"/>
      <c r="G63" s="56"/>
      <c r="H63" s="56"/>
    </row>
    <row r="64" spans="1:8" s="53" customFormat="1" ht="13.5" thickTop="1">
      <c r="A64" s="58" t="s">
        <v>77</v>
      </c>
      <c r="B64" s="59" t="s">
        <v>3</v>
      </c>
      <c r="C64" s="60"/>
      <c r="D64" s="61"/>
      <c r="E64" s="62"/>
      <c r="F64" s="62"/>
      <c r="G64" s="61"/>
      <c r="H64" s="61"/>
    </row>
    <row r="65" spans="1:8" s="53" customFormat="1">
      <c r="A65" s="63">
        <v>1E-14</v>
      </c>
      <c r="B65" s="64">
        <f t="shared" ref="B65:B72" si="5">LOG(A65)</f>
        <v>-14</v>
      </c>
      <c r="C65" s="65">
        <v>20.9</v>
      </c>
      <c r="D65" s="65">
        <v>28.066666666666663</v>
      </c>
      <c r="E65" s="65">
        <v>32.9</v>
      </c>
      <c r="F65" s="66"/>
      <c r="G65" s="65"/>
      <c r="H65" s="65"/>
    </row>
    <row r="66" spans="1:8" s="53" customFormat="1">
      <c r="A66" s="63">
        <v>1E-4</v>
      </c>
      <c r="B66" s="64">
        <f t="shared" si="5"/>
        <v>-4</v>
      </c>
      <c r="C66" s="65">
        <v>298.16666666666669</v>
      </c>
      <c r="D66" s="65">
        <v>324.33333333333331</v>
      </c>
      <c r="E66" s="65">
        <v>254.3</v>
      </c>
      <c r="F66" s="66"/>
      <c r="G66" s="65"/>
      <c r="H66" s="65"/>
    </row>
    <row r="67" spans="1:8" s="53" customFormat="1">
      <c r="A67" s="63">
        <v>1.0000000000000001E-5</v>
      </c>
      <c r="B67" s="64">
        <f t="shared" si="5"/>
        <v>-5</v>
      </c>
      <c r="C67" s="65">
        <v>291.93333333333334</v>
      </c>
      <c r="D67" s="65">
        <v>246.55</v>
      </c>
      <c r="E67" s="65">
        <v>253.5</v>
      </c>
      <c r="F67" s="66"/>
      <c r="G67" s="65"/>
      <c r="H67" s="65"/>
    </row>
    <row r="68" spans="1:8" s="53" customFormat="1">
      <c r="A68" s="63">
        <v>9.9999999999999995E-7</v>
      </c>
      <c r="B68" s="64">
        <f t="shared" si="5"/>
        <v>-6</v>
      </c>
      <c r="C68" s="65">
        <v>186.1</v>
      </c>
      <c r="D68" s="65">
        <v>225.05</v>
      </c>
      <c r="E68" s="65">
        <v>159.6</v>
      </c>
      <c r="F68" s="66"/>
      <c r="G68" s="65"/>
      <c r="H68" s="65"/>
    </row>
    <row r="69" spans="1:8" s="53" customFormat="1">
      <c r="A69" s="63">
        <v>9.9999999999999995E-8</v>
      </c>
      <c r="B69" s="64">
        <f t="shared" si="5"/>
        <v>-7</v>
      </c>
      <c r="C69" s="65">
        <v>51.85</v>
      </c>
      <c r="D69" s="65">
        <v>54.333333333333336</v>
      </c>
      <c r="E69" s="65">
        <v>38.849999999999994</v>
      </c>
      <c r="F69" s="66"/>
      <c r="G69" s="65"/>
      <c r="H69" s="65"/>
    </row>
    <row r="70" spans="1:8" s="53" customFormat="1">
      <c r="A70" s="63">
        <v>1E-8</v>
      </c>
      <c r="B70" s="64">
        <f t="shared" si="5"/>
        <v>-8</v>
      </c>
      <c r="C70" s="65">
        <v>58.2</v>
      </c>
      <c r="D70" s="65">
        <v>44.699999999999996</v>
      </c>
      <c r="E70" s="65">
        <v>24.4</v>
      </c>
      <c r="F70" s="66"/>
      <c r="G70" s="65"/>
      <c r="H70" s="65"/>
    </row>
    <row r="71" spans="1:8" s="53" customFormat="1">
      <c r="A71" s="63">
        <v>1.0000000000000001E-9</v>
      </c>
      <c r="B71" s="64">
        <f t="shared" si="5"/>
        <v>-9</v>
      </c>
      <c r="C71" s="65">
        <v>40.4</v>
      </c>
      <c r="D71" s="65">
        <v>45.650000000000006</v>
      </c>
      <c r="E71" s="65">
        <v>33.799999999999997</v>
      </c>
      <c r="F71" s="66"/>
      <c r="G71" s="65"/>
      <c r="H71" s="65"/>
    </row>
    <row r="72" spans="1:8" s="53" customFormat="1">
      <c r="A72" s="63">
        <v>1E-10</v>
      </c>
      <c r="B72" s="64">
        <f t="shared" si="5"/>
        <v>-10</v>
      </c>
      <c r="C72" s="65">
        <v>41.1</v>
      </c>
      <c r="D72" s="65">
        <v>42.5</v>
      </c>
      <c r="E72" s="65">
        <v>33.349999999999994</v>
      </c>
      <c r="F72" s="66"/>
      <c r="G72" s="65"/>
      <c r="H72" s="65"/>
    </row>
    <row r="74" spans="1:8" s="53" customFormat="1" ht="26.25" thickBot="1">
      <c r="A74" s="52" t="s">
        <v>84</v>
      </c>
    </row>
    <row r="75" spans="1:8" s="53" customFormat="1" ht="14.25" thickTop="1" thickBot="1">
      <c r="A75" s="54"/>
      <c r="B75" s="55"/>
      <c r="C75" s="56">
        <v>20200105</v>
      </c>
      <c r="D75" s="56">
        <v>20200109</v>
      </c>
      <c r="E75" s="57">
        <v>20200113</v>
      </c>
      <c r="F75" s="57"/>
      <c r="G75" s="56"/>
      <c r="H75" s="56"/>
    </row>
    <row r="76" spans="1:8" s="53" customFormat="1" ht="13.5" thickTop="1">
      <c r="A76" s="58" t="s">
        <v>77</v>
      </c>
      <c r="B76" s="59" t="s">
        <v>3</v>
      </c>
      <c r="C76" s="60"/>
      <c r="D76" s="61"/>
      <c r="E76" s="62"/>
      <c r="F76" s="62"/>
      <c r="G76" s="61"/>
      <c r="H76" s="61"/>
    </row>
    <row r="77" spans="1:8" s="53" customFormat="1">
      <c r="A77" s="63">
        <v>1E-14</v>
      </c>
      <c r="B77" s="64">
        <f t="shared" ref="B77:B84" si="6">LOG(A77)</f>
        <v>-14</v>
      </c>
      <c r="C77" s="65">
        <v>20.566666666666666</v>
      </c>
      <c r="D77" s="65">
        <v>41.7</v>
      </c>
      <c r="E77" s="65">
        <v>41.766666666666659</v>
      </c>
      <c r="F77" s="66"/>
      <c r="G77" s="65"/>
      <c r="H77" s="65"/>
    </row>
    <row r="78" spans="1:8" s="53" customFormat="1">
      <c r="A78" s="63">
        <v>1E-4</v>
      </c>
      <c r="B78" s="64">
        <f t="shared" si="6"/>
        <v>-4</v>
      </c>
      <c r="C78" s="65">
        <v>802.1</v>
      </c>
      <c r="D78" s="65">
        <v>1141.4666666666665</v>
      </c>
      <c r="E78" s="65">
        <v>561.5333333333333</v>
      </c>
      <c r="F78" s="66"/>
      <c r="G78" s="65"/>
      <c r="H78" s="65"/>
    </row>
    <row r="79" spans="1:8" s="53" customFormat="1">
      <c r="A79" s="63">
        <v>1.0000000000000001E-5</v>
      </c>
      <c r="B79" s="64">
        <f t="shared" si="6"/>
        <v>-5</v>
      </c>
      <c r="C79" s="65">
        <v>800</v>
      </c>
      <c r="D79" s="65">
        <v>1164.4333333333334</v>
      </c>
      <c r="E79" s="65">
        <v>525.70000000000005</v>
      </c>
      <c r="F79" s="66"/>
      <c r="G79" s="65"/>
      <c r="H79" s="65"/>
    </row>
    <row r="80" spans="1:8" s="53" customFormat="1">
      <c r="A80" s="63">
        <v>9.9999999999999995E-7</v>
      </c>
      <c r="B80" s="64">
        <f t="shared" si="6"/>
        <v>-6</v>
      </c>
      <c r="C80" s="65">
        <v>603.1</v>
      </c>
      <c r="D80" s="65">
        <v>983.86666666666679</v>
      </c>
      <c r="E80" s="65">
        <v>377.56666666666666</v>
      </c>
      <c r="F80" s="66"/>
      <c r="G80" s="65"/>
      <c r="H80" s="65"/>
    </row>
    <row r="81" spans="1:8" s="53" customFormat="1">
      <c r="A81" s="63">
        <v>9.9999999999999995E-8</v>
      </c>
      <c r="B81" s="64">
        <f t="shared" si="6"/>
        <v>-7</v>
      </c>
      <c r="C81" s="65">
        <v>309.66666666666669</v>
      </c>
      <c r="D81" s="65">
        <v>563.9</v>
      </c>
      <c r="E81" s="65">
        <v>120.13333333333334</v>
      </c>
      <c r="F81" s="66"/>
      <c r="G81" s="65"/>
      <c r="H81" s="65"/>
    </row>
    <row r="82" spans="1:8" s="53" customFormat="1">
      <c r="A82" s="63">
        <v>1E-8</v>
      </c>
      <c r="B82" s="64">
        <f t="shared" si="6"/>
        <v>-8</v>
      </c>
      <c r="C82" s="65">
        <v>24.55</v>
      </c>
      <c r="D82" s="65">
        <v>34.200000000000003</v>
      </c>
      <c r="E82" s="65">
        <v>43.8</v>
      </c>
      <c r="F82" s="66"/>
      <c r="G82" s="65"/>
      <c r="H82" s="65"/>
    </row>
    <row r="83" spans="1:8" s="53" customFormat="1">
      <c r="A83" s="63">
        <v>1.0000000000000001E-9</v>
      </c>
      <c r="B83" s="64">
        <f t="shared" si="6"/>
        <v>-9</v>
      </c>
      <c r="C83" s="65">
        <v>20.3</v>
      </c>
      <c r="D83" s="65">
        <v>35.1</v>
      </c>
      <c r="E83" s="65">
        <v>43.6</v>
      </c>
      <c r="F83" s="66"/>
      <c r="G83" s="65"/>
      <c r="H83" s="65"/>
    </row>
    <row r="84" spans="1:8" s="53" customFormat="1">
      <c r="A84" s="63">
        <v>1E-10</v>
      </c>
      <c r="B84" s="64">
        <f t="shared" si="6"/>
        <v>-10</v>
      </c>
      <c r="C84" s="65">
        <v>25.8</v>
      </c>
      <c r="D84" s="65">
        <v>35.449999999999996</v>
      </c>
      <c r="E84" s="65">
        <v>41.6</v>
      </c>
      <c r="F84" s="66"/>
      <c r="G84" s="65"/>
      <c r="H84" s="65"/>
    </row>
    <row r="85" spans="1:8" s="70" customFormat="1"/>
    <row r="86" spans="1:8" s="53" customFormat="1" ht="26.25" thickBot="1">
      <c r="A86" s="52" t="s">
        <v>85</v>
      </c>
    </row>
    <row r="87" spans="1:8" s="53" customFormat="1" ht="14.25" thickTop="1" thickBot="1">
      <c r="A87" s="54"/>
      <c r="B87" s="55"/>
      <c r="C87" s="56">
        <v>20200105</v>
      </c>
      <c r="D87" s="56">
        <v>20200109</v>
      </c>
      <c r="E87" s="57">
        <v>20200113</v>
      </c>
      <c r="F87" s="57"/>
      <c r="G87" s="56"/>
      <c r="H87" s="56"/>
    </row>
    <row r="88" spans="1:8" s="53" customFormat="1" ht="13.5" thickTop="1">
      <c r="A88" s="58" t="s">
        <v>77</v>
      </c>
      <c r="B88" s="59" t="s">
        <v>3</v>
      </c>
      <c r="C88" s="60"/>
      <c r="D88" s="61"/>
      <c r="E88" s="62"/>
      <c r="F88" s="62"/>
      <c r="G88" s="61"/>
      <c r="H88" s="61"/>
    </row>
    <row r="89" spans="1:8" s="53" customFormat="1">
      <c r="A89" s="63">
        <v>1E-14</v>
      </c>
      <c r="B89" s="64">
        <f t="shared" ref="B89:B96" si="7">LOG(A89)</f>
        <v>-14</v>
      </c>
      <c r="C89" s="65">
        <v>23.2</v>
      </c>
      <c r="D89" s="65">
        <v>41</v>
      </c>
      <c r="E89" s="65">
        <v>45.666666666666664</v>
      </c>
      <c r="F89" s="66"/>
      <c r="G89" s="65"/>
      <c r="H89" s="65"/>
    </row>
    <row r="90" spans="1:8" s="53" customFormat="1">
      <c r="A90" s="63">
        <v>1E-4</v>
      </c>
      <c r="B90" s="64">
        <f t="shared" si="7"/>
        <v>-4</v>
      </c>
      <c r="C90" s="65">
        <v>826.75</v>
      </c>
      <c r="D90" s="65">
        <v>1231.6500000000001</v>
      </c>
      <c r="E90" s="65">
        <v>580.73333333333335</v>
      </c>
      <c r="F90" s="66"/>
      <c r="G90" s="65"/>
      <c r="H90" s="65"/>
    </row>
    <row r="91" spans="1:8" s="53" customFormat="1">
      <c r="A91" s="63">
        <v>1.0000000000000001E-5</v>
      </c>
      <c r="B91" s="64">
        <f t="shared" si="7"/>
        <v>-5</v>
      </c>
      <c r="C91" s="65">
        <v>726.2</v>
      </c>
      <c r="D91" s="65">
        <v>1151.75</v>
      </c>
      <c r="E91" s="65">
        <v>545.29999999999995</v>
      </c>
      <c r="F91" s="66"/>
      <c r="G91" s="65"/>
      <c r="H91" s="65"/>
    </row>
    <row r="92" spans="1:8" s="53" customFormat="1">
      <c r="A92" s="63">
        <v>9.9999999999999995E-7</v>
      </c>
      <c r="B92" s="64">
        <f t="shared" si="7"/>
        <v>-6</v>
      </c>
      <c r="C92" s="65">
        <v>568.69999999999993</v>
      </c>
      <c r="D92" s="65">
        <v>975.05</v>
      </c>
      <c r="E92" s="65">
        <v>384.13333333333338</v>
      </c>
      <c r="F92" s="66"/>
      <c r="G92" s="65"/>
      <c r="H92" s="65"/>
    </row>
    <row r="93" spans="1:8" s="53" customFormat="1">
      <c r="A93" s="63">
        <v>9.9999999999999995E-8</v>
      </c>
      <c r="B93" s="64">
        <f t="shared" si="7"/>
        <v>-7</v>
      </c>
      <c r="C93" s="65">
        <v>307.7</v>
      </c>
      <c r="D93" s="65">
        <v>489</v>
      </c>
      <c r="E93" s="65">
        <v>157.26666666666668</v>
      </c>
      <c r="F93" s="66"/>
      <c r="G93" s="65"/>
      <c r="H93" s="65"/>
    </row>
    <row r="94" spans="1:8" s="53" customFormat="1">
      <c r="A94" s="63">
        <v>1E-8</v>
      </c>
      <c r="B94" s="64">
        <f t="shared" si="7"/>
        <v>-8</v>
      </c>
      <c r="C94" s="65">
        <v>21.9</v>
      </c>
      <c r="D94" s="65">
        <v>36.200000000000003</v>
      </c>
      <c r="E94" s="65">
        <v>35.1</v>
      </c>
      <c r="F94" s="66"/>
      <c r="G94" s="65"/>
      <c r="H94" s="65"/>
    </row>
    <row r="95" spans="1:8" s="53" customFormat="1">
      <c r="A95" s="63">
        <v>1.0000000000000001E-9</v>
      </c>
      <c r="B95" s="64">
        <f t="shared" si="7"/>
        <v>-9</v>
      </c>
      <c r="C95" s="65">
        <v>18.899999999999999</v>
      </c>
      <c r="D95" s="65">
        <v>38</v>
      </c>
      <c r="E95" s="65">
        <v>34.700000000000003</v>
      </c>
      <c r="F95" s="66"/>
      <c r="G95" s="65"/>
      <c r="H95" s="65"/>
    </row>
    <row r="96" spans="1:8" s="53" customFormat="1">
      <c r="A96" s="63">
        <v>1E-10</v>
      </c>
      <c r="B96" s="64">
        <f t="shared" si="7"/>
        <v>-10</v>
      </c>
      <c r="C96" s="65">
        <v>21.8</v>
      </c>
      <c r="D96" s="65">
        <v>35.4</v>
      </c>
      <c r="E96" s="65">
        <v>39.333333333333329</v>
      </c>
      <c r="F96" s="66"/>
      <c r="G96" s="65"/>
      <c r="H96" s="65"/>
    </row>
    <row r="98" spans="1:8" s="53" customFormat="1" ht="26.25" thickBot="1">
      <c r="A98" s="52" t="s">
        <v>86</v>
      </c>
    </row>
    <row r="99" spans="1:8" s="53" customFormat="1" ht="14.25" thickTop="1" thickBot="1">
      <c r="A99" s="54"/>
      <c r="B99" s="55"/>
      <c r="C99" s="56">
        <v>20200105</v>
      </c>
      <c r="D99" s="56">
        <v>20200109</v>
      </c>
      <c r="E99" s="57">
        <v>20200113</v>
      </c>
      <c r="F99" s="57"/>
      <c r="G99" s="56"/>
      <c r="H99" s="56"/>
    </row>
    <row r="100" spans="1:8" s="53" customFormat="1" ht="13.5" thickTop="1">
      <c r="A100" s="58" t="s">
        <v>77</v>
      </c>
      <c r="B100" s="59" t="s">
        <v>3</v>
      </c>
      <c r="C100" s="60"/>
      <c r="D100" s="61"/>
      <c r="E100" s="62"/>
      <c r="F100" s="62"/>
      <c r="G100" s="61"/>
      <c r="H100" s="61"/>
    </row>
    <row r="101" spans="1:8" s="53" customFormat="1">
      <c r="A101" s="63">
        <v>1E-14</v>
      </c>
      <c r="B101" s="64">
        <f t="shared" ref="B101:B108" si="8">LOG(A101)</f>
        <v>-14</v>
      </c>
      <c r="C101" s="65">
        <v>21.599999999999998</v>
      </c>
      <c r="D101" s="65">
        <v>35.049999999999997</v>
      </c>
      <c r="E101" s="65">
        <v>53.35</v>
      </c>
      <c r="F101" s="66"/>
      <c r="G101" s="65"/>
      <c r="H101" s="65"/>
    </row>
    <row r="102" spans="1:8" s="53" customFormat="1">
      <c r="A102" s="63">
        <v>1E-4</v>
      </c>
      <c r="B102" s="64">
        <f t="shared" si="8"/>
        <v>-4</v>
      </c>
      <c r="C102" s="65">
        <v>808.19999999999993</v>
      </c>
      <c r="D102" s="65">
        <v>1183.1000000000001</v>
      </c>
      <c r="E102" s="65">
        <v>585.0333333333333</v>
      </c>
      <c r="F102" s="66"/>
      <c r="G102" s="65"/>
      <c r="H102" s="65"/>
    </row>
    <row r="103" spans="1:8" s="53" customFormat="1">
      <c r="A103" s="63">
        <v>1.0000000000000001E-5</v>
      </c>
      <c r="B103" s="64">
        <f t="shared" si="8"/>
        <v>-5</v>
      </c>
      <c r="C103" s="65">
        <v>753.7</v>
      </c>
      <c r="D103" s="65">
        <v>1201.8666666666668</v>
      </c>
      <c r="E103" s="65">
        <v>568.5</v>
      </c>
      <c r="F103" s="66"/>
      <c r="G103" s="65"/>
      <c r="H103" s="65"/>
    </row>
    <row r="104" spans="1:8" s="53" customFormat="1">
      <c r="A104" s="63">
        <v>9.9999999999999995E-7</v>
      </c>
      <c r="B104" s="64">
        <f t="shared" si="8"/>
        <v>-6</v>
      </c>
      <c r="C104" s="65">
        <v>568.9666666666667</v>
      </c>
      <c r="D104" s="65">
        <v>1037.5999999999999</v>
      </c>
      <c r="E104" s="65">
        <v>423.20000000000005</v>
      </c>
      <c r="F104" s="66"/>
      <c r="G104" s="65"/>
      <c r="H104" s="65"/>
    </row>
    <row r="105" spans="1:8" s="53" customFormat="1">
      <c r="A105" s="63">
        <v>9.9999999999999995E-8</v>
      </c>
      <c r="B105" s="64">
        <f t="shared" si="8"/>
        <v>-7</v>
      </c>
      <c r="C105" s="65">
        <v>307.2</v>
      </c>
      <c r="D105" s="65">
        <v>661.6</v>
      </c>
      <c r="E105" s="65">
        <v>180</v>
      </c>
      <c r="F105" s="66"/>
      <c r="G105" s="65"/>
      <c r="H105" s="65"/>
    </row>
    <row r="106" spans="1:8" s="53" customFormat="1">
      <c r="A106" s="63">
        <v>1E-8</v>
      </c>
      <c r="B106" s="64">
        <f t="shared" si="8"/>
        <v>-8</v>
      </c>
      <c r="C106" s="65">
        <v>38.700000000000003</v>
      </c>
      <c r="D106" s="65">
        <v>61.2</v>
      </c>
      <c r="E106" s="65">
        <v>47.55</v>
      </c>
      <c r="F106" s="66"/>
      <c r="G106" s="65"/>
      <c r="H106" s="65"/>
    </row>
    <row r="107" spans="1:8" s="53" customFormat="1">
      <c r="A107" s="63">
        <v>1.0000000000000001E-9</v>
      </c>
      <c r="B107" s="64">
        <f t="shared" si="8"/>
        <v>-9</v>
      </c>
      <c r="C107" s="65">
        <v>30.35</v>
      </c>
      <c r="D107" s="65">
        <v>73.650000000000006</v>
      </c>
      <c r="E107" s="65">
        <v>41.2</v>
      </c>
      <c r="F107" s="66"/>
      <c r="G107" s="65"/>
      <c r="H107" s="65"/>
    </row>
    <row r="108" spans="1:8" s="53" customFormat="1">
      <c r="A108" s="63">
        <v>1E-10</v>
      </c>
      <c r="B108" s="64">
        <f t="shared" si="8"/>
        <v>-10</v>
      </c>
      <c r="C108" s="65">
        <v>21.8</v>
      </c>
      <c r="D108" s="65">
        <v>52.766666666666673</v>
      </c>
      <c r="E108" s="65">
        <v>41.75</v>
      </c>
      <c r="F108" s="66"/>
      <c r="G108" s="65"/>
      <c r="H108" s="65"/>
    </row>
  </sheetData>
  <phoneticPr fontId="1" type="noConversion"/>
  <pageMargins left="0.7" right="0.7" top="0.75" bottom="0.75" header="0.3" footer="0.3"/>
  <pageSetup orientation="portrait" verticalDpi="12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9"/>
  <sheetViews>
    <sheetView topLeftCell="A91" zoomScale="85" zoomScaleNormal="85" workbookViewId="0">
      <pane xSplit="1" topLeftCell="B1" activePane="topRight" state="frozen"/>
      <selection activeCell="L16" sqref="L16"/>
      <selection pane="topRight" activeCell="O104" sqref="O104"/>
    </sheetView>
  </sheetViews>
  <sheetFormatPr defaultColWidth="9.125" defaultRowHeight="12.75"/>
  <cols>
    <col min="1" max="1" width="25.25" style="71" customWidth="1"/>
    <col min="2" max="2" width="5.25" style="71" customWidth="1"/>
    <col min="3" max="8" width="8.5" style="71" customWidth="1"/>
    <col min="9" max="9" width="5.125" style="71" customWidth="1"/>
    <col min="10" max="11" width="7" style="71" bestFit="1" customWidth="1"/>
    <col min="12" max="12" width="2.75" style="71" bestFit="1" customWidth="1"/>
    <col min="13" max="13" width="5.625" style="71" customWidth="1"/>
    <col min="14" max="16384" width="9.125" style="71"/>
  </cols>
  <sheetData>
    <row r="1" spans="1:14">
      <c r="A1" s="67"/>
      <c r="B1" s="68"/>
      <c r="C1" s="69"/>
      <c r="D1" s="69"/>
      <c r="E1" s="69"/>
      <c r="F1" s="69"/>
      <c r="G1" s="69"/>
      <c r="H1" s="69"/>
    </row>
    <row r="2" spans="1:14" s="53" customFormat="1" ht="26.25" thickBot="1">
      <c r="A2" s="79" t="str">
        <f>'Fig. 4S2 GB2_Raw'!A2</f>
        <v>GB1+GB2-M694A
GABA dose</v>
      </c>
    </row>
    <row r="3" spans="1:14" s="53" customFormat="1" ht="14.25" thickTop="1" thickBot="1">
      <c r="A3" s="54"/>
      <c r="B3" s="55"/>
      <c r="C3" s="56">
        <f>'Fig. 4S2 GB2_Raw'!C3</f>
        <v>20200105</v>
      </c>
      <c r="D3" s="56">
        <f>'Fig. 4S2 GB2_Raw'!D3</f>
        <v>20200109</v>
      </c>
      <c r="E3" s="56">
        <f>'Fig. 4S2 GB2_Raw'!E3</f>
        <v>20200113</v>
      </c>
      <c r="F3" s="57"/>
      <c r="G3" s="56"/>
      <c r="H3" s="56"/>
      <c r="J3" s="72" t="s">
        <v>0</v>
      </c>
      <c r="K3" s="72" t="s">
        <v>75</v>
      </c>
      <c r="L3" s="72" t="s">
        <v>2</v>
      </c>
    </row>
    <row r="4" spans="1:14" s="53" customFormat="1" ht="14.25" thickTop="1" thickBot="1">
      <c r="A4" s="58" t="str">
        <f>'Fig. 4S2 GB2_Raw'!A4</f>
        <v>Concentration (M)</v>
      </c>
      <c r="B4" s="59" t="str">
        <f>'Fig. 4S2 GB2_Raw'!B4</f>
        <v>Log M</v>
      </c>
      <c r="C4" s="60"/>
      <c r="D4" s="60"/>
      <c r="E4" s="60"/>
      <c r="F4" s="62"/>
      <c r="G4" s="61"/>
      <c r="H4" s="61"/>
    </row>
    <row r="5" spans="1:14" s="53" customFormat="1" ht="14.25" thickTop="1" thickBot="1">
      <c r="A5" s="63">
        <f>'Fig. 4S2 GB2_Raw'!A5</f>
        <v>1E-14</v>
      </c>
      <c r="B5" s="64">
        <f>'Fig. 4S2 GB2_Raw'!B5</f>
        <v>-14</v>
      </c>
      <c r="C5" s="65">
        <f>100*('Fig. 4S2 GB2_Raw'!C5-'Fig. 4S2 GB2_Raw'!C$5)/('Fig. 4S2 GB2_Raw'!C$6-'Fig. 4S2 GB2_Raw'!C$5)</f>
        <v>0</v>
      </c>
      <c r="D5" s="65">
        <f>100*('Fig. 4S2 GB2_Raw'!D5-'Fig. 4S2 GB2_Raw'!D$5)/('Fig. 4S2 GB2_Raw'!D$6-'Fig. 4S2 GB2_Raw'!D$5)</f>
        <v>0</v>
      </c>
      <c r="E5" s="65">
        <f>100*('Fig. 4S2 GB2_Raw'!E5-'Fig. 4S2 GB2_Raw'!E$5)/('Fig. 4S2 GB2_Raw'!E$6-'Fig. 4S2 GB2_Raw'!E$5)</f>
        <v>0</v>
      </c>
      <c r="F5" s="66"/>
      <c r="G5" s="65"/>
      <c r="H5" s="65"/>
      <c r="J5" s="74">
        <f t="shared" ref="J5:J12" si="0">AVERAGE(C5:H5)</f>
        <v>0</v>
      </c>
      <c r="K5" s="74">
        <f t="shared" ref="K5:K12" si="1">STDEVA(C5:H5)/SQRT(COUNT(C5:H5))</f>
        <v>0</v>
      </c>
      <c r="L5" s="74">
        <f t="shared" ref="L5:L12" si="2">COUNT(C5:H5)</f>
        <v>3</v>
      </c>
    </row>
    <row r="6" spans="1:14" s="53" customFormat="1" ht="14.25" thickTop="1" thickBot="1">
      <c r="A6" s="63">
        <f>'Fig. 4S2 GB2_Raw'!A6</f>
        <v>1E-4</v>
      </c>
      <c r="B6" s="64">
        <f>'Fig. 4S2 GB2_Raw'!B6</f>
        <v>-4</v>
      </c>
      <c r="C6" s="65">
        <f>100*('Fig. 4S2 GB2_Raw'!C6-'Fig. 4S2 GB2_Raw'!C$5)/('Fig. 4S2 GB2_Raw'!C$6-'Fig. 4S2 GB2_Raw'!C$5)</f>
        <v>100.00000000000001</v>
      </c>
      <c r="D6" s="65">
        <f>100*('Fig. 4S2 GB2_Raw'!D6-'Fig. 4S2 GB2_Raw'!D$5)/('Fig. 4S2 GB2_Raw'!D$6-'Fig. 4S2 GB2_Raw'!D$5)</f>
        <v>100</v>
      </c>
      <c r="E6" s="65">
        <f>100*('Fig. 4S2 GB2_Raw'!E6-'Fig. 4S2 GB2_Raw'!E$5)/('Fig. 4S2 GB2_Raw'!E$6-'Fig. 4S2 GB2_Raw'!E$5)</f>
        <v>100</v>
      </c>
      <c r="F6" s="66"/>
      <c r="G6" s="65"/>
      <c r="H6" s="65"/>
      <c r="J6" s="74">
        <f t="shared" si="0"/>
        <v>100</v>
      </c>
      <c r="K6" s="74">
        <f t="shared" si="1"/>
        <v>5.8015571435115458E-15</v>
      </c>
      <c r="L6" s="74">
        <f t="shared" si="2"/>
        <v>3</v>
      </c>
    </row>
    <row r="7" spans="1:14" s="53" customFormat="1" ht="14.25" thickTop="1" thickBot="1">
      <c r="A7" s="63">
        <f>'Fig. 4S2 GB2_Raw'!A7</f>
        <v>1.0000000000000001E-5</v>
      </c>
      <c r="B7" s="64">
        <f>'Fig. 4S2 GB2_Raw'!B7</f>
        <v>-5</v>
      </c>
      <c r="C7" s="65">
        <f>100*('Fig. 4S2 GB2_Raw'!C7-'Fig. 4S2 GB2_Raw'!C$5)/('Fig. 4S2 GB2_Raw'!C$6-'Fig. 4S2 GB2_Raw'!C$5)</f>
        <v>99.72262464223877</v>
      </c>
      <c r="D7" s="65">
        <f>100*('Fig. 4S2 GB2_Raw'!D7-'Fig. 4S2 GB2_Raw'!D$5)/('Fig. 4S2 GB2_Raw'!D$6-'Fig. 4S2 GB2_Raw'!D$5)</f>
        <v>101.96809967141293</v>
      </c>
      <c r="E7" s="65">
        <f>100*('Fig. 4S2 GB2_Raw'!E7-'Fig. 4S2 GB2_Raw'!E$5)/('Fig. 4S2 GB2_Raw'!E$6-'Fig. 4S2 GB2_Raw'!E$5)</f>
        <v>92.455558390745935</v>
      </c>
      <c r="F7" s="66"/>
      <c r="G7" s="65"/>
      <c r="H7" s="65"/>
      <c r="J7" s="74">
        <f t="shared" si="0"/>
        <v>98.048760901465869</v>
      </c>
      <c r="K7" s="74">
        <f t="shared" si="1"/>
        <v>2.8707417897995215</v>
      </c>
      <c r="L7" s="74">
        <f t="shared" si="2"/>
        <v>3</v>
      </c>
    </row>
    <row r="8" spans="1:14" s="53" customFormat="1" ht="14.25" thickTop="1" thickBot="1">
      <c r="A8" s="63">
        <f>'Fig. 4S2 GB2_Raw'!A8</f>
        <v>9.9999999999999995E-7</v>
      </c>
      <c r="B8" s="64">
        <f>'Fig. 4S2 GB2_Raw'!B8</f>
        <v>-6</v>
      </c>
      <c r="C8" s="65">
        <f>100*('Fig. 4S2 GB2_Raw'!C8-'Fig. 4S2 GB2_Raw'!C$5)/('Fig. 4S2 GB2_Raw'!C$6-'Fig. 4S2 GB2_Raw'!C$5)</f>
        <v>84.406911416557719</v>
      </c>
      <c r="D8" s="65">
        <f>100*('Fig. 4S2 GB2_Raw'!D8-'Fig. 4S2 GB2_Raw'!D$5)/('Fig. 4S2 GB2_Raw'!D$6-'Fig. 4S2 GB2_Raw'!D$5)</f>
        <v>94.722070098576125</v>
      </c>
      <c r="E8" s="65">
        <f>100*('Fig. 4S2 GB2_Raw'!E8-'Fig. 4S2 GB2_Raw'!E$5)/('Fig. 4S2 GB2_Raw'!E$6-'Fig. 4S2 GB2_Raw'!E$5)</f>
        <v>74.559836693033915</v>
      </c>
      <c r="F8" s="66"/>
      <c r="G8" s="65"/>
      <c r="H8" s="65"/>
      <c r="J8" s="74">
        <f t="shared" si="0"/>
        <v>84.562939402722577</v>
      </c>
      <c r="K8" s="74">
        <f t="shared" si="1"/>
        <v>5.8208582564269262</v>
      </c>
      <c r="L8" s="74">
        <f t="shared" si="2"/>
        <v>3</v>
      </c>
    </row>
    <row r="9" spans="1:14" s="53" customFormat="1" ht="14.25" thickTop="1" thickBot="1">
      <c r="A9" s="63">
        <f>'Fig. 4S2 GB2_Raw'!A9</f>
        <v>9.9999999999999995E-8</v>
      </c>
      <c r="B9" s="64">
        <f>'Fig. 4S2 GB2_Raw'!B9</f>
        <v>-7</v>
      </c>
      <c r="C9" s="65">
        <f>100*('Fig. 4S2 GB2_Raw'!C9-'Fig. 4S2 GB2_Raw'!C$5)/('Fig. 4S2 GB2_Raw'!C$6-'Fig. 4S2 GB2_Raw'!C$5)</f>
        <v>52.641249425815339</v>
      </c>
      <c r="D9" s="65">
        <f>100*('Fig. 4S2 GB2_Raw'!D9-'Fig. 4S2 GB2_Raw'!D$5)/('Fig. 4S2 GB2_Raw'!D$6-'Fig. 4S2 GB2_Raw'!D$5)</f>
        <v>59.361308871851037</v>
      </c>
      <c r="E9" s="65">
        <f>100*('Fig. 4S2 GB2_Raw'!E9-'Fig. 4S2 GB2_Raw'!E$5)/('Fig. 4S2 GB2_Raw'!E$6-'Fig. 4S2 GB2_Raw'!E$5)</f>
        <v>35.604320830143735</v>
      </c>
      <c r="F9" s="66"/>
      <c r="G9" s="65"/>
      <c r="H9" s="65"/>
      <c r="J9" s="74">
        <f t="shared" si="0"/>
        <v>49.202293042603372</v>
      </c>
      <c r="K9" s="74">
        <f t="shared" si="1"/>
        <v>7.0703238011112761</v>
      </c>
      <c r="L9" s="74">
        <f t="shared" si="2"/>
        <v>3</v>
      </c>
    </row>
    <row r="10" spans="1:14" s="53" customFormat="1" ht="14.25" thickTop="1" thickBot="1">
      <c r="A10" s="63">
        <f>'Fig. 4S2 GB2_Raw'!A10</f>
        <v>1E-8</v>
      </c>
      <c r="B10" s="64">
        <f>'Fig. 4S2 GB2_Raw'!B10</f>
        <v>-8</v>
      </c>
      <c r="C10" s="65">
        <f>100*('Fig. 4S2 GB2_Raw'!C10-'Fig. 4S2 GB2_Raw'!C$5)/('Fig. 4S2 GB2_Raw'!C$6-'Fig. 4S2 GB2_Raw'!C$5)</f>
        <v>0.55121727147450639</v>
      </c>
      <c r="D10" s="65">
        <f>100*('Fig. 4S2 GB2_Raw'!D10-'Fig. 4S2 GB2_Raw'!D$5)/('Fig. 4S2 GB2_Raw'!D$6-'Fig. 4S2 GB2_Raw'!D$5)</f>
        <v>6.3355695509309964</v>
      </c>
      <c r="E10" s="65">
        <f>100*('Fig. 4S2 GB2_Raw'!E10-'Fig. 4S2 GB2_Raw'!E$5)/('Fig. 4S2 GB2_Raw'!E$6-'Fig. 4S2 GB2_Raw'!E$5)</f>
        <v>-0.25516713447307987</v>
      </c>
      <c r="F10" s="66"/>
      <c r="G10" s="65"/>
      <c r="H10" s="65"/>
      <c r="J10" s="74">
        <f t="shared" si="0"/>
        <v>2.2105398959774742</v>
      </c>
      <c r="K10" s="74">
        <f t="shared" si="1"/>
        <v>2.0756096448371775</v>
      </c>
      <c r="L10" s="74">
        <f t="shared" si="2"/>
        <v>3</v>
      </c>
    </row>
    <row r="11" spans="1:14" s="53" customFormat="1" ht="14.25" thickTop="1" thickBot="1">
      <c r="A11" s="63">
        <f>'Fig. 4S2 GB2_Raw'!A11</f>
        <v>1.0000000000000001E-9</v>
      </c>
      <c r="B11" s="64">
        <f>'Fig. 4S2 GB2_Raw'!B11</f>
        <v>-9</v>
      </c>
      <c r="C11" s="65">
        <f>100*('Fig. 4S2 GB2_Raw'!C11-'Fig. 4S2 GB2_Raw'!C$5)/('Fig. 4S2 GB2_Raw'!C$6-'Fig. 4S2 GB2_Raw'!C$5)</f>
        <v>0.50881594289954413</v>
      </c>
      <c r="D11" s="65">
        <f>100*('Fig. 4S2 GB2_Raw'!D11-'Fig. 4S2 GB2_Raw'!D$5)/('Fig. 4S2 GB2_Raw'!D$6-'Fig. 4S2 GB2_Raw'!D$5)</f>
        <v>-0.46207557502738228</v>
      </c>
      <c r="E11" s="65">
        <f>100*('Fig. 4S2 GB2_Raw'!E11-'Fig. 4S2 GB2_Raw'!E$5)/('Fig. 4S2 GB2_Raw'!E$6-'Fig. 4S2 GB2_Raw'!E$5)</f>
        <v>-0.88457939950667608</v>
      </c>
      <c r="F11" s="66"/>
      <c r="G11" s="65"/>
      <c r="H11" s="65"/>
      <c r="J11" s="75">
        <f t="shared" si="0"/>
        <v>-0.27927967721150476</v>
      </c>
      <c r="K11" s="75">
        <f t="shared" si="1"/>
        <v>0.41249177779828589</v>
      </c>
      <c r="L11" s="75">
        <f t="shared" si="2"/>
        <v>3</v>
      </c>
      <c r="M11" s="76"/>
      <c r="N11" s="76"/>
    </row>
    <row r="12" spans="1:14" s="70" customFormat="1" ht="14.25" thickTop="1" thickBot="1">
      <c r="A12" s="63">
        <f>'Fig. 4S2 GB2_Raw'!A12</f>
        <v>1E-10</v>
      </c>
      <c r="B12" s="64">
        <f>'Fig. 4S2 GB2_Raw'!B12</f>
        <v>-10</v>
      </c>
      <c r="C12" s="65">
        <f>100*('Fig. 4S2 GB2_Raw'!C12-'Fig. 4S2 GB2_Raw'!C$5)/('Fig. 4S2 GB2_Raw'!C$6-'Fig. 4S2 GB2_Raw'!C$5)</f>
        <v>-0.39221228931839852</v>
      </c>
      <c r="D12" s="65">
        <f>100*('Fig. 4S2 GB2_Raw'!D12-'Fig. 4S2 GB2_Raw'!D$5)/('Fig. 4S2 GB2_Raw'!D$6-'Fig. 4S2 GB2_Raw'!D$5)</f>
        <v>-6.1610076670317787E-2</v>
      </c>
      <c r="E12" s="65">
        <f>100*('Fig. 4S2 GB2_Raw'!E12-'Fig. 4S2 GB2_Raw'!E$5)/('Fig. 4S2 GB2_Raw'!E$6-'Fig. 4S2 GB2_Raw'!E$5)</f>
        <v>0.79952368801565066</v>
      </c>
      <c r="F12" s="66"/>
      <c r="G12" s="65"/>
      <c r="H12" s="65"/>
      <c r="I12" s="53"/>
      <c r="J12" s="75">
        <f t="shared" si="0"/>
        <v>0.11523377400897812</v>
      </c>
      <c r="K12" s="75">
        <f t="shared" si="1"/>
        <v>0.35520602967873738</v>
      </c>
      <c r="L12" s="75">
        <f t="shared" si="2"/>
        <v>3</v>
      </c>
      <c r="M12" s="77"/>
      <c r="N12" s="77"/>
    </row>
    <row r="13" spans="1:14" s="70" customFormat="1" ht="13.5" thickTop="1">
      <c r="J13" s="77"/>
      <c r="K13" s="77"/>
      <c r="L13" s="77"/>
      <c r="M13" s="77"/>
      <c r="N13" s="77"/>
    </row>
    <row r="14" spans="1:14" s="53" customFormat="1" ht="26.25" thickBot="1">
      <c r="A14" s="79" t="str">
        <f>'Fig. 4S2 GB2_Raw'!A14</f>
        <v>GB1+GB2-M694A
GABA dose + rac-BHFF 10 μM</v>
      </c>
      <c r="J14" s="76"/>
      <c r="K14" s="76"/>
      <c r="L14" s="76"/>
      <c r="M14" s="76"/>
      <c r="N14" s="76"/>
    </row>
    <row r="15" spans="1:14" s="53" customFormat="1" ht="14.25" thickTop="1" thickBot="1">
      <c r="A15" s="54"/>
      <c r="B15" s="55"/>
      <c r="C15" s="56">
        <f>'Fig. 4S2 GB2_Raw'!C15</f>
        <v>20200105</v>
      </c>
      <c r="D15" s="56">
        <f>'Fig. 4S2 GB2_Raw'!D15</f>
        <v>20200109</v>
      </c>
      <c r="E15" s="56">
        <f>'Fig. 4S2 GB2_Raw'!E15</f>
        <v>20200113</v>
      </c>
      <c r="F15" s="57"/>
      <c r="G15" s="56"/>
      <c r="H15" s="56"/>
      <c r="J15" s="78" t="s">
        <v>0</v>
      </c>
      <c r="K15" s="78" t="s">
        <v>1</v>
      </c>
      <c r="L15" s="78" t="s">
        <v>2</v>
      </c>
      <c r="M15" s="76"/>
      <c r="N15" s="76"/>
    </row>
    <row r="16" spans="1:14" s="53" customFormat="1" ht="14.25" thickTop="1" thickBot="1">
      <c r="A16" s="58" t="str">
        <f>'Fig. 4S2 GB2_Raw'!A16</f>
        <v>Concentration (M)</v>
      </c>
      <c r="B16" s="59" t="str">
        <f>'Fig. 4S2 GB2_Raw'!B16</f>
        <v>Log M</v>
      </c>
      <c r="C16" s="60"/>
      <c r="D16" s="60"/>
      <c r="E16" s="60"/>
      <c r="F16" s="62"/>
      <c r="G16" s="61"/>
      <c r="H16" s="61"/>
      <c r="J16" s="76"/>
      <c r="K16" s="76"/>
      <c r="L16" s="76"/>
      <c r="M16" s="76"/>
      <c r="N16" s="76"/>
    </row>
    <row r="17" spans="1:14" s="53" customFormat="1" ht="14.25" thickTop="1" thickBot="1">
      <c r="A17" s="63">
        <f>'Fig. 4S2 GB2_Raw'!A17</f>
        <v>1E-14</v>
      </c>
      <c r="B17" s="64">
        <f>'Fig. 4S2 GB2_Raw'!B17</f>
        <v>-14</v>
      </c>
      <c r="C17" s="65">
        <f>100*('Fig. 4S2 GB2_Raw'!C17-'Fig. 4S2 GB2_Raw'!C$5)/('Fig. 4S2 GB2_Raw'!C$6-'Fig. 4S2 GB2_Raw'!C$5)</f>
        <v>-1.5900498215610605E-2</v>
      </c>
      <c r="D17" s="65">
        <f>100*('Fig. 4S2 GB2_Raw'!D17-'Fig. 4S2 GB2_Raw'!D$5)/('Fig. 4S2 GB2_Raw'!D$6-'Fig. 4S2 GB2_Raw'!D$5)</f>
        <v>-7.1878422782037543E-2</v>
      </c>
      <c r="E17" s="65">
        <f>100*('Fig. 4S2 GB2_Raw'!E17-'Fig. 4S2 GB2_Raw'!E$5)/('Fig. 4S2 GB2_Raw'!E$6-'Fig. 4S2 GB2_Raw'!E$5)</f>
        <v>-1.2928468146636036</v>
      </c>
      <c r="F17" s="66"/>
      <c r="G17" s="65"/>
      <c r="H17" s="65"/>
      <c r="J17" s="75">
        <f t="shared" ref="J17:J24" si="3">AVERAGE(C17:H17)</f>
        <v>-0.46020857855375058</v>
      </c>
      <c r="K17" s="75">
        <f t="shared" ref="K17:K24" si="4">STDEVA(C17:H17)/SQRT(COUNT(C17:H17))</f>
        <v>0.41663261441538102</v>
      </c>
      <c r="L17" s="75">
        <f t="shared" ref="L17:L24" si="5">COUNT(C17:H17)</f>
        <v>3</v>
      </c>
      <c r="M17" s="76"/>
      <c r="N17" s="76"/>
    </row>
    <row r="18" spans="1:14" s="53" customFormat="1" ht="14.25" thickTop="1" thickBot="1">
      <c r="A18" s="63">
        <f>'Fig. 4S2 GB2_Raw'!A18</f>
        <v>1E-4</v>
      </c>
      <c r="B18" s="64">
        <f>'Fig. 4S2 GB2_Raw'!B18</f>
        <v>-4</v>
      </c>
      <c r="C18" s="65">
        <f>100*('Fig. 4S2 GB2_Raw'!C18-'Fig. 4S2 GB2_Raw'!C$5)/('Fig. 4S2 GB2_Raw'!C$6-'Fig. 4S2 GB2_Raw'!C$5)</f>
        <v>103.4027066181407</v>
      </c>
      <c r="D18" s="65">
        <f>100*('Fig. 4S2 GB2_Raw'!D18-'Fig. 4S2 GB2_Raw'!D$5)/('Fig. 4S2 GB2_Raw'!D$6-'Fig. 4S2 GB2_Raw'!D$5)</f>
        <v>102.16662102957285</v>
      </c>
      <c r="E18" s="65">
        <f>100*('Fig. 4S2 GB2_Raw'!E18-'Fig. 4S2 GB2_Raw'!E$5)/('Fig. 4S2 GB2_Raw'!E$6-'Fig. 4S2 GB2_Raw'!E$5)</f>
        <v>98.987837033256795</v>
      </c>
      <c r="F18" s="66"/>
      <c r="G18" s="65"/>
      <c r="H18" s="65"/>
      <c r="J18" s="75">
        <f t="shared" si="3"/>
        <v>101.51905489365679</v>
      </c>
      <c r="K18" s="75">
        <f t="shared" si="4"/>
        <v>1.3149492750891183</v>
      </c>
      <c r="L18" s="75">
        <f t="shared" si="5"/>
        <v>3</v>
      </c>
      <c r="M18" s="76"/>
      <c r="N18" s="76"/>
    </row>
    <row r="19" spans="1:14" s="53" customFormat="1" ht="14.25" thickTop="1" thickBot="1">
      <c r="A19" s="63">
        <f>'Fig. 4S2 GB2_Raw'!A19</f>
        <v>1.0000000000000001E-5</v>
      </c>
      <c r="B19" s="64">
        <f>'Fig. 4S2 GB2_Raw'!B19</f>
        <v>-5</v>
      </c>
      <c r="C19" s="65">
        <f>100*('Fig. 4S2 GB2_Raw'!C19-'Fig. 4S2 GB2_Raw'!C$5)/('Fig. 4S2 GB2_Raw'!C$6-'Fig. 4S2 GB2_Raw'!C$5)</f>
        <v>103.02462810501395</v>
      </c>
      <c r="D19" s="65">
        <f>100*('Fig. 4S2 GB2_Raw'!D19-'Fig. 4S2 GB2_Raw'!D$5)/('Fig. 4S2 GB2_Raw'!D$6-'Fig. 4S2 GB2_Raw'!D$5)</f>
        <v>106.45194414019714</v>
      </c>
      <c r="E19" s="65">
        <f>100*('Fig. 4S2 GB2_Raw'!E19-'Fig. 4S2 GB2_Raw'!E$5)/('Fig. 4S2 GB2_Raw'!E$6-'Fig. 4S2 GB2_Raw'!E$5)</f>
        <v>92.472569533044137</v>
      </c>
      <c r="F19" s="66"/>
      <c r="G19" s="65"/>
      <c r="H19" s="65"/>
      <c r="J19" s="75">
        <f t="shared" si="3"/>
        <v>100.64971392608508</v>
      </c>
      <c r="K19" s="75">
        <f t="shared" si="4"/>
        <v>4.2065778498179336</v>
      </c>
      <c r="L19" s="75">
        <f t="shared" si="5"/>
        <v>3</v>
      </c>
      <c r="M19" s="76"/>
      <c r="N19" s="76"/>
    </row>
    <row r="20" spans="1:14" s="53" customFormat="1" ht="14.25" thickTop="1" thickBot="1">
      <c r="A20" s="63">
        <f>'Fig. 4S2 GB2_Raw'!A20</f>
        <v>9.9999999999999995E-7</v>
      </c>
      <c r="B20" s="64">
        <f>'Fig. 4S2 GB2_Raw'!B20</f>
        <v>-6</v>
      </c>
      <c r="C20" s="65">
        <f>100*('Fig. 4S2 GB2_Raw'!C20-'Fig. 4S2 GB2_Raw'!C$5)/('Fig. 4S2 GB2_Raw'!C$6-'Fig. 4S2 GB2_Raw'!C$5)</f>
        <v>87.961556128758687</v>
      </c>
      <c r="D20" s="65">
        <f>100*('Fig. 4S2 GB2_Raw'!D20-'Fig. 4S2 GB2_Raw'!D$5)/('Fig. 4S2 GB2_Raw'!D$6-'Fig. 4S2 GB2_Raw'!D$5)</f>
        <v>95.526423877327503</v>
      </c>
      <c r="E20" s="65">
        <f>100*('Fig. 4S2 GB2_Raw'!E20-'Fig. 4S2 GB2_Raw'!E$5)/('Fig. 4S2 GB2_Raw'!E$6-'Fig. 4S2 GB2_Raw'!E$5)</f>
        <v>74.310339939326923</v>
      </c>
      <c r="F20" s="66"/>
      <c r="G20" s="65"/>
      <c r="H20" s="65"/>
      <c r="J20" s="75">
        <f t="shared" si="3"/>
        <v>85.932773315137709</v>
      </c>
      <c r="K20" s="75">
        <f t="shared" si="4"/>
        <v>6.2079928102058384</v>
      </c>
      <c r="L20" s="75">
        <f t="shared" si="5"/>
        <v>3</v>
      </c>
      <c r="M20" s="76"/>
      <c r="N20" s="76"/>
    </row>
    <row r="21" spans="1:14" s="53" customFormat="1" ht="14.25" thickTop="1" thickBot="1">
      <c r="A21" s="63">
        <f>'Fig. 4S2 GB2_Raw'!A21</f>
        <v>9.9999999999999995E-8</v>
      </c>
      <c r="B21" s="64">
        <f>'Fig. 4S2 GB2_Raw'!B21</f>
        <v>-7</v>
      </c>
      <c r="C21" s="65">
        <f>100*('Fig. 4S2 GB2_Raw'!C21-'Fig. 4S2 GB2_Raw'!C$5)/('Fig. 4S2 GB2_Raw'!C$6-'Fig. 4S2 GB2_Raw'!C$5)</f>
        <v>55.644676866541822</v>
      </c>
      <c r="D21" s="65">
        <f>100*('Fig. 4S2 GB2_Raw'!D21-'Fig. 4S2 GB2_Raw'!D$5)/('Fig. 4S2 GB2_Raw'!D$6-'Fig. 4S2 GB2_Raw'!D$5)</f>
        <v>56.404025191675792</v>
      </c>
      <c r="E21" s="65">
        <f>100*('Fig. 4S2 GB2_Raw'!E21-'Fig. 4S2 GB2_Raw'!E$5)/('Fig. 4S2 GB2_Raw'!E$6-'Fig. 4S2 GB2_Raw'!E$5)</f>
        <v>39.448838989538153</v>
      </c>
      <c r="F21" s="66"/>
      <c r="G21" s="65"/>
      <c r="H21" s="65"/>
      <c r="J21" s="75">
        <f t="shared" si="3"/>
        <v>50.499180349251922</v>
      </c>
      <c r="K21" s="75">
        <f t="shared" si="4"/>
        <v>5.52951732656574</v>
      </c>
      <c r="L21" s="75">
        <f t="shared" si="5"/>
        <v>3</v>
      </c>
      <c r="M21" s="76"/>
      <c r="N21" s="76"/>
    </row>
    <row r="22" spans="1:14" s="53" customFormat="1" ht="14.25" thickTop="1" thickBot="1">
      <c r="A22" s="63">
        <f>'Fig. 4S2 GB2_Raw'!A22</f>
        <v>1E-8</v>
      </c>
      <c r="B22" s="64">
        <f>'Fig. 4S2 GB2_Raw'!B22</f>
        <v>-8</v>
      </c>
      <c r="C22" s="65">
        <f>100*('Fig. 4S2 GB2_Raw'!C22-'Fig. 4S2 GB2_Raw'!C$5)/('Fig. 4S2 GB2_Raw'!C$6-'Fig. 4S2 GB2_Raw'!C$5)</f>
        <v>8.6498710292922496</v>
      </c>
      <c r="D22" s="65">
        <f>100*('Fig. 4S2 GB2_Raw'!D22-'Fig. 4S2 GB2_Raw'!D$5)/('Fig. 4S2 GB2_Raw'!D$6-'Fig. 4S2 GB2_Raw'!D$5)</f>
        <v>0.10268346111719606</v>
      </c>
      <c r="E22" s="65">
        <f>100*('Fig. 4S2 GB2_Raw'!E22-'Fig. 4S2 GB2_Raw'!E$5)/('Fig. 4S2 GB2_Raw'!E$6-'Fig. 4S2 GB2_Raw'!E$5)</f>
        <v>0.93561282640129284</v>
      </c>
      <c r="F22" s="66"/>
      <c r="G22" s="65"/>
      <c r="H22" s="65"/>
      <c r="J22" s="75">
        <f t="shared" si="3"/>
        <v>3.2293891056035799</v>
      </c>
      <c r="K22" s="75">
        <f t="shared" si="4"/>
        <v>2.720885949200178</v>
      </c>
      <c r="L22" s="75">
        <f t="shared" si="5"/>
        <v>3</v>
      </c>
      <c r="M22" s="76"/>
      <c r="N22" s="76"/>
    </row>
    <row r="23" spans="1:14" s="53" customFormat="1" ht="14.25" thickTop="1" thickBot="1">
      <c r="A23" s="63">
        <f>'Fig. 4S2 GB2_Raw'!A23</f>
        <v>1.0000000000000001E-9</v>
      </c>
      <c r="B23" s="64">
        <f>'Fig. 4S2 GB2_Raw'!B23</f>
        <v>-9</v>
      </c>
      <c r="C23" s="65">
        <f>100*('Fig. 4S2 GB2_Raw'!C23-'Fig. 4S2 GB2_Raw'!C$5)/('Fig. 4S2 GB2_Raw'!C$6-'Fig. 4S2 GB2_Raw'!C$5)</f>
        <v>-2.1200664287480929E-2</v>
      </c>
      <c r="D23" s="65">
        <f>100*('Fig. 4S2 GB2_Raw'!D23-'Fig. 4S2 GB2_Raw'!D$5)/('Fig. 4S2 GB2_Raw'!D$6-'Fig. 4S2 GB2_Raw'!D$5)</f>
        <v>-8.2146768893757285E-2</v>
      </c>
      <c r="E23" s="65">
        <f>100*('Fig. 4S2 GB2_Raw'!E23-'Fig. 4S2 GB2_Raw'!E$5)/('Fig. 4S2 GB2_Raw'!E$6-'Fig. 4S2 GB2_Raw'!E$5)</f>
        <v>-1.1057242493833461</v>
      </c>
      <c r="F23" s="66"/>
      <c r="G23" s="65"/>
      <c r="H23" s="65"/>
      <c r="J23" s="75">
        <f t="shared" si="3"/>
        <v>-0.40302389418819479</v>
      </c>
      <c r="K23" s="75">
        <f t="shared" si="4"/>
        <v>0.35179039631112435</v>
      </c>
      <c r="L23" s="75">
        <f t="shared" si="5"/>
        <v>3</v>
      </c>
      <c r="M23" s="76"/>
      <c r="N23" s="76"/>
    </row>
    <row r="24" spans="1:14" ht="14.25" thickTop="1" thickBot="1">
      <c r="A24" s="63">
        <f>'Fig. 4S2 GB2_Raw'!A24</f>
        <v>1E-10</v>
      </c>
      <c r="B24" s="64">
        <f>'Fig. 4S2 GB2_Raw'!B24</f>
        <v>-10</v>
      </c>
      <c r="C24" s="65">
        <f>100*('Fig. 4S2 GB2_Raw'!C24-'Fig. 4S2 GB2_Raw'!C$5)/('Fig. 4S2 GB2_Raw'!C$6-'Fig. 4S2 GB2_Raw'!C$5)</f>
        <v>-0.16960531429984779</v>
      </c>
      <c r="D24" s="65">
        <f>100*('Fig. 4S2 GB2_Raw'!D24-'Fig. 4S2 GB2_Raw'!D$5)/('Fig. 4S2 GB2_Raw'!D$6-'Fig. 4S2 GB2_Raw'!D$5)</f>
        <v>-0.3285870755750277</v>
      </c>
      <c r="E24" s="65">
        <f>100*('Fig. 4S2 GB2_Raw'!E24-'Fig. 4S2 GB2_Raw'!E$5)/('Fig. 4S2 GB2_Raw'!E$6-'Fig. 4S2 GB2_Raw'!E$5)</f>
        <v>-0.48481755549885075</v>
      </c>
      <c r="F24" s="66"/>
      <c r="G24" s="65"/>
      <c r="H24" s="65"/>
      <c r="I24" s="53"/>
      <c r="J24" s="75">
        <f t="shared" si="3"/>
        <v>-0.32766998179124207</v>
      </c>
      <c r="K24" s="75">
        <f t="shared" si="4"/>
        <v>9.0995091527292071E-2</v>
      </c>
      <c r="L24" s="75">
        <f t="shared" si="5"/>
        <v>3</v>
      </c>
    </row>
    <row r="25" spans="1:14" ht="13.5" thickTop="1"/>
    <row r="26" spans="1:14" ht="26.25" thickBot="1">
      <c r="A26" s="79" t="str">
        <f>'Fig. 4S2 GB2_Raw'!A26</f>
        <v>GB1+GB2-M694A
GABA dose + rac-BHFF 30 μM</v>
      </c>
      <c r="B26" s="53"/>
      <c r="C26" s="53"/>
      <c r="D26" s="53"/>
      <c r="E26" s="53"/>
      <c r="F26" s="53"/>
      <c r="G26" s="53"/>
      <c r="H26" s="53"/>
    </row>
    <row r="27" spans="1:14" ht="14.25" thickTop="1" thickBot="1">
      <c r="A27" s="54"/>
      <c r="B27" s="55"/>
      <c r="C27" s="56">
        <f>'Fig. 4S2 GB2_Raw'!C27</f>
        <v>20200105</v>
      </c>
      <c r="D27" s="56">
        <f>'Fig. 4S2 GB2_Raw'!D27</f>
        <v>20200109</v>
      </c>
      <c r="E27" s="56">
        <f>'Fig. 4S2 GB2_Raw'!E27</f>
        <v>20200113</v>
      </c>
      <c r="F27" s="57"/>
      <c r="G27" s="56"/>
      <c r="H27" s="56"/>
      <c r="J27" s="72" t="s">
        <v>0</v>
      </c>
      <c r="K27" s="72" t="s">
        <v>1</v>
      </c>
      <c r="L27" s="72" t="s">
        <v>2</v>
      </c>
    </row>
    <row r="28" spans="1:14" ht="14.25" thickTop="1" thickBot="1">
      <c r="A28" s="58" t="str">
        <f>'Fig. 4S2 GB2_Raw'!A28</f>
        <v>Concentration (M)</v>
      </c>
      <c r="B28" s="59" t="str">
        <f>'Fig. 4S2 GB2_Raw'!B28</f>
        <v>Log M</v>
      </c>
      <c r="C28" s="60"/>
      <c r="D28" s="60"/>
      <c r="E28" s="60"/>
      <c r="F28" s="62"/>
      <c r="G28" s="61"/>
      <c r="H28" s="61"/>
      <c r="J28" s="53"/>
      <c r="K28" s="53"/>
      <c r="L28" s="53"/>
    </row>
    <row r="29" spans="1:14" ht="14.25" thickTop="1" thickBot="1">
      <c r="A29" s="63">
        <f>'Fig. 4S2 GB2_Raw'!A29</f>
        <v>1E-14</v>
      </c>
      <c r="B29" s="64">
        <f>'Fig. 4S2 GB2_Raw'!B29</f>
        <v>-14</v>
      </c>
      <c r="C29" s="65">
        <f>100*('Fig. 4S2 GB2_Raw'!C29-'Fig. 4S2 GB2_Raw'!C$5)/('Fig. 4S2 GB2_Raw'!C$6-'Fig. 4S2 GB2_Raw'!C$5)</f>
        <v>1.9610614465919929</v>
      </c>
      <c r="D29" s="65">
        <f>100*('Fig. 4S2 GB2_Raw'!D29-'Fig. 4S2 GB2_Raw'!D$5)/('Fig. 4S2 GB2_Raw'!D$6-'Fig. 4S2 GB2_Raw'!D$5)</f>
        <v>-0.10268346111719606</v>
      </c>
      <c r="E29" s="65">
        <f>100*('Fig. 4S2 GB2_Raw'!E29-'Fig. 4S2 GB2_Raw'!E$5)/('Fig. 4S2 GB2_Raw'!E$6-'Fig. 4S2 GB2_Raw'!E$5)</f>
        <v>1.5310028068384791</v>
      </c>
      <c r="F29" s="66"/>
      <c r="G29" s="65"/>
      <c r="H29" s="65"/>
      <c r="J29" s="74">
        <f t="shared" ref="J29:J36" si="6">AVERAGE(C29:H29)</f>
        <v>1.1297935974377586</v>
      </c>
      <c r="K29" s="74">
        <f t="shared" ref="K29:K36" si="7">STDEVA(C29:H29)/SQRT(COUNT(C29:H29))</f>
        <v>0.62861948832471126</v>
      </c>
      <c r="L29" s="74">
        <f t="shared" ref="L29:L36" si="8">COUNT(C29:H29)</f>
        <v>3</v>
      </c>
    </row>
    <row r="30" spans="1:14" ht="14.25" thickTop="1" thickBot="1">
      <c r="A30" s="63">
        <f>'Fig. 4S2 GB2_Raw'!A30</f>
        <v>1E-4</v>
      </c>
      <c r="B30" s="64">
        <f>'Fig. 4S2 GB2_Raw'!B30</f>
        <v>-4</v>
      </c>
      <c r="C30" s="65">
        <f>100*('Fig. 4S2 GB2_Raw'!C30-'Fig. 4S2 GB2_Raw'!C$5)/('Fig. 4S2 GB2_Raw'!C$6-'Fig. 4S2 GB2_Raw'!C$5)</f>
        <v>99.526518497579573</v>
      </c>
      <c r="D30" s="65">
        <f>100*('Fig. 4S2 GB2_Raw'!D30-'Fig. 4S2 GB2_Raw'!D$5)/('Fig. 4S2 GB2_Raw'!D$6-'Fig. 4S2 GB2_Raw'!D$5)</f>
        <v>106.3869112814896</v>
      </c>
      <c r="E30" s="65">
        <f>100*('Fig. 4S2 GB2_Raw'!E30-'Fig. 4S2 GB2_Raw'!E$5)/('Fig. 4S2 GB2_Raw'!E$6-'Fig. 4S2 GB2_Raw'!E$5)</f>
        <v>100.70596240537552</v>
      </c>
      <c r="F30" s="66"/>
      <c r="G30" s="65"/>
      <c r="H30" s="65"/>
      <c r="J30" s="74">
        <f t="shared" si="6"/>
        <v>102.20646406148155</v>
      </c>
      <c r="K30" s="74">
        <f t="shared" si="7"/>
        <v>2.1177721157200358</v>
      </c>
      <c r="L30" s="74">
        <f t="shared" si="8"/>
        <v>3</v>
      </c>
    </row>
    <row r="31" spans="1:14" ht="14.25" thickTop="1" thickBot="1">
      <c r="A31" s="63">
        <f>'Fig. 4S2 GB2_Raw'!A31</f>
        <v>1.0000000000000001E-5</v>
      </c>
      <c r="B31" s="64">
        <f>'Fig. 4S2 GB2_Raw'!B31</f>
        <v>-5</v>
      </c>
      <c r="C31" s="65">
        <f>100*('Fig. 4S2 GB2_Raw'!C31-'Fig. 4S2 GB2_Raw'!C$5)/('Fig. 4S2 GB2_Raw'!C$6-'Fig. 4S2 GB2_Raw'!C$5)</f>
        <v>98.208543867707846</v>
      </c>
      <c r="D31" s="65">
        <f>100*('Fig. 4S2 GB2_Raw'!D31-'Fig. 4S2 GB2_Raw'!D$5)/('Fig. 4S2 GB2_Raw'!D$6-'Fig. 4S2 GB2_Raw'!D$5)</f>
        <v>105.73829408543266</v>
      </c>
      <c r="E31" s="65">
        <f>100*('Fig. 4S2 GB2_Raw'!E31-'Fig. 4S2 GB2_Raw'!E$5)/('Fig. 4S2 GB2_Raw'!E$6-'Fig. 4S2 GB2_Raw'!E$5)</f>
        <v>95.823764565790597</v>
      </c>
      <c r="F31" s="66"/>
      <c r="G31" s="65"/>
      <c r="H31" s="65"/>
      <c r="J31" s="74">
        <f t="shared" si="6"/>
        <v>99.923534172977043</v>
      </c>
      <c r="K31" s="74">
        <f t="shared" si="7"/>
        <v>2.9877732906708818</v>
      </c>
      <c r="L31" s="74">
        <f t="shared" si="8"/>
        <v>3</v>
      </c>
    </row>
    <row r="32" spans="1:14" ht="14.25" thickTop="1" thickBot="1">
      <c r="A32" s="63">
        <f>'Fig. 4S2 GB2_Raw'!A32</f>
        <v>9.9999999999999995E-7</v>
      </c>
      <c r="B32" s="64">
        <f>'Fig. 4S2 GB2_Raw'!B32</f>
        <v>-6</v>
      </c>
      <c r="C32" s="65">
        <f>100*('Fig. 4S2 GB2_Raw'!C32-'Fig. 4S2 GB2_Raw'!C$5)/('Fig. 4S2 GB2_Raw'!C$6-'Fig. 4S2 GB2_Raw'!C$5)</f>
        <v>80.880534256740049</v>
      </c>
      <c r="D32" s="65">
        <f>100*('Fig. 4S2 GB2_Raw'!D32-'Fig. 4S2 GB2_Raw'!D$5)/('Fig. 4S2 GB2_Raw'!D$6-'Fig. 4S2 GB2_Raw'!D$5)</f>
        <v>94.802505476451273</v>
      </c>
      <c r="E32" s="65">
        <f>100*('Fig. 4S2 GB2_Raw'!E32-'Fig. 4S2 GB2_Raw'!E$5)/('Fig. 4S2 GB2_Raw'!E$6-'Fig. 4S2 GB2_Raw'!E$5)</f>
        <v>80.301097218678237</v>
      </c>
      <c r="F32" s="66"/>
      <c r="G32" s="65"/>
      <c r="H32" s="65"/>
      <c r="J32" s="74">
        <f t="shared" si="6"/>
        <v>85.328045650623196</v>
      </c>
      <c r="K32" s="74">
        <f t="shared" si="7"/>
        <v>4.7401820838336386</v>
      </c>
      <c r="L32" s="74">
        <f t="shared" si="8"/>
        <v>3</v>
      </c>
    </row>
    <row r="33" spans="1:12" ht="14.25" thickTop="1" thickBot="1">
      <c r="A33" s="63">
        <f>'Fig. 4S2 GB2_Raw'!A33</f>
        <v>9.9999999999999995E-8</v>
      </c>
      <c r="B33" s="64">
        <f>'Fig. 4S2 GB2_Raw'!B33</f>
        <v>-7</v>
      </c>
      <c r="C33" s="65">
        <f>100*('Fig. 4S2 GB2_Raw'!C33-'Fig. 4S2 GB2_Raw'!C$5)/('Fig. 4S2 GB2_Raw'!C$6-'Fig. 4S2 GB2_Raw'!C$5)</f>
        <v>48.554821384403382</v>
      </c>
      <c r="D33" s="65">
        <f>100*('Fig. 4S2 GB2_Raw'!D33-'Fig. 4S2 GB2_Raw'!D$5)/('Fig. 4S2 GB2_Raw'!D$6-'Fig. 4S2 GB2_Raw'!D$5)</f>
        <v>63.514854874041617</v>
      </c>
      <c r="E33" s="65">
        <f>100*('Fig. 4S2 GB2_Raw'!E33-'Fig. 4S2 GB2_Raw'!E$5)/('Fig. 4S2 GB2_Raw'!E$6-'Fig. 4S2 GB2_Raw'!E$5)</f>
        <v>38.898812055229506</v>
      </c>
      <c r="F33" s="66"/>
      <c r="G33" s="65"/>
      <c r="H33" s="65"/>
      <c r="J33" s="74">
        <f t="shared" si="6"/>
        <v>50.3228294378915</v>
      </c>
      <c r="K33" s="74">
        <f t="shared" si="7"/>
        <v>7.160814208181848</v>
      </c>
      <c r="L33" s="74">
        <f t="shared" si="8"/>
        <v>3</v>
      </c>
    </row>
    <row r="34" spans="1:12" ht="14.25" thickTop="1" thickBot="1">
      <c r="A34" s="63">
        <f>'Fig. 4S2 GB2_Raw'!A34</f>
        <v>1E-8</v>
      </c>
      <c r="B34" s="64">
        <f>'Fig. 4S2 GB2_Raw'!B34</f>
        <v>-8</v>
      </c>
      <c r="C34" s="65">
        <f>100*('Fig. 4S2 GB2_Raw'!C34-'Fig. 4S2 GB2_Raw'!C$5)/('Fig. 4S2 GB2_Raw'!C$6-'Fig. 4S2 GB2_Raw'!C$5)</f>
        <v>0.41341295360587982</v>
      </c>
      <c r="D34" s="65">
        <f>100*('Fig. 4S2 GB2_Raw'!D34-'Fig. 4S2 GB2_Raw'!D$5)/('Fig. 4S2 GB2_Raw'!D$6-'Fig. 4S2 GB2_Raw'!D$5)</f>
        <v>5.1393072289156629</v>
      </c>
      <c r="E34" s="65">
        <f>100*('Fig. 4S2 GB2_Raw'!E34-'Fig. 4S2 GB2_Raw'!E$5)/('Fig. 4S2 GB2_Raw'!E$6-'Fig. 4S2 GB2_Raw'!E$5)</f>
        <v>0.9866462532959096</v>
      </c>
      <c r="F34" s="66"/>
      <c r="G34" s="65"/>
      <c r="H34" s="65"/>
      <c r="J34" s="74">
        <f t="shared" si="6"/>
        <v>2.1797888119391509</v>
      </c>
      <c r="K34" s="74">
        <f t="shared" si="7"/>
        <v>1.4889829917638133</v>
      </c>
      <c r="L34" s="74">
        <f t="shared" si="8"/>
        <v>3</v>
      </c>
    </row>
    <row r="35" spans="1:12" ht="14.25" thickTop="1" thickBot="1">
      <c r="A35" s="63">
        <f>'Fig. 4S2 GB2_Raw'!A35</f>
        <v>1.0000000000000001E-9</v>
      </c>
      <c r="B35" s="64">
        <f>'Fig. 4S2 GB2_Raw'!B35</f>
        <v>-9</v>
      </c>
      <c r="C35" s="65">
        <f>100*('Fig. 4S2 GB2_Raw'!C35-'Fig. 4S2 GB2_Raw'!C$5)/('Fig. 4S2 GB2_Raw'!C$6-'Fig. 4S2 GB2_Raw'!C$5)</f>
        <v>1.7596551358609236</v>
      </c>
      <c r="D35" s="65">
        <f>100*('Fig. 4S2 GB2_Raw'!D35-'Fig. 4S2 GB2_Raw'!D$5)/('Fig. 4S2 GB2_Raw'!D$6-'Fig. 4S2 GB2_Raw'!D$5)</f>
        <v>0.6058324205914567</v>
      </c>
      <c r="E35" s="65">
        <f>100*('Fig. 4S2 GB2_Raw'!E35-'Fig. 4S2 GB2_Raw'!E$5)/('Fig. 4S2 GB2_Raw'!E$6-'Fig. 4S2 GB2_Raw'!E$5)</f>
        <v>1.5990473760313002</v>
      </c>
      <c r="F35" s="66"/>
      <c r="G35" s="65"/>
      <c r="H35" s="65"/>
      <c r="J35" s="74">
        <f t="shared" si="6"/>
        <v>1.3215116441612267</v>
      </c>
      <c r="K35" s="74">
        <f t="shared" si="7"/>
        <v>0.36083065114466295</v>
      </c>
      <c r="L35" s="74">
        <f t="shared" si="8"/>
        <v>3</v>
      </c>
    </row>
    <row r="36" spans="1:12" ht="14.25" thickTop="1" thickBot="1">
      <c r="A36" s="63">
        <f>'Fig. 4S2 GB2_Raw'!A36</f>
        <v>1E-10</v>
      </c>
      <c r="B36" s="64">
        <f>'Fig. 4S2 GB2_Raw'!B36</f>
        <v>-10</v>
      </c>
      <c r="C36" s="65">
        <f>100*('Fig. 4S2 GB2_Raw'!C36-'Fig. 4S2 GB2_Raw'!C$5)/('Fig. 4S2 GB2_Raw'!C$6-'Fig. 4S2 GB2_Raw'!C$5)</f>
        <v>0.28620896788099387</v>
      </c>
      <c r="D36" s="65">
        <f>100*('Fig. 4S2 GB2_Raw'!D36-'Fig. 4S2 GB2_Raw'!D$5)/('Fig. 4S2 GB2_Raw'!D$6-'Fig. 4S2 GB2_Raw'!D$5)</f>
        <v>-0.1916757940854327</v>
      </c>
      <c r="E36" s="65">
        <f>100*('Fig. 4S2 GB2_Raw'!E36-'Fig. 4S2 GB2_Raw'!E$5)/('Fig. 4S2 GB2_Raw'!E$6-'Fig. 4S2 GB2_Raw'!E$5)</f>
        <v>0.17861699413115542</v>
      </c>
      <c r="F36" s="66"/>
      <c r="G36" s="65"/>
      <c r="H36" s="65"/>
      <c r="J36" s="74">
        <f t="shared" si="6"/>
        <v>9.1050055975572197E-2</v>
      </c>
      <c r="K36" s="74">
        <f t="shared" si="7"/>
        <v>0.14473474349464821</v>
      </c>
      <c r="L36" s="74">
        <f t="shared" si="8"/>
        <v>3</v>
      </c>
    </row>
    <row r="37" spans="1:12" ht="13.5" thickTop="1"/>
    <row r="38" spans="1:12" ht="26.25" thickBot="1">
      <c r="A38" s="79" t="str">
        <f>'Fig. 4S2 GB2_Raw'!A38</f>
        <v>GB1+GB2-Y697A
GABA dose</v>
      </c>
      <c r="B38" s="53"/>
      <c r="C38" s="53"/>
      <c r="D38" s="53"/>
      <c r="E38" s="53"/>
      <c r="F38" s="53"/>
      <c r="G38" s="53"/>
      <c r="H38" s="53"/>
      <c r="J38" s="76"/>
      <c r="K38" s="76"/>
      <c r="L38" s="76"/>
    </row>
    <row r="39" spans="1:12" ht="14.25" thickTop="1" thickBot="1">
      <c r="A39" s="54"/>
      <c r="B39" s="55"/>
      <c r="C39" s="56">
        <f>'Fig. 4S2 GB2_Raw'!C39</f>
        <v>20200105</v>
      </c>
      <c r="D39" s="56">
        <f>'Fig. 4S2 GB2_Raw'!D39</f>
        <v>20200109</v>
      </c>
      <c r="E39" s="56">
        <f>'Fig. 4S2 GB2_Raw'!E39</f>
        <v>20200113</v>
      </c>
      <c r="F39" s="57"/>
      <c r="G39" s="56"/>
      <c r="H39" s="56"/>
      <c r="J39" s="78" t="s">
        <v>0</v>
      </c>
      <c r="K39" s="78" t="s">
        <v>1</v>
      </c>
      <c r="L39" s="78" t="s">
        <v>2</v>
      </c>
    </row>
    <row r="40" spans="1:12" ht="14.25" thickTop="1" thickBot="1">
      <c r="A40" s="58" t="str">
        <f>'Fig. 4S2 GB2_Raw'!A40</f>
        <v>Concentration (M)</v>
      </c>
      <c r="B40" s="59" t="str">
        <f>'Fig. 4S2 GB2_Raw'!B40</f>
        <v>Log M</v>
      </c>
      <c r="C40" s="60"/>
      <c r="D40" s="60"/>
      <c r="E40" s="60"/>
      <c r="F40" s="62"/>
      <c r="G40" s="61"/>
      <c r="H40" s="61"/>
      <c r="J40" s="76"/>
      <c r="K40" s="76"/>
      <c r="L40" s="76"/>
    </row>
    <row r="41" spans="1:12" ht="14.25" thickTop="1" thickBot="1">
      <c r="A41" s="63">
        <f>'Fig. 4S2 GB2_Raw'!A41</f>
        <v>1E-14</v>
      </c>
      <c r="B41" s="64">
        <f>'Fig. 4S2 GB2_Raw'!B41</f>
        <v>-14</v>
      </c>
      <c r="C41" s="65">
        <f>100*('Fig. 4S2 GB2_Raw'!C41-'Fig. 4S2 GB2_Raw'!C$41)/('Fig. 4S2 GB2_Raw'!C$42-'Fig. 4S2 GB2_Raw'!C$41)</f>
        <v>0</v>
      </c>
      <c r="D41" s="65">
        <f>100*('Fig. 4S2 GB2_Raw'!D41-'Fig. 4S2 GB2_Raw'!D$41)/('Fig. 4S2 GB2_Raw'!D$42-'Fig. 4S2 GB2_Raw'!D$41)</f>
        <v>0</v>
      </c>
      <c r="E41" s="65">
        <f>100*('Fig. 4S2 GB2_Raw'!E41-'Fig. 4S2 GB2_Raw'!E$41)/('Fig. 4S2 GB2_Raw'!E$42-'Fig. 4S2 GB2_Raw'!E$41)</f>
        <v>0</v>
      </c>
      <c r="F41" s="66"/>
      <c r="G41" s="65"/>
      <c r="H41" s="65"/>
      <c r="J41" s="75">
        <f t="shared" ref="J41:J48" si="9">AVERAGE(C41:H41)</f>
        <v>0</v>
      </c>
      <c r="K41" s="75">
        <f t="shared" ref="K41:K48" si="10">STDEVA(C41:H41)/SQRT(COUNT(C41:H41))</f>
        <v>0</v>
      </c>
      <c r="L41" s="75">
        <f t="shared" ref="L41:L48" si="11">COUNT(C41:H41)</f>
        <v>3</v>
      </c>
    </row>
    <row r="42" spans="1:12" ht="14.25" thickTop="1" thickBot="1">
      <c r="A42" s="63">
        <f>'Fig. 4S2 GB2_Raw'!A42</f>
        <v>1E-4</v>
      </c>
      <c r="B42" s="64">
        <f>'Fig. 4S2 GB2_Raw'!B42</f>
        <v>-4</v>
      </c>
      <c r="C42" s="65">
        <f>100*('Fig. 4S2 GB2_Raw'!C42-'Fig. 4S2 GB2_Raw'!C$41)/('Fig. 4S2 GB2_Raw'!C$42-'Fig. 4S2 GB2_Raw'!C$41)</f>
        <v>100</v>
      </c>
      <c r="D42" s="65">
        <f>100*('Fig. 4S2 GB2_Raw'!D42-'Fig. 4S2 GB2_Raw'!D$41)/('Fig. 4S2 GB2_Raw'!D$42-'Fig. 4S2 GB2_Raw'!D$41)</f>
        <v>100</v>
      </c>
      <c r="E42" s="65">
        <f>100*('Fig. 4S2 GB2_Raw'!E42-'Fig. 4S2 GB2_Raw'!E$41)/('Fig. 4S2 GB2_Raw'!E$42-'Fig. 4S2 GB2_Raw'!E$41)</f>
        <v>100</v>
      </c>
      <c r="F42" s="66"/>
      <c r="G42" s="65"/>
      <c r="H42" s="65"/>
      <c r="J42" s="75">
        <f t="shared" si="9"/>
        <v>100</v>
      </c>
      <c r="K42" s="75">
        <f t="shared" si="10"/>
        <v>0</v>
      </c>
      <c r="L42" s="75">
        <f t="shared" si="11"/>
        <v>3</v>
      </c>
    </row>
    <row r="43" spans="1:12" ht="14.25" thickTop="1" thickBot="1">
      <c r="A43" s="63">
        <f>'Fig. 4S2 GB2_Raw'!A43</f>
        <v>1.0000000000000001E-5</v>
      </c>
      <c r="B43" s="64">
        <f>'Fig. 4S2 GB2_Raw'!B43</f>
        <v>-5</v>
      </c>
      <c r="C43" s="65">
        <f>100*('Fig. 4S2 GB2_Raw'!C43-'Fig. 4S2 GB2_Raw'!C$41)/('Fig. 4S2 GB2_Raw'!C$42-'Fig. 4S2 GB2_Raw'!C$41)</f>
        <v>89.063835850669719</v>
      </c>
      <c r="D43" s="65">
        <f>100*('Fig. 4S2 GB2_Raw'!D43-'Fig. 4S2 GB2_Raw'!D$41)/('Fig. 4S2 GB2_Raw'!D$42-'Fig. 4S2 GB2_Raw'!D$41)</f>
        <v>98.790061217140774</v>
      </c>
      <c r="E43" s="65">
        <f>100*('Fig. 4S2 GB2_Raw'!E43-'Fig. 4S2 GB2_Raw'!E$41)/('Fig. 4S2 GB2_Raw'!E$42-'Fig. 4S2 GB2_Raw'!E$41)</f>
        <v>90.865384615384613</v>
      </c>
      <c r="F43" s="66"/>
      <c r="G43" s="65"/>
      <c r="H43" s="65"/>
      <c r="J43" s="75">
        <f t="shared" si="9"/>
        <v>92.906427227731697</v>
      </c>
      <c r="K43" s="75">
        <f t="shared" si="10"/>
        <v>2.9874323523113029</v>
      </c>
      <c r="L43" s="75">
        <f t="shared" si="11"/>
        <v>3</v>
      </c>
    </row>
    <row r="44" spans="1:12" ht="14.25" thickTop="1" thickBot="1">
      <c r="A44" s="63">
        <f>'Fig. 4S2 GB2_Raw'!A44</f>
        <v>9.9999999999999995E-7</v>
      </c>
      <c r="B44" s="64">
        <f>'Fig. 4S2 GB2_Raw'!B44</f>
        <v>-6</v>
      </c>
      <c r="C44" s="65">
        <f>100*('Fig. 4S2 GB2_Raw'!C44-'Fig. 4S2 GB2_Raw'!C$41)/('Fig. 4S2 GB2_Raw'!C$42-'Fig. 4S2 GB2_Raw'!C$41)</f>
        <v>41.806782559133659</v>
      </c>
      <c r="D44" s="65">
        <f>100*('Fig. 4S2 GB2_Raw'!D44-'Fig. 4S2 GB2_Raw'!D$41)/('Fig. 4S2 GB2_Raw'!D$42-'Fig. 4S2 GB2_Raw'!D$41)</f>
        <v>59.200576161325166</v>
      </c>
      <c r="E44" s="65">
        <f>100*('Fig. 4S2 GB2_Raw'!E44-'Fig. 4S2 GB2_Raw'!E$41)/('Fig. 4S2 GB2_Raw'!E$42-'Fig. 4S2 GB2_Raw'!E$41)</f>
        <v>43.159965034965033</v>
      </c>
      <c r="F44" s="66"/>
      <c r="G44" s="65"/>
      <c r="H44" s="65"/>
      <c r="J44" s="75">
        <f t="shared" si="9"/>
        <v>48.055774585141286</v>
      </c>
      <c r="K44" s="75">
        <f t="shared" si="10"/>
        <v>5.5860757642733567</v>
      </c>
      <c r="L44" s="75">
        <f t="shared" si="11"/>
        <v>3</v>
      </c>
    </row>
    <row r="45" spans="1:12" ht="14.25" thickTop="1" thickBot="1">
      <c r="A45" s="63">
        <f>'Fig. 4S2 GB2_Raw'!A45</f>
        <v>9.9999999999999995E-8</v>
      </c>
      <c r="B45" s="64">
        <f>'Fig. 4S2 GB2_Raw'!B45</f>
        <v>-7</v>
      </c>
      <c r="C45" s="65">
        <f>100*('Fig. 4S2 GB2_Raw'!C45-'Fig. 4S2 GB2_Raw'!C$41)/('Fig. 4S2 GB2_Raw'!C$42-'Fig. 4S2 GB2_Raw'!C$41)</f>
        <v>-1.9877457965232264</v>
      </c>
      <c r="D45" s="65">
        <f>100*('Fig. 4S2 GB2_Raw'!D45-'Fig. 4S2 GB2_Raw'!D$41)/('Fig. 4S2 GB2_Raw'!D$42-'Fig. 4S2 GB2_Raw'!D$41)</f>
        <v>0.79942383867482791</v>
      </c>
      <c r="E45" s="65">
        <f>100*('Fig. 4S2 GB2_Raw'!E45-'Fig. 4S2 GB2_Raw'!E$41)/('Fig. 4S2 GB2_Raw'!E$42-'Fig. 4S2 GB2_Raw'!E$41)</f>
        <v>1.442307692307691</v>
      </c>
      <c r="F45" s="66"/>
      <c r="G45" s="65"/>
      <c r="H45" s="65"/>
      <c r="J45" s="75">
        <f t="shared" si="9"/>
        <v>8.4661911486430805E-2</v>
      </c>
      <c r="K45" s="75">
        <f t="shared" si="10"/>
        <v>1.0526918183841589</v>
      </c>
      <c r="L45" s="75">
        <f t="shared" si="11"/>
        <v>3</v>
      </c>
    </row>
    <row r="46" spans="1:12" ht="14.25" thickTop="1" thickBot="1">
      <c r="A46" s="63">
        <f>'Fig. 4S2 GB2_Raw'!A46</f>
        <v>1E-8</v>
      </c>
      <c r="B46" s="64">
        <f>'Fig. 4S2 GB2_Raw'!B46</f>
        <v>-8</v>
      </c>
      <c r="C46" s="65">
        <f>100*('Fig. 4S2 GB2_Raw'!C46-'Fig. 4S2 GB2_Raw'!C$41)/('Fig. 4S2 GB2_Raw'!C$42-'Fig. 4S2 GB2_Raw'!C$41)</f>
        <v>-3.7617554858934179</v>
      </c>
      <c r="D46" s="65">
        <f>100*('Fig. 4S2 GB2_Raw'!D46-'Fig. 4S2 GB2_Raw'!D$41)/('Fig. 4S2 GB2_Raw'!D$42-'Fig. 4S2 GB2_Raw'!D$41)</f>
        <v>0.95066618653222867</v>
      </c>
      <c r="E46" s="65">
        <f>100*('Fig. 4S2 GB2_Raw'!E46-'Fig. 4S2 GB2_Raw'!E$41)/('Fig. 4S2 GB2_Raw'!E$42-'Fig. 4S2 GB2_Raw'!E$41)</f>
        <v>1.2237762237762224</v>
      </c>
      <c r="F46" s="66"/>
      <c r="G46" s="65"/>
      <c r="H46" s="65"/>
      <c r="J46" s="75">
        <f t="shared" si="9"/>
        <v>-0.52910435852832227</v>
      </c>
      <c r="K46" s="75">
        <f t="shared" si="10"/>
        <v>1.6182472263277095</v>
      </c>
      <c r="L46" s="75">
        <f t="shared" si="11"/>
        <v>3</v>
      </c>
    </row>
    <row r="47" spans="1:12" ht="14.25" thickTop="1" thickBot="1">
      <c r="A47" s="63">
        <f>'Fig. 4S2 GB2_Raw'!A47</f>
        <v>1.0000000000000001E-9</v>
      </c>
      <c r="B47" s="64">
        <f>'Fig. 4S2 GB2_Raw'!B47</f>
        <v>-9</v>
      </c>
      <c r="C47" s="65">
        <f>100*('Fig. 4S2 GB2_Raw'!C47-'Fig. 4S2 GB2_Raw'!C$41)/('Fig. 4S2 GB2_Raw'!C$42-'Fig. 4S2 GB2_Raw'!C$41)</f>
        <v>-3.5052721573097747</v>
      </c>
      <c r="D47" s="65">
        <f>100*('Fig. 4S2 GB2_Raw'!D47-'Fig. 4S2 GB2_Raw'!D$41)/('Fig. 4S2 GB2_Raw'!D$42-'Fig. 4S2 GB2_Raw'!D$41)</f>
        <v>2.2902412675549155</v>
      </c>
      <c r="E47" s="65">
        <f>100*('Fig. 4S2 GB2_Raw'!E47-'Fig. 4S2 GB2_Raw'!E$41)/('Fig. 4S2 GB2_Raw'!E$42-'Fig. 4S2 GB2_Raw'!E$41)</f>
        <v>1.879370629370628</v>
      </c>
      <c r="F47" s="66"/>
      <c r="G47" s="65"/>
      <c r="H47" s="65"/>
      <c r="J47" s="75">
        <f t="shared" si="9"/>
        <v>0.22144657987192296</v>
      </c>
      <c r="K47" s="75">
        <f t="shared" si="10"/>
        <v>1.8671304257136003</v>
      </c>
      <c r="L47" s="75">
        <f t="shared" si="11"/>
        <v>3</v>
      </c>
    </row>
    <row r="48" spans="1:12" ht="14.25" thickTop="1" thickBot="1">
      <c r="A48" s="63">
        <f>'Fig. 4S2 GB2_Raw'!A48</f>
        <v>1E-10</v>
      </c>
      <c r="B48" s="64">
        <f>'Fig. 4S2 GB2_Raw'!B48</f>
        <v>-10</v>
      </c>
      <c r="C48" s="65">
        <f>100*('Fig. 4S2 GB2_Raw'!C48-'Fig. 4S2 GB2_Raw'!C$41)/('Fig. 4S2 GB2_Raw'!C$42-'Fig. 4S2 GB2_Raw'!C$41)</f>
        <v>-3.1347962382445145</v>
      </c>
      <c r="D48" s="65">
        <f>100*('Fig. 4S2 GB2_Raw'!D48-'Fig. 4S2 GB2_Raw'!D$41)/('Fig. 4S2 GB2_Raw'!D$42-'Fig. 4S2 GB2_Raw'!D$41)</f>
        <v>2.5711199135758007</v>
      </c>
      <c r="E48" s="65">
        <f>100*('Fig. 4S2 GB2_Raw'!E48-'Fig. 4S2 GB2_Raw'!E$41)/('Fig. 4S2 GB2_Raw'!E$42-'Fig. 4S2 GB2_Raw'!E$41)</f>
        <v>1.2237762237762224</v>
      </c>
      <c r="F48" s="66"/>
      <c r="G48" s="65"/>
      <c r="H48" s="65"/>
      <c r="J48" s="75">
        <f t="shared" si="9"/>
        <v>0.22003329970250288</v>
      </c>
      <c r="K48" s="75">
        <f t="shared" si="10"/>
        <v>1.7219170204670178</v>
      </c>
      <c r="L48" s="75">
        <f t="shared" si="11"/>
        <v>3</v>
      </c>
    </row>
    <row r="49" spans="1:12" ht="13.5" thickTop="1">
      <c r="A49" s="70"/>
      <c r="B49" s="70"/>
      <c r="C49" s="70"/>
      <c r="D49" s="70"/>
      <c r="E49" s="70"/>
      <c r="F49" s="70"/>
      <c r="G49" s="70"/>
      <c r="H49" s="70"/>
    </row>
    <row r="50" spans="1:12" ht="26.25" thickBot="1">
      <c r="A50" s="79" t="str">
        <f>'Fig. 4S2 GB2_Raw'!A50</f>
        <v>GB1+GB2-Y697A
GABA dose + rac-BHFF 10 μM</v>
      </c>
      <c r="B50" s="53"/>
      <c r="C50" s="53"/>
      <c r="D50" s="53"/>
      <c r="E50" s="53"/>
      <c r="F50" s="53"/>
      <c r="G50" s="53"/>
      <c r="H50" s="53"/>
    </row>
    <row r="51" spans="1:12" ht="14.25" thickTop="1" thickBot="1">
      <c r="A51" s="54"/>
      <c r="B51" s="55"/>
      <c r="C51" s="56">
        <f>'Fig. 4S2 GB2_Raw'!C51</f>
        <v>20200105</v>
      </c>
      <c r="D51" s="56">
        <f>'Fig. 4S2 GB2_Raw'!D51</f>
        <v>20200109</v>
      </c>
      <c r="E51" s="56">
        <f>'Fig. 4S2 GB2_Raw'!E51</f>
        <v>20200113</v>
      </c>
      <c r="F51" s="57"/>
      <c r="G51" s="56"/>
      <c r="H51" s="56"/>
      <c r="J51" s="72" t="s">
        <v>0</v>
      </c>
      <c r="K51" s="72" t="s">
        <v>1</v>
      </c>
      <c r="L51" s="72" t="s">
        <v>2</v>
      </c>
    </row>
    <row r="52" spans="1:12" ht="14.25" thickTop="1" thickBot="1">
      <c r="A52" s="58" t="str">
        <f>'Fig. 4S2 GB2_Raw'!A52</f>
        <v>Concentration (M)</v>
      </c>
      <c r="B52" s="59" t="str">
        <f>'Fig. 4S2 GB2_Raw'!B52</f>
        <v>Log M</v>
      </c>
      <c r="C52" s="60"/>
      <c r="D52" s="60"/>
      <c r="E52" s="60"/>
      <c r="F52" s="62"/>
      <c r="G52" s="61"/>
      <c r="H52" s="61"/>
      <c r="J52" s="53"/>
      <c r="K52" s="53"/>
      <c r="L52" s="53"/>
    </row>
    <row r="53" spans="1:12" ht="14.25" thickTop="1" thickBot="1">
      <c r="A53" s="63">
        <f>'Fig. 4S2 GB2_Raw'!A53</f>
        <v>1E-14</v>
      </c>
      <c r="B53" s="64">
        <f>'Fig. 4S2 GB2_Raw'!B53</f>
        <v>-14</v>
      </c>
      <c r="C53" s="65">
        <f>100*('Fig. 4S2 GB2_Raw'!C53-'Fig. 4S2 GB2_Raw'!C$41)/('Fig. 4S2 GB2_Raw'!C$42-'Fig. 4S2 GB2_Raw'!C$41)</f>
        <v>-0.74807637503562274</v>
      </c>
      <c r="D53" s="65">
        <f>100*('Fig. 4S2 GB2_Raw'!D53-'Fig. 4S2 GB2_Raw'!D$41)/('Fig. 4S2 GB2_Raw'!D$42-'Fig. 4S2 GB2_Raw'!D$41)</f>
        <v>1.3179690313287722</v>
      </c>
      <c r="E53" s="65">
        <f>100*('Fig. 4S2 GB2_Raw'!E53-'Fig. 4S2 GB2_Raw'!E$41)/('Fig. 4S2 GB2_Raw'!E$42-'Fig. 4S2 GB2_Raw'!E$41)</f>
        <v>-2.8409090909090908</v>
      </c>
      <c r="F53" s="66"/>
      <c r="G53" s="65"/>
      <c r="H53" s="65"/>
      <c r="J53" s="74">
        <f t="shared" ref="J53:J60" si="12">AVERAGE(C53:H53)</f>
        <v>-0.75700547820531383</v>
      </c>
      <c r="K53" s="74">
        <f t="shared" ref="K53:K60" si="13">STDEVA(C53:H53)/SQRT(COUNT(C53:H53))</f>
        <v>1.2005730028573505</v>
      </c>
      <c r="L53" s="74">
        <f t="shared" ref="L53:L60" si="14">COUNT(C53:H53)</f>
        <v>3</v>
      </c>
    </row>
    <row r="54" spans="1:12" ht="14.25" thickTop="1" thickBot="1">
      <c r="A54" s="63">
        <f>'Fig. 4S2 GB2_Raw'!A54</f>
        <v>1E-4</v>
      </c>
      <c r="B54" s="64">
        <f>'Fig. 4S2 GB2_Raw'!B54</f>
        <v>-4</v>
      </c>
      <c r="C54" s="65">
        <f>100*('Fig. 4S2 GB2_Raw'!C54-'Fig. 4S2 GB2_Raw'!C$41)/('Fig. 4S2 GB2_Raw'!C$42-'Fig. 4S2 GB2_Raw'!C$41)</f>
        <v>117.04189227700201</v>
      </c>
      <c r="D54" s="65">
        <f>100*('Fig. 4S2 GB2_Raw'!D54-'Fig. 4S2 GB2_Raw'!D$41)/('Fig. 4S2 GB2_Raw'!D$42-'Fig. 4S2 GB2_Raw'!D$41)</f>
        <v>123.15448325531145</v>
      </c>
      <c r="E54" s="65">
        <f>100*('Fig. 4S2 GB2_Raw'!E54-'Fig. 4S2 GB2_Raw'!E$41)/('Fig. 4S2 GB2_Raw'!E$42-'Fig. 4S2 GB2_Raw'!E$41)</f>
        <v>91.302447552447532</v>
      </c>
      <c r="F54" s="66"/>
      <c r="G54" s="65"/>
      <c r="H54" s="65"/>
      <c r="J54" s="74">
        <f t="shared" si="12"/>
        <v>110.49960769492033</v>
      </c>
      <c r="K54" s="74">
        <f t="shared" si="13"/>
        <v>9.7594255341325749</v>
      </c>
      <c r="L54" s="74">
        <f t="shared" si="14"/>
        <v>3</v>
      </c>
    </row>
    <row r="55" spans="1:12" ht="14.25" thickTop="1" thickBot="1">
      <c r="A55" s="63">
        <f>'Fig. 4S2 GB2_Raw'!A55</f>
        <v>1.0000000000000001E-5</v>
      </c>
      <c r="B55" s="64">
        <f>'Fig. 4S2 GB2_Raw'!B55</f>
        <v>-5</v>
      </c>
      <c r="C55" s="65">
        <f>100*('Fig. 4S2 GB2_Raw'!C55-'Fig. 4S2 GB2_Raw'!C$41)/('Fig. 4S2 GB2_Raw'!C$42-'Fig. 4S2 GB2_Raw'!C$41)</f>
        <v>106.86805357651754</v>
      </c>
      <c r="D55" s="65">
        <f>100*('Fig. 4S2 GB2_Raw'!D55-'Fig. 4S2 GB2_Raw'!D$41)/('Fig. 4S2 GB2_Raw'!D$42-'Fig. 4S2 GB2_Raw'!D$41)</f>
        <v>94.526467410875043</v>
      </c>
      <c r="E55" s="65">
        <f>100*('Fig. 4S2 GB2_Raw'!E55-'Fig. 4S2 GB2_Raw'!E$41)/('Fig. 4S2 GB2_Raw'!E$42-'Fig. 4S2 GB2_Raw'!E$41)</f>
        <v>79.698426573426588</v>
      </c>
      <c r="F55" s="66"/>
      <c r="G55" s="65"/>
      <c r="H55" s="65"/>
      <c r="J55" s="74">
        <f t="shared" si="12"/>
        <v>93.697649186939728</v>
      </c>
      <c r="K55" s="74">
        <f t="shared" si="13"/>
        <v>7.8541361207119014</v>
      </c>
      <c r="L55" s="74">
        <f t="shared" si="14"/>
        <v>3</v>
      </c>
    </row>
    <row r="56" spans="1:12" ht="14.25" thickTop="1" thickBot="1">
      <c r="A56" s="63">
        <f>'Fig. 4S2 GB2_Raw'!A56</f>
        <v>9.9999999999999995E-7</v>
      </c>
      <c r="B56" s="64">
        <f>'Fig. 4S2 GB2_Raw'!B56</f>
        <v>-6</v>
      </c>
      <c r="C56" s="65">
        <f>100*('Fig. 4S2 GB2_Raw'!C56-'Fig. 4S2 GB2_Raw'!C$41)/('Fig. 4S2 GB2_Raw'!C$42-'Fig. 4S2 GB2_Raw'!C$41)</f>
        <v>53.519521231119974</v>
      </c>
      <c r="D56" s="65">
        <f>100*('Fig. 4S2 GB2_Raw'!D56-'Fig. 4S2 GB2_Raw'!D$41)/('Fig. 4S2 GB2_Raw'!D$42-'Fig. 4S2 GB2_Raw'!D$41)</f>
        <v>45.869643500180047</v>
      </c>
      <c r="E56" s="65">
        <f>100*('Fig. 4S2 GB2_Raw'!E56-'Fig. 4S2 GB2_Raw'!E$41)/('Fig. 4S2 GB2_Raw'!E$42-'Fig. 4S2 GB2_Raw'!E$41)</f>
        <v>36.698717948717942</v>
      </c>
      <c r="F56" s="66"/>
      <c r="G56" s="65"/>
      <c r="H56" s="65"/>
      <c r="J56" s="74">
        <f t="shared" si="12"/>
        <v>45.36262756000599</v>
      </c>
      <c r="K56" s="74">
        <f t="shared" si="13"/>
        <v>4.8623606968566637</v>
      </c>
      <c r="L56" s="74">
        <f t="shared" si="14"/>
        <v>3</v>
      </c>
    </row>
    <row r="57" spans="1:12" ht="14.25" thickTop="1" thickBot="1">
      <c r="A57" s="63">
        <f>'Fig. 4S2 GB2_Raw'!A57</f>
        <v>9.9999999999999995E-8</v>
      </c>
      <c r="B57" s="64">
        <f>'Fig. 4S2 GB2_Raw'!B57</f>
        <v>-7</v>
      </c>
      <c r="C57" s="65">
        <f>100*('Fig. 4S2 GB2_Raw'!C57-'Fig. 4S2 GB2_Raw'!C$41)/('Fig. 4S2 GB2_Raw'!C$42-'Fig. 4S2 GB2_Raw'!C$41)</f>
        <v>0.47021943573667779</v>
      </c>
      <c r="D57" s="65">
        <f>100*('Fig. 4S2 GB2_Raw'!D57-'Fig. 4S2 GB2_Raw'!D$41)/('Fig. 4S2 GB2_Raw'!D$42-'Fig. 4S2 GB2_Raw'!D$41)</f>
        <v>2.009362621534029</v>
      </c>
      <c r="E57" s="65">
        <f>100*('Fig. 4S2 GB2_Raw'!E57-'Fig. 4S2 GB2_Raw'!E$41)/('Fig. 4S2 GB2_Raw'!E$42-'Fig. 4S2 GB2_Raw'!E$41)</f>
        <v>2.2727272727272738</v>
      </c>
      <c r="F57" s="66"/>
      <c r="G57" s="65"/>
      <c r="H57" s="65"/>
      <c r="J57" s="74">
        <f t="shared" si="12"/>
        <v>1.584103109999327</v>
      </c>
      <c r="K57" s="74">
        <f t="shared" si="13"/>
        <v>0.5621070078185525</v>
      </c>
      <c r="L57" s="74">
        <f t="shared" si="14"/>
        <v>3</v>
      </c>
    </row>
    <row r="58" spans="1:12" ht="14.25" thickTop="1" thickBot="1">
      <c r="A58" s="63">
        <f>'Fig. 4S2 GB2_Raw'!A58</f>
        <v>1E-8</v>
      </c>
      <c r="B58" s="64">
        <f>'Fig. 4S2 GB2_Raw'!B58</f>
        <v>-8</v>
      </c>
      <c r="C58" s="65">
        <f>100*('Fig. 4S2 GB2_Raw'!C58-'Fig. 4S2 GB2_Raw'!C$41)/('Fig. 4S2 GB2_Raw'!C$42-'Fig. 4S2 GB2_Raw'!C$41)</f>
        <v>-1.7953833000854944</v>
      </c>
      <c r="D58" s="65">
        <f>100*('Fig. 4S2 GB2_Raw'!D58-'Fig. 4S2 GB2_Raw'!D$41)/('Fig. 4S2 GB2_Raw'!D$42-'Fig. 4S2 GB2_Raw'!D$41)</f>
        <v>2.0957868203096854</v>
      </c>
      <c r="E58" s="65">
        <f>100*('Fig. 4S2 GB2_Raw'!E58-'Fig. 4S2 GB2_Raw'!E$41)/('Fig. 4S2 GB2_Raw'!E$42-'Fig. 4S2 GB2_Raw'!E$41)</f>
        <v>-1.7482517482517481</v>
      </c>
      <c r="F58" s="66"/>
      <c r="G58" s="65"/>
      <c r="H58" s="65"/>
      <c r="J58" s="74">
        <f t="shared" si="12"/>
        <v>-0.48261607600918571</v>
      </c>
      <c r="K58" s="74">
        <f t="shared" si="13"/>
        <v>1.2892732407062675</v>
      </c>
      <c r="L58" s="74">
        <f t="shared" si="14"/>
        <v>3</v>
      </c>
    </row>
    <row r="59" spans="1:12" ht="14.25" thickTop="1" thickBot="1">
      <c r="A59" s="63">
        <f>'Fig. 4S2 GB2_Raw'!A59</f>
        <v>1.0000000000000001E-9</v>
      </c>
      <c r="B59" s="64">
        <f>'Fig. 4S2 GB2_Raw'!B59</f>
        <v>-9</v>
      </c>
      <c r="C59" s="65">
        <f>100*('Fig. 4S2 GB2_Raw'!C59-'Fig. 4S2 GB2_Raw'!C$41)/('Fig. 4S2 GB2_Raw'!C$42-'Fig. 4S2 GB2_Raw'!C$41)</f>
        <v>-1.3679110857794257</v>
      </c>
      <c r="D59" s="65">
        <f>100*('Fig. 4S2 GB2_Raw'!D59-'Fig. 4S2 GB2_Raw'!D$41)/('Fig. 4S2 GB2_Raw'!D$42-'Fig. 4S2 GB2_Raw'!D$41)</f>
        <v>2.138998919697515</v>
      </c>
      <c r="E59" s="65">
        <f>100*('Fig. 4S2 GB2_Raw'!E59-'Fig. 4S2 GB2_Raw'!E$41)/('Fig. 4S2 GB2_Raw'!E$42-'Fig. 4S2 GB2_Raw'!E$41)</f>
        <v>-3.3216783216783221</v>
      </c>
      <c r="F59" s="66"/>
      <c r="G59" s="65"/>
      <c r="H59" s="65"/>
      <c r="J59" s="74">
        <f t="shared" si="12"/>
        <v>-0.85019682925341089</v>
      </c>
      <c r="K59" s="74">
        <f t="shared" si="13"/>
        <v>1.597474050094682</v>
      </c>
      <c r="L59" s="74">
        <f t="shared" si="14"/>
        <v>3</v>
      </c>
    </row>
    <row r="60" spans="1:12" ht="14.25" thickTop="1" thickBot="1">
      <c r="A60" s="63">
        <f>'Fig. 4S2 GB2_Raw'!A60</f>
        <v>1E-10</v>
      </c>
      <c r="B60" s="64">
        <f>'Fig. 4S2 GB2_Raw'!B60</f>
        <v>-10</v>
      </c>
      <c r="C60" s="65">
        <f>100*('Fig. 4S2 GB2_Raw'!C60-'Fig. 4S2 GB2_Raw'!C$41)/('Fig. 4S2 GB2_Raw'!C$42-'Fig. 4S2 GB2_Raw'!C$41)</f>
        <v>-8.5494442861213729E-2</v>
      </c>
      <c r="D60" s="65">
        <f>100*('Fig. 4S2 GB2_Raw'!D60-'Fig. 4S2 GB2_Raw'!D$41)/('Fig. 4S2 GB2_Raw'!D$42-'Fig. 4S2 GB2_Raw'!D$41)</f>
        <v>4.2996038890889441</v>
      </c>
      <c r="E60" s="65">
        <f>100*('Fig. 4S2 GB2_Raw'!E60-'Fig. 4S2 GB2_Raw'!E$41)/('Fig. 4S2 GB2_Raw'!E$42-'Fig. 4S2 GB2_Raw'!E$41)</f>
        <v>2.6660839160839163</v>
      </c>
      <c r="F60" s="66"/>
      <c r="G60" s="65"/>
      <c r="H60" s="65"/>
      <c r="J60" s="74">
        <f t="shared" si="12"/>
        <v>2.2933977874372151</v>
      </c>
      <c r="K60" s="74">
        <f t="shared" si="13"/>
        <v>1.2795107213413341</v>
      </c>
      <c r="L60" s="74">
        <f t="shared" si="14"/>
        <v>3</v>
      </c>
    </row>
    <row r="61" spans="1:12" ht="13.5" thickTop="1"/>
    <row r="62" spans="1:12" ht="26.25" thickBot="1">
      <c r="A62" s="79" t="str">
        <f>'Fig. 4S2 GB2_Raw'!A62</f>
        <v>GB1+GB2-Y697A
GABA dose + rac-BHFF 30 μM</v>
      </c>
      <c r="B62" s="53"/>
      <c r="C62" s="53"/>
      <c r="D62" s="53"/>
      <c r="E62" s="53"/>
      <c r="F62" s="53"/>
      <c r="G62" s="53"/>
      <c r="H62" s="53"/>
      <c r="J62" s="53"/>
      <c r="K62" s="53"/>
      <c r="L62" s="53"/>
    </row>
    <row r="63" spans="1:12" ht="14.25" thickTop="1" thickBot="1">
      <c r="A63" s="54"/>
      <c r="B63" s="55"/>
      <c r="C63" s="56">
        <f>'Fig. 4S2 GB2_Raw'!C63</f>
        <v>20200105</v>
      </c>
      <c r="D63" s="56">
        <f>'Fig. 4S2 GB2_Raw'!D63</f>
        <v>20200109</v>
      </c>
      <c r="E63" s="56">
        <f>'Fig. 4S2 GB2_Raw'!E63</f>
        <v>20200113</v>
      </c>
      <c r="F63" s="57"/>
      <c r="G63" s="56"/>
      <c r="H63" s="56"/>
      <c r="J63" s="72" t="s">
        <v>0</v>
      </c>
      <c r="K63" s="72" t="s">
        <v>1</v>
      </c>
      <c r="L63" s="72" t="s">
        <v>2</v>
      </c>
    </row>
    <row r="64" spans="1:12" ht="14.25" thickTop="1" thickBot="1">
      <c r="A64" s="58" t="str">
        <f>'Fig. 4S2 GB2_Raw'!A64</f>
        <v>Concentration (M)</v>
      </c>
      <c r="B64" s="59" t="str">
        <f>'Fig. 4S2 GB2_Raw'!B64</f>
        <v>Log M</v>
      </c>
      <c r="C64" s="60"/>
      <c r="D64" s="60"/>
      <c r="E64" s="60"/>
      <c r="F64" s="62"/>
      <c r="G64" s="61"/>
      <c r="H64" s="61"/>
      <c r="J64" s="53"/>
      <c r="K64" s="53"/>
      <c r="L64" s="53"/>
    </row>
    <row r="65" spans="1:12" ht="14.25" thickTop="1" thickBot="1">
      <c r="A65" s="63">
        <f>'Fig. 4S2 GB2_Raw'!A65</f>
        <v>1E-14</v>
      </c>
      <c r="B65" s="64">
        <f>'Fig. 4S2 GB2_Raw'!B65</f>
        <v>-14</v>
      </c>
      <c r="C65" s="65">
        <f>100*('Fig. 4S2 GB2_Raw'!C65-'Fig. 4S2 GB2_Raw'!C$41)/('Fig. 4S2 GB2_Raw'!C$42-'Fig. 4S2 GB2_Raw'!C$41)</f>
        <v>0.17098888572242746</v>
      </c>
      <c r="D65" s="65">
        <f>100*('Fig. 4S2 GB2_Raw'!D65-'Fig. 4S2 GB2_Raw'!D$41)/('Fig. 4S2 GB2_Raw'!D$42-'Fig. 4S2 GB2_Raw'!D$41)</f>
        <v>3.0320489737126373</v>
      </c>
      <c r="E65" s="65">
        <f>100*('Fig. 4S2 GB2_Raw'!E65-'Fig. 4S2 GB2_Raw'!E$41)/('Fig. 4S2 GB2_Raw'!E$42-'Fig. 4S2 GB2_Raw'!E$41)</f>
        <v>0.83041958041957975</v>
      </c>
      <c r="F65" s="66"/>
      <c r="G65" s="65"/>
      <c r="H65" s="65"/>
      <c r="J65" s="74">
        <f t="shared" ref="J65:J72" si="15">AVERAGE(C65:H65)</f>
        <v>1.3444858132848816</v>
      </c>
      <c r="K65" s="74">
        <f t="shared" ref="K65:K72" si="16">STDEVA(C65:H65)/SQRT(COUNT(C65:H65))</f>
        <v>0.8649882996514805</v>
      </c>
      <c r="L65" s="74">
        <f t="shared" ref="L65:L72" si="17">COUNT(C65:H65)</f>
        <v>3</v>
      </c>
    </row>
    <row r="66" spans="1:12" ht="14.25" thickTop="1" thickBot="1">
      <c r="A66" s="63">
        <f>'Fig. 4S2 GB2_Raw'!A66</f>
        <v>1E-4</v>
      </c>
      <c r="B66" s="64">
        <f>'Fig. 4S2 GB2_Raw'!B66</f>
        <v>-4</v>
      </c>
      <c r="C66" s="65">
        <f>100*('Fig. 4S2 GB2_Raw'!C66-'Fig. 4S2 GB2_Raw'!C$41)/('Fig. 4S2 GB2_Raw'!C$42-'Fig. 4S2 GB2_Raw'!C$41)</f>
        <v>118.69478483898548</v>
      </c>
      <c r="D66" s="65">
        <f>100*('Fig. 4S2 GB2_Raw'!D66-'Fig. 4S2 GB2_Raw'!D$41)/('Fig. 4S2 GB2_Raw'!D$42-'Fig. 4S2 GB2_Raw'!D$41)</f>
        <v>131.05509542671945</v>
      </c>
      <c r="E66" s="65">
        <f>100*('Fig. 4S2 GB2_Raw'!E66-'Fig. 4S2 GB2_Raw'!E$41)/('Fig. 4S2 GB2_Raw'!E$42-'Fig. 4S2 GB2_Raw'!E$41)</f>
        <v>97.59615384615384</v>
      </c>
      <c r="F66" s="66"/>
      <c r="G66" s="65"/>
      <c r="H66" s="65"/>
      <c r="J66" s="74">
        <f t="shared" si="15"/>
        <v>115.7820113706196</v>
      </c>
      <c r="K66" s="74">
        <f t="shared" si="16"/>
        <v>9.7679472405317789</v>
      </c>
      <c r="L66" s="74">
        <f t="shared" si="17"/>
        <v>3</v>
      </c>
    </row>
    <row r="67" spans="1:12" ht="14.25" thickTop="1" thickBot="1">
      <c r="A67" s="63">
        <f>'Fig. 4S2 GB2_Raw'!A67</f>
        <v>1.0000000000000001E-5</v>
      </c>
      <c r="B67" s="64">
        <f>'Fig. 4S2 GB2_Raw'!B67</f>
        <v>-5</v>
      </c>
      <c r="C67" s="65">
        <f>100*('Fig. 4S2 GB2_Raw'!C67-'Fig. 4S2 GB2_Raw'!C$41)/('Fig. 4S2 GB2_Raw'!C$42-'Fig. 4S2 GB2_Raw'!C$41)</f>
        <v>116.03020803647763</v>
      </c>
      <c r="D67" s="65">
        <f>100*('Fig. 4S2 GB2_Raw'!D67-'Fig. 4S2 GB2_Raw'!D$41)/('Fig. 4S2 GB2_Raw'!D$42-'Fig. 4S2 GB2_Raw'!D$41)</f>
        <v>97.443284119553468</v>
      </c>
      <c r="E67" s="65">
        <f>100*('Fig. 4S2 GB2_Raw'!E67-'Fig. 4S2 GB2_Raw'!E$41)/('Fig. 4S2 GB2_Raw'!E$42-'Fig. 4S2 GB2_Raw'!E$41)</f>
        <v>97.246503496503493</v>
      </c>
      <c r="F67" s="66"/>
      <c r="G67" s="65"/>
      <c r="H67" s="65"/>
      <c r="J67" s="74">
        <f t="shared" si="15"/>
        <v>103.57333188417822</v>
      </c>
      <c r="K67" s="74">
        <f t="shared" si="16"/>
        <v>6.2286971151998483</v>
      </c>
      <c r="L67" s="74">
        <f t="shared" si="17"/>
        <v>3</v>
      </c>
    </row>
    <row r="68" spans="1:12" ht="14.25" thickTop="1" thickBot="1">
      <c r="A68" s="63">
        <f>'Fig. 4S2 GB2_Raw'!A68</f>
        <v>9.9999999999999995E-7</v>
      </c>
      <c r="B68" s="64">
        <f>'Fig. 4S2 GB2_Raw'!B68</f>
        <v>-6</v>
      </c>
      <c r="C68" s="65">
        <f>100*('Fig. 4S2 GB2_Raw'!C68-'Fig. 4S2 GB2_Raw'!C$41)/('Fig. 4S2 GB2_Raw'!C$42-'Fig. 4S2 GB2_Raw'!C$41)</f>
        <v>70.789398689085218</v>
      </c>
      <c r="D68" s="65">
        <f>100*('Fig. 4S2 GB2_Raw'!D68-'Fig. 4S2 GB2_Raw'!D$41)/('Fig. 4S2 GB2_Raw'!D$42-'Fig. 4S2 GB2_Raw'!D$41)</f>
        <v>88.152682751170317</v>
      </c>
      <c r="E68" s="65">
        <f>100*('Fig. 4S2 GB2_Raw'!E68-'Fig. 4S2 GB2_Raw'!E$41)/('Fig. 4S2 GB2_Raw'!E$42-'Fig. 4S2 GB2_Raw'!E$41)</f>
        <v>56.206293706293707</v>
      </c>
      <c r="F68" s="66"/>
      <c r="G68" s="65"/>
      <c r="H68" s="65"/>
      <c r="J68" s="74">
        <f t="shared" si="15"/>
        <v>71.716125048849747</v>
      </c>
      <c r="K68" s="74">
        <f t="shared" si="16"/>
        <v>9.2337615946601961</v>
      </c>
      <c r="L68" s="74">
        <f t="shared" si="17"/>
        <v>3</v>
      </c>
    </row>
    <row r="69" spans="1:12" ht="14.25" thickTop="1" thickBot="1">
      <c r="A69" s="63">
        <f>'Fig. 4S2 GB2_Raw'!A69</f>
        <v>9.9999999999999995E-8</v>
      </c>
      <c r="B69" s="64">
        <f>'Fig. 4S2 GB2_Raw'!B69</f>
        <v>-7</v>
      </c>
      <c r="C69" s="65">
        <f>100*('Fig. 4S2 GB2_Raw'!C69-'Fig. 4S2 GB2_Raw'!C$41)/('Fig. 4S2 GB2_Raw'!C$42-'Fig. 4S2 GB2_Raw'!C$41)</f>
        <v>13.4012539184953</v>
      </c>
      <c r="D69" s="65">
        <f>100*('Fig. 4S2 GB2_Raw'!D69-'Fig. 4S2 GB2_Raw'!D$41)/('Fig. 4S2 GB2_Raw'!D$42-'Fig. 4S2 GB2_Raw'!D$41)</f>
        <v>14.38242707958228</v>
      </c>
      <c r="E69" s="65">
        <f>100*('Fig. 4S2 GB2_Raw'!E69-'Fig. 4S2 GB2_Raw'!E$41)/('Fig. 4S2 GB2_Raw'!E$42-'Fig. 4S2 GB2_Raw'!E$41)</f>
        <v>3.4309440559440532</v>
      </c>
      <c r="F69" s="66"/>
      <c r="G69" s="65"/>
      <c r="H69" s="65"/>
      <c r="J69" s="74">
        <f t="shared" si="15"/>
        <v>10.40487501800721</v>
      </c>
      <c r="K69" s="74">
        <f t="shared" si="16"/>
        <v>3.4984501325933248</v>
      </c>
      <c r="L69" s="74">
        <f t="shared" si="17"/>
        <v>3</v>
      </c>
    </row>
    <row r="70" spans="1:12" ht="14.25" thickTop="1" thickBot="1">
      <c r="A70" s="63">
        <f>'Fig. 4S2 GB2_Raw'!A70</f>
        <v>1E-8</v>
      </c>
      <c r="B70" s="64">
        <f>'Fig. 4S2 GB2_Raw'!B70</f>
        <v>-8</v>
      </c>
      <c r="C70" s="65">
        <f>100*('Fig. 4S2 GB2_Raw'!C70-'Fig. 4S2 GB2_Raw'!C$41)/('Fig. 4S2 GB2_Raw'!C$42-'Fig. 4S2 GB2_Raw'!C$41)</f>
        <v>16.115702479338847</v>
      </c>
      <c r="D70" s="65">
        <f>100*('Fig. 4S2 GB2_Raw'!D70-'Fig. 4S2 GB2_Raw'!D$41)/('Fig. 4S2 GB2_Raw'!D$42-'Fig. 4S2 GB2_Raw'!D$41)</f>
        <v>10.21966150522146</v>
      </c>
      <c r="E70" s="65">
        <f>100*('Fig. 4S2 GB2_Raw'!E70-'Fig. 4S2 GB2_Raw'!E$41)/('Fig. 4S2 GB2_Raw'!E$42-'Fig. 4S2 GB2_Raw'!E$41)</f>
        <v>-2.884615384615385</v>
      </c>
      <c r="F70" s="66"/>
      <c r="G70" s="65"/>
      <c r="H70" s="65"/>
      <c r="J70" s="74">
        <f t="shared" si="15"/>
        <v>7.816916199981641</v>
      </c>
      <c r="K70" s="74">
        <f t="shared" si="16"/>
        <v>5.6149475653299312</v>
      </c>
      <c r="L70" s="74">
        <f t="shared" si="17"/>
        <v>3</v>
      </c>
    </row>
    <row r="71" spans="1:12" ht="14.25" thickTop="1" thickBot="1">
      <c r="A71" s="63">
        <f>'Fig. 4S2 GB2_Raw'!A71</f>
        <v>1.0000000000000001E-9</v>
      </c>
      <c r="B71" s="64">
        <f>'Fig. 4S2 GB2_Raw'!B71</f>
        <v>-9</v>
      </c>
      <c r="C71" s="65">
        <f>100*('Fig. 4S2 GB2_Raw'!C71-'Fig. 4S2 GB2_Raw'!C$41)/('Fig. 4S2 GB2_Raw'!C$42-'Fig. 4S2 GB2_Raw'!C$41)</f>
        <v>8.5066970646907958</v>
      </c>
      <c r="D71" s="65">
        <f>100*('Fig. 4S2 GB2_Raw'!D71-'Fig. 4S2 GB2_Raw'!D$41)/('Fig. 4S2 GB2_Raw'!D$42-'Fig. 4S2 GB2_Raw'!D$41)</f>
        <v>10.630176449405834</v>
      </c>
      <c r="E71" s="65">
        <f>100*('Fig. 4S2 GB2_Raw'!E71-'Fig. 4S2 GB2_Raw'!E$41)/('Fig. 4S2 GB2_Raw'!E$42-'Fig. 4S2 GB2_Raw'!E$41)</f>
        <v>1.2237762237762224</v>
      </c>
      <c r="F71" s="66"/>
      <c r="G71" s="65"/>
      <c r="H71" s="65"/>
      <c r="J71" s="75">
        <f t="shared" si="15"/>
        <v>6.7868832459576174</v>
      </c>
      <c r="K71" s="75">
        <f t="shared" si="16"/>
        <v>2.8482983797061703</v>
      </c>
      <c r="L71" s="75">
        <f t="shared" si="17"/>
        <v>3</v>
      </c>
    </row>
    <row r="72" spans="1:12" ht="14.25" thickTop="1" thickBot="1">
      <c r="A72" s="63">
        <f>'Fig. 4S2 GB2_Raw'!A72</f>
        <v>1E-10</v>
      </c>
      <c r="B72" s="64">
        <f>'Fig. 4S2 GB2_Raw'!B72</f>
        <v>-10</v>
      </c>
      <c r="C72" s="65">
        <f>100*('Fig. 4S2 GB2_Raw'!C72-'Fig. 4S2 GB2_Raw'!C$41)/('Fig. 4S2 GB2_Raw'!C$42-'Fig. 4S2 GB2_Raw'!C$41)</f>
        <v>8.8059276147050447</v>
      </c>
      <c r="D72" s="65">
        <f>100*('Fig. 4S2 GB2_Raw'!D72-'Fig. 4S2 GB2_Raw'!D$41)/('Fig. 4S2 GB2_Raw'!D$42-'Fig. 4S2 GB2_Raw'!D$41)</f>
        <v>9.2689953186892318</v>
      </c>
      <c r="E72" s="65">
        <f>100*('Fig. 4S2 GB2_Raw'!E72-'Fig. 4S2 GB2_Raw'!E$41)/('Fig. 4S2 GB2_Raw'!E$42-'Fig. 4S2 GB2_Raw'!E$41)</f>
        <v>1.0270979020978996</v>
      </c>
      <c r="F72" s="66"/>
      <c r="G72" s="65"/>
      <c r="H72" s="65"/>
      <c r="J72" s="75">
        <f t="shared" si="15"/>
        <v>6.3673402784973918</v>
      </c>
      <c r="K72" s="75">
        <f t="shared" si="16"/>
        <v>2.6734652546609481</v>
      </c>
      <c r="L72" s="75">
        <f t="shared" si="17"/>
        <v>3</v>
      </c>
    </row>
    <row r="73" spans="1:12" ht="13.5" thickTop="1">
      <c r="J73" s="77"/>
      <c r="K73" s="77"/>
      <c r="L73" s="77"/>
    </row>
    <row r="74" spans="1:12" ht="26.25" thickBot="1">
      <c r="A74" s="79" t="str">
        <f>'Fig. 4S2 GB2_Raw'!A74</f>
        <v>GB1+GB2-N698A
GABA dose</v>
      </c>
      <c r="B74" s="53"/>
      <c r="C74" s="53"/>
      <c r="D74" s="53"/>
      <c r="E74" s="53"/>
      <c r="F74" s="53"/>
      <c r="G74" s="53"/>
      <c r="H74" s="53"/>
    </row>
    <row r="75" spans="1:12" ht="14.25" thickTop="1" thickBot="1">
      <c r="A75" s="54"/>
      <c r="B75" s="55"/>
      <c r="C75" s="56">
        <f>'Fig. 4S2 GB2_Raw'!C75</f>
        <v>20200105</v>
      </c>
      <c r="D75" s="56">
        <f>'Fig. 4S2 GB2_Raw'!D75</f>
        <v>20200109</v>
      </c>
      <c r="E75" s="56">
        <f>'Fig. 4S2 GB2_Raw'!E75</f>
        <v>20200113</v>
      </c>
      <c r="F75" s="57"/>
      <c r="G75" s="56"/>
      <c r="H75" s="56"/>
      <c r="J75" s="72" t="s">
        <v>74</v>
      </c>
      <c r="K75" s="72" t="s">
        <v>1</v>
      </c>
      <c r="L75" s="72" t="s">
        <v>76</v>
      </c>
    </row>
    <row r="76" spans="1:12" ht="14.25" thickTop="1" thickBot="1">
      <c r="A76" s="58" t="str">
        <f>'Fig. 4S2 GB2_Raw'!A76</f>
        <v>Concentration (M)</v>
      </c>
      <c r="B76" s="59" t="str">
        <f>'Fig. 4S2 GB2_Raw'!B76</f>
        <v>Log M</v>
      </c>
      <c r="C76" s="60"/>
      <c r="D76" s="60"/>
      <c r="E76" s="60"/>
      <c r="F76" s="62"/>
      <c r="G76" s="61"/>
      <c r="H76" s="61"/>
      <c r="J76" s="53"/>
      <c r="K76" s="53"/>
      <c r="L76" s="53"/>
    </row>
    <row r="77" spans="1:12" ht="14.25" thickTop="1" thickBot="1">
      <c r="A77" s="63">
        <f>'Fig. 4S2 GB2_Raw'!A77</f>
        <v>1E-14</v>
      </c>
      <c r="B77" s="64">
        <f>'Fig. 4S2 GB2_Raw'!B77</f>
        <v>-14</v>
      </c>
      <c r="C77" s="65">
        <f>100*('Fig. 4S2 GB2_Raw'!C77-'Fig. 4S2 GB2_Raw'!C$77)/('Fig. 4S2 GB2_Raw'!C$78-'Fig. 4S2 GB2_Raw'!C$77)</f>
        <v>0</v>
      </c>
      <c r="D77" s="65">
        <f>100*('Fig. 4S2 GB2_Raw'!D77-'Fig. 4S2 GB2_Raw'!D$77)/('Fig. 4S2 GB2_Raw'!D$78-'Fig. 4S2 GB2_Raw'!D$77)</f>
        <v>0</v>
      </c>
      <c r="E77" s="65">
        <f>100*('Fig. 4S2 GB2_Raw'!E77-'Fig. 4S2 GB2_Raw'!E$77)/('Fig. 4S2 GB2_Raw'!E$78-'Fig. 4S2 GB2_Raw'!E$77)</f>
        <v>0</v>
      </c>
      <c r="F77" s="66"/>
      <c r="G77" s="65"/>
      <c r="H77" s="65"/>
      <c r="J77" s="74">
        <f t="shared" ref="J77:J84" si="18">AVERAGE(C77:H77)</f>
        <v>0</v>
      </c>
      <c r="K77" s="74">
        <f t="shared" ref="K77:K84" si="19">STDEVA(C77:H77)/SQRT(COUNT(C77:H77))</f>
        <v>0</v>
      </c>
      <c r="L77" s="74">
        <f t="shared" ref="L77:L84" si="20">COUNT(C77:H77)</f>
        <v>3</v>
      </c>
    </row>
    <row r="78" spans="1:12" ht="14.25" thickTop="1" thickBot="1">
      <c r="A78" s="63">
        <f>'Fig. 4S2 GB2_Raw'!A78</f>
        <v>1E-4</v>
      </c>
      <c r="B78" s="64">
        <f>'Fig. 4S2 GB2_Raw'!B78</f>
        <v>-4</v>
      </c>
      <c r="C78" s="65">
        <f>100*('Fig. 4S2 GB2_Raw'!C78-'Fig. 4S2 GB2_Raw'!C$77)/('Fig. 4S2 GB2_Raw'!C$78-'Fig. 4S2 GB2_Raw'!C$77)</f>
        <v>100</v>
      </c>
      <c r="D78" s="65">
        <f>100*('Fig. 4S2 GB2_Raw'!D78-'Fig. 4S2 GB2_Raw'!D$77)/('Fig. 4S2 GB2_Raw'!D$78-'Fig. 4S2 GB2_Raw'!D$77)</f>
        <v>100</v>
      </c>
      <c r="E78" s="65">
        <f>100*('Fig. 4S2 GB2_Raw'!E78-'Fig. 4S2 GB2_Raw'!E$77)/('Fig. 4S2 GB2_Raw'!E$78-'Fig. 4S2 GB2_Raw'!E$77)</f>
        <v>100</v>
      </c>
      <c r="F78" s="66"/>
      <c r="G78" s="65"/>
      <c r="H78" s="65"/>
      <c r="J78" s="74">
        <f t="shared" si="18"/>
        <v>100</v>
      </c>
      <c r="K78" s="74">
        <f t="shared" si="19"/>
        <v>0</v>
      </c>
      <c r="L78" s="74">
        <f t="shared" si="20"/>
        <v>3</v>
      </c>
    </row>
    <row r="79" spans="1:12" ht="14.25" thickTop="1" thickBot="1">
      <c r="A79" s="63">
        <f>'Fig. 4S2 GB2_Raw'!A79</f>
        <v>1.0000000000000001E-5</v>
      </c>
      <c r="B79" s="64">
        <f>'Fig. 4S2 GB2_Raw'!B79</f>
        <v>-5</v>
      </c>
      <c r="C79" s="65">
        <f>100*('Fig. 4S2 GB2_Raw'!C79-'Fig. 4S2 GB2_Raw'!C$77)/('Fig. 4S2 GB2_Raw'!C$78-'Fig. 4S2 GB2_Raw'!C$77)</f>
        <v>99.731297449458324</v>
      </c>
      <c r="D79" s="65">
        <f>100*('Fig. 4S2 GB2_Raw'!D79-'Fig. 4S2 GB2_Raw'!D$77)/('Fig. 4S2 GB2_Raw'!D$78-'Fig. 4S2 GB2_Raw'!D$77)</f>
        <v>102.08832176522294</v>
      </c>
      <c r="E79" s="65">
        <f>100*('Fig. 4S2 GB2_Raw'!E79-'Fig. 4S2 GB2_Raw'!E$77)/('Fig. 4S2 GB2_Raw'!E$78-'Fig. 4S2 GB2_Raw'!E$77)</f>
        <v>93.105880843968464</v>
      </c>
      <c r="F79" s="66"/>
      <c r="G79" s="65"/>
      <c r="H79" s="65"/>
      <c r="J79" s="74">
        <f t="shared" si="18"/>
        <v>98.308500019549911</v>
      </c>
      <c r="K79" s="74">
        <f t="shared" si="19"/>
        <v>2.6888241309087912</v>
      </c>
      <c r="L79" s="74">
        <f t="shared" si="20"/>
        <v>3</v>
      </c>
    </row>
    <row r="80" spans="1:12" ht="14.25" thickTop="1" thickBot="1">
      <c r="A80" s="63">
        <f>'Fig. 4S2 GB2_Raw'!A80</f>
        <v>9.9999999999999995E-7</v>
      </c>
      <c r="B80" s="64">
        <f>'Fig. 4S2 GB2_Raw'!B80</f>
        <v>-6</v>
      </c>
      <c r="C80" s="65">
        <f>100*('Fig. 4S2 GB2_Raw'!C80-'Fig. 4S2 GB2_Raw'!C$77)/('Fig. 4S2 GB2_Raw'!C$78-'Fig. 4S2 GB2_Raw'!C$77)</f>
        <v>74.537234496289344</v>
      </c>
      <c r="D80" s="65">
        <f>100*('Fig. 4S2 GB2_Raw'!D80-'Fig. 4S2 GB2_Raw'!D$77)/('Fig. 4S2 GB2_Raw'!D$78-'Fig. 4S2 GB2_Raw'!D$77)</f>
        <v>85.669687509471729</v>
      </c>
      <c r="E80" s="65">
        <f>100*('Fig. 4S2 GB2_Raw'!E80-'Fig. 4S2 GB2_Raw'!E$77)/('Fig. 4S2 GB2_Raw'!E$78-'Fig. 4S2 GB2_Raw'!E$77)</f>
        <v>64.605912909638946</v>
      </c>
      <c r="F80" s="66"/>
      <c r="G80" s="65"/>
      <c r="H80" s="65"/>
      <c r="J80" s="74">
        <f t="shared" si="18"/>
        <v>74.937611638466663</v>
      </c>
      <c r="K80" s="74">
        <f t="shared" si="19"/>
        <v>6.0838824361347257</v>
      </c>
      <c r="L80" s="74">
        <f t="shared" si="20"/>
        <v>3</v>
      </c>
    </row>
    <row r="81" spans="1:12" ht="14.25" thickTop="1" thickBot="1">
      <c r="A81" s="63">
        <f>'Fig. 4S2 GB2_Raw'!A81</f>
        <v>9.9999999999999995E-8</v>
      </c>
      <c r="B81" s="64">
        <f>'Fig. 4S2 GB2_Raw'!B81</f>
        <v>-7</v>
      </c>
      <c r="C81" s="65">
        <f>100*('Fig. 4S2 GB2_Raw'!C81-'Fig. 4S2 GB2_Raw'!C$77)/('Fig. 4S2 GB2_Raw'!C$78-'Fig. 4S2 GB2_Raw'!C$77)</f>
        <v>36.991384457903273</v>
      </c>
      <c r="D81" s="65">
        <f>100*('Fig. 4S2 GB2_Raw'!D81-'Fig. 4S2 GB2_Raw'!D$77)/('Fig. 4S2 GB2_Raw'!D$78-'Fig. 4S2 GB2_Raw'!D$77)</f>
        <v>47.48279938168703</v>
      </c>
      <c r="E81" s="65">
        <f>100*('Fig. 4S2 GB2_Raw'!E81-'Fig. 4S2 GB2_Raw'!E$77)/('Fig. 4S2 GB2_Raw'!E$78-'Fig. 4S2 GB2_Raw'!E$77)</f>
        <v>15.077278265888543</v>
      </c>
      <c r="F81" s="66"/>
      <c r="G81" s="65"/>
      <c r="H81" s="65"/>
      <c r="J81" s="74">
        <f t="shared" si="18"/>
        <v>33.183820701826278</v>
      </c>
      <c r="K81" s="74">
        <f t="shared" si="19"/>
        <v>9.546423519029851</v>
      </c>
      <c r="L81" s="74">
        <f t="shared" si="20"/>
        <v>3</v>
      </c>
    </row>
    <row r="82" spans="1:12" ht="14.25" thickTop="1" thickBot="1">
      <c r="A82" s="63">
        <f>'Fig. 4S2 GB2_Raw'!A82</f>
        <v>1E-8</v>
      </c>
      <c r="B82" s="64">
        <f>'Fig. 4S2 GB2_Raw'!B82</f>
        <v>-8</v>
      </c>
      <c r="C82" s="65">
        <f>100*('Fig. 4S2 GB2_Raw'!C82-'Fig. 4S2 GB2_Raw'!C$77)/('Fig. 4S2 GB2_Raw'!C$78-'Fig. 4S2 GB2_Raw'!C$77)</f>
        <v>0.50968182205919998</v>
      </c>
      <c r="D82" s="65">
        <f>100*('Fig. 4S2 GB2_Raw'!D82-'Fig. 4S2 GB2_Raw'!D$77)/('Fig. 4S2 GB2_Raw'!D$78-'Fig. 4S2 GB2_Raw'!D$77)</f>
        <v>-0.68196284060255219</v>
      </c>
      <c r="E82" s="65">
        <f>100*('Fig. 4S2 GB2_Raw'!E82-'Fig. 4S2 GB2_Raw'!E$77)/('Fig. 4S2 GB2_Raw'!E$78-'Fig. 4S2 GB2_Raw'!E$77)</f>
        <v>0.39120118001667514</v>
      </c>
      <c r="F82" s="66"/>
      <c r="G82" s="65"/>
      <c r="H82" s="65"/>
      <c r="J82" s="74">
        <f t="shared" si="18"/>
        <v>7.2973387157774308E-2</v>
      </c>
      <c r="K82" s="74">
        <f t="shared" si="19"/>
        <v>0.37901448812389127</v>
      </c>
      <c r="L82" s="74">
        <f t="shared" si="20"/>
        <v>3</v>
      </c>
    </row>
    <row r="83" spans="1:12" ht="14.25" thickTop="1" thickBot="1">
      <c r="A83" s="63">
        <f>'Fig. 4S2 GB2_Raw'!A83</f>
        <v>1.0000000000000001E-9</v>
      </c>
      <c r="B83" s="64">
        <f>'Fig. 4S2 GB2_Raw'!B83</f>
        <v>-9</v>
      </c>
      <c r="C83" s="65">
        <f>100*('Fig. 4S2 GB2_Raw'!C83-'Fig. 4S2 GB2_Raw'!C$77)/('Fig. 4S2 GB2_Raw'!C$78-'Fig. 4S2 GB2_Raw'!C$77)</f>
        <v>-3.4120958798942128E-2</v>
      </c>
      <c r="D83" s="65">
        <f>100*('Fig. 4S2 GB2_Raw'!D83-'Fig. 4S2 GB2_Raw'!D$77)/('Fig. 4S2 GB2_Raw'!D$78-'Fig. 4S2 GB2_Raw'!D$77)</f>
        <v>-0.60012729973024603</v>
      </c>
      <c r="E83" s="65">
        <f>100*('Fig. 4S2 GB2_Raw'!E83-'Fig. 4S2 GB2_Raw'!E$77)/('Fig. 4S2 GB2_Raw'!E$78-'Fig. 4S2 GB2_Raw'!E$77)</f>
        <v>0.35272237542487195</v>
      </c>
      <c r="F83" s="66"/>
      <c r="G83" s="65"/>
      <c r="H83" s="65"/>
      <c r="J83" s="74">
        <f t="shared" si="18"/>
        <v>-9.384196103477209E-2</v>
      </c>
      <c r="K83" s="74">
        <f t="shared" si="19"/>
        <v>0.27668006460039873</v>
      </c>
      <c r="L83" s="74">
        <f t="shared" si="20"/>
        <v>3</v>
      </c>
    </row>
    <row r="84" spans="1:12" ht="14.25" thickTop="1" thickBot="1">
      <c r="A84" s="63">
        <f>'Fig. 4S2 GB2_Raw'!A84</f>
        <v>1E-10</v>
      </c>
      <c r="B84" s="64">
        <f>'Fig. 4S2 GB2_Raw'!B84</f>
        <v>-10</v>
      </c>
      <c r="C84" s="65">
        <f>100*('Fig. 4S2 GB2_Raw'!C84-'Fig. 4S2 GB2_Raw'!C$77)/('Fig. 4S2 GB2_Raw'!C$78-'Fig. 4S2 GB2_Raw'!C$77)</f>
        <v>0.66962381642924185</v>
      </c>
      <c r="D84" s="65">
        <f>100*('Fig. 4S2 GB2_Raw'!D84-'Fig. 4S2 GB2_Raw'!D$77)/('Fig. 4S2 GB2_Raw'!D$78-'Fig. 4S2 GB2_Raw'!D$77)</f>
        <v>-0.56830236716879412</v>
      </c>
      <c r="E84" s="65">
        <f>100*('Fig. 4S2 GB2_Raw'!E84-'Fig. 4S2 GB2_Raw'!E$77)/('Fig. 4S2 GB2_Raw'!E$78-'Fig. 4S2 GB2_Raw'!E$77)</f>
        <v>-3.2065670493168191E-2</v>
      </c>
      <c r="F84" s="66"/>
      <c r="G84" s="65"/>
      <c r="H84" s="65"/>
      <c r="J84" s="74">
        <f t="shared" si="18"/>
        <v>2.3085259589093177E-2</v>
      </c>
      <c r="K84" s="74">
        <f t="shared" si="19"/>
        <v>0.35842085496712911</v>
      </c>
      <c r="L84" s="74">
        <f t="shared" si="20"/>
        <v>3</v>
      </c>
    </row>
    <row r="85" spans="1:12" ht="13.5" thickTop="1">
      <c r="A85" s="70"/>
      <c r="B85" s="70"/>
      <c r="C85" s="70"/>
      <c r="D85" s="70"/>
      <c r="E85" s="70"/>
      <c r="F85" s="70"/>
      <c r="G85" s="70"/>
      <c r="H85" s="70"/>
    </row>
    <row r="86" spans="1:12" ht="26.25" thickBot="1">
      <c r="A86" s="79" t="str">
        <f>'Fig. 4S2 GB2_Raw'!A86</f>
        <v>GB1+GB2-N698A
GABA dose + rac-BHFF 10 μM</v>
      </c>
      <c r="B86" s="53"/>
      <c r="C86" s="53"/>
      <c r="D86" s="53"/>
      <c r="E86" s="53"/>
      <c r="F86" s="53"/>
      <c r="G86" s="53"/>
      <c r="H86" s="53"/>
      <c r="J86" s="53"/>
      <c r="K86" s="53"/>
      <c r="L86" s="53"/>
    </row>
    <row r="87" spans="1:12" ht="14.25" thickTop="1" thickBot="1">
      <c r="A87" s="54"/>
      <c r="B87" s="55"/>
      <c r="C87" s="56">
        <f>'Fig. 4S2 GB2_Raw'!C87</f>
        <v>20200105</v>
      </c>
      <c r="D87" s="56">
        <f>'Fig. 4S2 GB2_Raw'!D87</f>
        <v>20200109</v>
      </c>
      <c r="E87" s="56">
        <f>'Fig. 4S2 GB2_Raw'!E87</f>
        <v>20200113</v>
      </c>
      <c r="F87" s="57"/>
      <c r="G87" s="56"/>
      <c r="H87" s="56"/>
      <c r="J87" s="72" t="s">
        <v>0</v>
      </c>
      <c r="K87" s="72" t="s">
        <v>1</v>
      </c>
      <c r="L87" s="72" t="s">
        <v>2</v>
      </c>
    </row>
    <row r="88" spans="1:12" ht="14.25" thickTop="1" thickBot="1">
      <c r="A88" s="58" t="str">
        <f>'Fig. 4S2 GB2_Raw'!A88</f>
        <v>Concentration (M)</v>
      </c>
      <c r="B88" s="59" t="str">
        <f>'Fig. 4S2 GB2_Raw'!B88</f>
        <v>Log M</v>
      </c>
      <c r="C88" s="60"/>
      <c r="D88" s="60"/>
      <c r="E88" s="60"/>
      <c r="F88" s="62"/>
      <c r="G88" s="61"/>
      <c r="H88" s="61"/>
      <c r="J88" s="53"/>
      <c r="K88" s="53"/>
      <c r="L88" s="53"/>
    </row>
    <row r="89" spans="1:12" ht="14.25" thickTop="1" thickBot="1">
      <c r="A89" s="63">
        <f>'Fig. 4S2 GB2_Raw'!A89</f>
        <v>1E-14</v>
      </c>
      <c r="B89" s="64">
        <f>'Fig. 4S2 GB2_Raw'!B89</f>
        <v>-14</v>
      </c>
      <c r="C89" s="65">
        <f>100*('Fig. 4S2 GB2_Raw'!C89-'Fig. 4S2 GB2_Raw'!C$77)/('Fig. 4S2 GB2_Raw'!C$78-'Fig. 4S2 GB2_Raw'!C$77)</f>
        <v>0.33694446813955464</v>
      </c>
      <c r="D89" s="65">
        <f>100*('Fig. 4S2 GB2_Raw'!D89-'Fig. 4S2 GB2_Raw'!D$77)/('Fig. 4S2 GB2_Raw'!D$78-'Fig. 4S2 GB2_Raw'!D$77)</f>
        <v>-6.364986512290513E-2</v>
      </c>
      <c r="E89" s="65">
        <f>100*('Fig. 4S2 GB2_Raw'!E89-'Fig. 4S2 GB2_Raw'!E$77)/('Fig. 4S2 GB2_Raw'!E$78-'Fig. 4S2 GB2_Raw'!E$77)</f>
        <v>0.7503366895401794</v>
      </c>
      <c r="F89" s="66"/>
      <c r="G89" s="65"/>
      <c r="H89" s="65"/>
      <c r="J89" s="74">
        <f t="shared" ref="J89:J96" si="21">AVERAGE(C89:H89)</f>
        <v>0.34121043085227631</v>
      </c>
      <c r="K89" s="74">
        <f t="shared" ref="K89:K96" si="22">STDEVA(C89:H89)/SQRT(COUNT(C89:H89))</f>
        <v>0.23498735896601577</v>
      </c>
      <c r="L89" s="74">
        <f t="shared" ref="L89:L96" si="23">COUNT(C89:H89)</f>
        <v>3</v>
      </c>
    </row>
    <row r="90" spans="1:12" ht="14.25" thickTop="1" thickBot="1">
      <c r="A90" s="63">
        <f>'Fig. 4S2 GB2_Raw'!A90</f>
        <v>1E-4</v>
      </c>
      <c r="B90" s="64">
        <f>'Fig. 4S2 GB2_Raw'!B90</f>
        <v>-4</v>
      </c>
      <c r="C90" s="65">
        <f>100*('Fig. 4S2 GB2_Raw'!C90-'Fig. 4S2 GB2_Raw'!C$77)/('Fig. 4S2 GB2_Raw'!C$78-'Fig. 4S2 GB2_Raw'!C$77)</f>
        <v>103.15405612897722</v>
      </c>
      <c r="D90" s="65">
        <f>100*('Fig. 4S2 GB2_Raw'!D90-'Fig. 4S2 GB2_Raw'!D$77)/('Fig. 4S2 GB2_Raw'!D$78-'Fig. 4S2 GB2_Raw'!D$77)</f>
        <v>108.20022429000093</v>
      </c>
      <c r="E90" s="65">
        <f>100*('Fig. 4S2 GB2_Raw'!E90-'Fig. 4S2 GB2_Raw'!E$77)/('Fig. 4S2 GB2_Raw'!E$78-'Fig. 4S2 GB2_Raw'!E$77)</f>
        <v>103.6939652408132</v>
      </c>
      <c r="F90" s="66"/>
      <c r="G90" s="65"/>
      <c r="H90" s="65"/>
      <c r="J90" s="74">
        <f t="shared" si="21"/>
        <v>105.01608188659712</v>
      </c>
      <c r="K90" s="74">
        <f t="shared" si="22"/>
        <v>1.5996820096638531</v>
      </c>
      <c r="L90" s="74">
        <f t="shared" si="23"/>
        <v>3</v>
      </c>
    </row>
    <row r="91" spans="1:12" ht="14.25" thickTop="1" thickBot="1">
      <c r="A91" s="63">
        <f>'Fig. 4S2 GB2_Raw'!A91</f>
        <v>1.0000000000000001E-5</v>
      </c>
      <c r="B91" s="64">
        <f>'Fig. 4S2 GB2_Raw'!B91</f>
        <v>-5</v>
      </c>
      <c r="C91" s="65">
        <f>100*('Fig. 4S2 GB2_Raw'!C91-'Fig. 4S2 GB2_Raw'!C$77)/('Fig. 4S2 GB2_Raw'!C$78-'Fig. 4S2 GB2_Raw'!C$77)</f>
        <v>90.288322101851065</v>
      </c>
      <c r="D91" s="65">
        <f>100*('Fig. 4S2 GB2_Raw'!D91-'Fig. 4S2 GB2_Raw'!D$77)/('Fig. 4S2 GB2_Raw'!D$78-'Fig. 4S2 GB2_Raw'!D$77)</f>
        <v>100.93504682811508</v>
      </c>
      <c r="E91" s="65">
        <f>100*('Fig. 4S2 GB2_Raw'!E91-'Fig. 4S2 GB2_Raw'!E$77)/('Fig. 4S2 GB2_Raw'!E$78-'Fig. 4S2 GB2_Raw'!E$77)</f>
        <v>96.876803693965229</v>
      </c>
      <c r="F91" s="66"/>
      <c r="G91" s="65"/>
      <c r="H91" s="65"/>
      <c r="J91" s="74">
        <f t="shared" si="21"/>
        <v>96.033390874643786</v>
      </c>
      <c r="K91" s="74">
        <f t="shared" si="22"/>
        <v>3.1022408963552555</v>
      </c>
      <c r="L91" s="74">
        <f t="shared" si="23"/>
        <v>3</v>
      </c>
    </row>
    <row r="92" spans="1:12" ht="14.25" thickTop="1" thickBot="1">
      <c r="A92" s="63">
        <f>'Fig. 4S2 GB2_Raw'!A92</f>
        <v>9.9999999999999995E-7</v>
      </c>
      <c r="B92" s="64">
        <f>'Fig. 4S2 GB2_Raw'!B92</f>
        <v>-6</v>
      </c>
      <c r="C92" s="65">
        <f>100*('Fig. 4S2 GB2_Raw'!C92-'Fig. 4S2 GB2_Raw'!C$77)/('Fig. 4S2 GB2_Raw'!C$78-'Fig. 4S2 GB2_Raw'!C$77)</f>
        <v>70.135630811225781</v>
      </c>
      <c r="D92" s="65">
        <f>100*('Fig. 4S2 GB2_Raw'!D92-'Fig. 4S2 GB2_Raw'!D$77)/('Fig. 4S2 GB2_Raw'!D$78-'Fig. 4S2 GB2_Raw'!D$77)</f>
        <v>84.868002303518935</v>
      </c>
      <c r="E92" s="65">
        <f>100*('Fig. 4S2 GB2_Raw'!E92-'Fig. 4S2 GB2_Raw'!E$77)/('Fig. 4S2 GB2_Raw'!E$78-'Fig. 4S2 GB2_Raw'!E$77)</f>
        <v>65.869300327069851</v>
      </c>
      <c r="F92" s="66"/>
      <c r="G92" s="65"/>
      <c r="H92" s="65"/>
      <c r="J92" s="74">
        <f t="shared" si="21"/>
        <v>73.624311147271527</v>
      </c>
      <c r="K92" s="74">
        <f t="shared" si="22"/>
        <v>5.7551668687889022</v>
      </c>
      <c r="L92" s="74">
        <f t="shared" si="23"/>
        <v>3</v>
      </c>
    </row>
    <row r="93" spans="1:12" ht="14.25" thickTop="1" thickBot="1">
      <c r="A93" s="63">
        <f>'Fig. 4S2 GB2_Raw'!A93</f>
        <v>9.9999999999999995E-8</v>
      </c>
      <c r="B93" s="64">
        <f>'Fig. 4S2 GB2_Raw'!B93</f>
        <v>-7</v>
      </c>
      <c r="C93" s="65">
        <f>100*('Fig. 4S2 GB2_Raw'!C93-'Fig. 4S2 GB2_Raw'!C$77)/('Fig. 4S2 GB2_Raw'!C$78-'Fig. 4S2 GB2_Raw'!C$77)</f>
        <v>36.739742386761066</v>
      </c>
      <c r="D93" s="65">
        <f>100*('Fig. 4S2 GB2_Raw'!D93-'Fig. 4S2 GB2_Raw'!D$77)/('Fig. 4S2 GB2_Raw'!D$78-'Fig. 4S2 GB2_Raw'!D$77)</f>
        <v>40.672263813536212</v>
      </c>
      <c r="E93" s="65">
        <f>100*('Fig. 4S2 GB2_Raw'!E93-'Fig. 4S2 GB2_Raw'!E$77)/('Fig. 4S2 GB2_Raw'!E$78-'Fig. 4S2 GB2_Raw'!E$77)</f>
        <v>22.221509651766826</v>
      </c>
      <c r="F93" s="66"/>
      <c r="G93" s="65"/>
      <c r="H93" s="65"/>
      <c r="J93" s="74">
        <f t="shared" si="21"/>
        <v>33.211171950688033</v>
      </c>
      <c r="K93" s="74">
        <f t="shared" si="22"/>
        <v>5.6108730537608675</v>
      </c>
      <c r="L93" s="74">
        <f t="shared" si="23"/>
        <v>3</v>
      </c>
    </row>
    <row r="94" spans="1:12" ht="14.25" thickTop="1" thickBot="1">
      <c r="A94" s="63">
        <f>'Fig. 4S2 GB2_Raw'!A94</f>
        <v>1E-8</v>
      </c>
      <c r="B94" s="64">
        <f>'Fig. 4S2 GB2_Raw'!B94</f>
        <v>-8</v>
      </c>
      <c r="C94" s="65">
        <f>100*('Fig. 4S2 GB2_Raw'!C94-'Fig. 4S2 GB2_Raw'!C$77)/('Fig. 4S2 GB2_Raw'!C$78-'Fig. 4S2 GB2_Raw'!C$77)</f>
        <v>0.1706047939947111</v>
      </c>
      <c r="D94" s="65">
        <f>100*('Fig. 4S2 GB2_Raw'!D94-'Fig. 4S2 GB2_Raw'!D$77)/('Fig. 4S2 GB2_Raw'!D$78-'Fig. 4S2 GB2_Raw'!D$77)</f>
        <v>-0.50010608310853832</v>
      </c>
      <c r="E94" s="65">
        <f>100*('Fig. 4S2 GB2_Raw'!E94-'Fig. 4S2 GB2_Raw'!E$77)/('Fig. 4S2 GB2_Raw'!E$78-'Fig. 4S2 GB2_Raw'!E$77)</f>
        <v>-1.2826268197267987</v>
      </c>
      <c r="F94" s="66"/>
      <c r="G94" s="65"/>
      <c r="H94" s="65"/>
      <c r="J94" s="74">
        <f t="shared" si="21"/>
        <v>-0.53737603628020869</v>
      </c>
      <c r="K94" s="74">
        <f t="shared" si="22"/>
        <v>0.41992551634663727</v>
      </c>
      <c r="L94" s="74">
        <f t="shared" si="23"/>
        <v>3</v>
      </c>
    </row>
    <row r="95" spans="1:12" ht="14.25" thickTop="1" thickBot="1">
      <c r="A95" s="63">
        <f>'Fig. 4S2 GB2_Raw'!A95</f>
        <v>1.0000000000000001E-9</v>
      </c>
      <c r="B95" s="64">
        <f>'Fig. 4S2 GB2_Raw'!B95</f>
        <v>-9</v>
      </c>
      <c r="C95" s="65">
        <f>100*('Fig. 4S2 GB2_Raw'!C95-'Fig. 4S2 GB2_Raw'!C$77)/('Fig. 4S2 GB2_Raw'!C$78-'Fig. 4S2 GB2_Raw'!C$77)</f>
        <v>-0.21325599249338925</v>
      </c>
      <c r="D95" s="65">
        <f>100*('Fig. 4S2 GB2_Raw'!D95-'Fig. 4S2 GB2_Raw'!D$77)/('Fig. 4S2 GB2_Raw'!D$78-'Fig. 4S2 GB2_Raw'!D$77)</f>
        <v>-0.33643500136392601</v>
      </c>
      <c r="E95" s="65">
        <f>100*('Fig. 4S2 GB2_Raw'!E95-'Fig. 4S2 GB2_Raw'!E$77)/('Fig. 4S2 GB2_Raw'!E$78-'Fig. 4S2 GB2_Raw'!E$77)</f>
        <v>-1.3595844289104064</v>
      </c>
      <c r="F95" s="66"/>
      <c r="G95" s="65"/>
      <c r="H95" s="65"/>
      <c r="J95" s="75">
        <f t="shared" si="21"/>
        <v>-0.63642514092257396</v>
      </c>
      <c r="K95" s="75">
        <f t="shared" si="22"/>
        <v>0.36332390686956068</v>
      </c>
      <c r="L95" s="75">
        <f t="shared" si="23"/>
        <v>3</v>
      </c>
    </row>
    <row r="96" spans="1:12" ht="14.25" thickTop="1" thickBot="1">
      <c r="A96" s="63">
        <f>'Fig. 4S2 GB2_Raw'!A96</f>
        <v>1E-10</v>
      </c>
      <c r="B96" s="64">
        <f>'Fig. 4S2 GB2_Raw'!B96</f>
        <v>-10</v>
      </c>
      <c r="C96" s="65">
        <f>100*('Fig. 4S2 GB2_Raw'!C96-'Fig. 4S2 GB2_Raw'!C$77)/('Fig. 4S2 GB2_Raw'!C$78-'Fig. 4S2 GB2_Raw'!C$77)</f>
        <v>0.15780943444510803</v>
      </c>
      <c r="D96" s="65">
        <f>100*('Fig. 4S2 GB2_Raw'!D96-'Fig. 4S2 GB2_Raw'!D$77)/('Fig. 4S2 GB2_Raw'!D$78-'Fig. 4S2 GB2_Raw'!D$77)</f>
        <v>-0.57284878610614431</v>
      </c>
      <c r="E96" s="65">
        <f>100*('Fig. 4S2 GB2_Raw'!E96-'Fig. 4S2 GB2_Raw'!E$77)/('Fig. 4S2 GB2_Raw'!E$78-'Fig. 4S2 GB2_Raw'!E$77)</f>
        <v>-0.46815878920028153</v>
      </c>
      <c r="F96" s="66"/>
      <c r="G96" s="65"/>
      <c r="H96" s="65"/>
      <c r="J96" s="75">
        <f t="shared" si="21"/>
        <v>-0.29439938028710594</v>
      </c>
      <c r="K96" s="75">
        <f t="shared" si="22"/>
        <v>0.22811518139905607</v>
      </c>
      <c r="L96" s="75">
        <f t="shared" si="23"/>
        <v>3</v>
      </c>
    </row>
    <row r="97" spans="1:12" ht="13.5" thickTop="1">
      <c r="J97" s="77"/>
      <c r="K97" s="77"/>
      <c r="L97" s="77"/>
    </row>
    <row r="98" spans="1:12" ht="26.25" thickBot="1">
      <c r="A98" s="79" t="str">
        <f>'Fig. 4S2 GB2_Raw'!A98</f>
        <v>GB1+GB2-N698A
GABA dose + rac-BHFF 30 μM</v>
      </c>
      <c r="B98" s="53"/>
      <c r="C98" s="53"/>
      <c r="D98" s="53"/>
      <c r="E98" s="53"/>
      <c r="F98" s="53"/>
      <c r="G98" s="53"/>
      <c r="H98" s="53"/>
      <c r="J98" s="76"/>
      <c r="K98" s="76"/>
      <c r="L98" s="76"/>
    </row>
    <row r="99" spans="1:12" ht="14.25" thickTop="1" thickBot="1">
      <c r="A99" s="54"/>
      <c r="B99" s="55"/>
      <c r="C99" s="56">
        <f>'Fig. 4S2 GB2_Raw'!C99</f>
        <v>20200105</v>
      </c>
      <c r="D99" s="56">
        <f>'Fig. 4S2 GB2_Raw'!D99</f>
        <v>20200109</v>
      </c>
      <c r="E99" s="56">
        <f>'Fig. 4S2 GB2_Raw'!E99</f>
        <v>20200113</v>
      </c>
      <c r="F99" s="57"/>
      <c r="G99" s="56"/>
      <c r="H99" s="56"/>
      <c r="J99" s="78" t="s">
        <v>0</v>
      </c>
      <c r="K99" s="78" t="s">
        <v>1</v>
      </c>
      <c r="L99" s="78" t="s">
        <v>2</v>
      </c>
    </row>
    <row r="100" spans="1:12" ht="14.25" thickTop="1" thickBot="1">
      <c r="A100" s="58" t="str">
        <f>'Fig. 4S2 GB2_Raw'!A100</f>
        <v>Concentration (M)</v>
      </c>
      <c r="B100" s="59" t="str">
        <f>'Fig. 4S2 GB2_Raw'!B100</f>
        <v>Log M</v>
      </c>
      <c r="C100" s="60"/>
      <c r="D100" s="60"/>
      <c r="E100" s="60"/>
      <c r="F100" s="62"/>
      <c r="G100" s="61"/>
      <c r="H100" s="61"/>
      <c r="J100" s="76"/>
      <c r="K100" s="76"/>
      <c r="L100" s="76"/>
    </row>
    <row r="101" spans="1:12" ht="14.25" thickTop="1" thickBot="1">
      <c r="A101" s="63">
        <f>'Fig. 4S2 GB2_Raw'!A101</f>
        <v>1E-14</v>
      </c>
      <c r="B101" s="64">
        <f>'Fig. 4S2 GB2_Raw'!B101</f>
        <v>-14</v>
      </c>
      <c r="C101" s="65">
        <f>100*('Fig. 4S2 GB2_Raw'!C101-'Fig. 4S2 GB2_Raw'!C$77)/('Fig. 4S2 GB2_Raw'!C$78-'Fig. 4S2 GB2_Raw'!C$77)</f>
        <v>0.13221871534590099</v>
      </c>
      <c r="D101" s="65">
        <f>100*('Fig. 4S2 GB2_Raw'!D101-'Fig. 4S2 GB2_Raw'!D$77)/('Fig. 4S2 GB2_Raw'!D$78-'Fig. 4S2 GB2_Raw'!D$77)</f>
        <v>-0.60467371866759678</v>
      </c>
      <c r="E101" s="65">
        <f>100*('Fig. 4S2 GB2_Raw'!E101-'Fig. 4S2 GB2_Raw'!E$77)/('Fig. 4S2 GB2_Raw'!E$78-'Fig. 4S2 GB2_Raw'!E$77)</f>
        <v>2.2285640992753177</v>
      </c>
      <c r="F101" s="66"/>
      <c r="G101" s="65"/>
      <c r="H101" s="65"/>
      <c r="J101" s="75">
        <f t="shared" ref="J101:J108" si="24">AVERAGE(C101:H101)</f>
        <v>0.58536969865120725</v>
      </c>
      <c r="K101" s="75">
        <f t="shared" ref="K101:K108" si="25">STDEVA(C101:H101)/SQRT(COUNT(C101:H101))</f>
        <v>0.84868888950514076</v>
      </c>
      <c r="L101" s="75">
        <f t="shared" ref="L101:L108" si="26">COUNT(C101:H101)</f>
        <v>3</v>
      </c>
    </row>
    <row r="102" spans="1:12" ht="14.25" thickTop="1" thickBot="1">
      <c r="A102" s="63">
        <f>'Fig. 4S2 GB2_Raw'!A102</f>
        <v>1E-4</v>
      </c>
      <c r="B102" s="64">
        <f>'Fig. 4S2 GB2_Raw'!B102</f>
        <v>-4</v>
      </c>
      <c r="C102" s="65">
        <f>100*('Fig. 4S2 GB2_Raw'!C102-'Fig. 4S2 GB2_Raw'!C$77)/('Fig. 4S2 GB2_Raw'!C$78-'Fig. 4S2 GB2_Raw'!C$77)</f>
        <v>100.78051693252579</v>
      </c>
      <c r="D102" s="65">
        <f>100*('Fig. 4S2 GB2_Raw'!D102-'Fig. 4S2 GB2_Raw'!D$77)/('Fig. 4S2 GB2_Raw'!D$78-'Fig. 4S2 GB2_Raw'!D$77)</f>
        <v>103.78565150183375</v>
      </c>
      <c r="E102" s="65">
        <f>100*('Fig. 4S2 GB2_Raw'!E102-'Fig. 4S2 GB2_Raw'!E$77)/('Fig. 4S2 GB2_Raw'!E$78-'Fig. 4S2 GB2_Raw'!E$77)</f>
        <v>104.52125953953697</v>
      </c>
      <c r="F102" s="66"/>
      <c r="G102" s="65"/>
      <c r="H102" s="65"/>
      <c r="J102" s="75">
        <f t="shared" si="24"/>
        <v>103.02914265796551</v>
      </c>
      <c r="K102" s="75">
        <f t="shared" si="25"/>
        <v>1.1441908401595964</v>
      </c>
      <c r="L102" s="75">
        <f t="shared" si="26"/>
        <v>3</v>
      </c>
    </row>
    <row r="103" spans="1:12" ht="14.25" thickTop="1" thickBot="1">
      <c r="A103" s="63">
        <f>'Fig. 4S2 GB2_Raw'!A103</f>
        <v>1.0000000000000001E-5</v>
      </c>
      <c r="B103" s="64">
        <f>'Fig. 4S2 GB2_Raw'!B103</f>
        <v>-5</v>
      </c>
      <c r="C103" s="65">
        <f>100*('Fig. 4S2 GB2_Raw'!C103-'Fig. 4S2 GB2_Raw'!C$77)/('Fig. 4S2 GB2_Raw'!C$78-'Fig. 4S2 GB2_Raw'!C$77)</f>
        <v>93.807045977991976</v>
      </c>
      <c r="D103" s="65">
        <f>100*('Fig. 4S2 GB2_Raw'!D103-'Fig. 4S2 GB2_Raw'!D$77)/('Fig. 4S2 GB2_Raw'!D$78-'Fig. 4S2 GB2_Raw'!D$77)</f>
        <v>105.49207407631924</v>
      </c>
      <c r="E103" s="65">
        <f>100*('Fig. 4S2 GB2_Raw'!E103-'Fig. 4S2 GB2_Raw'!E$77)/('Fig. 4S2 GB2_Raw'!E$78-'Fig. 4S2 GB2_Raw'!E$77)</f>
        <v>101.34034502661451</v>
      </c>
      <c r="F103" s="66"/>
      <c r="G103" s="65"/>
      <c r="H103" s="65"/>
      <c r="J103" s="75">
        <f t="shared" si="24"/>
        <v>100.21315502697524</v>
      </c>
      <c r="K103" s="75">
        <f t="shared" si="25"/>
        <v>3.4199360805985597</v>
      </c>
      <c r="L103" s="75">
        <f t="shared" si="26"/>
        <v>3</v>
      </c>
    </row>
    <row r="104" spans="1:12" ht="14.25" thickTop="1" thickBot="1">
      <c r="A104" s="63">
        <f>'Fig. 4S2 GB2_Raw'!A104</f>
        <v>9.9999999999999995E-7</v>
      </c>
      <c r="B104" s="64">
        <f>'Fig. 4S2 GB2_Raw'!B104</f>
        <v>-6</v>
      </c>
      <c r="C104" s="65">
        <f>100*('Fig. 4S2 GB2_Raw'!C104-'Fig. 4S2 GB2_Raw'!C$77)/('Fig. 4S2 GB2_Raw'!C$78-'Fig. 4S2 GB2_Raw'!C$77)</f>
        <v>70.169751770024746</v>
      </c>
      <c r="D104" s="65">
        <f>100*('Fig. 4S2 GB2_Raw'!D104-'Fig. 4S2 GB2_Raw'!D$77)/('Fig. 4S2 GB2_Raw'!D$78-'Fig. 4S2 GB2_Raw'!D$77)</f>
        <v>90.555572394144221</v>
      </c>
      <c r="E104" s="65">
        <f>100*('Fig. 4S2 GB2_Raw'!E104-'Fig. 4S2 GB2_Raw'!E$77)/('Fig. 4S2 GB2_Raw'!E$78-'Fig. 4S2 GB2_Raw'!E$77)</f>
        <v>73.385493490668907</v>
      </c>
      <c r="F104" s="66"/>
      <c r="G104" s="65"/>
      <c r="H104" s="65"/>
      <c r="J104" s="75">
        <f t="shared" si="24"/>
        <v>78.036939218279301</v>
      </c>
      <c r="K104" s="75">
        <f t="shared" si="25"/>
        <v>6.3277795249037121</v>
      </c>
      <c r="L104" s="75">
        <f t="shared" si="26"/>
        <v>3</v>
      </c>
    </row>
    <row r="105" spans="1:12" ht="14.25" thickTop="1" thickBot="1">
      <c r="A105" s="63">
        <f>'Fig. 4S2 GB2_Raw'!A105</f>
        <v>9.9999999999999995E-8</v>
      </c>
      <c r="B105" s="64">
        <f>'Fig. 4S2 GB2_Raw'!B105</f>
        <v>-7</v>
      </c>
      <c r="C105" s="65">
        <f>100*('Fig. 4S2 GB2_Raw'!C105-'Fig. 4S2 GB2_Raw'!C$77)/('Fig. 4S2 GB2_Raw'!C$78-'Fig. 4S2 GB2_Raw'!C$77)</f>
        <v>36.675765589013054</v>
      </c>
      <c r="D105" s="65">
        <f>100*('Fig. 4S2 GB2_Raw'!D105-'Fig. 4S2 GB2_Raw'!D$77)/('Fig. 4S2 GB2_Raw'!D$78-'Fig. 4S2 GB2_Raw'!D$77)</f>
        <v>56.366501985269615</v>
      </c>
      <c r="E105" s="65">
        <f>100*('Fig. 4S2 GB2_Raw'!E105-'Fig. 4S2 GB2_Raw'!E$77)/('Fig. 4S2 GB2_Raw'!E$78-'Fig. 4S2 GB2_Raw'!E$77)</f>
        <v>26.595267107035212</v>
      </c>
      <c r="F105" s="66"/>
      <c r="G105" s="65"/>
      <c r="H105" s="65"/>
      <c r="J105" s="75">
        <f t="shared" si="24"/>
        <v>39.87917822710596</v>
      </c>
      <c r="K105" s="75">
        <f t="shared" si="25"/>
        <v>8.742196442945934</v>
      </c>
      <c r="L105" s="75">
        <f t="shared" si="26"/>
        <v>3</v>
      </c>
    </row>
    <row r="106" spans="1:12" ht="14.25" thickTop="1" thickBot="1">
      <c r="A106" s="63">
        <f>'Fig. 4S2 GB2_Raw'!A106</f>
        <v>1E-8</v>
      </c>
      <c r="B106" s="64">
        <f>'Fig. 4S2 GB2_Raw'!B106</f>
        <v>-8</v>
      </c>
      <c r="C106" s="65">
        <f>100*('Fig. 4S2 GB2_Raw'!C106-'Fig. 4S2 GB2_Raw'!C$77)/('Fig. 4S2 GB2_Raw'!C$78-'Fig. 4S2 GB2_Raw'!C$77)</f>
        <v>2.3202251983280737</v>
      </c>
      <c r="D106" s="65">
        <f>100*('Fig. 4S2 GB2_Raw'!D106-'Fig. 4S2 GB2_Raw'!D$77)/('Fig. 4S2 GB2_Raw'!D$78-'Fig. 4S2 GB2_Raw'!D$77)</f>
        <v>1.7731033855666358</v>
      </c>
      <c r="E106" s="65">
        <f>100*('Fig. 4S2 GB2_Raw'!E106-'Fig. 4S2 GB2_Raw'!E$77)/('Fig. 4S2 GB2_Raw'!E$78-'Fig. 4S2 GB2_Raw'!E$77)</f>
        <v>1.1126787661130004</v>
      </c>
      <c r="F106" s="66"/>
      <c r="G106" s="65"/>
      <c r="H106" s="65"/>
      <c r="J106" s="75">
        <f t="shared" si="24"/>
        <v>1.7353357833359035</v>
      </c>
      <c r="K106" s="75">
        <f t="shared" si="25"/>
        <v>0.34909974234810109</v>
      </c>
      <c r="L106" s="75">
        <f t="shared" si="26"/>
        <v>3</v>
      </c>
    </row>
    <row r="107" spans="1:12" ht="14.25" thickTop="1" thickBot="1">
      <c r="A107" s="63">
        <f>'Fig. 4S2 GB2_Raw'!A107</f>
        <v>1.0000000000000001E-9</v>
      </c>
      <c r="B107" s="64">
        <f>'Fig. 4S2 GB2_Raw'!B107</f>
        <v>-9</v>
      </c>
      <c r="C107" s="65">
        <f>100*('Fig. 4S2 GB2_Raw'!C107-'Fig. 4S2 GB2_Raw'!C$77)/('Fig. 4S2 GB2_Raw'!C$78-'Fig. 4S2 GB2_Raw'!C$77)</f>
        <v>1.2518126759361941</v>
      </c>
      <c r="D107" s="65">
        <f>100*('Fig. 4S2 GB2_Raw'!D107-'Fig. 4S2 GB2_Raw'!D$77)/('Fig. 4S2 GB2_Raw'!D$78-'Fig. 4S2 GB2_Raw'!D$77)</f>
        <v>2.9051617009668727</v>
      </c>
      <c r="E107" s="65">
        <f>100*('Fig. 4S2 GB2_Raw'!E107-'Fig. 4S2 GB2_Raw'!E$77)/('Fig. 4S2 GB2_Raw'!E$78-'Fig. 4S2 GB2_Raw'!E$77)</f>
        <v>-0.10902327967677594</v>
      </c>
      <c r="F107" s="66"/>
      <c r="G107" s="65"/>
      <c r="H107" s="65"/>
      <c r="J107" s="75">
        <f t="shared" si="24"/>
        <v>1.3493170324087638</v>
      </c>
      <c r="K107" s="75">
        <f t="shared" si="25"/>
        <v>0.87148495856837838</v>
      </c>
      <c r="L107" s="75">
        <f t="shared" si="26"/>
        <v>3</v>
      </c>
    </row>
    <row r="108" spans="1:12" ht="14.25" thickTop="1" thickBot="1">
      <c r="A108" s="63">
        <f>'Fig. 4S2 GB2_Raw'!A108</f>
        <v>1E-10</v>
      </c>
      <c r="B108" s="64">
        <f>'Fig. 4S2 GB2_Raw'!B108</f>
        <v>-10</v>
      </c>
      <c r="C108" s="65">
        <f>100*('Fig. 4S2 GB2_Raw'!C108-'Fig. 4S2 GB2_Raw'!C$77)/('Fig. 4S2 GB2_Raw'!C$78-'Fig. 4S2 GB2_Raw'!C$77)</f>
        <v>0.15780943444510803</v>
      </c>
      <c r="D108" s="65">
        <f>100*('Fig. 4S2 GB2_Raw'!D108-'Fig. 4S2 GB2_Raw'!D$77)/('Fig. 4S2 GB2_Raw'!D$78-'Fig. 4S2 GB2_Raw'!D$77)</f>
        <v>1.0062740581335439</v>
      </c>
      <c r="E108" s="65">
        <f>100*('Fig. 4S2 GB2_Raw'!E108-'Fig. 4S2 GB2_Raw'!E$77)/('Fig. 4S2 GB2_Raw'!E$78-'Fig. 4S2 GB2_Raw'!E$77)</f>
        <v>-3.2065670493154519E-3</v>
      </c>
      <c r="F108" s="66"/>
      <c r="G108" s="65"/>
      <c r="H108" s="65"/>
      <c r="J108" s="75">
        <f t="shared" si="24"/>
        <v>0.38695897517644545</v>
      </c>
      <c r="K108" s="75">
        <f t="shared" si="25"/>
        <v>0.31312666083015639</v>
      </c>
      <c r="L108" s="75">
        <f t="shared" si="26"/>
        <v>3</v>
      </c>
    </row>
    <row r="109" spans="1:12" ht="13.5" thickTop="1"/>
  </sheetData>
  <phoneticPr fontId="1" type="noConversion"/>
  <pageMargins left="0.7" right="0.7" top="0.75" bottom="0.75" header="0.3" footer="0.3"/>
  <pageSetup orientation="portrait" verticalDpi="12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4"/>
  <sheetViews>
    <sheetView topLeftCell="A127" zoomScaleNormal="100" workbookViewId="0">
      <pane xSplit="1" topLeftCell="B1" activePane="topRight" state="frozen"/>
      <selection activeCell="K10" sqref="K10"/>
      <selection pane="topRight" activeCell="K144" sqref="K144"/>
    </sheetView>
  </sheetViews>
  <sheetFormatPr defaultColWidth="9.125" defaultRowHeight="12.75"/>
  <cols>
    <col min="1" max="1" width="25.25" style="71" customWidth="1"/>
    <col min="2" max="2" width="5.25" style="71" customWidth="1"/>
    <col min="3" max="8" width="8.5" style="71" customWidth="1"/>
    <col min="9" max="9" width="5.125" style="71" customWidth="1"/>
    <col min="10" max="16384" width="9.125" style="71"/>
  </cols>
  <sheetData>
    <row r="1" spans="1:8" s="53" customFormat="1">
      <c r="A1" s="67"/>
      <c r="B1" s="68"/>
      <c r="C1" s="69"/>
      <c r="D1" s="69"/>
      <c r="E1" s="69"/>
      <c r="F1" s="69"/>
      <c r="G1" s="69"/>
      <c r="H1" s="69"/>
    </row>
    <row r="2" spans="1:8" s="53" customFormat="1" ht="26.25" thickBot="1">
      <c r="A2" s="52" t="s">
        <v>87</v>
      </c>
    </row>
    <row r="3" spans="1:8" s="53" customFormat="1" ht="14.25" thickTop="1" thickBot="1">
      <c r="A3" s="54"/>
      <c r="B3" s="55"/>
      <c r="C3" s="56">
        <v>20200107</v>
      </c>
      <c r="D3" s="56">
        <v>20200111</v>
      </c>
      <c r="E3" s="57">
        <v>20200113</v>
      </c>
      <c r="F3" s="57"/>
      <c r="G3" s="56"/>
      <c r="H3" s="56"/>
    </row>
    <row r="4" spans="1:8" s="53" customFormat="1" ht="13.5" thickTop="1">
      <c r="A4" s="58" t="s">
        <v>77</v>
      </c>
      <c r="B4" s="59" t="s">
        <v>3</v>
      </c>
      <c r="C4" s="60"/>
      <c r="D4" s="61"/>
      <c r="E4" s="62"/>
      <c r="F4" s="62"/>
      <c r="G4" s="61"/>
      <c r="H4" s="61"/>
    </row>
    <row r="5" spans="1:8" s="53" customFormat="1">
      <c r="A5" s="63">
        <v>1E-14</v>
      </c>
      <c r="B5" s="64">
        <f t="shared" ref="B5:B12" si="0">LOG(A5)</f>
        <v>-14</v>
      </c>
      <c r="C5" s="65">
        <v>22.733333333333334</v>
      </c>
      <c r="D5" s="65">
        <v>10.85</v>
      </c>
      <c r="E5" s="65"/>
      <c r="F5" s="66"/>
      <c r="G5" s="65"/>
      <c r="H5" s="65"/>
    </row>
    <row r="6" spans="1:8" s="53" customFormat="1">
      <c r="A6" s="63">
        <v>1E-4</v>
      </c>
      <c r="B6" s="64">
        <f t="shared" si="0"/>
        <v>-4</v>
      </c>
      <c r="C6" s="65">
        <v>1252.2333333333333</v>
      </c>
      <c r="D6" s="65">
        <v>1780.8000000000002</v>
      </c>
      <c r="E6" s="65"/>
      <c r="F6" s="66"/>
      <c r="G6" s="65"/>
      <c r="H6" s="65"/>
    </row>
    <row r="7" spans="1:8" s="53" customFormat="1">
      <c r="A7" s="63">
        <v>1.0000000000000001E-5</v>
      </c>
      <c r="B7" s="64">
        <f t="shared" si="0"/>
        <v>-5</v>
      </c>
      <c r="C7" s="65">
        <v>1257</v>
      </c>
      <c r="D7" s="65">
        <v>1794.4666666666665</v>
      </c>
      <c r="E7" s="65"/>
      <c r="F7" s="66"/>
      <c r="G7" s="65"/>
      <c r="H7" s="65"/>
    </row>
    <row r="8" spans="1:8" s="53" customFormat="1">
      <c r="A8" s="63">
        <v>9.9999999999999995E-7</v>
      </c>
      <c r="B8" s="64">
        <f t="shared" si="0"/>
        <v>-6</v>
      </c>
      <c r="C8" s="65">
        <v>1090.5</v>
      </c>
      <c r="D8" s="65">
        <v>1675.3666666666668</v>
      </c>
      <c r="E8" s="65"/>
      <c r="F8" s="66"/>
      <c r="G8" s="65"/>
      <c r="H8" s="65"/>
    </row>
    <row r="9" spans="1:8" s="53" customFormat="1">
      <c r="A9" s="63">
        <v>9.9999999999999995E-8</v>
      </c>
      <c r="B9" s="64">
        <f t="shared" si="0"/>
        <v>-7</v>
      </c>
      <c r="C9" s="65">
        <v>817.23333333333323</v>
      </c>
      <c r="D9" s="65">
        <v>1139.5500000000002</v>
      </c>
      <c r="E9" s="65"/>
      <c r="F9" s="66"/>
      <c r="G9" s="65"/>
      <c r="H9" s="65"/>
    </row>
    <row r="10" spans="1:8" s="53" customFormat="1">
      <c r="A10" s="63">
        <v>1E-8</v>
      </c>
      <c r="B10" s="64">
        <f t="shared" si="0"/>
        <v>-8</v>
      </c>
      <c r="C10" s="65">
        <v>263.2</v>
      </c>
      <c r="D10" s="65">
        <v>396.25</v>
      </c>
      <c r="E10" s="65"/>
      <c r="F10" s="66"/>
      <c r="G10" s="65"/>
      <c r="H10" s="65"/>
    </row>
    <row r="11" spans="1:8" s="53" customFormat="1">
      <c r="A11" s="63">
        <v>1.0000000000000001E-9</v>
      </c>
      <c r="B11" s="64">
        <f t="shared" si="0"/>
        <v>-9</v>
      </c>
      <c r="C11" s="65">
        <v>19.7</v>
      </c>
      <c r="D11" s="65">
        <v>18.45</v>
      </c>
      <c r="E11" s="65"/>
      <c r="F11" s="66"/>
      <c r="G11" s="65"/>
      <c r="H11" s="65"/>
    </row>
    <row r="12" spans="1:8" s="53" customFormat="1">
      <c r="A12" s="63">
        <v>1E-10</v>
      </c>
      <c r="B12" s="64">
        <f t="shared" si="0"/>
        <v>-10</v>
      </c>
      <c r="C12" s="65">
        <v>20.350000000000001</v>
      </c>
      <c r="D12" s="65">
        <v>13.100000000000001</v>
      </c>
      <c r="E12" s="65"/>
      <c r="F12" s="66"/>
      <c r="G12" s="65"/>
      <c r="H12" s="65"/>
    </row>
    <row r="13" spans="1:8" s="70" customFormat="1"/>
    <row r="14" spans="1:8" s="53" customFormat="1" ht="26.25" thickBot="1">
      <c r="A14" s="52" t="s">
        <v>88</v>
      </c>
    </row>
    <row r="15" spans="1:8" s="53" customFormat="1" ht="14.25" thickTop="1" thickBot="1">
      <c r="A15" s="54"/>
      <c r="B15" s="55"/>
      <c r="C15" s="56">
        <v>20200107</v>
      </c>
      <c r="D15" s="56">
        <v>20200111</v>
      </c>
      <c r="E15" s="57">
        <v>20200113</v>
      </c>
      <c r="F15" s="57"/>
      <c r="G15" s="56"/>
      <c r="H15" s="56"/>
    </row>
    <row r="16" spans="1:8" s="53" customFormat="1" ht="13.5" thickTop="1">
      <c r="A16" s="58" t="s">
        <v>77</v>
      </c>
      <c r="B16" s="59" t="s">
        <v>3</v>
      </c>
      <c r="C16" s="60"/>
      <c r="D16" s="61"/>
      <c r="E16" s="62"/>
      <c r="F16" s="62"/>
      <c r="G16" s="61"/>
      <c r="H16" s="61"/>
    </row>
    <row r="17" spans="1:8" s="53" customFormat="1">
      <c r="A17" s="63">
        <v>1E-14</v>
      </c>
      <c r="B17" s="64">
        <f t="shared" ref="B17:B24" si="1">LOG(A17)</f>
        <v>-14</v>
      </c>
      <c r="C17" s="65">
        <v>26.6</v>
      </c>
      <c r="D17" s="65">
        <v>91.8</v>
      </c>
      <c r="E17" s="65"/>
      <c r="F17" s="66"/>
      <c r="G17" s="65"/>
      <c r="H17" s="65"/>
    </row>
    <row r="18" spans="1:8" s="53" customFormat="1">
      <c r="A18" s="63">
        <v>1E-4</v>
      </c>
      <c r="B18" s="64">
        <f t="shared" si="1"/>
        <v>-4</v>
      </c>
      <c r="C18" s="65">
        <v>1321.3333333333333</v>
      </c>
      <c r="D18" s="65">
        <v>1790.5333333333335</v>
      </c>
      <c r="E18" s="65"/>
      <c r="F18" s="66"/>
      <c r="G18" s="65"/>
      <c r="H18" s="65"/>
    </row>
    <row r="19" spans="1:8" s="53" customFormat="1">
      <c r="A19" s="63">
        <v>1.0000000000000001E-5</v>
      </c>
      <c r="B19" s="64">
        <f t="shared" si="1"/>
        <v>-5</v>
      </c>
      <c r="C19" s="65">
        <v>1227.2</v>
      </c>
      <c r="D19" s="65">
        <v>1741.5</v>
      </c>
      <c r="E19" s="65"/>
      <c r="F19" s="66"/>
      <c r="G19" s="65"/>
      <c r="H19" s="65"/>
    </row>
    <row r="20" spans="1:8" s="53" customFormat="1">
      <c r="A20" s="63">
        <v>9.9999999999999995E-7</v>
      </c>
      <c r="B20" s="64">
        <f t="shared" si="1"/>
        <v>-6</v>
      </c>
      <c r="C20" s="65">
        <v>1100.0333333333333</v>
      </c>
      <c r="D20" s="65">
        <v>1620.7</v>
      </c>
      <c r="E20" s="65"/>
      <c r="F20" s="66"/>
      <c r="G20" s="65"/>
      <c r="H20" s="65"/>
    </row>
    <row r="21" spans="1:8" s="53" customFormat="1">
      <c r="A21" s="63">
        <v>9.9999999999999995E-8</v>
      </c>
      <c r="B21" s="64">
        <f t="shared" si="1"/>
        <v>-7</v>
      </c>
      <c r="C21" s="65">
        <v>917.80000000000007</v>
      </c>
      <c r="D21" s="65">
        <v>1245.2666666666667</v>
      </c>
      <c r="E21" s="65"/>
      <c r="F21" s="66"/>
      <c r="G21" s="65"/>
      <c r="H21" s="65"/>
    </row>
    <row r="22" spans="1:8" s="53" customFormat="1">
      <c r="A22" s="63">
        <v>1E-8</v>
      </c>
      <c r="B22" s="64">
        <f t="shared" si="1"/>
        <v>-8</v>
      </c>
      <c r="C22" s="65">
        <v>591.43333333333328</v>
      </c>
      <c r="D22" s="65">
        <v>830.25</v>
      </c>
      <c r="E22" s="65"/>
      <c r="F22" s="66"/>
      <c r="G22" s="65"/>
      <c r="H22" s="65"/>
    </row>
    <row r="23" spans="1:8" s="53" customFormat="1">
      <c r="A23" s="63">
        <v>1.0000000000000001E-9</v>
      </c>
      <c r="B23" s="64">
        <f t="shared" si="1"/>
        <v>-9</v>
      </c>
      <c r="C23" s="65">
        <v>166.33333333333334</v>
      </c>
      <c r="D23" s="65">
        <v>300.10000000000002</v>
      </c>
      <c r="E23" s="65"/>
      <c r="F23" s="66"/>
      <c r="G23" s="65"/>
      <c r="H23" s="65"/>
    </row>
    <row r="24" spans="1:8" s="53" customFormat="1">
      <c r="A24" s="63">
        <v>1E-10</v>
      </c>
      <c r="B24" s="64">
        <f t="shared" si="1"/>
        <v>-10</v>
      </c>
      <c r="C24" s="65">
        <v>33.56666666666667</v>
      </c>
      <c r="D24" s="65">
        <v>144.33333333333334</v>
      </c>
      <c r="E24" s="65"/>
      <c r="F24" s="66"/>
      <c r="G24" s="65"/>
      <c r="H24" s="65"/>
    </row>
    <row r="26" spans="1:8" s="53" customFormat="1" ht="26.25" thickBot="1">
      <c r="A26" s="52" t="s">
        <v>89</v>
      </c>
    </row>
    <row r="27" spans="1:8" s="53" customFormat="1" ht="14.25" thickTop="1" thickBot="1">
      <c r="A27" s="54"/>
      <c r="B27" s="55"/>
      <c r="C27" s="56">
        <v>20200107</v>
      </c>
      <c r="D27" s="56">
        <v>20200111</v>
      </c>
      <c r="E27" s="57">
        <v>20200113</v>
      </c>
      <c r="F27" s="57"/>
      <c r="G27" s="56"/>
      <c r="H27" s="56"/>
    </row>
    <row r="28" spans="1:8" s="53" customFormat="1" ht="13.5" thickTop="1">
      <c r="A28" s="58" t="s">
        <v>90</v>
      </c>
      <c r="B28" s="59" t="s">
        <v>3</v>
      </c>
      <c r="C28" s="60"/>
      <c r="D28" s="61"/>
      <c r="E28" s="62"/>
      <c r="F28" s="62"/>
      <c r="G28" s="61"/>
      <c r="H28" s="61"/>
    </row>
    <row r="29" spans="1:8" s="53" customFormat="1">
      <c r="A29" s="63">
        <v>1E-14</v>
      </c>
      <c r="B29" s="64">
        <f t="shared" ref="B29:B36" si="2">LOG(A29)</f>
        <v>-14</v>
      </c>
      <c r="C29" s="65">
        <v>372.43333333333334</v>
      </c>
      <c r="D29" s="65">
        <v>673.35</v>
      </c>
      <c r="E29" s="65"/>
      <c r="F29" s="66"/>
      <c r="G29" s="65"/>
      <c r="H29" s="65"/>
    </row>
    <row r="30" spans="1:8" s="53" customFormat="1">
      <c r="A30" s="63">
        <v>1E-4</v>
      </c>
      <c r="B30" s="64">
        <f t="shared" si="2"/>
        <v>-4</v>
      </c>
      <c r="C30" s="65">
        <v>1329.8666666666668</v>
      </c>
      <c r="D30" s="65">
        <v>1816.3</v>
      </c>
      <c r="E30" s="65"/>
      <c r="F30" s="66"/>
      <c r="G30" s="65"/>
      <c r="H30" s="65"/>
    </row>
    <row r="31" spans="1:8" s="53" customFormat="1">
      <c r="A31" s="63">
        <v>1.0000000000000001E-5</v>
      </c>
      <c r="B31" s="64">
        <f t="shared" si="2"/>
        <v>-5</v>
      </c>
      <c r="C31" s="65">
        <v>1305.5666666666668</v>
      </c>
      <c r="D31" s="65">
        <v>1856.2666666666667</v>
      </c>
      <c r="E31" s="65"/>
      <c r="F31" s="66"/>
      <c r="G31" s="65"/>
      <c r="H31" s="65"/>
    </row>
    <row r="32" spans="1:8" s="53" customFormat="1">
      <c r="A32" s="63">
        <v>9.9999999999999995E-7</v>
      </c>
      <c r="B32" s="64">
        <f t="shared" si="2"/>
        <v>-6</v>
      </c>
      <c r="C32" s="65">
        <v>1225.6333333333334</v>
      </c>
      <c r="D32" s="65">
        <v>1711.3999999999999</v>
      </c>
      <c r="E32" s="65"/>
      <c r="F32" s="66"/>
      <c r="G32" s="65"/>
      <c r="H32" s="65"/>
    </row>
    <row r="33" spans="1:8" s="53" customFormat="1">
      <c r="A33" s="63">
        <v>9.9999999999999995E-8</v>
      </c>
      <c r="B33" s="64">
        <f t="shared" si="2"/>
        <v>-7</v>
      </c>
      <c r="C33" s="65">
        <v>1004.7999999999998</v>
      </c>
      <c r="D33" s="65">
        <v>1484.0333333333335</v>
      </c>
      <c r="E33" s="65"/>
      <c r="F33" s="66"/>
      <c r="G33" s="65"/>
      <c r="H33" s="65"/>
    </row>
    <row r="34" spans="1:8" s="53" customFormat="1">
      <c r="A34" s="63">
        <v>1E-8</v>
      </c>
      <c r="B34" s="64">
        <f t="shared" si="2"/>
        <v>-8</v>
      </c>
      <c r="C34" s="65">
        <v>790.36666666666667</v>
      </c>
      <c r="D34" s="65">
        <v>1117.6666666666667</v>
      </c>
      <c r="E34" s="65"/>
      <c r="F34" s="66"/>
      <c r="G34" s="65"/>
      <c r="H34" s="65"/>
    </row>
    <row r="35" spans="1:8" s="53" customFormat="1">
      <c r="A35" s="63">
        <v>1.0000000000000001E-9</v>
      </c>
      <c r="B35" s="64">
        <f t="shared" si="2"/>
        <v>-9</v>
      </c>
      <c r="C35" s="65">
        <v>538.15000000000009</v>
      </c>
      <c r="D35" s="65">
        <v>828.8</v>
      </c>
      <c r="E35" s="65"/>
      <c r="F35" s="66"/>
      <c r="G35" s="65"/>
      <c r="H35" s="65"/>
    </row>
    <row r="36" spans="1:8" s="53" customFormat="1">
      <c r="A36" s="63">
        <v>1E-10</v>
      </c>
      <c r="B36" s="64">
        <f t="shared" si="2"/>
        <v>-10</v>
      </c>
      <c r="C36" s="65">
        <v>380.4</v>
      </c>
      <c r="D36" s="65">
        <v>703.1</v>
      </c>
      <c r="E36" s="65"/>
      <c r="F36" s="66"/>
      <c r="G36" s="65"/>
      <c r="H36" s="65"/>
    </row>
    <row r="38" spans="1:8" s="53" customFormat="1" ht="26.25" thickBot="1">
      <c r="A38" s="52" t="s">
        <v>91</v>
      </c>
    </row>
    <row r="39" spans="1:8" s="53" customFormat="1" ht="14.25" thickTop="1" thickBot="1">
      <c r="A39" s="54"/>
      <c r="B39" s="55"/>
      <c r="C39" s="56">
        <v>20200107</v>
      </c>
      <c r="D39" s="56">
        <v>20200111</v>
      </c>
      <c r="E39" s="57">
        <v>20200113</v>
      </c>
      <c r="F39" s="57"/>
      <c r="G39" s="56"/>
      <c r="H39" s="56"/>
    </row>
    <row r="40" spans="1:8" s="53" customFormat="1" ht="13.5" thickTop="1">
      <c r="A40" s="58" t="s">
        <v>77</v>
      </c>
      <c r="B40" s="59" t="s">
        <v>92</v>
      </c>
      <c r="C40" s="60"/>
      <c r="D40" s="61"/>
      <c r="E40" s="62"/>
      <c r="F40" s="62"/>
      <c r="G40" s="61"/>
      <c r="H40" s="61"/>
    </row>
    <row r="41" spans="1:8" s="53" customFormat="1">
      <c r="A41" s="63">
        <v>1E-14</v>
      </c>
      <c r="B41" s="64">
        <f t="shared" ref="B41:B48" si="3">LOG(A41)</f>
        <v>-14</v>
      </c>
      <c r="C41" s="65">
        <v>34.966666666666669</v>
      </c>
      <c r="D41" s="65">
        <v>51.9</v>
      </c>
      <c r="E41" s="65">
        <v>49.3</v>
      </c>
      <c r="F41" s="66"/>
      <c r="G41" s="65"/>
      <c r="H41" s="65"/>
    </row>
    <row r="42" spans="1:8" s="53" customFormat="1">
      <c r="A42" s="63">
        <v>1E-4</v>
      </c>
      <c r="B42" s="64">
        <f t="shared" si="3"/>
        <v>-4</v>
      </c>
      <c r="C42" s="65">
        <v>1407.2</v>
      </c>
      <c r="D42" s="65">
        <v>2230.8000000000002</v>
      </c>
      <c r="E42" s="65">
        <v>2112.35</v>
      </c>
      <c r="F42" s="66"/>
      <c r="G42" s="65"/>
      <c r="H42" s="65"/>
    </row>
    <row r="43" spans="1:8" s="53" customFormat="1">
      <c r="A43" s="63">
        <v>1.0000000000000001E-5</v>
      </c>
      <c r="B43" s="64">
        <f t="shared" si="3"/>
        <v>-5</v>
      </c>
      <c r="C43" s="65">
        <v>1452.5500000000002</v>
      </c>
      <c r="D43" s="65">
        <v>2150.4</v>
      </c>
      <c r="E43" s="65">
        <v>1848</v>
      </c>
      <c r="F43" s="66"/>
      <c r="G43" s="65"/>
      <c r="H43" s="65"/>
    </row>
    <row r="44" spans="1:8" s="53" customFormat="1">
      <c r="A44" s="63">
        <v>9.9999999999999995E-7</v>
      </c>
      <c r="B44" s="64">
        <f t="shared" si="3"/>
        <v>-6</v>
      </c>
      <c r="C44" s="65">
        <v>1147.8</v>
      </c>
      <c r="D44" s="65">
        <v>1684.4499999999998</v>
      </c>
      <c r="E44" s="65">
        <v>1336.9333333333332</v>
      </c>
      <c r="F44" s="66"/>
      <c r="G44" s="65"/>
      <c r="H44" s="65"/>
    </row>
    <row r="45" spans="1:8" s="53" customFormat="1">
      <c r="A45" s="63">
        <v>9.9999999999999995E-8</v>
      </c>
      <c r="B45" s="64">
        <f t="shared" si="3"/>
        <v>-7</v>
      </c>
      <c r="C45" s="65">
        <v>641.40000000000009</v>
      </c>
      <c r="D45" s="65">
        <v>791.0333333333333</v>
      </c>
      <c r="E45" s="65">
        <v>661.5333333333333</v>
      </c>
      <c r="F45" s="66"/>
      <c r="G45" s="65"/>
      <c r="H45" s="65"/>
    </row>
    <row r="46" spans="1:8" s="53" customFormat="1">
      <c r="A46" s="63">
        <v>1E-8</v>
      </c>
      <c r="B46" s="64">
        <f t="shared" si="3"/>
        <v>-8</v>
      </c>
      <c r="C46" s="65">
        <v>68.066666666666663</v>
      </c>
      <c r="D46" s="65">
        <v>80.5</v>
      </c>
      <c r="E46" s="65">
        <v>69.7</v>
      </c>
      <c r="F46" s="66"/>
      <c r="G46" s="65"/>
      <c r="H46" s="65"/>
    </row>
    <row r="47" spans="1:8" s="53" customFormat="1">
      <c r="A47" s="63">
        <v>1.0000000000000001E-9</v>
      </c>
      <c r="B47" s="64">
        <f t="shared" si="3"/>
        <v>-9</v>
      </c>
      <c r="C47" s="65">
        <v>28.1</v>
      </c>
      <c r="D47" s="65">
        <v>41.75</v>
      </c>
      <c r="E47" s="65">
        <v>60.133333333333333</v>
      </c>
      <c r="F47" s="66"/>
      <c r="G47" s="65"/>
      <c r="H47" s="65"/>
    </row>
    <row r="48" spans="1:8" s="53" customFormat="1">
      <c r="A48" s="63">
        <v>1E-10</v>
      </c>
      <c r="B48" s="64">
        <f t="shared" si="3"/>
        <v>-10</v>
      </c>
      <c r="C48" s="65">
        <v>35.9</v>
      </c>
      <c r="D48" s="65">
        <v>42.199999999999996</v>
      </c>
      <c r="E48" s="65">
        <v>45</v>
      </c>
      <c r="F48" s="66"/>
      <c r="G48" s="65"/>
      <c r="H48" s="65"/>
    </row>
    <row r="49" spans="1:8" s="70" customFormat="1"/>
    <row r="50" spans="1:8" s="53" customFormat="1" ht="26.25" thickBot="1">
      <c r="A50" s="52" t="s">
        <v>93</v>
      </c>
    </row>
    <row r="51" spans="1:8" s="53" customFormat="1" ht="14.25" thickTop="1" thickBot="1">
      <c r="A51" s="54"/>
      <c r="B51" s="55"/>
      <c r="C51" s="56">
        <v>20200107</v>
      </c>
      <c r="D51" s="56">
        <v>20200111</v>
      </c>
      <c r="E51" s="57">
        <v>20200113</v>
      </c>
      <c r="F51" s="57"/>
      <c r="G51" s="56"/>
      <c r="H51" s="56"/>
    </row>
    <row r="52" spans="1:8" s="53" customFormat="1" ht="13.5" thickTop="1">
      <c r="A52" s="58" t="s">
        <v>77</v>
      </c>
      <c r="B52" s="59" t="s">
        <v>3</v>
      </c>
      <c r="C52" s="60"/>
      <c r="D52" s="61"/>
      <c r="E52" s="62"/>
      <c r="F52" s="62"/>
      <c r="G52" s="61"/>
      <c r="H52" s="61"/>
    </row>
    <row r="53" spans="1:8" s="53" customFormat="1">
      <c r="A53" s="63">
        <v>1E-14</v>
      </c>
      <c r="B53" s="64">
        <f t="shared" ref="B53:B60" si="4">LOG(A53)</f>
        <v>-14</v>
      </c>
      <c r="C53" s="65">
        <v>48.7</v>
      </c>
      <c r="D53" s="65">
        <v>51.133333333333333</v>
      </c>
      <c r="E53" s="65">
        <v>58.2</v>
      </c>
      <c r="F53" s="66"/>
      <c r="G53" s="65"/>
      <c r="H53" s="65"/>
    </row>
    <row r="54" spans="1:8" s="53" customFormat="1">
      <c r="A54" s="63">
        <v>1E-4</v>
      </c>
      <c r="B54" s="64">
        <f t="shared" si="4"/>
        <v>-4</v>
      </c>
      <c r="C54" s="65">
        <v>1579</v>
      </c>
      <c r="D54" s="65">
        <v>2231.1</v>
      </c>
      <c r="E54" s="65">
        <v>2104.4666666666667</v>
      </c>
      <c r="F54" s="66"/>
      <c r="G54" s="65"/>
      <c r="H54" s="65"/>
    </row>
    <row r="55" spans="1:8" s="53" customFormat="1">
      <c r="A55" s="63">
        <v>1.0000000000000001E-5</v>
      </c>
      <c r="B55" s="64">
        <f t="shared" si="4"/>
        <v>-5</v>
      </c>
      <c r="C55" s="65">
        <v>1446.45</v>
      </c>
      <c r="D55" s="65">
        <v>2029</v>
      </c>
      <c r="E55" s="65">
        <v>1809.8</v>
      </c>
      <c r="F55" s="66"/>
      <c r="G55" s="65"/>
      <c r="H55" s="65"/>
    </row>
    <row r="56" spans="1:8" s="53" customFormat="1">
      <c r="A56" s="63">
        <v>9.9999999999999995E-7</v>
      </c>
      <c r="B56" s="64">
        <f t="shared" si="4"/>
        <v>-6</v>
      </c>
      <c r="C56" s="65">
        <v>1223</v>
      </c>
      <c r="D56" s="65">
        <v>1548.6</v>
      </c>
      <c r="E56" s="65">
        <v>1309.4333333333332</v>
      </c>
      <c r="F56" s="66"/>
      <c r="G56" s="65"/>
      <c r="H56" s="65"/>
    </row>
    <row r="57" spans="1:8" s="53" customFormat="1">
      <c r="A57" s="63">
        <v>9.9999999999999995E-8</v>
      </c>
      <c r="B57" s="64">
        <f t="shared" si="4"/>
        <v>-7</v>
      </c>
      <c r="C57" s="65">
        <v>614.75</v>
      </c>
      <c r="D57" s="65">
        <v>792.9</v>
      </c>
      <c r="E57" s="65">
        <v>726.69999999999993</v>
      </c>
      <c r="F57" s="66"/>
      <c r="G57" s="65"/>
      <c r="H57" s="65"/>
    </row>
    <row r="58" spans="1:8" s="53" customFormat="1">
      <c r="A58" s="63">
        <v>1E-8</v>
      </c>
      <c r="B58" s="64">
        <f t="shared" si="4"/>
        <v>-8</v>
      </c>
      <c r="C58" s="65">
        <v>90.95</v>
      </c>
      <c r="D58" s="65">
        <v>74.333333333333329</v>
      </c>
      <c r="E58" s="65">
        <v>85.7</v>
      </c>
      <c r="F58" s="66"/>
      <c r="G58" s="65"/>
      <c r="H58" s="65"/>
    </row>
    <row r="59" spans="1:8" s="53" customFormat="1">
      <c r="A59" s="63">
        <v>1.0000000000000001E-9</v>
      </c>
      <c r="B59" s="64">
        <f t="shared" si="4"/>
        <v>-9</v>
      </c>
      <c r="C59" s="65">
        <v>30.6</v>
      </c>
      <c r="D59" s="65">
        <v>52.5</v>
      </c>
      <c r="E59" s="65">
        <v>68</v>
      </c>
      <c r="F59" s="66"/>
      <c r="G59" s="65"/>
      <c r="H59" s="65"/>
    </row>
    <row r="60" spans="1:8" s="53" customFormat="1">
      <c r="A60" s="63">
        <v>1E-10</v>
      </c>
      <c r="B60" s="64">
        <f t="shared" si="4"/>
        <v>-10</v>
      </c>
      <c r="C60" s="65">
        <v>43.1</v>
      </c>
      <c r="D60" s="65">
        <v>49.150000000000006</v>
      </c>
      <c r="E60" s="65">
        <v>60.5</v>
      </c>
      <c r="F60" s="66"/>
      <c r="G60" s="65"/>
      <c r="H60" s="65"/>
    </row>
    <row r="62" spans="1:8" s="53" customFormat="1" ht="26.25" thickBot="1">
      <c r="A62" s="52" t="s">
        <v>94</v>
      </c>
    </row>
    <row r="63" spans="1:8" s="53" customFormat="1" ht="14.25" thickTop="1" thickBot="1">
      <c r="A63" s="54"/>
      <c r="B63" s="55"/>
      <c r="C63" s="56">
        <v>20200107</v>
      </c>
      <c r="D63" s="56">
        <v>20200111</v>
      </c>
      <c r="E63" s="57">
        <v>20200113</v>
      </c>
      <c r="F63" s="57"/>
      <c r="G63" s="56"/>
      <c r="H63" s="56"/>
    </row>
    <row r="64" spans="1:8" s="53" customFormat="1" ht="13.5" thickTop="1">
      <c r="A64" s="58" t="s">
        <v>77</v>
      </c>
      <c r="B64" s="59" t="s">
        <v>95</v>
      </c>
      <c r="C64" s="60"/>
      <c r="D64" s="61"/>
      <c r="E64" s="62"/>
      <c r="F64" s="62"/>
      <c r="G64" s="61"/>
      <c r="H64" s="61"/>
    </row>
    <row r="65" spans="1:8" s="53" customFormat="1">
      <c r="A65" s="63">
        <v>1E-14</v>
      </c>
      <c r="B65" s="64">
        <f t="shared" ref="B65:B72" si="5">LOG(A65)</f>
        <v>-14</v>
      </c>
      <c r="C65" s="65">
        <v>56.8</v>
      </c>
      <c r="D65" s="65">
        <v>32</v>
      </c>
      <c r="E65" s="65">
        <v>56.4</v>
      </c>
      <c r="F65" s="66"/>
      <c r="G65" s="65"/>
      <c r="H65" s="65"/>
    </row>
    <row r="66" spans="1:8" s="53" customFormat="1">
      <c r="A66" s="63">
        <v>1E-4</v>
      </c>
      <c r="B66" s="64">
        <f t="shared" si="5"/>
        <v>-4</v>
      </c>
      <c r="C66" s="65">
        <v>1646</v>
      </c>
      <c r="D66" s="65">
        <v>2430.9333333333334</v>
      </c>
      <c r="E66" s="65">
        <v>2338.5500000000002</v>
      </c>
      <c r="F66" s="66"/>
      <c r="G66" s="65"/>
      <c r="H66" s="65"/>
    </row>
    <row r="67" spans="1:8" s="53" customFormat="1">
      <c r="A67" s="63">
        <v>1.0000000000000001E-5</v>
      </c>
      <c r="B67" s="64">
        <f t="shared" si="5"/>
        <v>-5</v>
      </c>
      <c r="C67" s="65">
        <v>1558.45</v>
      </c>
      <c r="D67" s="65">
        <v>2342.1000000000004</v>
      </c>
      <c r="E67" s="65">
        <v>2062.5500000000002</v>
      </c>
      <c r="F67" s="66"/>
      <c r="G67" s="65"/>
      <c r="H67" s="65"/>
    </row>
    <row r="68" spans="1:8" s="53" customFormat="1">
      <c r="A68" s="63">
        <v>9.9999999999999995E-7</v>
      </c>
      <c r="B68" s="64">
        <f t="shared" si="5"/>
        <v>-6</v>
      </c>
      <c r="C68" s="65">
        <v>1243.0333333333333</v>
      </c>
      <c r="D68" s="65">
        <v>1895.35</v>
      </c>
      <c r="E68" s="65">
        <v>1710.35</v>
      </c>
      <c r="F68" s="66"/>
      <c r="G68" s="65"/>
      <c r="H68" s="65"/>
    </row>
    <row r="69" spans="1:8" s="53" customFormat="1">
      <c r="A69" s="63">
        <v>9.9999999999999995E-8</v>
      </c>
      <c r="B69" s="64">
        <f t="shared" si="5"/>
        <v>-7</v>
      </c>
      <c r="C69" s="65">
        <v>781</v>
      </c>
      <c r="D69" s="65">
        <v>1069.5999999999999</v>
      </c>
      <c r="E69" s="65">
        <v>996.1</v>
      </c>
      <c r="F69" s="66"/>
      <c r="G69" s="65"/>
      <c r="H69" s="65"/>
    </row>
    <row r="70" spans="1:8" s="53" customFormat="1">
      <c r="A70" s="63">
        <v>1E-8</v>
      </c>
      <c r="B70" s="64">
        <f t="shared" si="5"/>
        <v>-8</v>
      </c>
      <c r="C70" s="65">
        <v>164.95</v>
      </c>
      <c r="D70" s="65">
        <v>158.25</v>
      </c>
      <c r="E70" s="65">
        <v>67.849999999999994</v>
      </c>
      <c r="F70" s="66"/>
      <c r="G70" s="65"/>
      <c r="H70" s="65"/>
    </row>
    <row r="71" spans="1:8" s="53" customFormat="1">
      <c r="A71" s="63">
        <v>1.0000000000000001E-9</v>
      </c>
      <c r="B71" s="64">
        <f t="shared" si="5"/>
        <v>-9</v>
      </c>
      <c r="C71" s="65">
        <v>57.8</v>
      </c>
      <c r="D71" s="65">
        <v>61.2</v>
      </c>
      <c r="E71" s="65">
        <v>63.8</v>
      </c>
      <c r="F71" s="66"/>
      <c r="G71" s="65"/>
      <c r="H71" s="65"/>
    </row>
    <row r="72" spans="1:8" s="53" customFormat="1">
      <c r="A72" s="63">
        <v>1E-10</v>
      </c>
      <c r="B72" s="64">
        <f t="shared" si="5"/>
        <v>-10</v>
      </c>
      <c r="C72" s="65">
        <v>55.8</v>
      </c>
      <c r="D72" s="65">
        <v>49.15</v>
      </c>
      <c r="E72" s="65">
        <v>49.6</v>
      </c>
      <c r="F72" s="66"/>
      <c r="G72" s="65"/>
      <c r="H72" s="65"/>
    </row>
    <row r="74" spans="1:8" s="53" customFormat="1" ht="26.25" thickBot="1">
      <c r="A74" s="52" t="s">
        <v>97</v>
      </c>
    </row>
    <row r="75" spans="1:8" s="53" customFormat="1" ht="14.25" thickTop="1" thickBot="1">
      <c r="A75" s="54"/>
      <c r="B75" s="55"/>
      <c r="C75" s="56">
        <v>20200107</v>
      </c>
      <c r="D75" s="56">
        <v>20200111</v>
      </c>
      <c r="E75" s="57">
        <v>20200113</v>
      </c>
      <c r="F75" s="57"/>
      <c r="G75" s="56"/>
      <c r="H75" s="56"/>
    </row>
    <row r="76" spans="1:8" s="53" customFormat="1" ht="13.5" thickTop="1">
      <c r="A76" s="58" t="s">
        <v>77</v>
      </c>
      <c r="B76" s="59" t="s">
        <v>3</v>
      </c>
      <c r="C76" s="60"/>
      <c r="D76" s="61"/>
      <c r="E76" s="62"/>
      <c r="F76" s="62"/>
      <c r="G76" s="61"/>
      <c r="H76" s="61"/>
    </row>
    <row r="77" spans="1:8" s="53" customFormat="1">
      <c r="A77" s="63">
        <v>1E-14</v>
      </c>
      <c r="B77" s="64">
        <f t="shared" ref="B77:B84" si="6">LOG(A77)</f>
        <v>-14</v>
      </c>
      <c r="C77" s="65">
        <v>18.649999999999999</v>
      </c>
      <c r="D77" s="65">
        <v>42.3</v>
      </c>
      <c r="E77" s="65">
        <v>46.8</v>
      </c>
      <c r="F77" s="66"/>
      <c r="G77" s="65"/>
      <c r="H77" s="65"/>
    </row>
    <row r="78" spans="1:8" s="53" customFormat="1">
      <c r="A78" s="63">
        <v>1E-4</v>
      </c>
      <c r="B78" s="64">
        <f t="shared" si="6"/>
        <v>-4</v>
      </c>
      <c r="C78" s="65">
        <v>1278.45</v>
      </c>
      <c r="D78" s="65">
        <v>1791.3999999999999</v>
      </c>
      <c r="E78" s="65">
        <v>2351.0666666666671</v>
      </c>
      <c r="F78" s="66"/>
      <c r="G78" s="65"/>
      <c r="H78" s="65"/>
    </row>
    <row r="79" spans="1:8" s="53" customFormat="1">
      <c r="A79" s="63">
        <v>1.0000000000000001E-5</v>
      </c>
      <c r="B79" s="64">
        <f t="shared" si="6"/>
        <v>-5</v>
      </c>
      <c r="C79" s="65">
        <v>1224.25</v>
      </c>
      <c r="D79" s="65">
        <v>1708.8</v>
      </c>
      <c r="E79" s="65">
        <v>2130.6</v>
      </c>
      <c r="F79" s="66"/>
      <c r="G79" s="65"/>
      <c r="H79" s="65"/>
    </row>
    <row r="80" spans="1:8" s="53" customFormat="1">
      <c r="A80" s="63">
        <v>9.9999999999999995E-7</v>
      </c>
      <c r="B80" s="64">
        <f t="shared" si="6"/>
        <v>-6</v>
      </c>
      <c r="C80" s="65">
        <v>960.86666666666667</v>
      </c>
      <c r="D80" s="65">
        <v>1398</v>
      </c>
      <c r="E80" s="65">
        <v>1680.0333333333331</v>
      </c>
      <c r="F80" s="66"/>
      <c r="G80" s="65"/>
      <c r="H80" s="65"/>
    </row>
    <row r="81" spans="1:8" s="53" customFormat="1">
      <c r="A81" s="63">
        <v>9.9999999999999995E-8</v>
      </c>
      <c r="B81" s="64">
        <f t="shared" si="6"/>
        <v>-7</v>
      </c>
      <c r="C81" s="65">
        <v>493.36666666666662</v>
      </c>
      <c r="D81" s="65">
        <v>668.13333333333333</v>
      </c>
      <c r="E81" s="65">
        <v>772.9666666666667</v>
      </c>
      <c r="F81" s="66"/>
      <c r="G81" s="65"/>
      <c r="H81" s="65"/>
    </row>
    <row r="82" spans="1:8" s="53" customFormat="1">
      <c r="A82" s="63">
        <v>1E-8</v>
      </c>
      <c r="B82" s="64">
        <f t="shared" si="6"/>
        <v>-8</v>
      </c>
      <c r="C82" s="65">
        <v>21.9</v>
      </c>
      <c r="D82" s="65">
        <v>65.5</v>
      </c>
      <c r="E82" s="65">
        <v>53.3</v>
      </c>
      <c r="F82" s="66"/>
      <c r="G82" s="65"/>
      <c r="H82" s="65"/>
    </row>
    <row r="83" spans="1:8" s="53" customFormat="1">
      <c r="A83" s="63">
        <v>1.0000000000000001E-9</v>
      </c>
      <c r="B83" s="64">
        <f t="shared" si="6"/>
        <v>-9</v>
      </c>
      <c r="C83" s="65">
        <v>20.200000000000003</v>
      </c>
      <c r="D83" s="65">
        <v>52</v>
      </c>
      <c r="E83" s="65">
        <v>48.8</v>
      </c>
      <c r="F83" s="66"/>
      <c r="G83" s="65"/>
      <c r="H83" s="65"/>
    </row>
    <row r="84" spans="1:8" s="53" customFormat="1">
      <c r="A84" s="63">
        <v>1E-10</v>
      </c>
      <c r="B84" s="64">
        <f t="shared" si="6"/>
        <v>-10</v>
      </c>
      <c r="C84" s="65">
        <v>17.850000000000001</v>
      </c>
      <c r="D84" s="65">
        <v>50.7</v>
      </c>
      <c r="E84" s="65">
        <v>46</v>
      </c>
      <c r="F84" s="66"/>
      <c r="G84" s="65"/>
      <c r="H84" s="65"/>
    </row>
    <row r="85" spans="1:8" s="70" customFormat="1"/>
    <row r="86" spans="1:8" s="53" customFormat="1" ht="26.25" thickBot="1">
      <c r="A86" s="52" t="s">
        <v>98</v>
      </c>
    </row>
    <row r="87" spans="1:8" s="53" customFormat="1" ht="14.25" thickTop="1" thickBot="1">
      <c r="A87" s="54"/>
      <c r="B87" s="55"/>
      <c r="C87" s="56">
        <v>20200107</v>
      </c>
      <c r="D87" s="56">
        <v>20200111</v>
      </c>
      <c r="E87" s="57">
        <v>20200113</v>
      </c>
      <c r="F87" s="57"/>
      <c r="G87" s="56"/>
      <c r="H87" s="56"/>
    </row>
    <row r="88" spans="1:8" s="53" customFormat="1" ht="13.5" thickTop="1">
      <c r="A88" s="58" t="s">
        <v>96</v>
      </c>
      <c r="B88" s="59" t="s">
        <v>3</v>
      </c>
      <c r="C88" s="60"/>
      <c r="D88" s="61"/>
      <c r="E88" s="62"/>
      <c r="F88" s="62"/>
      <c r="G88" s="61"/>
      <c r="H88" s="61"/>
    </row>
    <row r="89" spans="1:8" s="53" customFormat="1">
      <c r="A89" s="63">
        <v>1E-14</v>
      </c>
      <c r="B89" s="64">
        <f t="shared" ref="B89:B96" si="7">LOG(A89)</f>
        <v>-14</v>
      </c>
      <c r="C89" s="65">
        <v>22.3</v>
      </c>
      <c r="D89" s="65">
        <v>49.1</v>
      </c>
      <c r="E89" s="65">
        <v>33.1</v>
      </c>
      <c r="F89" s="66"/>
      <c r="G89" s="65"/>
      <c r="H89" s="65"/>
    </row>
    <row r="90" spans="1:8" s="53" customFormat="1">
      <c r="A90" s="63">
        <v>1E-4</v>
      </c>
      <c r="B90" s="64">
        <f t="shared" si="7"/>
        <v>-4</v>
      </c>
      <c r="C90" s="65">
        <v>1362</v>
      </c>
      <c r="D90" s="65">
        <v>1780.0666666666666</v>
      </c>
      <c r="E90" s="65">
        <v>2402.4666666666667</v>
      </c>
      <c r="F90" s="66"/>
      <c r="G90" s="65"/>
      <c r="H90" s="65"/>
    </row>
    <row r="91" spans="1:8" s="53" customFormat="1">
      <c r="A91" s="63">
        <v>1.0000000000000001E-5</v>
      </c>
      <c r="B91" s="64">
        <f t="shared" si="7"/>
        <v>-5</v>
      </c>
      <c r="C91" s="65">
        <v>1249.7</v>
      </c>
      <c r="D91" s="65">
        <v>1675.4333333333334</v>
      </c>
      <c r="E91" s="65">
        <v>2155.1999999999998</v>
      </c>
      <c r="F91" s="66"/>
      <c r="G91" s="65"/>
      <c r="H91" s="65"/>
    </row>
    <row r="92" spans="1:8" s="53" customFormat="1">
      <c r="A92" s="63">
        <v>9.9999999999999995E-7</v>
      </c>
      <c r="B92" s="64">
        <f t="shared" si="7"/>
        <v>-6</v>
      </c>
      <c r="C92" s="65">
        <v>1012.4666666666667</v>
      </c>
      <c r="D92" s="65">
        <v>1364.4333333333332</v>
      </c>
      <c r="E92" s="65">
        <v>1602.7</v>
      </c>
      <c r="F92" s="66"/>
      <c r="G92" s="65"/>
      <c r="H92" s="65"/>
    </row>
    <row r="93" spans="1:8" s="53" customFormat="1">
      <c r="A93" s="63">
        <v>9.9999999999999995E-8</v>
      </c>
      <c r="B93" s="64">
        <f t="shared" si="7"/>
        <v>-7</v>
      </c>
      <c r="C93" s="65">
        <v>659.75</v>
      </c>
      <c r="D93" s="65">
        <v>847.45</v>
      </c>
      <c r="E93" s="65">
        <v>1028.0666666666666</v>
      </c>
      <c r="F93" s="66"/>
      <c r="G93" s="65"/>
      <c r="H93" s="65"/>
    </row>
    <row r="94" spans="1:8" s="53" customFormat="1">
      <c r="A94" s="63">
        <v>1E-8</v>
      </c>
      <c r="B94" s="64">
        <f t="shared" si="7"/>
        <v>-8</v>
      </c>
      <c r="C94" s="65">
        <v>148.85</v>
      </c>
      <c r="D94" s="65">
        <v>147.93333333333334</v>
      </c>
      <c r="E94" s="65">
        <v>159.10000000000002</v>
      </c>
      <c r="F94" s="66"/>
      <c r="G94" s="65"/>
      <c r="H94" s="65"/>
    </row>
    <row r="95" spans="1:8" s="53" customFormat="1">
      <c r="A95" s="63">
        <v>1.0000000000000001E-9</v>
      </c>
      <c r="B95" s="64">
        <f t="shared" si="7"/>
        <v>-9</v>
      </c>
      <c r="C95" s="65">
        <v>21.5</v>
      </c>
      <c r="D95" s="65">
        <v>45.45</v>
      </c>
      <c r="E95" s="65">
        <v>43.2</v>
      </c>
      <c r="F95" s="66"/>
      <c r="G95" s="65"/>
      <c r="H95" s="65"/>
    </row>
    <row r="96" spans="1:8" s="53" customFormat="1">
      <c r="A96" s="63">
        <v>1E-10</v>
      </c>
      <c r="B96" s="64">
        <f t="shared" si="7"/>
        <v>-10</v>
      </c>
      <c r="C96" s="65">
        <v>25.2</v>
      </c>
      <c r="D96" s="65">
        <v>47.8</v>
      </c>
      <c r="E96" s="65">
        <v>47.033333333333331</v>
      </c>
      <c r="F96" s="66"/>
      <c r="G96" s="65"/>
      <c r="H96" s="65"/>
    </row>
    <row r="98" spans="1:8" s="53" customFormat="1" ht="26.25" thickBot="1">
      <c r="A98" s="52" t="s">
        <v>99</v>
      </c>
    </row>
    <row r="99" spans="1:8" s="53" customFormat="1" ht="14.25" thickTop="1" thickBot="1">
      <c r="A99" s="54"/>
      <c r="B99" s="55"/>
      <c r="C99" s="56">
        <v>20200107</v>
      </c>
      <c r="D99" s="56">
        <v>20200111</v>
      </c>
      <c r="E99" s="57">
        <v>20200113</v>
      </c>
      <c r="F99" s="57"/>
      <c r="G99" s="56"/>
      <c r="H99" s="56"/>
    </row>
    <row r="100" spans="1:8" s="53" customFormat="1" ht="13.5" thickTop="1">
      <c r="A100" s="58" t="s">
        <v>77</v>
      </c>
      <c r="B100" s="59" t="s">
        <v>3</v>
      </c>
      <c r="C100" s="60"/>
      <c r="D100" s="61"/>
      <c r="E100" s="62"/>
      <c r="F100" s="62"/>
      <c r="G100" s="61"/>
      <c r="H100" s="61"/>
    </row>
    <row r="101" spans="1:8" s="53" customFormat="1">
      <c r="A101" s="63">
        <v>1E-14</v>
      </c>
      <c r="B101" s="64">
        <f t="shared" ref="B101:B108" si="8">LOG(A101)</f>
        <v>-14</v>
      </c>
      <c r="C101" s="65">
        <v>27</v>
      </c>
      <c r="D101" s="65">
        <v>67.5</v>
      </c>
      <c r="E101" s="65">
        <v>52.65</v>
      </c>
      <c r="F101" s="66"/>
      <c r="G101" s="65"/>
      <c r="H101" s="65"/>
    </row>
    <row r="102" spans="1:8" s="53" customFormat="1">
      <c r="A102" s="63">
        <v>1E-4</v>
      </c>
      <c r="B102" s="64">
        <f t="shared" si="8"/>
        <v>-4</v>
      </c>
      <c r="C102" s="65">
        <v>1463.2</v>
      </c>
      <c r="D102" s="65">
        <v>2087.8000000000002</v>
      </c>
      <c r="E102" s="65">
        <v>2537.8666666666663</v>
      </c>
      <c r="F102" s="66"/>
      <c r="G102" s="65"/>
      <c r="H102" s="65"/>
    </row>
    <row r="103" spans="1:8" s="53" customFormat="1">
      <c r="A103" s="63">
        <v>1.0000000000000001E-5</v>
      </c>
      <c r="B103" s="64">
        <f t="shared" si="8"/>
        <v>-5</v>
      </c>
      <c r="C103" s="65">
        <v>1435.75</v>
      </c>
      <c r="D103" s="65">
        <v>1978</v>
      </c>
      <c r="E103" s="65">
        <v>2536.6</v>
      </c>
      <c r="F103" s="66"/>
      <c r="G103" s="65"/>
      <c r="H103" s="65"/>
    </row>
    <row r="104" spans="1:8" s="53" customFormat="1">
      <c r="A104" s="63">
        <v>9.9999999999999995E-7</v>
      </c>
      <c r="B104" s="64">
        <f t="shared" si="8"/>
        <v>-6</v>
      </c>
      <c r="C104" s="65">
        <v>1191.4666666666667</v>
      </c>
      <c r="D104" s="65">
        <v>1672.5</v>
      </c>
      <c r="E104" s="65">
        <v>2074</v>
      </c>
      <c r="F104" s="66"/>
      <c r="G104" s="65"/>
      <c r="H104" s="65"/>
    </row>
    <row r="105" spans="1:8" s="53" customFormat="1">
      <c r="A105" s="63">
        <v>9.9999999999999995E-8</v>
      </c>
      <c r="B105" s="64">
        <f t="shared" si="8"/>
        <v>-7</v>
      </c>
      <c r="C105" s="65">
        <v>911.3</v>
      </c>
      <c r="D105" s="65">
        <v>1260.3000000000002</v>
      </c>
      <c r="E105" s="65">
        <v>1551.5</v>
      </c>
      <c r="F105" s="66"/>
      <c r="G105" s="65"/>
      <c r="H105" s="65"/>
    </row>
    <row r="106" spans="1:8" s="53" customFormat="1">
      <c r="A106" s="63">
        <v>1E-8</v>
      </c>
      <c r="B106" s="64">
        <f t="shared" si="8"/>
        <v>-8</v>
      </c>
      <c r="C106" s="65">
        <v>463</v>
      </c>
      <c r="D106" s="65">
        <v>523.54999999999995</v>
      </c>
      <c r="E106" s="65">
        <v>719.40000000000009</v>
      </c>
      <c r="F106" s="66"/>
      <c r="G106" s="65"/>
      <c r="H106" s="65"/>
    </row>
    <row r="107" spans="1:8" s="53" customFormat="1">
      <c r="A107" s="63">
        <v>1.0000000000000001E-9</v>
      </c>
      <c r="B107" s="64">
        <f t="shared" si="8"/>
        <v>-9</v>
      </c>
      <c r="C107" s="65">
        <v>67.566666666666663</v>
      </c>
      <c r="D107" s="65">
        <v>116.5</v>
      </c>
      <c r="E107" s="65">
        <v>111.16666666666667</v>
      </c>
      <c r="F107" s="66"/>
      <c r="G107" s="65"/>
      <c r="H107" s="65"/>
    </row>
    <row r="108" spans="1:8" s="53" customFormat="1">
      <c r="A108" s="63">
        <v>1E-10</v>
      </c>
      <c r="B108" s="64">
        <f t="shared" si="8"/>
        <v>-10</v>
      </c>
      <c r="C108" s="65">
        <v>41.9</v>
      </c>
      <c r="D108" s="65">
        <v>63.650000000000006</v>
      </c>
      <c r="E108" s="65">
        <v>55</v>
      </c>
      <c r="F108" s="66"/>
      <c r="G108" s="65"/>
      <c r="H108" s="65"/>
    </row>
    <row r="110" spans="1:8" s="53" customFormat="1" ht="26.25" thickBot="1">
      <c r="A110" s="52" t="s">
        <v>100</v>
      </c>
    </row>
    <row r="111" spans="1:8" s="53" customFormat="1" ht="14.25" thickTop="1" thickBot="1">
      <c r="A111" s="54"/>
      <c r="B111" s="55"/>
      <c r="C111" s="56">
        <v>20200107</v>
      </c>
      <c r="D111" s="56">
        <v>20200111</v>
      </c>
      <c r="E111" s="57">
        <v>20200113</v>
      </c>
      <c r="F111" s="57"/>
      <c r="G111" s="56"/>
      <c r="H111" s="56"/>
    </row>
    <row r="112" spans="1:8" s="53" customFormat="1" ht="13.5" thickTop="1">
      <c r="A112" s="58" t="s">
        <v>96</v>
      </c>
      <c r="B112" s="59" t="s">
        <v>3</v>
      </c>
      <c r="C112" s="60"/>
      <c r="D112" s="61"/>
      <c r="E112" s="62"/>
      <c r="F112" s="62"/>
      <c r="G112" s="61"/>
      <c r="H112" s="61"/>
    </row>
    <row r="113" spans="1:8" s="53" customFormat="1">
      <c r="A113" s="63">
        <v>1E-14</v>
      </c>
      <c r="B113" s="64">
        <f t="shared" ref="B113:B120" si="9">LOG(A113)</f>
        <v>-14</v>
      </c>
      <c r="C113" s="65">
        <v>17.066666666666666</v>
      </c>
      <c r="D113" s="65">
        <v>42.2</v>
      </c>
      <c r="E113" s="65">
        <v>30</v>
      </c>
      <c r="F113" s="66"/>
      <c r="G113" s="65"/>
      <c r="H113" s="65"/>
    </row>
    <row r="114" spans="1:8" s="53" customFormat="1">
      <c r="A114" s="63">
        <v>1E-4</v>
      </c>
      <c r="B114" s="64">
        <f t="shared" si="9"/>
        <v>-4</v>
      </c>
      <c r="C114" s="65">
        <v>1001.7</v>
      </c>
      <c r="D114" s="65">
        <v>2221.8000000000002</v>
      </c>
      <c r="E114" s="65">
        <v>2139.7999999999997</v>
      </c>
      <c r="F114" s="66"/>
      <c r="G114" s="65"/>
      <c r="H114" s="65"/>
    </row>
    <row r="115" spans="1:8" s="53" customFormat="1">
      <c r="A115" s="63">
        <v>1.0000000000000001E-5</v>
      </c>
      <c r="B115" s="64">
        <f t="shared" si="9"/>
        <v>-5</v>
      </c>
      <c r="C115" s="65">
        <v>940.1</v>
      </c>
      <c r="D115" s="65">
        <v>2176.8000000000002</v>
      </c>
      <c r="E115" s="65">
        <v>1917.6333333333332</v>
      </c>
      <c r="F115" s="66"/>
      <c r="G115" s="65"/>
      <c r="H115" s="65"/>
    </row>
    <row r="116" spans="1:8" s="53" customFormat="1">
      <c r="A116" s="63">
        <v>9.9999999999999995E-7</v>
      </c>
      <c r="B116" s="64">
        <f t="shared" si="9"/>
        <v>-6</v>
      </c>
      <c r="C116" s="65">
        <v>606.73333333333335</v>
      </c>
      <c r="D116" s="65">
        <v>1389.1666666666667</v>
      </c>
      <c r="E116" s="65">
        <v>1075.0666666666666</v>
      </c>
      <c r="F116" s="66"/>
      <c r="G116" s="65"/>
      <c r="H116" s="65"/>
    </row>
    <row r="117" spans="1:8" s="53" customFormat="1">
      <c r="A117" s="63">
        <v>9.9999999999999995E-8</v>
      </c>
      <c r="B117" s="64">
        <f t="shared" si="9"/>
        <v>-7</v>
      </c>
      <c r="C117" s="65">
        <v>90.85</v>
      </c>
      <c r="D117" s="65">
        <v>163.55000000000001</v>
      </c>
      <c r="E117" s="65">
        <v>21.7</v>
      </c>
      <c r="F117" s="66"/>
      <c r="G117" s="65"/>
      <c r="H117" s="65"/>
    </row>
    <row r="118" spans="1:8" s="53" customFormat="1">
      <c r="A118" s="63">
        <v>1E-8</v>
      </c>
      <c r="B118" s="64">
        <f t="shared" si="9"/>
        <v>-8</v>
      </c>
      <c r="C118" s="65">
        <v>17.966666666666669</v>
      </c>
      <c r="D118" s="65">
        <v>31.9</v>
      </c>
      <c r="E118" s="65">
        <v>21.4</v>
      </c>
      <c r="F118" s="66"/>
      <c r="G118" s="65"/>
      <c r="H118" s="65"/>
    </row>
    <row r="119" spans="1:8" s="53" customFormat="1">
      <c r="A119" s="63">
        <v>1.0000000000000001E-9</v>
      </c>
      <c r="B119" s="64">
        <f t="shared" si="9"/>
        <v>-9</v>
      </c>
      <c r="C119" s="65">
        <v>16.966666666666665</v>
      </c>
      <c r="D119" s="65">
        <v>32.9</v>
      </c>
      <c r="E119" s="65">
        <v>25.1</v>
      </c>
      <c r="F119" s="66"/>
      <c r="G119" s="65"/>
      <c r="H119" s="65"/>
    </row>
    <row r="120" spans="1:8" s="53" customFormat="1">
      <c r="A120" s="63">
        <v>1E-10</v>
      </c>
      <c r="B120" s="64">
        <f t="shared" si="9"/>
        <v>-10</v>
      </c>
      <c r="C120" s="65">
        <v>16.733333333333334</v>
      </c>
      <c r="D120" s="65">
        <v>42.833333333333336</v>
      </c>
      <c r="E120" s="65">
        <v>47.9</v>
      </c>
      <c r="F120" s="66"/>
      <c r="G120" s="65"/>
      <c r="H120" s="65"/>
    </row>
    <row r="121" spans="1:8" s="70" customFormat="1"/>
    <row r="122" spans="1:8" s="53" customFormat="1" ht="26.25" thickBot="1">
      <c r="A122" s="52" t="s">
        <v>101</v>
      </c>
    </row>
    <row r="123" spans="1:8" s="53" customFormat="1" ht="14.25" thickTop="1" thickBot="1">
      <c r="A123" s="54"/>
      <c r="B123" s="55"/>
      <c r="C123" s="56">
        <v>20200107</v>
      </c>
      <c r="D123" s="56">
        <v>20200111</v>
      </c>
      <c r="E123" s="57">
        <v>20200113</v>
      </c>
      <c r="F123" s="57"/>
      <c r="G123" s="56"/>
      <c r="H123" s="56"/>
    </row>
    <row r="124" spans="1:8" s="53" customFormat="1" ht="13.5" thickTop="1">
      <c r="A124" s="58" t="s">
        <v>96</v>
      </c>
      <c r="B124" s="59" t="s">
        <v>3</v>
      </c>
      <c r="C124" s="60"/>
      <c r="D124" s="61"/>
      <c r="E124" s="62"/>
      <c r="F124" s="62"/>
      <c r="G124" s="61"/>
      <c r="H124" s="61"/>
    </row>
    <row r="125" spans="1:8" s="53" customFormat="1">
      <c r="A125" s="63">
        <v>1E-14</v>
      </c>
      <c r="B125" s="64">
        <f t="shared" ref="B125:B132" si="10">LOG(A125)</f>
        <v>-14</v>
      </c>
      <c r="C125" s="65">
        <v>20.366666666666667</v>
      </c>
      <c r="D125" s="65">
        <v>39.799999999999997</v>
      </c>
      <c r="E125" s="65">
        <v>29.299999999999997</v>
      </c>
      <c r="F125" s="66"/>
      <c r="G125" s="65"/>
      <c r="H125" s="65"/>
    </row>
    <row r="126" spans="1:8" s="53" customFormat="1">
      <c r="A126" s="63">
        <v>1E-4</v>
      </c>
      <c r="B126" s="64">
        <f t="shared" si="10"/>
        <v>-4</v>
      </c>
      <c r="C126" s="65">
        <v>1178.5</v>
      </c>
      <c r="D126" s="65">
        <v>2317.3666666666668</v>
      </c>
      <c r="E126" s="65">
        <v>2196.3333333333335</v>
      </c>
      <c r="F126" s="66"/>
      <c r="G126" s="65"/>
      <c r="H126" s="65"/>
    </row>
    <row r="127" spans="1:8" s="53" customFormat="1">
      <c r="A127" s="63">
        <v>1.0000000000000001E-5</v>
      </c>
      <c r="B127" s="64">
        <f t="shared" si="10"/>
        <v>-5</v>
      </c>
      <c r="C127" s="65">
        <v>983.1</v>
      </c>
      <c r="D127" s="65">
        <v>2192.9499999999998</v>
      </c>
      <c r="E127" s="65">
        <v>1880.4333333333332</v>
      </c>
      <c r="F127" s="66"/>
      <c r="G127" s="65"/>
      <c r="H127" s="65"/>
    </row>
    <row r="128" spans="1:8" s="53" customFormat="1">
      <c r="A128" s="63">
        <v>9.9999999999999995E-7</v>
      </c>
      <c r="B128" s="64">
        <f t="shared" si="10"/>
        <v>-6</v>
      </c>
      <c r="C128" s="65">
        <v>641.5333333333333</v>
      </c>
      <c r="D128" s="65">
        <v>1302.6666666666667</v>
      </c>
      <c r="E128" s="65">
        <v>1038.2666666666667</v>
      </c>
      <c r="F128" s="66"/>
      <c r="G128" s="65"/>
      <c r="H128" s="65"/>
    </row>
    <row r="129" spans="1:8" s="53" customFormat="1">
      <c r="A129" s="63">
        <v>9.9999999999999995E-8</v>
      </c>
      <c r="B129" s="64">
        <f t="shared" si="10"/>
        <v>-7</v>
      </c>
      <c r="C129" s="65">
        <v>91.25</v>
      </c>
      <c r="D129" s="65">
        <v>135.35000000000002</v>
      </c>
      <c r="E129" s="65">
        <v>30.4</v>
      </c>
      <c r="F129" s="66"/>
      <c r="G129" s="65"/>
      <c r="H129" s="65"/>
    </row>
    <row r="130" spans="1:8" s="53" customFormat="1">
      <c r="A130" s="63">
        <v>1E-8</v>
      </c>
      <c r="B130" s="64">
        <f t="shared" si="10"/>
        <v>-8</v>
      </c>
      <c r="C130" s="65">
        <v>24.7</v>
      </c>
      <c r="D130" s="65">
        <v>47.8</v>
      </c>
      <c r="E130" s="65">
        <v>33.1</v>
      </c>
      <c r="F130" s="66"/>
      <c r="G130" s="65"/>
      <c r="H130" s="65"/>
    </row>
    <row r="131" spans="1:8" s="53" customFormat="1">
      <c r="A131" s="63">
        <v>1.0000000000000001E-9</v>
      </c>
      <c r="B131" s="64">
        <f t="shared" si="10"/>
        <v>-9</v>
      </c>
      <c r="C131" s="65">
        <v>19.3</v>
      </c>
      <c r="D131" s="65">
        <v>48.4</v>
      </c>
      <c r="E131" s="65">
        <v>31.799999999999997</v>
      </c>
      <c r="F131" s="66"/>
      <c r="G131" s="65"/>
      <c r="H131" s="65"/>
    </row>
    <row r="132" spans="1:8" s="53" customFormat="1">
      <c r="A132" s="63">
        <v>1E-10</v>
      </c>
      <c r="B132" s="64">
        <f t="shared" si="10"/>
        <v>-10</v>
      </c>
      <c r="C132" s="65">
        <v>23.450000000000003</v>
      </c>
      <c r="D132" s="65">
        <v>43.2</v>
      </c>
      <c r="E132" s="65">
        <v>37.466666666666669</v>
      </c>
      <c r="F132" s="66"/>
      <c r="G132" s="65"/>
      <c r="H132" s="65"/>
    </row>
    <row r="134" spans="1:8" s="53" customFormat="1" ht="26.25" thickBot="1">
      <c r="A134" s="52" t="s">
        <v>102</v>
      </c>
    </row>
    <row r="135" spans="1:8" s="53" customFormat="1" ht="14.25" thickTop="1" thickBot="1">
      <c r="A135" s="54"/>
      <c r="B135" s="55"/>
      <c r="C135" s="56">
        <v>20200107</v>
      </c>
      <c r="D135" s="56">
        <v>20200111</v>
      </c>
      <c r="E135" s="57">
        <v>20200113</v>
      </c>
      <c r="F135" s="57"/>
      <c r="G135" s="56"/>
      <c r="H135" s="56"/>
    </row>
    <row r="136" spans="1:8" s="53" customFormat="1" ht="13.5" thickTop="1">
      <c r="A136" s="58" t="s">
        <v>96</v>
      </c>
      <c r="B136" s="59" t="s">
        <v>103</v>
      </c>
      <c r="C136" s="60"/>
      <c r="D136" s="61"/>
      <c r="E136" s="62"/>
      <c r="F136" s="62"/>
      <c r="G136" s="61"/>
      <c r="H136" s="61"/>
    </row>
    <row r="137" spans="1:8" s="53" customFormat="1">
      <c r="A137" s="63">
        <v>1E-14</v>
      </c>
      <c r="B137" s="64">
        <f t="shared" ref="B137:B144" si="11">LOG(A137)</f>
        <v>-14</v>
      </c>
      <c r="C137" s="65">
        <v>28.3</v>
      </c>
      <c r="D137" s="65">
        <v>48</v>
      </c>
      <c r="E137" s="65">
        <v>45.133333333333326</v>
      </c>
      <c r="F137" s="66"/>
      <c r="G137" s="65"/>
      <c r="H137" s="65"/>
    </row>
    <row r="138" spans="1:8" s="53" customFormat="1">
      <c r="A138" s="63">
        <v>1E-4</v>
      </c>
      <c r="B138" s="64">
        <f t="shared" si="11"/>
        <v>-4</v>
      </c>
      <c r="C138" s="65">
        <v>1200.5999999999999</v>
      </c>
      <c r="D138" s="65">
        <v>2379.9</v>
      </c>
      <c r="E138" s="65">
        <v>2215.6</v>
      </c>
      <c r="F138" s="66"/>
      <c r="G138" s="65"/>
      <c r="H138" s="65"/>
    </row>
    <row r="139" spans="1:8" s="53" customFormat="1">
      <c r="A139" s="63">
        <v>1.0000000000000001E-5</v>
      </c>
      <c r="B139" s="64">
        <f t="shared" si="11"/>
        <v>-5</v>
      </c>
      <c r="C139" s="65">
        <v>1147.3</v>
      </c>
      <c r="D139" s="65">
        <v>2279.15</v>
      </c>
      <c r="E139" s="65">
        <v>1951.4</v>
      </c>
      <c r="F139" s="66"/>
      <c r="G139" s="65"/>
      <c r="H139" s="65"/>
    </row>
    <row r="140" spans="1:8" s="53" customFormat="1">
      <c r="A140" s="63">
        <v>9.9999999999999995E-7</v>
      </c>
      <c r="B140" s="64">
        <f t="shared" si="11"/>
        <v>-6</v>
      </c>
      <c r="C140" s="65">
        <v>729.3</v>
      </c>
      <c r="D140" s="65">
        <v>1414.55</v>
      </c>
      <c r="E140" s="65">
        <v>1110.6333333333332</v>
      </c>
      <c r="F140" s="66"/>
      <c r="G140" s="65"/>
      <c r="H140" s="65"/>
    </row>
    <row r="141" spans="1:8" s="53" customFormat="1">
      <c r="A141" s="63">
        <v>9.9999999999999995E-8</v>
      </c>
      <c r="B141" s="64">
        <f t="shared" si="11"/>
        <v>-7</v>
      </c>
      <c r="C141" s="65">
        <v>146.75</v>
      </c>
      <c r="D141" s="65">
        <v>159.5</v>
      </c>
      <c r="E141" s="65">
        <v>53</v>
      </c>
      <c r="F141" s="66"/>
      <c r="G141" s="65"/>
      <c r="H141" s="65"/>
    </row>
    <row r="142" spans="1:8" s="53" customFormat="1">
      <c r="A142" s="63">
        <v>1E-8</v>
      </c>
      <c r="B142" s="64">
        <f t="shared" si="11"/>
        <v>-8</v>
      </c>
      <c r="C142" s="65">
        <v>32.700000000000003</v>
      </c>
      <c r="D142" s="65">
        <v>57.55</v>
      </c>
      <c r="E142" s="65">
        <v>45.7</v>
      </c>
      <c r="F142" s="66"/>
      <c r="G142" s="65"/>
      <c r="H142" s="65"/>
    </row>
    <row r="143" spans="1:8" s="53" customFormat="1">
      <c r="A143" s="63">
        <v>1.0000000000000001E-9</v>
      </c>
      <c r="B143" s="64">
        <f t="shared" si="11"/>
        <v>-9</v>
      </c>
      <c r="C143" s="65">
        <v>33.9</v>
      </c>
      <c r="D143" s="65">
        <v>50.7</v>
      </c>
      <c r="E143" s="65">
        <v>42.3</v>
      </c>
      <c r="F143" s="66"/>
      <c r="G143" s="65"/>
      <c r="H143" s="65"/>
    </row>
    <row r="144" spans="1:8" s="53" customFormat="1">
      <c r="A144" s="63">
        <v>1E-10</v>
      </c>
      <c r="B144" s="64">
        <f t="shared" si="11"/>
        <v>-10</v>
      </c>
      <c r="C144" s="65">
        <v>32.166666666666664</v>
      </c>
      <c r="D144" s="65">
        <v>35.1</v>
      </c>
      <c r="E144" s="65">
        <v>45.166666666666664</v>
      </c>
      <c r="F144" s="66"/>
      <c r="G144" s="65"/>
      <c r="H144" s="65"/>
    </row>
  </sheetData>
  <phoneticPr fontId="1" type="noConversion"/>
  <pageMargins left="0.7" right="0.7" top="0.75" bottom="0.75" header="0.3" footer="0.3"/>
  <pageSetup orientation="portrait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5"/>
  <sheetViews>
    <sheetView zoomScale="85" zoomScaleNormal="85" workbookViewId="0">
      <pane xSplit="1" topLeftCell="B1" activePane="topRight" state="frozen"/>
      <selection activeCell="K10" sqref="K10"/>
      <selection pane="topRight" activeCell="P13" sqref="P13"/>
    </sheetView>
  </sheetViews>
  <sheetFormatPr defaultColWidth="9.125" defaultRowHeight="12.75"/>
  <cols>
    <col min="1" max="1" width="25.25" style="71" customWidth="1"/>
    <col min="2" max="2" width="5.25" style="71" customWidth="1"/>
    <col min="3" max="8" width="8.5" style="71" customWidth="1"/>
    <col min="9" max="9" width="5.125" style="71" customWidth="1"/>
    <col min="10" max="11" width="7" style="71" bestFit="1" customWidth="1"/>
    <col min="12" max="12" width="2.75" style="71" bestFit="1" customWidth="1"/>
    <col min="13" max="13" width="5.625" style="71" customWidth="1"/>
    <col min="14" max="16384" width="9.125" style="71"/>
  </cols>
  <sheetData>
    <row r="1" spans="1:14">
      <c r="A1" s="67"/>
      <c r="B1" s="68"/>
      <c r="C1" s="69"/>
      <c r="D1" s="69"/>
      <c r="E1" s="69"/>
      <c r="F1" s="69"/>
      <c r="G1" s="69"/>
      <c r="H1" s="69"/>
    </row>
    <row r="2" spans="1:14" s="53" customFormat="1" ht="26.25" thickBot="1">
      <c r="A2" s="79" t="str">
        <f>'Fig. 4S2 GB1_Raw'!A2</f>
        <v>GB1-M807A+GB2
GABA dose</v>
      </c>
    </row>
    <row r="3" spans="1:14" s="53" customFormat="1" ht="14.25" thickTop="1" thickBot="1">
      <c r="A3" s="54"/>
      <c r="B3" s="55"/>
      <c r="C3" s="56">
        <f>'Fig. 4S2 GB1_Raw'!C3</f>
        <v>20200107</v>
      </c>
      <c r="D3" s="56">
        <f>'Fig. 4S2 GB1_Raw'!D3</f>
        <v>20200111</v>
      </c>
      <c r="E3" s="56">
        <f>'Fig. 4S2 GB1_Raw'!E3</f>
        <v>20200113</v>
      </c>
      <c r="F3" s="57"/>
      <c r="G3" s="56"/>
      <c r="H3" s="56"/>
      <c r="J3" s="72" t="s">
        <v>104</v>
      </c>
      <c r="K3" s="72" t="s">
        <v>1</v>
      </c>
      <c r="L3" s="72" t="s">
        <v>105</v>
      </c>
    </row>
    <row r="4" spans="1:14" s="53" customFormat="1" ht="14.25" thickTop="1" thickBot="1">
      <c r="A4" s="58" t="str">
        <f>'Fig. 4S2 GB1_Raw'!A4</f>
        <v>Concentration (M)</v>
      </c>
      <c r="B4" s="59" t="str">
        <f>'Fig. 4S2 GB1_Raw'!B4</f>
        <v>Log M</v>
      </c>
      <c r="C4" s="60"/>
      <c r="D4" s="60"/>
      <c r="E4" s="60"/>
      <c r="F4" s="62"/>
      <c r="G4" s="61"/>
      <c r="H4" s="61"/>
    </row>
    <row r="5" spans="1:14" s="53" customFormat="1" ht="14.25" thickTop="1" thickBot="1">
      <c r="A5" s="63">
        <f>'Fig. 4S2 GB1_Raw'!A5</f>
        <v>1E-14</v>
      </c>
      <c r="B5" s="64">
        <f>'Fig. 4S2 GB1_Raw'!B5</f>
        <v>-14</v>
      </c>
      <c r="C5" s="65">
        <f>100*('Fig. 4S2 GB1_Raw'!C5-'Fig. 4S2 GB1_Raw'!C$5)/('Fig. 4S2 GB1_Raw'!C$6-'Fig. 4S2 GB1_Raw'!C$5)</f>
        <v>0</v>
      </c>
      <c r="D5" s="65">
        <f>100*('Fig. 4S2 GB1_Raw'!D5-'Fig. 4S2 GB1_Raw'!D$5)/('Fig. 4S2 GB1_Raw'!D$6-'Fig. 4S2 GB1_Raw'!D$5)</f>
        <v>0</v>
      </c>
      <c r="E5" s="65"/>
      <c r="F5" s="66"/>
      <c r="G5" s="65"/>
      <c r="H5" s="65"/>
      <c r="J5" s="74">
        <f t="shared" ref="J5:J12" si="0">AVERAGE(C5:H5)</f>
        <v>0</v>
      </c>
      <c r="K5" s="74">
        <f t="shared" ref="K5:K12" si="1">STDEVA(C5:H5)/SQRT(COUNT(C5:H5))</f>
        <v>0</v>
      </c>
      <c r="L5" s="74">
        <f t="shared" ref="L5:L12" si="2">COUNT(C5:H5)</f>
        <v>2</v>
      </c>
    </row>
    <row r="6" spans="1:14" s="53" customFormat="1" ht="14.25" thickTop="1" thickBot="1">
      <c r="A6" s="63">
        <f>'Fig. 4S2 GB1_Raw'!A6</f>
        <v>1E-4</v>
      </c>
      <c r="B6" s="64">
        <f>'Fig. 4S2 GB1_Raw'!B6</f>
        <v>-4</v>
      </c>
      <c r="C6" s="65">
        <f>100*('Fig. 4S2 GB1_Raw'!C6-'Fig. 4S2 GB1_Raw'!C$5)/('Fig. 4S2 GB1_Raw'!C$6-'Fig. 4S2 GB1_Raw'!C$5)</f>
        <v>100</v>
      </c>
      <c r="D6" s="65">
        <f>100*('Fig. 4S2 GB1_Raw'!D6-'Fig. 4S2 GB1_Raw'!D$5)/('Fig. 4S2 GB1_Raw'!D$6-'Fig. 4S2 GB1_Raw'!D$5)</f>
        <v>100</v>
      </c>
      <c r="E6" s="65"/>
      <c r="F6" s="66"/>
      <c r="G6" s="65"/>
      <c r="H6" s="65"/>
      <c r="J6" s="74">
        <f t="shared" si="0"/>
        <v>100</v>
      </c>
      <c r="K6" s="74">
        <f t="shared" si="1"/>
        <v>0</v>
      </c>
      <c r="L6" s="74">
        <f t="shared" si="2"/>
        <v>2</v>
      </c>
    </row>
    <row r="7" spans="1:14" s="53" customFormat="1" ht="14.25" thickTop="1" thickBot="1">
      <c r="A7" s="63">
        <f>'Fig. 4S2 GB1_Raw'!A7</f>
        <v>1.0000000000000001E-5</v>
      </c>
      <c r="B7" s="64">
        <f>'Fig. 4S2 GB1_Raw'!B7</f>
        <v>-5</v>
      </c>
      <c r="C7" s="65">
        <f>100*('Fig. 4S2 GB1_Raw'!C7-'Fig. 4S2 GB1_Raw'!C$5)/('Fig. 4S2 GB1_Raw'!C$6-'Fig. 4S2 GB1_Raw'!C$5)</f>
        <v>100.38769147349872</v>
      </c>
      <c r="D7" s="65">
        <f>100*('Fig. 4S2 GB1_Raw'!D7-'Fig. 4S2 GB1_Raw'!D$5)/('Fig. 4S2 GB1_Raw'!D$6-'Fig. 4S2 GB1_Raw'!D$5)</f>
        <v>100.77214987240693</v>
      </c>
      <c r="E7" s="65"/>
      <c r="F7" s="66"/>
      <c r="G7" s="65"/>
      <c r="H7" s="65"/>
      <c r="J7" s="74">
        <f t="shared" si="0"/>
        <v>100.57992067295282</v>
      </c>
      <c r="K7" s="74">
        <f t="shared" si="1"/>
        <v>0.19222919945410413</v>
      </c>
      <c r="L7" s="74">
        <f t="shared" si="2"/>
        <v>2</v>
      </c>
    </row>
    <row r="8" spans="1:14" s="53" customFormat="1" ht="14.25" thickTop="1" thickBot="1">
      <c r="A8" s="63">
        <f>'Fig. 4S2 GB1_Raw'!A8</f>
        <v>9.9999999999999995E-7</v>
      </c>
      <c r="B8" s="64">
        <f>'Fig. 4S2 GB1_Raw'!B8</f>
        <v>-6</v>
      </c>
      <c r="C8" s="65">
        <f>100*('Fig. 4S2 GB1_Raw'!C8-'Fig. 4S2 GB1_Raw'!C$5)/('Fig. 4S2 GB1_Raw'!C$6-'Fig. 4S2 GB1_Raw'!C$5)</f>
        <v>86.845601192896851</v>
      </c>
      <c r="D8" s="65">
        <f>100*('Fig. 4S2 GB1_Raw'!D8-'Fig. 4S2 GB1_Raw'!D$5)/('Fig. 4S2 GB1_Raw'!D$6-'Fig. 4S2 GB1_Raw'!D$5)</f>
        <v>94.043146228236196</v>
      </c>
      <c r="E8" s="65"/>
      <c r="F8" s="66"/>
      <c r="G8" s="65"/>
      <c r="H8" s="65"/>
      <c r="J8" s="74">
        <f t="shared" si="0"/>
        <v>90.444373710566524</v>
      </c>
      <c r="K8" s="74">
        <f t="shared" si="1"/>
        <v>3.5987725176696728</v>
      </c>
      <c r="L8" s="74">
        <f t="shared" si="2"/>
        <v>2</v>
      </c>
    </row>
    <row r="9" spans="1:14" s="53" customFormat="1" ht="14.25" thickTop="1" thickBot="1">
      <c r="A9" s="63">
        <f>'Fig. 4S2 GB1_Raw'!A9</f>
        <v>9.9999999999999995E-8</v>
      </c>
      <c r="B9" s="64">
        <f>'Fig. 4S2 GB1_Raw'!B9</f>
        <v>-7</v>
      </c>
      <c r="C9" s="65">
        <f>100*('Fig. 4S2 GB1_Raw'!C9-'Fig. 4S2 GB1_Raw'!C$5)/('Fig. 4S2 GB1_Raw'!C$6-'Fig. 4S2 GB1_Raw'!C$5)</f>
        <v>64.61976413176086</v>
      </c>
      <c r="D9" s="65">
        <f>100*('Fig. 4S2 GB1_Raw'!D9-'Fig. 4S2 GB1_Raw'!D$5)/('Fig. 4S2 GB1_Raw'!D$6-'Fig. 4S2 GB1_Raw'!D$5)</f>
        <v>63.770162998954781</v>
      </c>
      <c r="E9" s="65"/>
      <c r="F9" s="66"/>
      <c r="G9" s="65"/>
      <c r="H9" s="65"/>
      <c r="J9" s="74">
        <f t="shared" si="0"/>
        <v>64.194963565357824</v>
      </c>
      <c r="K9" s="74">
        <f t="shared" si="1"/>
        <v>0.42480056640303943</v>
      </c>
      <c r="L9" s="74">
        <f t="shared" si="2"/>
        <v>2</v>
      </c>
    </row>
    <row r="10" spans="1:14" s="53" customFormat="1" ht="14.25" thickTop="1" thickBot="1">
      <c r="A10" s="63">
        <f>'Fig. 4S2 GB1_Raw'!A10</f>
        <v>1E-8</v>
      </c>
      <c r="B10" s="64">
        <f>'Fig. 4S2 GB1_Raw'!B10</f>
        <v>-8</v>
      </c>
      <c r="C10" s="65">
        <f>100*('Fig. 4S2 GB1_Raw'!C10-'Fig. 4S2 GB1_Raw'!C$5)/('Fig. 4S2 GB1_Raw'!C$6-'Fig. 4S2 GB1_Raw'!C$5)</f>
        <v>19.558085942795174</v>
      </c>
      <c r="D10" s="65">
        <f>100*('Fig. 4S2 GB1_Raw'!D10-'Fig. 4S2 GB1_Raw'!D$5)/('Fig. 4S2 GB1_Raw'!D$6-'Fig. 4S2 GB1_Raw'!D$5)</f>
        <v>21.774626401875757</v>
      </c>
      <c r="E10" s="65"/>
      <c r="F10" s="66"/>
      <c r="G10" s="65"/>
      <c r="H10" s="65"/>
      <c r="J10" s="74">
        <f t="shared" si="0"/>
        <v>20.666356172335465</v>
      </c>
      <c r="K10" s="74">
        <f t="shared" si="1"/>
        <v>1.1082702295402918</v>
      </c>
      <c r="L10" s="74">
        <f t="shared" si="2"/>
        <v>2</v>
      </c>
    </row>
    <row r="11" spans="1:14" s="53" customFormat="1" ht="14.25" thickTop="1" thickBot="1">
      <c r="A11" s="63">
        <f>'Fig. 4S2 GB1_Raw'!A11</f>
        <v>1.0000000000000001E-9</v>
      </c>
      <c r="B11" s="64">
        <f>'Fig. 4S2 GB1_Raw'!B11</f>
        <v>-9</v>
      </c>
      <c r="C11" s="65">
        <f>100*('Fig. 4S2 GB1_Raw'!C11-'Fig. 4S2 GB1_Raw'!C$5)/('Fig. 4S2 GB1_Raw'!C$6-'Fig. 4S2 GB1_Raw'!C$5)</f>
        <v>-0.24671275586281699</v>
      </c>
      <c r="D11" s="65">
        <f>100*('Fig. 4S2 GB1_Raw'!D11-'Fig. 4S2 GB1_Raw'!D$5)/('Fig. 4S2 GB1_Raw'!D$6-'Fig. 4S2 GB1_Raw'!D$5)</f>
        <v>0.42939066075312854</v>
      </c>
      <c r="E11" s="65"/>
      <c r="F11" s="66"/>
      <c r="G11" s="65"/>
      <c r="H11" s="65"/>
      <c r="J11" s="75">
        <f t="shared" si="0"/>
        <v>9.1338952445155774E-2</v>
      </c>
      <c r="K11" s="75">
        <f t="shared" si="1"/>
        <v>0.33805170830797276</v>
      </c>
      <c r="L11" s="75">
        <f t="shared" si="2"/>
        <v>2</v>
      </c>
      <c r="M11" s="76"/>
      <c r="N11" s="76"/>
    </row>
    <row r="12" spans="1:14" s="70" customFormat="1" ht="14.25" thickTop="1" thickBot="1">
      <c r="A12" s="63">
        <f>'Fig. 4S2 GB1_Raw'!A12</f>
        <v>1E-10</v>
      </c>
      <c r="B12" s="64">
        <f>'Fig. 4S2 GB1_Raw'!B12</f>
        <v>-10</v>
      </c>
      <c r="C12" s="65">
        <f>100*('Fig. 4S2 GB1_Raw'!C12-'Fig. 4S2 GB1_Raw'!C$5)/('Fig. 4S2 GB1_Raw'!C$6-'Fig. 4S2 GB1_Raw'!C$5)</f>
        <v>-0.19384573674935607</v>
      </c>
      <c r="D12" s="65">
        <f>100*('Fig. 4S2 GB1_Raw'!D12-'Fig. 4S2 GB1_Raw'!D$5)/('Fig. 4S2 GB1_Raw'!D$6-'Fig. 4S2 GB1_Raw'!D$5)</f>
        <v>0.12712223509138684</v>
      </c>
      <c r="E12" s="65"/>
      <c r="F12" s="66"/>
      <c r="G12" s="65"/>
      <c r="H12" s="65"/>
      <c r="I12" s="53"/>
      <c r="J12" s="75">
        <f t="shared" si="0"/>
        <v>-3.3361750828984613E-2</v>
      </c>
      <c r="K12" s="75">
        <f t="shared" si="1"/>
        <v>0.16048398592037144</v>
      </c>
      <c r="L12" s="75">
        <f t="shared" si="2"/>
        <v>2</v>
      </c>
      <c r="M12" s="77"/>
      <c r="N12" s="77"/>
    </row>
    <row r="13" spans="1:14" s="70" customFormat="1" ht="13.5" thickTop="1">
      <c r="J13" s="77"/>
      <c r="K13" s="77"/>
      <c r="L13" s="77"/>
      <c r="M13" s="77"/>
      <c r="N13" s="77"/>
    </row>
    <row r="14" spans="1:14" s="53" customFormat="1" ht="26.25" thickBot="1">
      <c r="A14" s="79" t="str">
        <f>'Fig. 4S2 GB1_Raw'!A14</f>
        <v>GB1-M807A+GB2
GABA dose + rac-BHFF 10 μM</v>
      </c>
      <c r="J14" s="76"/>
      <c r="K14" s="76"/>
      <c r="L14" s="76"/>
      <c r="M14" s="76"/>
      <c r="N14" s="76"/>
    </row>
    <row r="15" spans="1:14" s="53" customFormat="1" ht="14.25" thickTop="1" thickBot="1">
      <c r="A15" s="54"/>
      <c r="B15" s="55"/>
      <c r="C15" s="56">
        <f>'Fig. 4S2 GB1_Raw'!C15</f>
        <v>20200107</v>
      </c>
      <c r="D15" s="56">
        <f>'Fig. 4S2 GB1_Raw'!D15</f>
        <v>20200111</v>
      </c>
      <c r="E15" s="56">
        <f>'Fig. 4S2 GB1_Raw'!E15</f>
        <v>20200113</v>
      </c>
      <c r="F15" s="57"/>
      <c r="G15" s="56"/>
      <c r="H15" s="56"/>
      <c r="J15" s="78" t="s">
        <v>106</v>
      </c>
      <c r="K15" s="78" t="s">
        <v>107</v>
      </c>
      <c r="L15" s="78" t="s">
        <v>108</v>
      </c>
      <c r="M15" s="76"/>
      <c r="N15" s="76"/>
    </row>
    <row r="16" spans="1:14" s="53" customFormat="1" ht="14.25" thickTop="1" thickBot="1">
      <c r="A16" s="58" t="str">
        <f>'Fig. 4S2 GB1_Raw'!A16</f>
        <v>Concentration (M)</v>
      </c>
      <c r="B16" s="59" t="str">
        <f>'Fig. 4S2 GB1_Raw'!B16</f>
        <v>Log M</v>
      </c>
      <c r="C16" s="60"/>
      <c r="D16" s="60"/>
      <c r="E16" s="60"/>
      <c r="F16" s="62"/>
      <c r="G16" s="61"/>
      <c r="H16" s="61"/>
      <c r="J16" s="76"/>
      <c r="K16" s="76"/>
      <c r="L16" s="76"/>
      <c r="M16" s="76"/>
      <c r="N16" s="76"/>
    </row>
    <row r="17" spans="1:14" s="53" customFormat="1" ht="14.25" thickTop="1" thickBot="1">
      <c r="A17" s="63">
        <f>'Fig. 4S2 GB1_Raw'!A17</f>
        <v>1E-14</v>
      </c>
      <c r="B17" s="64">
        <f>'Fig. 4S2 GB1_Raw'!B17</f>
        <v>-14</v>
      </c>
      <c r="C17" s="65">
        <f>100*('Fig. 4S2 GB1_Raw'!C17-'Fig. 4S2 GB1_Raw'!C$5)/('Fig. 4S2 GB1_Raw'!C$6-'Fig. 4S2 GB1_Raw'!C$5)</f>
        <v>0.3144909854954589</v>
      </c>
      <c r="D17" s="65">
        <f>100*('Fig. 4S2 GB1_Raw'!D17-'Fig. 4S2 GB1_Raw'!D$5)/('Fig. 4S2 GB1_Raw'!D$6-'Fig. 4S2 GB1_Raw'!D$5)</f>
        <v>4.5735755247323366</v>
      </c>
      <c r="E17" s="65"/>
      <c r="F17" s="66"/>
      <c r="G17" s="65"/>
      <c r="H17" s="65"/>
      <c r="J17" s="75">
        <f t="shared" ref="J17:J24" si="3">AVERAGE(C17:H17)</f>
        <v>2.4440332551138977</v>
      </c>
      <c r="K17" s="75">
        <f t="shared" ref="K17:K24" si="4">STDEVA(C17:H17)/SQRT(COUNT(C17:H17))</f>
        <v>2.129542269618439</v>
      </c>
      <c r="L17" s="75">
        <f t="shared" ref="L17:L24" si="5">COUNT(C17:H17)</f>
        <v>2</v>
      </c>
      <c r="M17" s="76"/>
      <c r="N17" s="76"/>
    </row>
    <row r="18" spans="1:14" s="53" customFormat="1" ht="14.25" thickTop="1" thickBot="1">
      <c r="A18" s="63">
        <f>'Fig. 4S2 GB1_Raw'!A18</f>
        <v>1E-4</v>
      </c>
      <c r="B18" s="64">
        <f>'Fig. 4S2 GB1_Raw'!B18</f>
        <v>-4</v>
      </c>
      <c r="C18" s="65">
        <f>100*('Fig. 4S2 GB1_Raw'!C18-'Fig. 4S2 GB1_Raw'!C$5)/('Fig. 4S2 GB1_Raw'!C$6-'Fig. 4S2 GB1_Raw'!C$5)</f>
        <v>105.62017080113866</v>
      </c>
      <c r="D18" s="65">
        <f>100*('Fig. 4S2 GB1_Raw'!D18-'Fig. 4S2 GB1_Raw'!D$5)/('Fig. 4S2 GB1_Raw'!D$6-'Fig. 4S2 GB1_Raw'!D$5)</f>
        <v>100.54992137254348</v>
      </c>
      <c r="E18" s="65"/>
      <c r="F18" s="66"/>
      <c r="G18" s="65"/>
      <c r="H18" s="65"/>
      <c r="J18" s="75">
        <f t="shared" si="3"/>
        <v>103.08504608684106</v>
      </c>
      <c r="K18" s="75">
        <f t="shared" si="4"/>
        <v>2.5351247142975875</v>
      </c>
      <c r="L18" s="75">
        <f t="shared" si="5"/>
        <v>2</v>
      </c>
      <c r="M18" s="76"/>
      <c r="N18" s="76"/>
    </row>
    <row r="19" spans="1:14" s="53" customFormat="1" ht="14.25" thickTop="1" thickBot="1">
      <c r="A19" s="63">
        <f>'Fig. 4S2 GB1_Raw'!A19</f>
        <v>1.0000000000000001E-5</v>
      </c>
      <c r="B19" s="64">
        <f>'Fig. 4S2 GB1_Raw'!B19</f>
        <v>-5</v>
      </c>
      <c r="C19" s="65">
        <f>100*('Fig. 4S2 GB1_Raw'!C19-'Fig. 4S2 GB1_Raw'!C$5)/('Fig. 4S2 GB1_Raw'!C$6-'Fig. 4S2 GB1_Raw'!C$5)</f>
        <v>97.963941981835433</v>
      </c>
      <c r="D19" s="65">
        <f>100*('Fig. 4S2 GB1_Raw'!D19-'Fig. 4S2 GB1_Raw'!D$5)/('Fig. 4S2 GB1_Raw'!D$6-'Fig. 4S2 GB1_Raw'!D$5)</f>
        <v>97.779598293737095</v>
      </c>
      <c r="E19" s="65"/>
      <c r="F19" s="66"/>
      <c r="G19" s="65"/>
      <c r="H19" s="65"/>
      <c r="J19" s="75">
        <f t="shared" si="3"/>
        <v>97.871770137786257</v>
      </c>
      <c r="K19" s="75">
        <f t="shared" si="4"/>
        <v>9.2171844049168783E-2</v>
      </c>
      <c r="L19" s="75">
        <f t="shared" si="5"/>
        <v>2</v>
      </c>
      <c r="M19" s="76"/>
      <c r="N19" s="76"/>
    </row>
    <row r="20" spans="1:14" s="53" customFormat="1" ht="14.25" thickTop="1" thickBot="1">
      <c r="A20" s="63">
        <f>'Fig. 4S2 GB1_Raw'!A20</f>
        <v>9.9999999999999995E-7</v>
      </c>
      <c r="B20" s="64">
        <f>'Fig. 4S2 GB1_Raw'!B20</f>
        <v>-6</v>
      </c>
      <c r="C20" s="65">
        <f>100*('Fig. 4S2 GB1_Raw'!C20-'Fig. 4S2 GB1_Raw'!C$5)/('Fig. 4S2 GB1_Raw'!C$6-'Fig. 4S2 GB1_Raw'!C$5)</f>
        <v>87.620984139894261</v>
      </c>
      <c r="D20" s="65">
        <f>100*('Fig. 4S2 GB1_Raw'!D20-'Fig. 4S2 GB1_Raw'!D$5)/('Fig. 4S2 GB1_Raw'!D$6-'Fig. 4S2 GB1_Raw'!D$5)</f>
        <v>90.954546738608428</v>
      </c>
      <c r="E20" s="65"/>
      <c r="F20" s="66"/>
      <c r="G20" s="65"/>
      <c r="H20" s="65"/>
      <c r="J20" s="75">
        <f t="shared" si="3"/>
        <v>89.287765439251345</v>
      </c>
      <c r="K20" s="75">
        <f t="shared" si="4"/>
        <v>1.6667812993570832</v>
      </c>
      <c r="L20" s="75">
        <f t="shared" si="5"/>
        <v>2</v>
      </c>
      <c r="M20" s="76"/>
      <c r="N20" s="76"/>
    </row>
    <row r="21" spans="1:14" s="53" customFormat="1" ht="14.25" thickTop="1" thickBot="1">
      <c r="A21" s="63">
        <f>'Fig. 4S2 GB1_Raw'!A21</f>
        <v>9.9999999999999995E-8</v>
      </c>
      <c r="B21" s="64">
        <f>'Fig. 4S2 GB1_Raw'!B21</f>
        <v>-7</v>
      </c>
      <c r="C21" s="65">
        <f>100*('Fig. 4S2 GB1_Raw'!C21-'Fig. 4S2 GB1_Raw'!C$5)/('Fig. 4S2 GB1_Raw'!C$6-'Fig. 4S2 GB1_Raw'!C$5)</f>
        <v>72.799240883828119</v>
      </c>
      <c r="D21" s="65">
        <f>100*('Fig. 4S2 GB1_Raw'!D21-'Fig. 4S2 GB1_Raw'!D$5)/('Fig. 4S2 GB1_Raw'!D$6-'Fig. 4S2 GB1_Raw'!D$5)</f>
        <v>69.743024755878224</v>
      </c>
      <c r="E21" s="65"/>
      <c r="F21" s="66"/>
      <c r="G21" s="65"/>
      <c r="H21" s="65"/>
      <c r="J21" s="75">
        <f t="shared" si="3"/>
        <v>71.271132819853165</v>
      </c>
      <c r="K21" s="75">
        <f t="shared" si="4"/>
        <v>1.5281080639749474</v>
      </c>
      <c r="L21" s="75">
        <f t="shared" si="5"/>
        <v>2</v>
      </c>
      <c r="M21" s="76"/>
      <c r="N21" s="76"/>
    </row>
    <row r="22" spans="1:14" s="53" customFormat="1" ht="14.25" thickTop="1" thickBot="1">
      <c r="A22" s="63">
        <f>'Fig. 4S2 GB1_Raw'!A22</f>
        <v>1E-8</v>
      </c>
      <c r="B22" s="64">
        <f>'Fig. 4S2 GB1_Raw'!B22</f>
        <v>-8</v>
      </c>
      <c r="C22" s="65">
        <f>100*('Fig. 4S2 GB1_Raw'!C22-'Fig. 4S2 GB1_Raw'!C$5)/('Fig. 4S2 GB1_Raw'!C$6-'Fig. 4S2 GB1_Raw'!C$5)</f>
        <v>46.254575030500199</v>
      </c>
      <c r="D22" s="65">
        <f>100*('Fig. 4S2 GB1_Raw'!D22-'Fig. 4S2 GB1_Raw'!D$5)/('Fig. 4S2 GB1_Raw'!D$6-'Fig. 4S2 GB1_Raw'!D$5)</f>
        <v>46.295093081725469</v>
      </c>
      <c r="E22" s="65"/>
      <c r="F22" s="66"/>
      <c r="G22" s="65"/>
      <c r="H22" s="65"/>
      <c r="J22" s="75">
        <f t="shared" si="3"/>
        <v>46.274834056112837</v>
      </c>
      <c r="K22" s="75">
        <f t="shared" si="4"/>
        <v>2.0259025612634925E-2</v>
      </c>
      <c r="L22" s="75">
        <f t="shared" si="5"/>
        <v>2</v>
      </c>
      <c r="M22" s="76"/>
      <c r="N22" s="76"/>
    </row>
    <row r="23" spans="1:14" s="53" customFormat="1" ht="14.25" thickTop="1" thickBot="1">
      <c r="A23" s="63">
        <f>'Fig. 4S2 GB1_Raw'!A23</f>
        <v>1.0000000000000001E-9</v>
      </c>
      <c r="B23" s="64">
        <f>'Fig. 4S2 GB1_Raw'!B23</f>
        <v>-9</v>
      </c>
      <c r="C23" s="65">
        <f>100*('Fig. 4S2 GB1_Raw'!C23-'Fig. 4S2 GB1_Raw'!C$5)/('Fig. 4S2 GB1_Raw'!C$6-'Fig. 4S2 GB1_Raw'!C$5)</f>
        <v>11.679544530296869</v>
      </c>
      <c r="D23" s="65">
        <f>100*('Fig. 4S2 GB1_Raw'!D23-'Fig. 4S2 GB1_Raw'!D$5)/('Fig. 4S2 GB1_Raw'!D$6-'Fig. 4S2 GB1_Raw'!D$5)</f>
        <v>16.342269555637163</v>
      </c>
      <c r="E23" s="65"/>
      <c r="F23" s="66"/>
      <c r="G23" s="65"/>
      <c r="H23" s="65"/>
      <c r="J23" s="75">
        <f t="shared" si="3"/>
        <v>14.010907042967016</v>
      </c>
      <c r="K23" s="75">
        <f t="shared" si="4"/>
        <v>2.3313625126701472</v>
      </c>
      <c r="L23" s="75">
        <f t="shared" si="5"/>
        <v>2</v>
      </c>
      <c r="M23" s="76"/>
      <c r="N23" s="76"/>
    </row>
    <row r="24" spans="1:14" ht="14.25" thickTop="1" thickBot="1">
      <c r="A24" s="63">
        <f>'Fig. 4S2 GB1_Raw'!A24</f>
        <v>1E-10</v>
      </c>
      <c r="B24" s="64">
        <f>'Fig. 4S2 GB1_Raw'!B24</f>
        <v>-10</v>
      </c>
      <c r="C24" s="65">
        <f>100*('Fig. 4S2 GB1_Raw'!C24-'Fig. 4S2 GB1_Raw'!C$5)/('Fig. 4S2 GB1_Raw'!C$6-'Fig. 4S2 GB1_Raw'!C$5)</f>
        <v>0.88111698522434612</v>
      </c>
      <c r="D24" s="65">
        <f>100*('Fig. 4S2 GB1_Raw'!D24-'Fig. 4S2 GB1_Raw'!D$5)/('Fig. 4S2 GB1_Raw'!D$6-'Fig. 4S2 GB1_Raw'!D$5)</f>
        <v>7.541644302569753</v>
      </c>
      <c r="E24" s="65"/>
      <c r="F24" s="66"/>
      <c r="G24" s="65"/>
      <c r="H24" s="65"/>
      <c r="I24" s="53"/>
      <c r="J24" s="75">
        <f t="shared" si="3"/>
        <v>4.2113806438970496</v>
      </c>
      <c r="K24" s="75">
        <f t="shared" si="4"/>
        <v>3.3302636586727026</v>
      </c>
      <c r="L24" s="75">
        <f t="shared" si="5"/>
        <v>2</v>
      </c>
    </row>
    <row r="25" spans="1:14" ht="13.5" thickTop="1"/>
    <row r="26" spans="1:14" ht="26.25" thickBot="1">
      <c r="A26" s="79" t="str">
        <f>'Fig. 4S2 GB1_Raw'!A26</f>
        <v>GB1-M807A+GB2
GABA dose + rac-BHFF 30 μM</v>
      </c>
      <c r="B26" s="53"/>
      <c r="C26" s="53"/>
      <c r="D26" s="53"/>
      <c r="E26" s="53"/>
      <c r="F26" s="53"/>
      <c r="G26" s="53"/>
      <c r="H26" s="53"/>
    </row>
    <row r="27" spans="1:14" ht="14.25" thickTop="1" thickBot="1">
      <c r="A27" s="54"/>
      <c r="B27" s="55"/>
      <c r="C27" s="56">
        <f>'Fig. 4S2 GB1_Raw'!C27</f>
        <v>20200107</v>
      </c>
      <c r="D27" s="56">
        <f>'Fig. 4S2 GB1_Raw'!D27</f>
        <v>20200111</v>
      </c>
      <c r="E27" s="56">
        <f>'Fig. 4S2 GB1_Raw'!E27</f>
        <v>20200113</v>
      </c>
      <c r="F27" s="57"/>
      <c r="G27" s="56"/>
      <c r="H27" s="56"/>
      <c r="J27" s="72" t="s">
        <v>109</v>
      </c>
      <c r="K27" s="72" t="s">
        <v>107</v>
      </c>
      <c r="L27" s="72" t="s">
        <v>110</v>
      </c>
    </row>
    <row r="28" spans="1:14" ht="14.25" thickTop="1" thickBot="1">
      <c r="A28" s="58" t="str">
        <f>'Fig. 4S2 GB1_Raw'!A28</f>
        <v>Concentration (M)</v>
      </c>
      <c r="B28" s="59" t="str">
        <f>'Fig. 4S2 GB1_Raw'!B28</f>
        <v>Log M</v>
      </c>
      <c r="C28" s="60"/>
      <c r="D28" s="60"/>
      <c r="E28" s="60"/>
      <c r="F28" s="62"/>
      <c r="G28" s="61"/>
      <c r="H28" s="61"/>
      <c r="J28" s="53"/>
      <c r="K28" s="53"/>
      <c r="L28" s="53"/>
    </row>
    <row r="29" spans="1:14" ht="14.25" thickTop="1" thickBot="1">
      <c r="A29" s="63">
        <f>'Fig. 4S2 GB1_Raw'!A29</f>
        <v>1E-14</v>
      </c>
      <c r="B29" s="64">
        <f>'Fig. 4S2 GB1_Raw'!B29</f>
        <v>-14</v>
      </c>
      <c r="C29" s="65">
        <f>100*('Fig. 4S2 GB1_Raw'!C29-'Fig. 4S2 GB1_Raw'!C$5)/('Fig. 4S2 GB1_Raw'!C$6-'Fig. 4S2 GB1_Raw'!C$5)</f>
        <v>28.442456283041889</v>
      </c>
      <c r="D29" s="65">
        <f>100*('Fig. 4S2 GB1_Raw'!D29-'Fig. 4S2 GB1_Raw'!D$5)/('Fig. 4S2 GB1_Raw'!D$6-'Fig. 4S2 GB1_Raw'!D$5)</f>
        <v>37.430435888019431</v>
      </c>
      <c r="E29" s="65"/>
      <c r="F29" s="66"/>
      <c r="G29" s="65"/>
      <c r="H29" s="65"/>
      <c r="J29" s="74">
        <f t="shared" ref="J29:J36" si="6">AVERAGE(C29:H29)</f>
        <v>32.936446085530662</v>
      </c>
      <c r="K29" s="74">
        <f t="shared" ref="K29:K36" si="7">STDEVA(C29:H29)/SQRT(COUNT(C29:H29))</f>
        <v>4.4939898024887572</v>
      </c>
      <c r="L29" s="74">
        <f t="shared" ref="L29:L36" si="8">COUNT(C29:H29)</f>
        <v>2</v>
      </c>
    </row>
    <row r="30" spans="1:14" ht="14.25" thickTop="1" thickBot="1">
      <c r="A30" s="63">
        <f>'Fig. 4S2 GB1_Raw'!A30</f>
        <v>1E-4</v>
      </c>
      <c r="B30" s="64">
        <f>'Fig. 4S2 GB1_Raw'!B30</f>
        <v>-4</v>
      </c>
      <c r="C30" s="65">
        <f>100*('Fig. 4S2 GB1_Raw'!C30-'Fig. 4S2 GB1_Raw'!C$5)/('Fig. 4S2 GB1_Raw'!C$6-'Fig. 4S2 GB1_Raw'!C$5)</f>
        <v>106.31421987257694</v>
      </c>
      <c r="D30" s="65">
        <f>100*('Fig. 4S2 GB1_Raw'!D30-'Fig. 4S2 GB1_Raw'!D$5)/('Fig. 4S2 GB1_Raw'!D$6-'Fig. 4S2 GB1_Raw'!D$5)</f>
        <v>102.00570637588631</v>
      </c>
      <c r="E30" s="65"/>
      <c r="F30" s="66"/>
      <c r="G30" s="65"/>
      <c r="H30" s="65"/>
      <c r="J30" s="74">
        <f t="shared" si="6"/>
        <v>104.15996312423162</v>
      </c>
      <c r="K30" s="74">
        <f t="shared" si="7"/>
        <v>2.1542567483453183</v>
      </c>
      <c r="L30" s="74">
        <f t="shared" si="8"/>
        <v>2</v>
      </c>
    </row>
    <row r="31" spans="1:14" ht="14.25" thickTop="1" thickBot="1">
      <c r="A31" s="63">
        <f>'Fig. 4S2 GB1_Raw'!A31</f>
        <v>1.0000000000000001E-5</v>
      </c>
      <c r="B31" s="64">
        <f>'Fig. 4S2 GB1_Raw'!B31</f>
        <v>-5</v>
      </c>
      <c r="C31" s="65">
        <f>100*('Fig. 4S2 GB1_Raw'!C31-'Fig. 4S2 GB1_Raw'!C$5)/('Fig. 4S2 GB1_Raw'!C$6-'Fig. 4S2 GB1_Raw'!C$5)</f>
        <v>104.3378066964891</v>
      </c>
      <c r="D31" s="65">
        <f>100*('Fig. 4S2 GB1_Raw'!D31-'Fig. 4S2 GB1_Raw'!D$5)/('Fig. 4S2 GB1_Raw'!D$6-'Fig. 4S2 GB1_Raw'!D$5)</f>
        <v>104.26377392958369</v>
      </c>
      <c r="E31" s="65"/>
      <c r="F31" s="66"/>
      <c r="G31" s="65"/>
      <c r="H31" s="65"/>
      <c r="J31" s="74">
        <f t="shared" si="6"/>
        <v>104.3007903130364</v>
      </c>
      <c r="K31" s="74">
        <f t="shared" si="7"/>
        <v>3.7016383452701966E-2</v>
      </c>
      <c r="L31" s="74">
        <f t="shared" si="8"/>
        <v>2</v>
      </c>
    </row>
    <row r="32" spans="1:14" ht="14.25" thickTop="1" thickBot="1">
      <c r="A32" s="63">
        <f>'Fig. 4S2 GB1_Raw'!A32</f>
        <v>9.9999999999999995E-7</v>
      </c>
      <c r="B32" s="64">
        <f>'Fig. 4S2 GB1_Raw'!B32</f>
        <v>-6</v>
      </c>
      <c r="C32" s="65">
        <f>100*('Fig. 4S2 GB1_Raw'!C32-'Fig. 4S2 GB1_Raw'!C$5)/('Fig. 4S2 GB1_Raw'!C$6-'Fig. 4S2 GB1_Raw'!C$5)</f>
        <v>97.836518910126074</v>
      </c>
      <c r="D32" s="65">
        <f>100*('Fig. 4S2 GB1_Raw'!D32-'Fig. 4S2 GB1_Raw'!D$5)/('Fig. 4S2 GB1_Raw'!D$6-'Fig. 4S2 GB1_Raw'!D$5)</f>
        <v>96.078985282070107</v>
      </c>
      <c r="E32" s="65"/>
      <c r="F32" s="66"/>
      <c r="G32" s="65"/>
      <c r="H32" s="65"/>
      <c r="J32" s="74">
        <f t="shared" si="6"/>
        <v>96.957752096098091</v>
      </c>
      <c r="K32" s="74">
        <f t="shared" si="7"/>
        <v>0.87876681402798329</v>
      </c>
      <c r="L32" s="74">
        <f t="shared" si="8"/>
        <v>2</v>
      </c>
    </row>
    <row r="33" spans="1:12" ht="14.25" thickTop="1" thickBot="1">
      <c r="A33" s="63">
        <f>'Fig. 4S2 GB1_Raw'!A33</f>
        <v>9.9999999999999995E-8</v>
      </c>
      <c r="B33" s="64">
        <f>'Fig. 4S2 GB1_Raw'!B33</f>
        <v>-7</v>
      </c>
      <c r="C33" s="65">
        <f>100*('Fig. 4S2 GB1_Raw'!C33-'Fig. 4S2 GB1_Raw'!C$5)/('Fig. 4S2 GB1_Raw'!C$6-'Fig. 4S2 GB1_Raw'!C$5)</f>
        <v>79.875288057475913</v>
      </c>
      <c r="D33" s="65">
        <f>100*('Fig. 4S2 GB1_Raw'!D33-'Fig. 4S2 GB1_Raw'!D$5)/('Fig. 4S2 GB1_Raw'!D$6-'Fig. 4S2 GB1_Raw'!D$5)</f>
        <v>83.233048014539023</v>
      </c>
      <c r="E33" s="65"/>
      <c r="F33" s="66"/>
      <c r="G33" s="65"/>
      <c r="H33" s="65"/>
      <c r="J33" s="74">
        <f t="shared" si="6"/>
        <v>81.554168036007468</v>
      </c>
      <c r="K33" s="74">
        <f t="shared" si="7"/>
        <v>1.6788799785315547</v>
      </c>
      <c r="L33" s="74">
        <f t="shared" si="8"/>
        <v>2</v>
      </c>
    </row>
    <row r="34" spans="1:12" ht="14.25" thickTop="1" thickBot="1">
      <c r="A34" s="63">
        <f>'Fig. 4S2 GB1_Raw'!A34</f>
        <v>1E-8</v>
      </c>
      <c r="B34" s="64">
        <f>'Fig. 4S2 GB1_Raw'!B34</f>
        <v>-8</v>
      </c>
      <c r="C34" s="65">
        <f>100*('Fig. 4S2 GB1_Raw'!C34-'Fig. 4S2 GB1_Raw'!C$5)/('Fig. 4S2 GB1_Raw'!C$6-'Fig. 4S2 GB1_Raw'!C$5)</f>
        <v>62.434594008404495</v>
      </c>
      <c r="D34" s="65">
        <f>100*('Fig. 4S2 GB1_Raw'!D34-'Fig. 4S2 GB1_Raw'!D$5)/('Fig. 4S2 GB1_Raw'!D$6-'Fig. 4S2 GB1_Raw'!D$5)</f>
        <v>62.533781556917802</v>
      </c>
      <c r="E34" s="65"/>
      <c r="F34" s="66"/>
      <c r="G34" s="65"/>
      <c r="H34" s="65"/>
      <c r="J34" s="74">
        <f t="shared" si="6"/>
        <v>62.484187782661152</v>
      </c>
      <c r="K34" s="74">
        <f t="shared" si="7"/>
        <v>4.9593774256653227E-2</v>
      </c>
      <c r="L34" s="74">
        <f t="shared" si="8"/>
        <v>2</v>
      </c>
    </row>
    <row r="35" spans="1:12" ht="14.25" thickTop="1" thickBot="1">
      <c r="A35" s="63">
        <f>'Fig. 4S2 GB1_Raw'!A35</f>
        <v>1.0000000000000001E-9</v>
      </c>
      <c r="B35" s="64">
        <f>'Fig. 4S2 GB1_Raw'!B35</f>
        <v>-9</v>
      </c>
      <c r="C35" s="65">
        <f>100*('Fig. 4S2 GB1_Raw'!C35-'Fig. 4S2 GB1_Raw'!C$5)/('Fig. 4S2 GB1_Raw'!C$6-'Fig. 4S2 GB1_Raw'!C$5)</f>
        <v>41.920835027789082</v>
      </c>
      <c r="D35" s="65">
        <f>100*('Fig. 4S2 GB1_Raw'!D35-'Fig. 4S2 GB1_Raw'!D$5)/('Fig. 4S2 GB1_Raw'!D$6-'Fig. 4S2 GB1_Raw'!D$5)</f>
        <v>46.213169863555457</v>
      </c>
      <c r="E35" s="65"/>
      <c r="F35" s="66"/>
      <c r="G35" s="65"/>
      <c r="H35" s="65"/>
      <c r="J35" s="74">
        <f t="shared" si="6"/>
        <v>44.067002445672273</v>
      </c>
      <c r="K35" s="74">
        <f t="shared" si="7"/>
        <v>2.1461674178831878</v>
      </c>
      <c r="L35" s="74">
        <f t="shared" si="8"/>
        <v>2</v>
      </c>
    </row>
    <row r="36" spans="1:12" ht="14.25" thickTop="1" thickBot="1">
      <c r="A36" s="63">
        <f>'Fig. 4S2 GB1_Raw'!A36</f>
        <v>1E-10</v>
      </c>
      <c r="B36" s="64">
        <f>'Fig. 4S2 GB1_Raw'!B36</f>
        <v>-10</v>
      </c>
      <c r="C36" s="65">
        <f>100*('Fig. 4S2 GB1_Raw'!C36-'Fig. 4S2 GB1_Raw'!C$5)/('Fig. 4S2 GB1_Raw'!C$6-'Fig. 4S2 GB1_Raw'!C$5)</f>
        <v>29.090416158329944</v>
      </c>
      <c r="D36" s="65">
        <f>100*('Fig. 4S2 GB1_Raw'!D36-'Fig. 4S2 GB1_Raw'!D$5)/('Fig. 4S2 GB1_Raw'!D$6-'Fig. 4S2 GB1_Raw'!D$5)</f>
        <v>39.111274329783321</v>
      </c>
      <c r="E36" s="65"/>
      <c r="F36" s="66"/>
      <c r="G36" s="65"/>
      <c r="H36" s="65"/>
      <c r="J36" s="74">
        <f t="shared" si="6"/>
        <v>34.100845244056629</v>
      </c>
      <c r="K36" s="74">
        <f t="shared" si="7"/>
        <v>5.010429085726714</v>
      </c>
      <c r="L36" s="74">
        <f t="shared" si="8"/>
        <v>2</v>
      </c>
    </row>
    <row r="37" spans="1:12" ht="13.5" thickTop="1"/>
    <row r="38" spans="1:12" ht="26.25" thickBot="1">
      <c r="A38" s="79" t="str">
        <f>'Fig. 4S2 GB1_Raw'!A38</f>
        <v>GB1-Y810A+GB2
GABA dose</v>
      </c>
      <c r="B38" s="53"/>
      <c r="C38" s="53"/>
      <c r="D38" s="53"/>
      <c r="E38" s="53"/>
      <c r="F38" s="53"/>
      <c r="G38" s="53"/>
      <c r="H38" s="53"/>
      <c r="J38" s="76"/>
      <c r="K38" s="76"/>
      <c r="L38" s="76"/>
    </row>
    <row r="39" spans="1:12" ht="14.25" thickTop="1" thickBot="1">
      <c r="A39" s="54"/>
      <c r="B39" s="55"/>
      <c r="C39" s="56">
        <f>'Fig. 4S2 GB1_Raw'!C39</f>
        <v>20200107</v>
      </c>
      <c r="D39" s="56">
        <f>'Fig. 4S2 GB1_Raw'!D39</f>
        <v>20200111</v>
      </c>
      <c r="E39" s="56">
        <f>'Fig. 4S2 GB1_Raw'!E39</f>
        <v>20200113</v>
      </c>
      <c r="F39" s="57"/>
      <c r="G39" s="56"/>
      <c r="H39" s="56"/>
      <c r="J39" s="78" t="s">
        <v>111</v>
      </c>
      <c r="K39" s="78" t="s">
        <v>107</v>
      </c>
      <c r="L39" s="78" t="s">
        <v>113</v>
      </c>
    </row>
    <row r="40" spans="1:12" ht="14.25" thickTop="1" thickBot="1">
      <c r="A40" s="58" t="str">
        <f>'Fig. 4S2 GB1_Raw'!A40</f>
        <v>Concentration (M)</v>
      </c>
      <c r="B40" s="59" t="str">
        <f>'Fig. 4S2 GB1_Raw'!B40</f>
        <v>Log M</v>
      </c>
      <c r="C40" s="60"/>
      <c r="D40" s="60"/>
      <c r="E40" s="60"/>
      <c r="F40" s="62"/>
      <c r="G40" s="61"/>
      <c r="H40" s="61"/>
      <c r="J40" s="76"/>
      <c r="K40" s="76"/>
      <c r="L40" s="76"/>
    </row>
    <row r="41" spans="1:12" ht="14.25" thickTop="1" thickBot="1">
      <c r="A41" s="63">
        <f>'Fig. 4S2 GB1_Raw'!A41</f>
        <v>1E-14</v>
      </c>
      <c r="B41" s="64">
        <f>'Fig. 4S2 GB1_Raw'!B41</f>
        <v>-14</v>
      </c>
      <c r="C41" s="65">
        <f>100*('Fig. 4S2 GB1_Raw'!C41-'Fig. 4S2 GB1_Raw'!C$41)/('Fig. 4S2 GB1_Raw'!C$42-'Fig. 4S2 GB1_Raw'!C$41)</f>
        <v>0</v>
      </c>
      <c r="D41" s="65">
        <f>100*('Fig. 4S2 GB1_Raw'!D41-'Fig. 4S2 GB1_Raw'!D$41)/('Fig. 4S2 GB1_Raw'!D$42-'Fig. 4S2 GB1_Raw'!D$41)</f>
        <v>0</v>
      </c>
      <c r="E41" s="65">
        <f>100*('Fig. 4S2 GB1_Raw'!E41-'Fig. 4S2 GB1_Raw'!E$41)/('Fig. 4S2 GB1_Raw'!E$42-'Fig. 4S2 GB1_Raw'!E$41)</f>
        <v>0</v>
      </c>
      <c r="F41" s="66"/>
      <c r="G41" s="65"/>
      <c r="H41" s="65"/>
      <c r="J41" s="75">
        <f t="shared" ref="J41:J48" si="9">AVERAGE(C41:H41)</f>
        <v>0</v>
      </c>
      <c r="K41" s="75">
        <f t="shared" ref="K41:K48" si="10">STDEVA(C41:H41)/SQRT(COUNT(C41:H41))</f>
        <v>0</v>
      </c>
      <c r="L41" s="75">
        <f t="shared" ref="L41:L48" si="11">COUNT(C41:H41)</f>
        <v>3</v>
      </c>
    </row>
    <row r="42" spans="1:12" ht="14.25" thickTop="1" thickBot="1">
      <c r="A42" s="63">
        <f>'Fig. 4S2 GB1_Raw'!A42</f>
        <v>1E-4</v>
      </c>
      <c r="B42" s="64">
        <f>'Fig. 4S2 GB1_Raw'!B42</f>
        <v>-4</v>
      </c>
      <c r="C42" s="65">
        <f>100*('Fig. 4S2 GB1_Raw'!C42-'Fig. 4S2 GB1_Raw'!C$41)/('Fig. 4S2 GB1_Raw'!C$42-'Fig. 4S2 GB1_Raw'!C$41)</f>
        <v>100</v>
      </c>
      <c r="D42" s="65">
        <f>100*('Fig. 4S2 GB1_Raw'!D42-'Fig. 4S2 GB1_Raw'!D$41)/('Fig. 4S2 GB1_Raw'!D$42-'Fig. 4S2 GB1_Raw'!D$41)</f>
        <v>100</v>
      </c>
      <c r="E42" s="65">
        <f>100*('Fig. 4S2 GB1_Raw'!E42-'Fig. 4S2 GB1_Raw'!E$41)/('Fig. 4S2 GB1_Raw'!E$42-'Fig. 4S2 GB1_Raw'!E$41)</f>
        <v>100</v>
      </c>
      <c r="F42" s="66"/>
      <c r="G42" s="65"/>
      <c r="H42" s="65"/>
      <c r="J42" s="75">
        <f t="shared" si="9"/>
        <v>100</v>
      </c>
      <c r="K42" s="75">
        <f t="shared" si="10"/>
        <v>0</v>
      </c>
      <c r="L42" s="75">
        <f t="shared" si="11"/>
        <v>3</v>
      </c>
    </row>
    <row r="43" spans="1:12" ht="14.25" thickTop="1" thickBot="1">
      <c r="A43" s="63">
        <f>'Fig. 4S2 GB1_Raw'!A43</f>
        <v>1.0000000000000001E-5</v>
      </c>
      <c r="B43" s="64">
        <f>'Fig. 4S2 GB1_Raw'!B43</f>
        <v>-5</v>
      </c>
      <c r="C43" s="65">
        <f>100*('Fig. 4S2 GB1_Raw'!C43-'Fig. 4S2 GB1_Raw'!C$41)/('Fig. 4S2 GB1_Raw'!C$42-'Fig. 4S2 GB1_Raw'!C$41)</f>
        <v>103.3048315398256</v>
      </c>
      <c r="D43" s="65">
        <f>100*('Fig. 4S2 GB1_Raw'!D43-'Fig. 4S2 GB1_Raw'!D$41)/('Fig. 4S2 GB1_Raw'!D$42-'Fig. 4S2 GB1_Raw'!D$41)</f>
        <v>96.310064711551703</v>
      </c>
      <c r="E43" s="65">
        <f>100*('Fig. 4S2 GB1_Raw'!E43-'Fig. 4S2 GB1_Raw'!E$41)/('Fig. 4S2 GB1_Raw'!E$42-'Fig. 4S2 GB1_Raw'!E$41)</f>
        <v>87.186447250430206</v>
      </c>
      <c r="F43" s="66"/>
      <c r="G43" s="65"/>
      <c r="H43" s="65"/>
      <c r="J43" s="75">
        <f t="shared" si="9"/>
        <v>95.600447833935846</v>
      </c>
      <c r="K43" s="75">
        <f t="shared" si="10"/>
        <v>4.6664849408630555</v>
      </c>
      <c r="L43" s="75">
        <f t="shared" si="11"/>
        <v>3</v>
      </c>
    </row>
    <row r="44" spans="1:12" ht="14.25" thickTop="1" thickBot="1">
      <c r="A44" s="63">
        <f>'Fig. 4S2 GB1_Raw'!A44</f>
        <v>9.9999999999999995E-7</v>
      </c>
      <c r="B44" s="64">
        <f>'Fig. 4S2 GB1_Raw'!B44</f>
        <v>-6</v>
      </c>
      <c r="C44" s="65">
        <f>100*('Fig. 4S2 GB1_Raw'!C44-'Fig. 4S2 GB1_Raw'!C$41)/('Fig. 4S2 GB1_Raw'!C$42-'Fig. 4S2 GB1_Raw'!C$41)</f>
        <v>81.096509340005341</v>
      </c>
      <c r="D44" s="65">
        <f>100*('Fig. 4S2 GB1_Raw'!D44-'Fig. 4S2 GB1_Raw'!D$41)/('Fig. 4S2 GB1_Raw'!D$42-'Fig. 4S2 GB1_Raw'!D$41)</f>
        <v>74.925421084033218</v>
      </c>
      <c r="E44" s="65">
        <f>100*('Fig. 4S2 GB1_Raw'!E44-'Fig. 4S2 GB1_Raw'!E$41)/('Fig. 4S2 GB1_Raw'!E$42-'Fig. 4S2 GB1_Raw'!E$41)</f>
        <v>62.414063320488275</v>
      </c>
      <c r="F44" s="66"/>
      <c r="G44" s="65"/>
      <c r="H44" s="65"/>
      <c r="J44" s="75">
        <f t="shared" si="9"/>
        <v>72.81199791484228</v>
      </c>
      <c r="K44" s="75">
        <f t="shared" si="10"/>
        <v>5.4957063676139555</v>
      </c>
      <c r="L44" s="75">
        <f t="shared" si="11"/>
        <v>3</v>
      </c>
    </row>
    <row r="45" spans="1:12" ht="14.25" thickTop="1" thickBot="1">
      <c r="A45" s="63">
        <f>'Fig. 4S2 GB1_Raw'!A45</f>
        <v>9.9999999999999995E-8</v>
      </c>
      <c r="B45" s="64">
        <f>'Fig. 4S2 GB1_Raw'!B45</f>
        <v>-7</v>
      </c>
      <c r="C45" s="65">
        <f>100*('Fig. 4S2 GB1_Raw'!C45-'Fig. 4S2 GB1_Raw'!C$41)/('Fig. 4S2 GB1_Raw'!C$42-'Fig. 4S2 GB1_Raw'!C$41)</f>
        <v>44.193164427818402</v>
      </c>
      <c r="D45" s="65">
        <f>100*('Fig. 4S2 GB1_Raw'!D45-'Fig. 4S2 GB1_Raw'!D$41)/('Fig. 4S2 GB1_Raw'!D$42-'Fig. 4S2 GB1_Raw'!D$41)</f>
        <v>33.922315541481169</v>
      </c>
      <c r="E45" s="65">
        <f>100*('Fig. 4S2 GB1_Raw'!E45-'Fig. 4S2 GB1_Raw'!E$41)/('Fig. 4S2 GB1_Raw'!E$42-'Fig. 4S2 GB1_Raw'!E$41)</f>
        <v>29.676126770235012</v>
      </c>
      <c r="F45" s="66"/>
      <c r="G45" s="65"/>
      <c r="H45" s="65"/>
      <c r="J45" s="75">
        <f t="shared" si="9"/>
        <v>35.930535579844864</v>
      </c>
      <c r="K45" s="75">
        <f t="shared" si="10"/>
        <v>4.3093234728043468</v>
      </c>
      <c r="L45" s="75">
        <f t="shared" si="11"/>
        <v>3</v>
      </c>
    </row>
    <row r="46" spans="1:12" ht="14.25" thickTop="1" thickBot="1">
      <c r="A46" s="63">
        <f>'Fig. 4S2 GB1_Raw'!A46</f>
        <v>1E-8</v>
      </c>
      <c r="B46" s="64">
        <f>'Fig. 4S2 GB1_Raw'!B46</f>
        <v>-8</v>
      </c>
      <c r="C46" s="65">
        <f>100*('Fig. 4S2 GB1_Raw'!C46-'Fig. 4S2 GB1_Raw'!C$41)/('Fig. 4S2 GB1_Raw'!C$42-'Fig. 4S2 GB1_Raw'!C$41)</f>
        <v>2.4121262176014766</v>
      </c>
      <c r="D46" s="65">
        <f>100*('Fig. 4S2 GB1_Raw'!D46-'Fig. 4S2 GB1_Raw'!D$41)/('Fig. 4S2 GB1_Raw'!D$42-'Fig. 4S2 GB1_Raw'!D$41)</f>
        <v>1.3125889210151911</v>
      </c>
      <c r="E46" s="65">
        <f>100*('Fig. 4S2 GB1_Raw'!E46-'Fig. 4S2 GB1_Raw'!E$41)/('Fig. 4S2 GB1_Raw'!E$42-'Fig. 4S2 GB1_Raw'!E$41)</f>
        <v>0.98882722183175431</v>
      </c>
      <c r="F46" s="66"/>
      <c r="G46" s="65"/>
      <c r="H46" s="65"/>
      <c r="J46" s="75">
        <f t="shared" si="9"/>
        <v>1.5711807868161405</v>
      </c>
      <c r="K46" s="75">
        <f t="shared" si="10"/>
        <v>0.43073476859647924</v>
      </c>
      <c r="L46" s="75">
        <f t="shared" si="11"/>
        <v>3</v>
      </c>
    </row>
    <row r="47" spans="1:12" ht="14.25" thickTop="1" thickBot="1">
      <c r="A47" s="63">
        <f>'Fig. 4S2 GB1_Raw'!A47</f>
        <v>1.0000000000000001E-9</v>
      </c>
      <c r="B47" s="64">
        <f>'Fig. 4S2 GB1_Raw'!B47</f>
        <v>-9</v>
      </c>
      <c r="C47" s="65">
        <f>100*('Fig. 4S2 GB1_Raw'!C47-'Fig. 4S2 GB1_Raw'!C$41)/('Fig. 4S2 GB1_Raw'!C$42-'Fig. 4S2 GB1_Raw'!C$41)</f>
        <v>-0.50040080647120266</v>
      </c>
      <c r="D47" s="65">
        <f>100*('Fig. 4S2 GB1_Raw'!D47-'Fig. 4S2 GB1_Raw'!D$41)/('Fig. 4S2 GB1_Raw'!D$42-'Fig. 4S2 GB1_Raw'!D$41)</f>
        <v>-0.46583138280783876</v>
      </c>
      <c r="E47" s="65">
        <f>100*('Fig. 4S2 GB1_Raw'!E47-'Fig. 4S2 GB1_Raw'!E$41)/('Fig. 4S2 GB1_Raw'!E$42-'Fig. 4S2 GB1_Raw'!E$41)</f>
        <v>0.525112495253791</v>
      </c>
      <c r="F47" s="66"/>
      <c r="G47" s="65"/>
      <c r="H47" s="65"/>
      <c r="J47" s="75">
        <f t="shared" si="9"/>
        <v>-0.1470398980084168</v>
      </c>
      <c r="K47" s="75">
        <f t="shared" si="10"/>
        <v>0.33622432545806352</v>
      </c>
      <c r="L47" s="75">
        <f t="shared" si="11"/>
        <v>3</v>
      </c>
    </row>
    <row r="48" spans="1:12" ht="14.25" thickTop="1" thickBot="1">
      <c r="A48" s="63">
        <f>'Fig. 4S2 GB1_Raw'!A48</f>
        <v>1E-10</v>
      </c>
      <c r="B48" s="64">
        <f>'Fig. 4S2 GB1_Raw'!B48</f>
        <v>-10</v>
      </c>
      <c r="C48" s="65">
        <f>100*('Fig. 4S2 GB1_Raw'!C48-'Fig. 4S2 GB1_Raw'!C$41)/('Fig. 4S2 GB1_Raw'!C$42-'Fig. 4S2 GB1_Raw'!C$41)</f>
        <v>6.8015643598027309E-2</v>
      </c>
      <c r="D48" s="65">
        <f>100*('Fig. 4S2 GB1_Raw'!D48-'Fig. 4S2 GB1_Raw'!D$41)/('Fig. 4S2 GB1_Raw'!D$42-'Fig. 4S2 GB1_Raw'!D$41)</f>
        <v>-0.44517875992473277</v>
      </c>
      <c r="E48" s="65">
        <f>100*('Fig. 4S2 GB1_Raw'!E48-'Fig. 4S2 GB1_Raw'!E$41)/('Fig. 4S2 GB1_Raw'!E$42-'Fig. 4S2 GB1_Raw'!E$41)</f>
        <v>-0.20842926734688921</v>
      </c>
      <c r="F48" s="66"/>
      <c r="G48" s="65"/>
      <c r="H48" s="65"/>
      <c r="J48" s="75">
        <f t="shared" si="9"/>
        <v>-0.19519746122453155</v>
      </c>
      <c r="K48" s="75">
        <f t="shared" si="10"/>
        <v>0.14829411594498629</v>
      </c>
      <c r="L48" s="75">
        <f t="shared" si="11"/>
        <v>3</v>
      </c>
    </row>
    <row r="49" spans="1:12" ht="13.5" thickTop="1">
      <c r="A49" s="70"/>
      <c r="B49" s="70"/>
      <c r="C49" s="70"/>
      <c r="D49" s="70"/>
      <c r="E49" s="70"/>
      <c r="F49" s="70"/>
      <c r="G49" s="70"/>
      <c r="H49" s="70"/>
    </row>
    <row r="50" spans="1:12" ht="26.25" thickBot="1">
      <c r="A50" s="79" t="str">
        <f>'Fig. 4S2 GB1_Raw'!A50</f>
        <v>GB1-Y810A+GB2
GABA dose + rac-BHFF 10 μM</v>
      </c>
      <c r="B50" s="53"/>
      <c r="C50" s="53"/>
      <c r="D50" s="53"/>
      <c r="E50" s="53"/>
      <c r="F50" s="53"/>
      <c r="G50" s="53"/>
      <c r="H50" s="53"/>
    </row>
    <row r="51" spans="1:12" ht="14.25" thickTop="1" thickBot="1">
      <c r="A51" s="54"/>
      <c r="B51" s="55"/>
      <c r="C51" s="56">
        <f>'Fig. 4S2 GB1_Raw'!C51</f>
        <v>20200107</v>
      </c>
      <c r="D51" s="56">
        <f>'Fig. 4S2 GB1_Raw'!D51</f>
        <v>20200111</v>
      </c>
      <c r="E51" s="56">
        <f>'Fig. 4S2 GB1_Raw'!E51</f>
        <v>20200113</v>
      </c>
      <c r="F51" s="57"/>
      <c r="G51" s="56"/>
      <c r="H51" s="56"/>
      <c r="J51" s="72" t="s">
        <v>109</v>
      </c>
      <c r="K51" s="72" t="s">
        <v>107</v>
      </c>
      <c r="L51" s="72" t="s">
        <v>114</v>
      </c>
    </row>
    <row r="52" spans="1:12" ht="14.25" thickTop="1" thickBot="1">
      <c r="A52" s="58" t="str">
        <f>'Fig. 4S2 GB1_Raw'!A52</f>
        <v>Concentration (M)</v>
      </c>
      <c r="B52" s="59" t="str">
        <f>'Fig. 4S2 GB1_Raw'!B52</f>
        <v>Log M</v>
      </c>
      <c r="C52" s="60"/>
      <c r="D52" s="60"/>
      <c r="E52" s="60"/>
      <c r="F52" s="62"/>
      <c r="G52" s="61"/>
      <c r="H52" s="61"/>
      <c r="J52" s="53"/>
      <c r="K52" s="53"/>
      <c r="L52" s="53"/>
    </row>
    <row r="53" spans="1:12" ht="14.25" thickTop="1" thickBot="1">
      <c r="A53" s="63">
        <f>'Fig. 4S2 GB1_Raw'!A53</f>
        <v>1E-14</v>
      </c>
      <c r="B53" s="64">
        <f>'Fig. 4S2 GB1_Raw'!B53</f>
        <v>-14</v>
      </c>
      <c r="C53" s="65">
        <f>100*('Fig. 4S2 GB1_Raw'!C53-'Fig. 4S2 GB1_Raw'!C$41)/('Fig. 4S2 GB1_Raw'!C$42-'Fig. 4S2 GB1_Raw'!C$41)</f>
        <v>1.0008016129424053</v>
      </c>
      <c r="D53" s="65">
        <f>100*('Fig. 4S2 GB1_Raw'!D53-'Fig. 4S2 GB1_Raw'!D$41)/('Fig. 4S2 GB1_Raw'!D$42-'Fig. 4S2 GB1_Raw'!D$41)</f>
        <v>-3.5185950097143773E-2</v>
      </c>
      <c r="E53" s="65">
        <f>100*('Fig. 4S2 GB1_Raw'!E53-'Fig. 4S2 GB1_Raw'!E$41)/('Fig. 4S2 GB1_Raw'!E$42-'Fig. 4S2 GB1_Raw'!E$41)</f>
        <v>0.4314001114854224</v>
      </c>
      <c r="F53" s="66"/>
      <c r="G53" s="65"/>
      <c r="H53" s="65"/>
      <c r="J53" s="74">
        <f t="shared" ref="J53:J60" si="12">AVERAGE(C53:H53)</f>
        <v>0.46567192477689462</v>
      </c>
      <c r="K53" s="74">
        <f t="shared" ref="K53:K60" si="13">STDEVA(C53:H53)/SQRT(COUNT(C53:H53))</f>
        <v>0.29955437769174736</v>
      </c>
      <c r="L53" s="74">
        <f t="shared" ref="L53:L60" si="14">COUNT(C53:H53)</f>
        <v>3</v>
      </c>
    </row>
    <row r="54" spans="1:12" ht="14.25" thickTop="1" thickBot="1">
      <c r="A54" s="63">
        <f>'Fig. 4S2 GB1_Raw'!A54</f>
        <v>1E-4</v>
      </c>
      <c r="B54" s="64">
        <f>'Fig. 4S2 GB1_Raw'!B54</f>
        <v>-4</v>
      </c>
      <c r="C54" s="65">
        <f>100*('Fig. 4S2 GB1_Raw'!C54-'Fig. 4S2 GB1_Raw'!C$41)/('Fig. 4S2 GB1_Raw'!C$42-'Fig. 4S2 GB1_Raw'!C$41)</f>
        <v>112.51973668229408</v>
      </c>
      <c r="D54" s="65">
        <f>100*('Fig. 4S2 GB1_Raw'!D54-'Fig. 4S2 GB1_Raw'!D$41)/('Fig. 4S2 GB1_Raw'!D$42-'Fig. 4S2 GB1_Raw'!D$41)</f>
        <v>100.01376841525538</v>
      </c>
      <c r="E54" s="65">
        <f>100*('Fig. 4S2 GB1_Raw'!E54-'Fig. 4S2 GB1_Raw'!E$41)/('Fig. 4S2 GB1_Raw'!E$42-'Fig. 4S2 GB1_Raw'!E$41)</f>
        <v>99.617879676530706</v>
      </c>
      <c r="F54" s="66"/>
      <c r="G54" s="65"/>
      <c r="H54" s="65"/>
      <c r="J54" s="74">
        <f t="shared" si="12"/>
        <v>104.05046159136005</v>
      </c>
      <c r="K54" s="74">
        <f t="shared" si="13"/>
        <v>4.2361793870498801</v>
      </c>
      <c r="L54" s="74">
        <f t="shared" si="14"/>
        <v>3</v>
      </c>
    </row>
    <row r="55" spans="1:12" ht="14.25" thickTop="1" thickBot="1">
      <c r="A55" s="63">
        <f>'Fig. 4S2 GB1_Raw'!A55</f>
        <v>1.0000000000000001E-5</v>
      </c>
      <c r="B55" s="64">
        <f>'Fig. 4S2 GB1_Raw'!B55</f>
        <v>-5</v>
      </c>
      <c r="C55" s="65">
        <f>100*('Fig. 4S2 GB1_Raw'!C55-'Fig. 4S2 GB1_Raw'!C$41)/('Fig. 4S2 GB1_Raw'!C$42-'Fig. 4S2 GB1_Raw'!C$41)</f>
        <v>102.86030072630992</v>
      </c>
      <c r="D55" s="65">
        <f>100*('Fig. 4S2 GB1_Raw'!D55-'Fig. 4S2 GB1_Raw'!D$41)/('Fig. 4S2 GB1_Raw'!D$42-'Fig. 4S2 GB1_Raw'!D$41)</f>
        <v>90.738446004864841</v>
      </c>
      <c r="E55" s="65">
        <f>100*('Fig. 4S2 GB1_Raw'!E55-'Fig. 4S2 GB1_Raw'!E$41)/('Fig. 4S2 GB1_Raw'!E$42-'Fig. 4S2 GB1_Raw'!E$41)</f>
        <v>85.334819805627603</v>
      </c>
      <c r="F55" s="66"/>
      <c r="G55" s="65"/>
      <c r="H55" s="65"/>
      <c r="J55" s="74">
        <f t="shared" si="12"/>
        <v>92.977855512267453</v>
      </c>
      <c r="K55" s="74">
        <f t="shared" si="13"/>
        <v>5.1815968124920673</v>
      </c>
      <c r="L55" s="74">
        <f t="shared" si="14"/>
        <v>3</v>
      </c>
    </row>
    <row r="56" spans="1:12" ht="14.25" thickTop="1" thickBot="1">
      <c r="A56" s="63">
        <f>'Fig. 4S2 GB1_Raw'!A56</f>
        <v>9.9999999999999995E-7</v>
      </c>
      <c r="B56" s="64">
        <f>'Fig. 4S2 GB1_Raw'!B56</f>
        <v>-6</v>
      </c>
      <c r="C56" s="65">
        <f>100*('Fig. 4S2 GB1_Raw'!C56-'Fig. 4S2 GB1_Raw'!C$41)/('Fig. 4S2 GB1_Raw'!C$42-'Fig. 4S2 GB1_Raw'!C$41)</f>
        <v>86.576626909903553</v>
      </c>
      <c r="D56" s="65">
        <f>100*('Fig. 4S2 GB1_Raw'!D56-'Fig. 4S2 GB1_Raw'!D$41)/('Fig. 4S2 GB1_Raw'!D$42-'Fig. 4S2 GB1_Raw'!D$41)</f>
        <v>68.690623709211053</v>
      </c>
      <c r="E56" s="65">
        <f>100*('Fig. 4S2 GB1_Raw'!E56-'Fig. 4S2 GB1_Raw'!E$41)/('Fig. 4S2 GB1_Raw'!E$42-'Fig. 4S2 GB1_Raw'!E$41)</f>
        <v>61.081085447920955</v>
      </c>
      <c r="F56" s="66"/>
      <c r="G56" s="65"/>
      <c r="H56" s="65"/>
      <c r="J56" s="74">
        <f t="shared" si="12"/>
        <v>72.116112022345192</v>
      </c>
      <c r="K56" s="74">
        <f t="shared" si="13"/>
        <v>7.5565895360160722</v>
      </c>
      <c r="L56" s="74">
        <f t="shared" si="14"/>
        <v>3</v>
      </c>
    </row>
    <row r="57" spans="1:12" ht="14.25" thickTop="1" thickBot="1">
      <c r="A57" s="63">
        <f>'Fig. 4S2 GB1_Raw'!A57</f>
        <v>9.9999999999999995E-8</v>
      </c>
      <c r="B57" s="64">
        <f>'Fig. 4S2 GB1_Raw'!B57</f>
        <v>-7</v>
      </c>
      <c r="C57" s="65">
        <f>100*('Fig. 4S2 GB1_Raw'!C57-'Fig. 4S2 GB1_Raw'!C$41)/('Fig. 4S2 GB1_Raw'!C$42-'Fig. 4S2 GB1_Raw'!C$41)</f>
        <v>42.25107489008186</v>
      </c>
      <c r="D57" s="65">
        <f>100*('Fig. 4S2 GB1_Raw'!D57-'Fig. 4S2 GB1_Raw'!D$41)/('Fig. 4S2 GB1_Raw'!D$42-'Fig. 4S2 GB1_Raw'!D$41)</f>
        <v>34.00798568084813</v>
      </c>
      <c r="E57" s="65">
        <f>100*('Fig. 4S2 GB1_Raw'!E57-'Fig. 4S2 GB1_Raw'!E$41)/('Fig. 4S2 GB1_Raw'!E$42-'Fig. 4S2 GB1_Raw'!E$41)</f>
        <v>32.834880395530895</v>
      </c>
      <c r="F57" s="66"/>
      <c r="G57" s="65"/>
      <c r="H57" s="65"/>
      <c r="J57" s="74">
        <f t="shared" si="12"/>
        <v>36.36464698882029</v>
      </c>
      <c r="K57" s="74">
        <f t="shared" si="13"/>
        <v>2.9626322237819216</v>
      </c>
      <c r="L57" s="74">
        <f t="shared" si="14"/>
        <v>3</v>
      </c>
    </row>
    <row r="58" spans="1:12" ht="14.25" thickTop="1" thickBot="1">
      <c r="A58" s="63">
        <f>'Fig. 4S2 GB1_Raw'!A58</f>
        <v>1E-8</v>
      </c>
      <c r="B58" s="64">
        <f>'Fig. 4S2 GB1_Raw'!B58</f>
        <v>-8</v>
      </c>
      <c r="C58" s="65">
        <f>100*('Fig. 4S2 GB1_Raw'!C58-'Fig. 4S2 GB1_Raw'!C$41)/('Fig. 4S2 GB1_Raw'!C$42-'Fig. 4S2 GB1_Raw'!C$41)</f>
        <v>4.0797240508174024</v>
      </c>
      <c r="D58" s="65">
        <f>100*('Fig. 4S2 GB1_Raw'!D58-'Fig. 4S2 GB1_Raw'!D$41)/('Fig. 4S2 GB1_Raw'!D$42-'Fig. 4S2 GB1_Raw'!D$41)</f>
        <v>1.0295714963207734</v>
      </c>
      <c r="E58" s="65">
        <f>100*('Fig. 4S2 GB1_Raw'!E58-'Fig. 4S2 GB1_Raw'!E$41)/('Fig. 4S2 GB1_Raw'!E$42-'Fig. 4S2 GB1_Raw'!E$41)</f>
        <v>1.7643779840527378</v>
      </c>
      <c r="F58" s="66"/>
      <c r="G58" s="65"/>
      <c r="H58" s="65"/>
      <c r="J58" s="74">
        <f t="shared" si="12"/>
        <v>2.2912245103969711</v>
      </c>
      <c r="K58" s="74">
        <f t="shared" si="13"/>
        <v>0.9190634904013828</v>
      </c>
      <c r="L58" s="74">
        <f t="shared" si="14"/>
        <v>3</v>
      </c>
    </row>
    <row r="59" spans="1:12" ht="14.25" thickTop="1" thickBot="1">
      <c r="A59" s="63">
        <f>'Fig. 4S2 GB1_Raw'!A59</f>
        <v>1.0000000000000001E-9</v>
      </c>
      <c r="B59" s="64">
        <f>'Fig. 4S2 GB1_Raw'!B59</f>
        <v>-9</v>
      </c>
      <c r="C59" s="65">
        <f>100*('Fig. 4S2 GB1_Raw'!C59-'Fig. 4S2 GB1_Raw'!C$41)/('Fig. 4S2 GB1_Raw'!C$42-'Fig. 4S2 GB1_Raw'!C$41)</f>
        <v>-0.31821604683362892</v>
      </c>
      <c r="D59" s="65">
        <f>100*('Fig. 4S2 GB1_Raw'!D59-'Fig. 4S2 GB1_Raw'!D$41)/('Fig. 4S2 GB1_Raw'!D$42-'Fig. 4S2 GB1_Raw'!D$41)</f>
        <v>2.7536830510808269E-2</v>
      </c>
      <c r="E59" s="65">
        <f>100*('Fig. 4S2 GB1_Raw'!E59-'Fig. 4S2 GB1_Raw'!E$41)/('Fig. 4S2 GB1_Raw'!E$42-'Fig. 4S2 GB1_Raw'!E$41)</f>
        <v>0.90642495334577466</v>
      </c>
      <c r="F59" s="66"/>
      <c r="G59" s="65"/>
      <c r="H59" s="65"/>
      <c r="J59" s="74">
        <f t="shared" si="12"/>
        <v>0.20524857900765134</v>
      </c>
      <c r="K59" s="74">
        <f t="shared" si="13"/>
        <v>0.36451908683243484</v>
      </c>
      <c r="L59" s="74">
        <f t="shared" si="14"/>
        <v>3</v>
      </c>
    </row>
    <row r="60" spans="1:12" ht="14.25" thickTop="1" thickBot="1">
      <c r="A60" s="63">
        <f>'Fig. 4S2 GB1_Raw'!A60</f>
        <v>1E-10</v>
      </c>
      <c r="B60" s="64">
        <f>'Fig. 4S2 GB1_Raw'!B60</f>
        <v>-10</v>
      </c>
      <c r="C60" s="65">
        <f>100*('Fig. 4S2 GB1_Raw'!C60-'Fig. 4S2 GB1_Raw'!C$41)/('Fig. 4S2 GB1_Raw'!C$42-'Fig. 4S2 GB1_Raw'!C$41)</f>
        <v>0.59270775135424003</v>
      </c>
      <c r="D60" s="65">
        <f>100*('Fig. 4S2 GB1_Raw'!D60-'Fig. 4S2 GB1_Raw'!D$41)/('Fig. 4S2 GB1_Raw'!D$42-'Fig. 4S2 GB1_Raw'!D$41)</f>
        <v>-0.12621047317453729</v>
      </c>
      <c r="E60" s="65">
        <f>100*('Fig. 4S2 GB1_Raw'!E60-'Fig. 4S2 GB1_Raw'!E$41)/('Fig. 4S2 GB1_Raw'!E$42-'Fig. 4S2 GB1_Raw'!E$41)</f>
        <v>0.5428855335546886</v>
      </c>
      <c r="F60" s="66"/>
      <c r="G60" s="65"/>
      <c r="H60" s="65"/>
      <c r="J60" s="74">
        <f t="shared" si="12"/>
        <v>0.33646093724479709</v>
      </c>
      <c r="K60" s="74">
        <f t="shared" si="13"/>
        <v>0.23178236117902984</v>
      </c>
      <c r="L60" s="74">
        <f t="shared" si="14"/>
        <v>3</v>
      </c>
    </row>
    <row r="61" spans="1:12" ht="13.5" thickTop="1"/>
    <row r="62" spans="1:12" ht="26.25" thickBot="1">
      <c r="A62" s="79" t="str">
        <f>'Fig. 4S2 GB1_Raw'!A62</f>
        <v>GB1-Y810A+GB2
GABA dose + rac-BHFF 30 μM</v>
      </c>
      <c r="B62" s="53"/>
      <c r="C62" s="53"/>
      <c r="D62" s="53"/>
      <c r="E62" s="53"/>
      <c r="F62" s="53"/>
      <c r="G62" s="53"/>
      <c r="H62" s="53"/>
      <c r="J62" s="53"/>
      <c r="K62" s="53"/>
      <c r="L62" s="53"/>
    </row>
    <row r="63" spans="1:12" ht="14.25" thickTop="1" thickBot="1">
      <c r="A63" s="54"/>
      <c r="B63" s="55"/>
      <c r="C63" s="56">
        <f>'Fig. 4S2 GB1_Raw'!C63</f>
        <v>20200107</v>
      </c>
      <c r="D63" s="56">
        <f>'Fig. 4S2 GB1_Raw'!D63</f>
        <v>20200111</v>
      </c>
      <c r="E63" s="56">
        <f>'Fig. 4S2 GB1_Raw'!E63</f>
        <v>20200113</v>
      </c>
      <c r="F63" s="57"/>
      <c r="G63" s="56"/>
      <c r="H63" s="56"/>
      <c r="J63" s="72" t="s">
        <v>115</v>
      </c>
      <c r="K63" s="72" t="s">
        <v>112</v>
      </c>
      <c r="L63" s="72" t="s">
        <v>110</v>
      </c>
    </row>
    <row r="64" spans="1:12" ht="14.25" thickTop="1" thickBot="1">
      <c r="A64" s="58" t="str">
        <f>'Fig. 4S2 GB1_Raw'!A64</f>
        <v>Concentration (M)</v>
      </c>
      <c r="B64" s="59" t="str">
        <f>'Fig. 4S2 GB1_Raw'!B64</f>
        <v>Log M</v>
      </c>
      <c r="C64" s="60"/>
      <c r="D64" s="60"/>
      <c r="E64" s="60"/>
      <c r="F64" s="62"/>
      <c r="G64" s="61"/>
      <c r="H64" s="61"/>
      <c r="J64" s="53"/>
      <c r="K64" s="53"/>
      <c r="L64" s="53"/>
    </row>
    <row r="65" spans="1:12" ht="14.25" thickTop="1" thickBot="1">
      <c r="A65" s="63">
        <f>'Fig. 4S2 GB1_Raw'!A65</f>
        <v>1E-14</v>
      </c>
      <c r="B65" s="64">
        <f>'Fig. 4S2 GB1_Raw'!B65</f>
        <v>-14</v>
      </c>
      <c r="C65" s="65">
        <f>100*('Fig. 4S2 GB1_Raw'!C65-'Fig. 4S2 GB1_Raw'!C$41)/('Fig. 4S2 GB1_Raw'!C$42-'Fig. 4S2 GB1_Raw'!C$41)</f>
        <v>1.5910802341681443</v>
      </c>
      <c r="D65" s="65">
        <f>100*('Fig. 4S2 GB1_Raw'!D65-'Fig. 4S2 GB1_Raw'!D$41)/('Fig. 4S2 GB1_Raw'!D$42-'Fig. 4S2 GB1_Raw'!D$41)</f>
        <v>-0.91330487860847198</v>
      </c>
      <c r="E65" s="65">
        <f>100*('Fig. 4S2 GB1_Raw'!E65-'Fig. 4S2 GB1_Raw'!E$41)/('Fig. 4S2 GB1_Raw'!E$42-'Fig. 4S2 GB1_Raw'!E$41)</f>
        <v>0.3441506507355615</v>
      </c>
      <c r="F65" s="66"/>
      <c r="G65" s="65"/>
      <c r="H65" s="65"/>
      <c r="J65" s="74">
        <f t="shared" ref="J65:J72" si="15">AVERAGE(C65:H65)</f>
        <v>0.34064200209841128</v>
      </c>
      <c r="K65" s="74">
        <f t="shared" ref="K65:K72" si="16">STDEVA(C65:H65)/SQRT(COUNT(C65:H65))</f>
        <v>0.72295583803247876</v>
      </c>
      <c r="L65" s="74">
        <f t="shared" ref="L65:L72" si="17">COUNT(C65:H65)</f>
        <v>3</v>
      </c>
    </row>
    <row r="66" spans="1:12" ht="14.25" thickTop="1" thickBot="1">
      <c r="A66" s="63">
        <f>'Fig. 4S2 GB1_Raw'!A66</f>
        <v>1E-4</v>
      </c>
      <c r="B66" s="64">
        <f>'Fig. 4S2 GB1_Raw'!B66</f>
        <v>-4</v>
      </c>
      <c r="C66" s="65">
        <f>100*('Fig. 4S2 GB1_Raw'!C66-'Fig. 4S2 GB1_Raw'!C$41)/('Fig. 4S2 GB1_Raw'!C$42-'Fig. 4S2 GB1_Raw'!C$41)</f>
        <v>117.40228824058106</v>
      </c>
      <c r="D66" s="65">
        <f>100*('Fig. 4S2 GB1_Raw'!D66-'Fig. 4S2 GB1_Raw'!D$41)/('Fig. 4S2 GB1_Raw'!D$42-'Fig. 4S2 GB1_Raw'!D$41)</f>
        <v>109.1850627992718</v>
      </c>
      <c r="E66" s="65">
        <f>100*('Fig. 4S2 GB1_Raw'!E66-'Fig. 4S2 GB1_Raw'!E$41)/('Fig. 4S2 GB1_Raw'!E$42-'Fig. 4S2 GB1_Raw'!E$41)</f>
        <v>110.96434890089917</v>
      </c>
      <c r="F66" s="66"/>
      <c r="G66" s="65"/>
      <c r="H66" s="65"/>
      <c r="J66" s="74">
        <f t="shared" si="15"/>
        <v>112.51723331358401</v>
      </c>
      <c r="K66" s="74">
        <f t="shared" si="16"/>
        <v>2.4959491172494332</v>
      </c>
      <c r="L66" s="74">
        <f t="shared" si="17"/>
        <v>3</v>
      </c>
    </row>
    <row r="67" spans="1:12" ht="14.25" thickTop="1" thickBot="1">
      <c r="A67" s="63">
        <f>'Fig. 4S2 GB1_Raw'!A67</f>
        <v>1.0000000000000001E-5</v>
      </c>
      <c r="B67" s="64">
        <f>'Fig. 4S2 GB1_Raw'!B67</f>
        <v>-5</v>
      </c>
      <c r="C67" s="65">
        <f>100*('Fig. 4S2 GB1_Raw'!C67-'Fig. 4S2 GB1_Raw'!C$41)/('Fig. 4S2 GB1_Raw'!C$42-'Fig. 4S2 GB1_Raw'!C$41)</f>
        <v>111.02217795807321</v>
      </c>
      <c r="D67" s="65">
        <f>100*('Fig. 4S2 GB1_Raw'!D67-'Fig. 4S2 GB1_Raw'!D$41)/('Fig. 4S2 GB1_Raw'!D$42-'Fig. 4S2 GB1_Raw'!D$41)</f>
        <v>105.10808205975493</v>
      </c>
      <c r="E67" s="65">
        <f>100*('Fig. 4S2 GB1_Raw'!E67-'Fig. 4S2 GB1_Raw'!E$41)/('Fig. 4S2 GB1_Raw'!E$42-'Fig. 4S2 GB1_Raw'!E$41)</f>
        <v>97.58609825258722</v>
      </c>
      <c r="F67" s="66"/>
      <c r="G67" s="65"/>
      <c r="H67" s="65"/>
      <c r="J67" s="74">
        <f t="shared" si="15"/>
        <v>104.5721194234718</v>
      </c>
      <c r="K67" s="74">
        <f t="shared" si="16"/>
        <v>3.8879086676370473</v>
      </c>
      <c r="L67" s="74">
        <f t="shared" si="17"/>
        <v>3</v>
      </c>
    </row>
    <row r="68" spans="1:12" ht="14.25" thickTop="1" thickBot="1">
      <c r="A68" s="63">
        <f>'Fig. 4S2 GB1_Raw'!A68</f>
        <v>9.9999999999999995E-7</v>
      </c>
      <c r="B68" s="64">
        <f>'Fig. 4S2 GB1_Raw'!B68</f>
        <v>-6</v>
      </c>
      <c r="C68" s="65">
        <f>100*('Fig. 4S2 GB1_Raw'!C68-'Fig. 4S2 GB1_Raw'!C$41)/('Fig. 4S2 GB1_Raw'!C$42-'Fig. 4S2 GB1_Raw'!C$41)</f>
        <v>88.036534117132646</v>
      </c>
      <c r="D68" s="65">
        <f>100*('Fig. 4S2 GB1_Raw'!D68-'Fig. 4S2 GB1_Raw'!D$41)/('Fig. 4S2 GB1_Raw'!D$42-'Fig. 4S2 GB1_Raw'!D$41)</f>
        <v>84.604617008582295</v>
      </c>
      <c r="E68" s="65">
        <f>100*('Fig. 4S2 GB1_Raw'!E68-'Fig. 4S2 GB1_Raw'!E$41)/('Fig. 4S2 GB1_Raw'!E$42-'Fig. 4S2 GB1_Raw'!E$41)</f>
        <v>80.514287099197801</v>
      </c>
      <c r="F68" s="66"/>
      <c r="G68" s="65"/>
      <c r="H68" s="65"/>
      <c r="J68" s="74">
        <f t="shared" si="15"/>
        <v>84.385146074970919</v>
      </c>
      <c r="K68" s="74">
        <f t="shared" si="16"/>
        <v>2.1742566291135468</v>
      </c>
      <c r="L68" s="74">
        <f t="shared" si="17"/>
        <v>3</v>
      </c>
    </row>
    <row r="69" spans="1:12" ht="14.25" thickTop="1" thickBot="1">
      <c r="A69" s="63">
        <f>'Fig. 4S2 GB1_Raw'!A69</f>
        <v>9.9999999999999995E-8</v>
      </c>
      <c r="B69" s="64">
        <f>'Fig. 4S2 GB1_Raw'!B69</f>
        <v>-7</v>
      </c>
      <c r="C69" s="65">
        <f>100*('Fig. 4S2 GB1_Raw'!C69-'Fig. 4S2 GB1_Raw'!C$41)/('Fig. 4S2 GB1_Raw'!C$42-'Fig. 4S2 GB1_Raw'!C$41)</f>
        <v>54.366361405980513</v>
      </c>
      <c r="D69" s="65">
        <f>100*('Fig. 4S2 GB1_Raw'!D69-'Fig. 4S2 GB1_Raw'!D$41)/('Fig. 4S2 GB1_Raw'!D$42-'Fig. 4S2 GB1_Raw'!D$41)</f>
        <v>46.707054018082516</v>
      </c>
      <c r="E69" s="65">
        <f>100*('Fig. 4S2 GB1_Raw'!E69-'Fig. 4S2 GB1_Raw'!E$41)/('Fig. 4S2 GB1_Raw'!E$42-'Fig. 4S2 GB1_Raw'!E$41)</f>
        <v>45.893216354426706</v>
      </c>
      <c r="F69" s="66"/>
      <c r="G69" s="65"/>
      <c r="H69" s="65"/>
      <c r="J69" s="74">
        <f t="shared" si="15"/>
        <v>48.988877259496576</v>
      </c>
      <c r="K69" s="74">
        <f t="shared" si="16"/>
        <v>2.6989865224413854</v>
      </c>
      <c r="L69" s="74">
        <f t="shared" si="17"/>
        <v>3</v>
      </c>
    </row>
    <row r="70" spans="1:12" ht="14.25" thickTop="1" thickBot="1">
      <c r="A70" s="63">
        <f>'Fig. 4S2 GB1_Raw'!A70</f>
        <v>1E-8</v>
      </c>
      <c r="B70" s="64">
        <f>'Fig. 4S2 GB1_Raw'!B70</f>
        <v>-8</v>
      </c>
      <c r="C70" s="65">
        <f>100*('Fig. 4S2 GB1_Raw'!C70-'Fig. 4S2 GB1_Raw'!C$41)/('Fig. 4S2 GB1_Raw'!C$42-'Fig. 4S2 GB1_Raw'!C$41)</f>
        <v>9.4723929360895855</v>
      </c>
      <c r="D70" s="65">
        <f>100*('Fig. 4S2 GB1_Raw'!D70-'Fig. 4S2 GB1_Raw'!D$41)/('Fig. 4S2 GB1_Raw'!D$42-'Fig. 4S2 GB1_Raw'!D$41)</f>
        <v>4.8809032080407544</v>
      </c>
      <c r="E70" s="65">
        <f>100*('Fig. 4S2 GB1_Raw'!E70-'Fig. 4S2 GB1_Raw'!E$41)/('Fig. 4S2 GB1_Raw'!E$42-'Fig. 4S2 GB1_Raw'!E$41)</f>
        <v>0.89915416494995271</v>
      </c>
      <c r="F70" s="66"/>
      <c r="G70" s="65"/>
      <c r="H70" s="65"/>
      <c r="J70" s="74">
        <f t="shared" si="15"/>
        <v>5.0841501030267642</v>
      </c>
      <c r="K70" s="74">
        <f t="shared" si="16"/>
        <v>2.4769664061767189</v>
      </c>
      <c r="L70" s="74">
        <f t="shared" si="17"/>
        <v>3</v>
      </c>
    </row>
    <row r="71" spans="1:12" ht="14.25" thickTop="1" thickBot="1">
      <c r="A71" s="63">
        <f>'Fig. 4S2 GB1_Raw'!A71</f>
        <v>1.0000000000000001E-9</v>
      </c>
      <c r="B71" s="64">
        <f>'Fig. 4S2 GB1_Raw'!B71</f>
        <v>-9</v>
      </c>
      <c r="C71" s="65">
        <f>100*('Fig. 4S2 GB1_Raw'!C71-'Fig. 4S2 GB1_Raw'!C$41)/('Fig. 4S2 GB1_Raw'!C$42-'Fig. 4S2 GB1_Raw'!C$41)</f>
        <v>1.6639541380231737</v>
      </c>
      <c r="D71" s="65">
        <f>100*('Fig. 4S2 GB1_Raw'!D71-'Fig. 4S2 GB1_Raw'!D$41)/('Fig. 4S2 GB1_Raw'!D$42-'Fig. 4S2 GB1_Raw'!D$41)</f>
        <v>0.42682087291752741</v>
      </c>
      <c r="E71" s="65">
        <f>100*('Fig. 4S2 GB1_Raw'!E71-'Fig. 4S2 GB1_Raw'!E$41)/('Fig. 4S2 GB1_Raw'!E$42-'Fig. 4S2 GB1_Raw'!E$41)</f>
        <v>0.70284287826276637</v>
      </c>
      <c r="F71" s="66"/>
      <c r="G71" s="65"/>
      <c r="H71" s="65"/>
      <c r="J71" s="75">
        <f t="shared" si="15"/>
        <v>0.93120596306782255</v>
      </c>
      <c r="K71" s="75">
        <f t="shared" si="16"/>
        <v>0.37493864066182009</v>
      </c>
      <c r="L71" s="75">
        <f t="shared" si="17"/>
        <v>3</v>
      </c>
    </row>
    <row r="72" spans="1:12" ht="14.25" thickTop="1" thickBot="1">
      <c r="A72" s="63">
        <f>'Fig. 4S2 GB1_Raw'!A72</f>
        <v>1E-10</v>
      </c>
      <c r="B72" s="64">
        <f>'Fig. 4S2 GB1_Raw'!B72</f>
        <v>-10</v>
      </c>
      <c r="C72" s="65">
        <f>100*('Fig. 4S2 GB1_Raw'!C72-'Fig. 4S2 GB1_Raw'!C$41)/('Fig. 4S2 GB1_Raw'!C$42-'Fig. 4S2 GB1_Raw'!C$41)</f>
        <v>1.5182063303131146</v>
      </c>
      <c r="D72" s="65">
        <f>100*('Fig. 4S2 GB1_Raw'!D72-'Fig. 4S2 GB1_Raw'!D$41)/('Fig. 4S2 GB1_Raw'!D$42-'Fig. 4S2 GB1_Raw'!D$41)</f>
        <v>-0.1262104731745376</v>
      </c>
      <c r="E72" s="65">
        <f>100*('Fig. 4S2 GB1_Raw'!E72-'Fig. 4S2 GB1_Raw'!E$41)/('Fig. 4S2 GB1_Raw'!E$42-'Fig. 4S2 GB1_Raw'!E$41)</f>
        <v>1.4541576791643649E-2</v>
      </c>
      <c r="F72" s="66"/>
      <c r="G72" s="65"/>
      <c r="H72" s="65"/>
      <c r="J72" s="75">
        <f t="shared" si="15"/>
        <v>0.46884581131007358</v>
      </c>
      <c r="K72" s="75">
        <f t="shared" si="16"/>
        <v>0.52625117862866255</v>
      </c>
      <c r="L72" s="75">
        <f t="shared" si="17"/>
        <v>3</v>
      </c>
    </row>
    <row r="73" spans="1:12" ht="13.5" thickTop="1">
      <c r="J73" s="77"/>
      <c r="K73" s="77"/>
      <c r="L73" s="77"/>
    </row>
    <row r="74" spans="1:12" ht="26.25" thickBot="1">
      <c r="A74" s="79" t="str">
        <f>'Fig. 4S2 GB1_Raw'!A74</f>
        <v>GB1-N811A+GB2
GABA dose</v>
      </c>
      <c r="B74" s="53"/>
      <c r="C74" s="53"/>
      <c r="D74" s="53"/>
      <c r="E74" s="53"/>
      <c r="F74" s="53"/>
      <c r="G74" s="53"/>
      <c r="H74" s="53"/>
    </row>
    <row r="75" spans="1:12" ht="14.25" thickTop="1" thickBot="1">
      <c r="A75" s="54"/>
      <c r="B75" s="55"/>
      <c r="C75" s="56">
        <f>'Fig. 4S2 GB1_Raw'!C75</f>
        <v>20200107</v>
      </c>
      <c r="D75" s="56">
        <f>'Fig. 4S2 GB1_Raw'!D75</f>
        <v>20200111</v>
      </c>
      <c r="E75" s="56">
        <f>'Fig. 4S2 GB1_Raw'!E75</f>
        <v>20200113</v>
      </c>
      <c r="F75" s="57"/>
      <c r="G75" s="56"/>
      <c r="H75" s="56"/>
      <c r="J75" s="72" t="s">
        <v>0</v>
      </c>
      <c r="K75" s="72" t="s">
        <v>1</v>
      </c>
      <c r="L75" s="72" t="s">
        <v>105</v>
      </c>
    </row>
    <row r="76" spans="1:12" ht="14.25" thickTop="1" thickBot="1">
      <c r="A76" s="58" t="str">
        <f>'Fig. 4S2 GB1_Raw'!A76</f>
        <v>Concentration (M)</v>
      </c>
      <c r="B76" s="59" t="str">
        <f>'Fig. 4S2 GB1_Raw'!B76</f>
        <v>Log M</v>
      </c>
      <c r="C76" s="60"/>
      <c r="D76" s="60"/>
      <c r="E76" s="60"/>
      <c r="F76" s="62"/>
      <c r="G76" s="61"/>
      <c r="H76" s="61"/>
      <c r="J76" s="53"/>
      <c r="K76" s="53"/>
      <c r="L76" s="53"/>
    </row>
    <row r="77" spans="1:12" ht="14.25" thickTop="1" thickBot="1">
      <c r="A77" s="63">
        <f>'Fig. 4S2 GB1_Raw'!A77</f>
        <v>1E-14</v>
      </c>
      <c r="B77" s="64">
        <f>'Fig. 4S2 GB1_Raw'!B77</f>
        <v>-14</v>
      </c>
      <c r="C77" s="65">
        <f>100*('Fig. 4S2 GB1_Raw'!C77-'Fig. 4S2 GB1_Raw'!C$77)/('Fig. 4S2 GB1_Raw'!C$78-'Fig. 4S2 GB1_Raw'!C$77)</f>
        <v>0</v>
      </c>
      <c r="D77" s="65">
        <f>100*('Fig. 4S2 GB1_Raw'!D77-'Fig. 4S2 GB1_Raw'!D$77)/('Fig. 4S2 GB1_Raw'!D$78-'Fig. 4S2 GB1_Raw'!D$77)</f>
        <v>0</v>
      </c>
      <c r="E77" s="65">
        <f>100*('Fig. 4S2 GB1_Raw'!E77-'Fig. 4S2 GB1_Raw'!E$77)/('Fig. 4S2 GB1_Raw'!E$78-'Fig. 4S2 GB1_Raw'!E$77)</f>
        <v>0</v>
      </c>
      <c r="F77" s="66"/>
      <c r="G77" s="65"/>
      <c r="H77" s="65"/>
      <c r="J77" s="74">
        <f t="shared" ref="J77:J84" si="18">AVERAGE(C77:H77)</f>
        <v>0</v>
      </c>
      <c r="K77" s="74">
        <f t="shared" ref="K77:K84" si="19">STDEVA(C77:H77)/SQRT(COUNT(C77:H77))</f>
        <v>0</v>
      </c>
      <c r="L77" s="74">
        <f t="shared" ref="L77:L84" si="20">COUNT(C77:H77)</f>
        <v>3</v>
      </c>
    </row>
    <row r="78" spans="1:12" ht="14.25" thickTop="1" thickBot="1">
      <c r="A78" s="63">
        <f>'Fig. 4S2 GB1_Raw'!A78</f>
        <v>1E-4</v>
      </c>
      <c r="B78" s="64">
        <f>'Fig. 4S2 GB1_Raw'!B78</f>
        <v>-4</v>
      </c>
      <c r="C78" s="65">
        <f>100*('Fig. 4S2 GB1_Raw'!C78-'Fig. 4S2 GB1_Raw'!C$77)/('Fig. 4S2 GB1_Raw'!C$78-'Fig. 4S2 GB1_Raw'!C$77)</f>
        <v>100</v>
      </c>
      <c r="D78" s="65">
        <f>100*('Fig. 4S2 GB1_Raw'!D78-'Fig. 4S2 GB1_Raw'!D$77)/('Fig. 4S2 GB1_Raw'!D$78-'Fig. 4S2 GB1_Raw'!D$77)</f>
        <v>100</v>
      </c>
      <c r="E78" s="65">
        <f>100*('Fig. 4S2 GB1_Raw'!E78-'Fig. 4S2 GB1_Raw'!E$77)/('Fig. 4S2 GB1_Raw'!E$78-'Fig. 4S2 GB1_Raw'!E$77)</f>
        <v>100</v>
      </c>
      <c r="F78" s="66"/>
      <c r="G78" s="65"/>
      <c r="H78" s="65"/>
      <c r="J78" s="74">
        <f t="shared" si="18"/>
        <v>100</v>
      </c>
      <c r="K78" s="74">
        <f t="shared" si="19"/>
        <v>0</v>
      </c>
      <c r="L78" s="74">
        <f t="shared" si="20"/>
        <v>3</v>
      </c>
    </row>
    <row r="79" spans="1:12" ht="14.25" thickTop="1" thickBot="1">
      <c r="A79" s="63">
        <f>'Fig. 4S2 GB1_Raw'!A79</f>
        <v>1.0000000000000001E-5</v>
      </c>
      <c r="B79" s="64">
        <f>'Fig. 4S2 GB1_Raw'!B79</f>
        <v>-5</v>
      </c>
      <c r="C79" s="65">
        <f>100*('Fig. 4S2 GB1_Raw'!C79-'Fig. 4S2 GB1_Raw'!C$77)/('Fig. 4S2 GB1_Raw'!C$78-'Fig. 4S2 GB1_Raw'!C$77)</f>
        <v>95.697729798380692</v>
      </c>
      <c r="D79" s="65">
        <f>100*('Fig. 4S2 GB1_Raw'!D79-'Fig. 4S2 GB1_Raw'!D$77)/('Fig. 4S2 GB1_Raw'!D$78-'Fig. 4S2 GB1_Raw'!D$77)</f>
        <v>95.27757132239438</v>
      </c>
      <c r="E79" s="65">
        <f>100*('Fig. 4S2 GB1_Raw'!E79-'Fig. 4S2 GB1_Raw'!E$77)/('Fig. 4S2 GB1_Raw'!E$78-'Fig. 4S2 GB1_Raw'!E$77)</f>
        <v>90.43224163869921</v>
      </c>
      <c r="F79" s="66"/>
      <c r="G79" s="65"/>
      <c r="H79" s="65"/>
      <c r="J79" s="74">
        <f t="shared" si="18"/>
        <v>93.802514253158094</v>
      </c>
      <c r="K79" s="74">
        <f t="shared" si="19"/>
        <v>1.6894956257282256</v>
      </c>
      <c r="L79" s="74">
        <f t="shared" si="20"/>
        <v>3</v>
      </c>
    </row>
    <row r="80" spans="1:12" ht="14.25" thickTop="1" thickBot="1">
      <c r="A80" s="63">
        <f>'Fig. 4S2 GB1_Raw'!A80</f>
        <v>9.9999999999999995E-7</v>
      </c>
      <c r="B80" s="64">
        <f>'Fig. 4S2 GB1_Raw'!B80</f>
        <v>-6</v>
      </c>
      <c r="C80" s="65">
        <f>100*('Fig. 4S2 GB1_Raw'!C80-'Fig. 4S2 GB1_Raw'!C$77)/('Fig. 4S2 GB1_Raw'!C$78-'Fig. 4S2 GB1_Raw'!C$77)</f>
        <v>74.790972111975449</v>
      </c>
      <c r="D80" s="65">
        <f>100*('Fig. 4S2 GB1_Raw'!D80-'Fig. 4S2 GB1_Raw'!D$77)/('Fig. 4S2 GB1_Raw'!D$78-'Fig. 4S2 GB1_Raw'!D$77)</f>
        <v>77.508432908352873</v>
      </c>
      <c r="E80" s="65">
        <f>100*('Fig. 4S2 GB1_Raw'!E80-'Fig. 4S2 GB1_Raw'!E$77)/('Fig. 4S2 GB1_Raw'!E$78-'Fig. 4S2 GB1_Raw'!E$77)</f>
        <v>70.878659877329</v>
      </c>
      <c r="F80" s="66"/>
      <c r="G80" s="65"/>
      <c r="H80" s="65"/>
      <c r="J80" s="74">
        <f t="shared" si="18"/>
        <v>74.392688299219103</v>
      </c>
      <c r="K80" s="74">
        <f t="shared" si="19"/>
        <v>1.9241833858679434</v>
      </c>
      <c r="L80" s="74">
        <f t="shared" si="20"/>
        <v>3</v>
      </c>
    </row>
    <row r="81" spans="1:12" ht="14.25" thickTop="1" thickBot="1">
      <c r="A81" s="63">
        <f>'Fig. 4S2 GB1_Raw'!A81</f>
        <v>9.9999999999999995E-8</v>
      </c>
      <c r="B81" s="64">
        <f>'Fig. 4S2 GB1_Raw'!B81</f>
        <v>-7</v>
      </c>
      <c r="C81" s="65">
        <f>100*('Fig. 4S2 GB1_Raw'!C81-'Fig. 4S2 GB1_Raw'!C$77)/('Fig. 4S2 GB1_Raw'!C$78-'Fig. 4S2 GB1_Raw'!C$77)</f>
        <v>37.681907181034028</v>
      </c>
      <c r="D81" s="65">
        <f>100*('Fig. 4S2 GB1_Raw'!D81-'Fig. 4S2 GB1_Raw'!D$77)/('Fig. 4S2 GB1_Raw'!D$78-'Fig. 4S2 GB1_Raw'!D$77)</f>
        <v>35.780306062165309</v>
      </c>
      <c r="E81" s="65">
        <f>100*('Fig. 4S2 GB1_Raw'!E81-'Fig. 4S2 GB1_Raw'!E$77)/('Fig. 4S2 GB1_Raw'!E$78-'Fig. 4S2 GB1_Raw'!E$77)</f>
        <v>31.514003008911004</v>
      </c>
      <c r="F81" s="66"/>
      <c r="G81" s="65"/>
      <c r="H81" s="65"/>
      <c r="J81" s="74">
        <f t="shared" si="18"/>
        <v>34.992072084036778</v>
      </c>
      <c r="K81" s="74">
        <f t="shared" si="19"/>
        <v>1.8236177479879929</v>
      </c>
      <c r="L81" s="74">
        <f t="shared" si="20"/>
        <v>3</v>
      </c>
    </row>
    <row r="82" spans="1:12" ht="14.25" thickTop="1" thickBot="1">
      <c r="A82" s="63">
        <f>'Fig. 4S2 GB1_Raw'!A82</f>
        <v>1E-8</v>
      </c>
      <c r="B82" s="64">
        <f>'Fig. 4S2 GB1_Raw'!B82</f>
        <v>-8</v>
      </c>
      <c r="C82" s="65">
        <f>100*('Fig. 4S2 GB1_Raw'!C82-'Fig. 4S2 GB1_Raw'!C$77)/('Fig. 4S2 GB1_Raw'!C$78-'Fig. 4S2 GB1_Raw'!C$77)</f>
        <v>0.25797745673916495</v>
      </c>
      <c r="D82" s="65">
        <f>100*('Fig. 4S2 GB1_Raw'!D82-'Fig. 4S2 GB1_Raw'!D$77)/('Fig. 4S2 GB1_Raw'!D$78-'Fig. 4S2 GB1_Raw'!D$77)</f>
        <v>1.3263964324509752</v>
      </c>
      <c r="E82" s="65">
        <f>100*('Fig. 4S2 GB1_Raw'!E82-'Fig. 4S2 GB1_Raw'!E$77)/('Fig. 4S2 GB1_Raw'!E$78-'Fig. 4S2 GB1_Raw'!E$77)</f>
        <v>0.28208540678162247</v>
      </c>
      <c r="F82" s="66"/>
      <c r="G82" s="65"/>
      <c r="H82" s="65"/>
      <c r="J82" s="74">
        <f t="shared" si="18"/>
        <v>0.62215309865725421</v>
      </c>
      <c r="K82" s="74">
        <f t="shared" si="19"/>
        <v>0.35219043296133751</v>
      </c>
      <c r="L82" s="74">
        <f t="shared" si="20"/>
        <v>3</v>
      </c>
    </row>
    <row r="83" spans="1:12" ht="14.25" thickTop="1" thickBot="1">
      <c r="A83" s="63">
        <f>'Fig. 4S2 GB1_Raw'!A83</f>
        <v>1.0000000000000001E-9</v>
      </c>
      <c r="B83" s="64">
        <f>'Fig. 4S2 GB1_Raw'!B83</f>
        <v>-9</v>
      </c>
      <c r="C83" s="65">
        <f>100*('Fig. 4S2 GB1_Raw'!C83-'Fig. 4S2 GB1_Raw'!C$77)/('Fig. 4S2 GB1_Raw'!C$78-'Fig. 4S2 GB1_Raw'!C$77)</f>
        <v>0.12303540244483285</v>
      </c>
      <c r="D83" s="65">
        <f>100*('Fig. 4S2 GB1_Raw'!D83-'Fig. 4S2 GB1_Raw'!D$77)/('Fig. 4S2 GB1_Raw'!D$78-'Fig. 4S2 GB1_Raw'!D$77)</f>
        <v>0.5545709221885543</v>
      </c>
      <c r="E83" s="65">
        <f>100*('Fig. 4S2 GB1_Raw'!E83-'Fig. 4S2 GB1_Raw'!E$77)/('Fig. 4S2 GB1_Raw'!E$78-'Fig. 4S2 GB1_Raw'!E$77)</f>
        <v>8.6795509778960764E-2</v>
      </c>
      <c r="F83" s="66"/>
      <c r="G83" s="65"/>
      <c r="H83" s="65"/>
      <c r="J83" s="74">
        <f t="shared" si="18"/>
        <v>0.25480061147078265</v>
      </c>
      <c r="K83" s="74">
        <f t="shared" si="19"/>
        <v>0.15024980515348488</v>
      </c>
      <c r="L83" s="74">
        <f t="shared" si="20"/>
        <v>3</v>
      </c>
    </row>
    <row r="84" spans="1:12" ht="14.25" thickTop="1" thickBot="1">
      <c r="A84" s="63">
        <f>'Fig. 4S2 GB1_Raw'!A84</f>
        <v>1E-10</v>
      </c>
      <c r="B84" s="64">
        <f>'Fig. 4S2 GB1_Raw'!B84</f>
        <v>-10</v>
      </c>
      <c r="C84" s="65">
        <f>100*('Fig. 4S2 GB1_Raw'!C84-'Fig. 4S2 GB1_Raw'!C$77)/('Fig. 4S2 GB1_Raw'!C$78-'Fig. 4S2 GB1_Raw'!C$77)</f>
        <v>-6.3502143197332689E-2</v>
      </c>
      <c r="D84" s="65">
        <f>100*('Fig. 4S2 GB1_Raw'!D84-'Fig. 4S2 GB1_Raw'!D$77)/('Fig. 4S2 GB1_Raw'!D$78-'Fig. 4S2 GB1_Raw'!D$77)</f>
        <v>0.48024698416328432</v>
      </c>
      <c r="E84" s="65">
        <f>100*('Fig. 4S2 GB1_Raw'!E84-'Fig. 4S2 GB1_Raw'!E$77)/('Fig. 4S2 GB1_Raw'!E$78-'Fig. 4S2 GB1_Raw'!E$77)</f>
        <v>-3.4718203911584179E-2</v>
      </c>
      <c r="F84" s="66"/>
      <c r="G84" s="65"/>
      <c r="H84" s="65"/>
      <c r="J84" s="74">
        <f t="shared" si="18"/>
        <v>0.12734221235145582</v>
      </c>
      <c r="K84" s="74">
        <f t="shared" si="19"/>
        <v>0.17664791938190733</v>
      </c>
      <c r="L84" s="74">
        <f t="shared" si="20"/>
        <v>3</v>
      </c>
    </row>
    <row r="85" spans="1:12" ht="13.5" thickTop="1">
      <c r="A85" s="70"/>
      <c r="B85" s="70"/>
      <c r="C85" s="70"/>
      <c r="D85" s="70"/>
      <c r="E85" s="70"/>
      <c r="F85" s="70"/>
      <c r="G85" s="70"/>
      <c r="H85" s="70"/>
    </row>
    <row r="86" spans="1:12" ht="26.25" thickBot="1">
      <c r="A86" s="79" t="str">
        <f>'Fig. 4S2 GB1_Raw'!A86</f>
        <v>GB1-N811A+GB2
GABA dose + rac-BHFF 10 μM</v>
      </c>
      <c r="B86" s="53"/>
      <c r="C86" s="53"/>
      <c r="D86" s="53"/>
      <c r="E86" s="53"/>
      <c r="F86" s="53"/>
      <c r="G86" s="53"/>
      <c r="H86" s="53"/>
      <c r="J86" s="53"/>
      <c r="K86" s="53"/>
      <c r="L86" s="53"/>
    </row>
    <row r="87" spans="1:12" ht="14.25" thickTop="1" thickBot="1">
      <c r="A87" s="54"/>
      <c r="B87" s="55"/>
      <c r="C87" s="56">
        <f>'Fig. 4S2 GB1_Raw'!C87</f>
        <v>20200107</v>
      </c>
      <c r="D87" s="56">
        <f>'Fig. 4S2 GB1_Raw'!D87</f>
        <v>20200111</v>
      </c>
      <c r="E87" s="56">
        <f>'Fig. 4S2 GB1_Raw'!E87</f>
        <v>20200113</v>
      </c>
      <c r="F87" s="57"/>
      <c r="G87" s="56"/>
      <c r="H87" s="56"/>
      <c r="J87" s="72" t="s">
        <v>104</v>
      </c>
      <c r="K87" s="72" t="s">
        <v>116</v>
      </c>
      <c r="L87" s="72" t="s">
        <v>105</v>
      </c>
    </row>
    <row r="88" spans="1:12" ht="14.25" thickTop="1" thickBot="1">
      <c r="A88" s="58" t="str">
        <f>'Fig. 4S2 GB1_Raw'!A88</f>
        <v>Concentration (M)</v>
      </c>
      <c r="B88" s="59" t="str">
        <f>'Fig. 4S2 GB1_Raw'!B88</f>
        <v>Log M</v>
      </c>
      <c r="C88" s="60"/>
      <c r="D88" s="60"/>
      <c r="E88" s="60"/>
      <c r="F88" s="62"/>
      <c r="G88" s="61"/>
      <c r="H88" s="61"/>
      <c r="J88" s="53"/>
      <c r="K88" s="53"/>
      <c r="L88" s="53"/>
    </row>
    <row r="89" spans="1:12" ht="14.25" thickTop="1" thickBot="1">
      <c r="A89" s="63">
        <f>'Fig. 4S2 GB1_Raw'!A89</f>
        <v>1E-14</v>
      </c>
      <c r="B89" s="64">
        <f>'Fig. 4S2 GB1_Raw'!B89</f>
        <v>-14</v>
      </c>
      <c r="C89" s="65">
        <f>100*('Fig. 4S2 GB1_Raw'!C89-'Fig. 4S2 GB1_Raw'!C$77)/('Fig. 4S2 GB1_Raw'!C$78-'Fig. 4S2 GB1_Raw'!C$77)</f>
        <v>0.28972852833783158</v>
      </c>
      <c r="D89" s="65">
        <f>100*('Fig. 4S2 GB1_Raw'!D89-'Fig. 4S2 GB1_Raw'!D$77)/('Fig. 4S2 GB1_Raw'!D$78-'Fig. 4S2 GB1_Raw'!D$77)</f>
        <v>0.38877136813218255</v>
      </c>
      <c r="E89" s="65">
        <f>100*('Fig. 4S2 GB1_Raw'!E89-'Fig. 4S2 GB1_Raw'!E$77)/('Fig. 4S2 GB1_Raw'!E$78-'Fig. 4S2 GB1_Raw'!E$77)</f>
        <v>-0.59454924198588099</v>
      </c>
      <c r="F89" s="66"/>
      <c r="G89" s="65"/>
      <c r="H89" s="65"/>
      <c r="J89" s="74">
        <f t="shared" ref="J89:J96" si="21">AVERAGE(C89:H89)</f>
        <v>2.7983551494711063E-2</v>
      </c>
      <c r="K89" s="74">
        <f t="shared" ref="K89:K96" si="22">STDEVA(C89:H89)/SQRT(COUNT(C89:H89))</f>
        <v>0.31257675337304192</v>
      </c>
      <c r="L89" s="74">
        <f t="shared" ref="L89:L96" si="23">COUNT(C89:H89)</f>
        <v>3</v>
      </c>
    </row>
    <row r="90" spans="1:12" ht="14.25" thickTop="1" thickBot="1">
      <c r="A90" s="63">
        <f>'Fig. 4S2 GB1_Raw'!A90</f>
        <v>1E-4</v>
      </c>
      <c r="B90" s="64">
        <f>'Fig. 4S2 GB1_Raw'!B90</f>
        <v>-4</v>
      </c>
      <c r="C90" s="65">
        <f>100*('Fig. 4S2 GB1_Raw'!C90-'Fig. 4S2 GB1_Raw'!C$77)/('Fig. 4S2 GB1_Raw'!C$78-'Fig. 4S2 GB1_Raw'!C$77)</f>
        <v>106.63200508017145</v>
      </c>
      <c r="D90" s="65">
        <f>100*('Fig. 4S2 GB1_Raw'!D90-'Fig. 4S2 GB1_Raw'!D$77)/('Fig. 4S2 GB1_Raw'!D$78-'Fig. 4S2 GB1_Raw'!D$77)</f>
        <v>99.352047719779691</v>
      </c>
      <c r="E90" s="65">
        <f>100*('Fig. 4S2 GB1_Raw'!E90-'Fig. 4S2 GB1_Raw'!E$77)/('Fig. 4S2 GB1_Raw'!E$78-'Fig. 4S2 GB1_Raw'!E$77)</f>
        <v>102.23064460131928</v>
      </c>
      <c r="F90" s="66"/>
      <c r="G90" s="65"/>
      <c r="H90" s="65"/>
      <c r="J90" s="74">
        <f t="shared" si="21"/>
        <v>102.73823246709014</v>
      </c>
      <c r="K90" s="74">
        <f t="shared" si="22"/>
        <v>2.1168119797932703</v>
      </c>
      <c r="L90" s="74">
        <f t="shared" si="23"/>
        <v>3</v>
      </c>
    </row>
    <row r="91" spans="1:12" ht="14.25" thickTop="1" thickBot="1">
      <c r="A91" s="63">
        <f>'Fig. 4S2 GB1_Raw'!A91</f>
        <v>1.0000000000000001E-5</v>
      </c>
      <c r="B91" s="64">
        <f>'Fig. 4S2 GB1_Raw'!B91</f>
        <v>-5</v>
      </c>
      <c r="C91" s="65">
        <f>100*('Fig. 4S2 GB1_Raw'!C91-'Fig. 4S2 GB1_Raw'!C$77)/('Fig. 4S2 GB1_Raw'!C$78-'Fig. 4S2 GB1_Raw'!C$77)</f>
        <v>97.717891728845856</v>
      </c>
      <c r="D91" s="65">
        <f>100*('Fig. 4S2 GB1_Raw'!D91-'Fig. 4S2 GB1_Raw'!D$77)/('Fig. 4S2 GB1_Raw'!D$78-'Fig. 4S2 GB1_Raw'!D$77)</f>
        <v>93.369923579745787</v>
      </c>
      <c r="E91" s="65">
        <f>100*('Fig. 4S2 GB1_Raw'!E91-'Fig. 4S2 GB1_Raw'!E$77)/('Fig. 4S2 GB1_Raw'!E$78-'Fig. 4S2 GB1_Raw'!E$77)</f>
        <v>91.499826408980425</v>
      </c>
      <c r="F91" s="66"/>
      <c r="G91" s="65"/>
      <c r="H91" s="65"/>
      <c r="J91" s="74">
        <f t="shared" si="21"/>
        <v>94.195880572524018</v>
      </c>
      <c r="K91" s="74">
        <f t="shared" si="22"/>
        <v>1.841895563087816</v>
      </c>
      <c r="L91" s="74">
        <f t="shared" si="23"/>
        <v>3</v>
      </c>
    </row>
    <row r="92" spans="1:12" ht="14.25" thickTop="1" thickBot="1">
      <c r="A92" s="63">
        <f>'Fig. 4S2 GB1_Raw'!A92</f>
        <v>9.9999999999999995E-7</v>
      </c>
      <c r="B92" s="64">
        <f>'Fig. 4S2 GB1_Raw'!B92</f>
        <v>-6</v>
      </c>
      <c r="C92" s="65">
        <f>100*('Fig. 4S2 GB1_Raw'!C92-'Fig. 4S2 GB1_Raw'!C$77)/('Fig. 4S2 GB1_Raw'!C$78-'Fig. 4S2 GB1_Raw'!C$77)</f>
        <v>78.886860348203427</v>
      </c>
      <c r="D92" s="65">
        <f>100*('Fig. 4S2 GB1_Raw'!D92-'Fig. 4S2 GB1_Raw'!D$77)/('Fig. 4S2 GB1_Raw'!D$78-'Fig. 4S2 GB1_Raw'!D$77)</f>
        <v>75.58935071370037</v>
      </c>
      <c r="E92" s="65">
        <f>100*('Fig. 4S2 GB1_Raw'!E92-'Fig. 4S2 GB1_Raw'!E$77)/('Fig. 4S2 GB1_Raw'!E$78-'Fig. 4S2 GB1_Raw'!E$77)</f>
        <v>67.522566832542523</v>
      </c>
      <c r="F92" s="66"/>
      <c r="G92" s="65"/>
      <c r="H92" s="65"/>
      <c r="J92" s="74">
        <f t="shared" si="21"/>
        <v>73.999592631482116</v>
      </c>
      <c r="K92" s="74">
        <f t="shared" si="22"/>
        <v>3.3755142742751976</v>
      </c>
      <c r="L92" s="74">
        <f t="shared" si="23"/>
        <v>3</v>
      </c>
    </row>
    <row r="93" spans="1:12" ht="14.25" thickTop="1" thickBot="1">
      <c r="A93" s="63">
        <f>'Fig. 4S2 GB1_Raw'!A93</f>
        <v>9.9999999999999995E-8</v>
      </c>
      <c r="B93" s="64">
        <f>'Fig. 4S2 GB1_Raw'!B93</f>
        <v>-7</v>
      </c>
      <c r="C93" s="65">
        <f>100*('Fig. 4S2 GB1_Raw'!C93-'Fig. 4S2 GB1_Raw'!C$77)/('Fig. 4S2 GB1_Raw'!C$78-'Fig. 4S2 GB1_Raw'!C$77)</f>
        <v>50.88903000476266</v>
      </c>
      <c r="D93" s="65">
        <f>100*('Fig. 4S2 GB1_Raw'!D93-'Fig. 4S2 GB1_Raw'!D$77)/('Fig. 4S2 GB1_Raw'!D$78-'Fig. 4S2 GB1_Raw'!D$77)</f>
        <v>46.032245154650973</v>
      </c>
      <c r="E93" s="65">
        <f>100*('Fig. 4S2 GB1_Raw'!E93-'Fig. 4S2 GB1_Raw'!E$77)/('Fig. 4S2 GB1_Raw'!E$78-'Fig. 4S2 GB1_Raw'!E$77)</f>
        <v>42.584770281217452</v>
      </c>
      <c r="F93" s="66"/>
      <c r="G93" s="65"/>
      <c r="H93" s="65"/>
      <c r="J93" s="74">
        <f t="shared" si="21"/>
        <v>46.502015146877028</v>
      </c>
      <c r="K93" s="74">
        <f t="shared" si="22"/>
        <v>2.4087130224264874</v>
      </c>
      <c r="L93" s="74">
        <f t="shared" si="23"/>
        <v>3</v>
      </c>
    </row>
    <row r="94" spans="1:12" ht="14.25" thickTop="1" thickBot="1">
      <c r="A94" s="63">
        <f>'Fig. 4S2 GB1_Raw'!A94</f>
        <v>1E-8</v>
      </c>
      <c r="B94" s="64">
        <f>'Fig. 4S2 GB1_Raw'!B94</f>
        <v>-8</v>
      </c>
      <c r="C94" s="65">
        <f>100*('Fig. 4S2 GB1_Raw'!C94-'Fig. 4S2 GB1_Raw'!C$77)/('Fig. 4S2 GB1_Raw'!C$78-'Fig. 4S2 GB1_Raw'!C$77)</f>
        <v>10.33497380536593</v>
      </c>
      <c r="D94" s="65">
        <f>100*('Fig. 4S2 GB1_Raw'!D94-'Fig. 4S2 GB1_Raw'!D$77)/('Fig. 4S2 GB1_Raw'!D$78-'Fig. 4S2 GB1_Raw'!D$77)</f>
        <v>6.0392964000533613</v>
      </c>
      <c r="E94" s="65">
        <f>100*('Fig. 4S2 GB1_Raw'!E94-'Fig. 4S2 GB1_Raw'!E$77)/('Fig. 4S2 GB1_Raw'!E$78-'Fig. 4S2 GB1_Raw'!E$77)</f>
        <v>4.8735678740886472</v>
      </c>
      <c r="F94" s="66"/>
      <c r="G94" s="65"/>
      <c r="H94" s="65"/>
      <c r="J94" s="74">
        <f t="shared" si="21"/>
        <v>7.0826126931693132</v>
      </c>
      <c r="K94" s="74">
        <f t="shared" si="22"/>
        <v>1.6606344522660181</v>
      </c>
      <c r="L94" s="74">
        <f t="shared" si="23"/>
        <v>3</v>
      </c>
    </row>
    <row r="95" spans="1:12" ht="14.25" thickTop="1" thickBot="1">
      <c r="A95" s="63">
        <f>'Fig. 4S2 GB1_Raw'!A95</f>
        <v>1.0000000000000001E-9</v>
      </c>
      <c r="B95" s="64">
        <f>'Fig. 4S2 GB1_Raw'!B95</f>
        <v>-9</v>
      </c>
      <c r="C95" s="65">
        <f>100*('Fig. 4S2 GB1_Raw'!C95-'Fig. 4S2 GB1_Raw'!C$77)/('Fig. 4S2 GB1_Raw'!C$78-'Fig. 4S2 GB1_Raw'!C$77)</f>
        <v>0.22622638514049859</v>
      </c>
      <c r="D95" s="65">
        <f>100*('Fig. 4S2 GB1_Raw'!D95-'Fig. 4S2 GB1_Raw'!D$77)/('Fig. 4S2 GB1_Raw'!D$78-'Fig. 4S2 GB1_Raw'!D$77)</f>
        <v>0.18009261906123183</v>
      </c>
      <c r="E95" s="65">
        <f>100*('Fig. 4S2 GB1_Raw'!E95-'Fig. 4S2 GB1_Raw'!E$77)/('Fig. 4S2 GB1_Raw'!E$78-'Fig. 4S2 GB1_Raw'!E$77)</f>
        <v>-0.15623191760212912</v>
      </c>
      <c r="F95" s="66"/>
      <c r="G95" s="65"/>
      <c r="H95" s="65"/>
      <c r="J95" s="75">
        <f t="shared" si="21"/>
        <v>8.3362362199867091E-2</v>
      </c>
      <c r="K95" s="75">
        <f t="shared" si="22"/>
        <v>0.12053511974875769</v>
      </c>
      <c r="L95" s="75">
        <f t="shared" si="23"/>
        <v>3</v>
      </c>
    </row>
    <row r="96" spans="1:12" ht="14.25" thickTop="1" thickBot="1">
      <c r="A96" s="63">
        <f>'Fig. 4S2 GB1_Raw'!A96</f>
        <v>1E-10</v>
      </c>
      <c r="B96" s="64">
        <f>'Fig. 4S2 GB1_Raw'!B96</f>
        <v>-10</v>
      </c>
      <c r="C96" s="65">
        <f>100*('Fig. 4S2 GB1_Raw'!C96-'Fig. 4S2 GB1_Raw'!C$77)/('Fig. 4S2 GB1_Raw'!C$78-'Fig. 4S2 GB1_Raw'!C$77)</f>
        <v>0.5199237974281633</v>
      </c>
      <c r="D96" s="65">
        <f>100*('Fig. 4S2 GB1_Raw'!D96-'Fig. 4S2 GB1_Raw'!D$77)/('Fig. 4S2 GB1_Raw'!D$78-'Fig. 4S2 GB1_Raw'!D$77)</f>
        <v>0.31444743010691212</v>
      </c>
      <c r="E96" s="65">
        <f>100*('Fig. 4S2 GB1_Raw'!E96-'Fig. 4S2 GB1_Raw'!E$77)/('Fig. 4S2 GB1_Raw'!E$78-'Fig. 4S2 GB1_Raw'!E$77)</f>
        <v>1.0126142807545464E-2</v>
      </c>
      <c r="F96" s="66"/>
      <c r="G96" s="65"/>
      <c r="H96" s="65"/>
      <c r="J96" s="75">
        <f t="shared" si="21"/>
        <v>0.2814991234475403</v>
      </c>
      <c r="K96" s="75">
        <f t="shared" si="22"/>
        <v>0.14808511668177046</v>
      </c>
      <c r="L96" s="75">
        <f t="shared" si="23"/>
        <v>3</v>
      </c>
    </row>
    <row r="97" spans="1:12" ht="13.5" thickTop="1">
      <c r="J97" s="77"/>
      <c r="K97" s="77"/>
      <c r="L97" s="77"/>
    </row>
    <row r="98" spans="1:12" ht="26.25" thickBot="1">
      <c r="A98" s="79" t="str">
        <f>'Fig. 4S2 GB1_Raw'!A98</f>
        <v>GB1-N811A+GB2
GABA dose + rac-BHFF 30 μM</v>
      </c>
      <c r="B98" s="53"/>
      <c r="C98" s="53"/>
      <c r="D98" s="53"/>
      <c r="E98" s="53"/>
      <c r="F98" s="53"/>
      <c r="G98" s="53"/>
      <c r="H98" s="53"/>
      <c r="J98" s="76"/>
      <c r="K98" s="76"/>
      <c r="L98" s="76"/>
    </row>
    <row r="99" spans="1:12" ht="14.25" thickTop="1" thickBot="1">
      <c r="A99" s="54"/>
      <c r="B99" s="55"/>
      <c r="C99" s="56">
        <f>'Fig. 4S2 GB1_Raw'!C99</f>
        <v>20200107</v>
      </c>
      <c r="D99" s="56">
        <f>'Fig. 4S2 GB1_Raw'!D99</f>
        <v>20200111</v>
      </c>
      <c r="E99" s="56">
        <f>'Fig. 4S2 GB1_Raw'!E99</f>
        <v>20200113</v>
      </c>
      <c r="F99" s="57"/>
      <c r="G99" s="56"/>
      <c r="H99" s="56"/>
      <c r="J99" s="78" t="s">
        <v>0</v>
      </c>
      <c r="K99" s="78" t="s">
        <v>116</v>
      </c>
      <c r="L99" s="78" t="s">
        <v>2</v>
      </c>
    </row>
    <row r="100" spans="1:12" ht="14.25" thickTop="1" thickBot="1">
      <c r="A100" s="58" t="str">
        <f>'Fig. 4S2 GB1_Raw'!A100</f>
        <v>Concentration (M)</v>
      </c>
      <c r="B100" s="59" t="str">
        <f>'Fig. 4S2 GB1_Raw'!B100</f>
        <v>Log M</v>
      </c>
      <c r="C100" s="60"/>
      <c r="D100" s="60"/>
      <c r="E100" s="60"/>
      <c r="F100" s="62"/>
      <c r="G100" s="61"/>
      <c r="H100" s="61"/>
      <c r="J100" s="76"/>
      <c r="K100" s="76"/>
      <c r="L100" s="76"/>
    </row>
    <row r="101" spans="1:12" ht="14.25" thickTop="1" thickBot="1">
      <c r="A101" s="63">
        <f>'Fig. 4S2 GB1_Raw'!A101</f>
        <v>1E-14</v>
      </c>
      <c r="B101" s="64">
        <f>'Fig. 4S2 GB1_Raw'!B101</f>
        <v>-14</v>
      </c>
      <c r="C101" s="65">
        <f>100*('Fig. 4S2 GB1_Raw'!C101-'Fig. 4S2 GB1_Raw'!C$77)/('Fig. 4S2 GB1_Raw'!C$78-'Fig. 4S2 GB1_Raw'!C$77)</f>
        <v>0.66280361962216239</v>
      </c>
      <c r="D101" s="65">
        <f>100*('Fig. 4S2 GB1_Raw'!D101-'Fig. 4S2 GB1_Raw'!D$77)/('Fig. 4S2 GB1_Raw'!D$78-'Fig. 4S2 GB1_Raw'!D$77)</f>
        <v>1.4407409524898522</v>
      </c>
      <c r="E101" s="65">
        <f>100*('Fig. 4S2 GB1_Raw'!E101-'Fig. 4S2 GB1_Raw'!E$77)/('Fig. 4S2 GB1_Raw'!E$78-'Fig. 4S2 GB1_Raw'!E$77)</f>
        <v>0.25387686610346027</v>
      </c>
      <c r="F101" s="66"/>
      <c r="G101" s="65"/>
      <c r="H101" s="65"/>
      <c r="J101" s="75">
        <f t="shared" ref="J101:J108" si="24">AVERAGE(C101:H101)</f>
        <v>0.785807146071825</v>
      </c>
      <c r="K101" s="75">
        <f t="shared" ref="K101:K108" si="25">STDEVA(C101:H101)/SQRT(COUNT(C101:H101))</f>
        <v>0.34809433133742201</v>
      </c>
      <c r="L101" s="75">
        <f t="shared" ref="L101:L108" si="26">COUNT(C101:H101)</f>
        <v>3</v>
      </c>
    </row>
    <row r="102" spans="1:12" ht="14.25" thickTop="1" thickBot="1">
      <c r="A102" s="63">
        <f>'Fig. 4S2 GB1_Raw'!A102</f>
        <v>1E-4</v>
      </c>
      <c r="B102" s="64">
        <f>'Fig. 4S2 GB1_Raw'!B102</f>
        <v>-4</v>
      </c>
      <c r="C102" s="65">
        <f>100*('Fig. 4S2 GB1_Raw'!C102-'Fig. 4S2 GB1_Raw'!C$77)/('Fig. 4S2 GB1_Raw'!C$78-'Fig. 4S2 GB1_Raw'!C$77)</f>
        <v>114.66502619463407</v>
      </c>
      <c r="D102" s="65">
        <f>100*('Fig. 4S2 GB1_Raw'!D102-'Fig. 4S2 GB1_Raw'!D$77)/('Fig. 4S2 GB1_Raw'!D$78-'Fig. 4S2 GB1_Raw'!D$77)</f>
        <v>116.94585786976161</v>
      </c>
      <c r="E102" s="65">
        <f>100*('Fig. 4S2 GB1_Raw'!E102-'Fig. 4S2 GB1_Raw'!E$77)/('Fig. 4S2 GB1_Raw'!E$78-'Fig. 4S2 GB1_Raw'!E$77)</f>
        <v>108.1067006133549</v>
      </c>
      <c r="F102" s="66"/>
      <c r="G102" s="65"/>
      <c r="H102" s="65"/>
      <c r="J102" s="75">
        <f t="shared" si="24"/>
        <v>113.23919489258354</v>
      </c>
      <c r="K102" s="75">
        <f t="shared" si="25"/>
        <v>2.6493660516748903</v>
      </c>
      <c r="L102" s="75">
        <f t="shared" si="26"/>
        <v>3</v>
      </c>
    </row>
    <row r="103" spans="1:12" ht="14.25" thickTop="1" thickBot="1">
      <c r="A103" s="63">
        <f>'Fig. 4S2 GB1_Raw'!A103</f>
        <v>1.0000000000000001E-5</v>
      </c>
      <c r="B103" s="64">
        <f>'Fig. 4S2 GB1_Raw'!B103</f>
        <v>-5</v>
      </c>
      <c r="C103" s="65">
        <f>100*('Fig. 4S2 GB1_Raw'!C103-'Fig. 4S2 GB1_Raw'!C$77)/('Fig. 4S2 GB1_Raw'!C$78-'Fig. 4S2 GB1_Raw'!C$77)</f>
        <v>112.48610890617559</v>
      </c>
      <c r="D103" s="65">
        <f>100*('Fig. 4S2 GB1_Raw'!D103-'Fig. 4S2 GB1_Raw'!D$77)/('Fig. 4S2 GB1_Raw'!D$78-'Fig. 4S2 GB1_Raw'!D$77)</f>
        <v>110.66834371962725</v>
      </c>
      <c r="E103" s="65">
        <f>100*('Fig. 4S2 GB1_Raw'!E103-'Fig. 4S2 GB1_Raw'!E$77)/('Fig. 4S2 GB1_Raw'!E$78-'Fig. 4S2 GB1_Raw'!E$77)</f>
        <v>108.05173012382824</v>
      </c>
      <c r="F103" s="66"/>
      <c r="G103" s="65"/>
      <c r="H103" s="65"/>
      <c r="J103" s="75">
        <f t="shared" si="24"/>
        <v>110.40206091654369</v>
      </c>
      <c r="K103" s="75">
        <f t="shared" si="25"/>
        <v>1.2870002194698884</v>
      </c>
      <c r="L103" s="75">
        <f t="shared" si="26"/>
        <v>3</v>
      </c>
    </row>
    <row r="104" spans="1:12" ht="14.25" thickTop="1" thickBot="1">
      <c r="A104" s="63">
        <f>'Fig. 4S2 GB1_Raw'!A104</f>
        <v>9.9999999999999995E-7</v>
      </c>
      <c r="B104" s="64">
        <f>'Fig. 4S2 GB1_Raw'!B104</f>
        <v>-6</v>
      </c>
      <c r="C104" s="65">
        <f>100*('Fig. 4S2 GB1_Raw'!C104-'Fig. 4S2 GB1_Raw'!C$77)/('Fig. 4S2 GB1_Raw'!C$78-'Fig. 4S2 GB1_Raw'!C$77)</f>
        <v>93.095464888606656</v>
      </c>
      <c r="D104" s="65">
        <f>100*('Fig. 4S2 GB1_Raw'!D104-'Fig. 4S2 GB1_Raw'!D$77)/('Fig. 4S2 GB1_Raw'!D$78-'Fig. 4S2 GB1_Raw'!D$77)</f>
        <v>93.202218283688765</v>
      </c>
      <c r="E104" s="65">
        <f>100*('Fig. 4S2 GB1_Raw'!E104-'Fig. 4S2 GB1_Raw'!E$77)/('Fig. 4S2 GB1_Raw'!E$78-'Fig. 4S2 GB1_Raw'!E$77)</f>
        <v>87.975928711954623</v>
      </c>
      <c r="F104" s="66"/>
      <c r="G104" s="65"/>
      <c r="H104" s="65"/>
      <c r="J104" s="75">
        <f t="shared" si="24"/>
        <v>91.42453729475001</v>
      </c>
      <c r="K104" s="75">
        <f t="shared" si="25"/>
        <v>1.7245796531172382</v>
      </c>
      <c r="L104" s="75">
        <f t="shared" si="26"/>
        <v>3</v>
      </c>
    </row>
    <row r="105" spans="1:12" ht="14.25" thickTop="1" thickBot="1">
      <c r="A105" s="63">
        <f>'Fig. 4S2 GB1_Raw'!A105</f>
        <v>9.9999999999999995E-8</v>
      </c>
      <c r="B105" s="64">
        <f>'Fig. 4S2 GB1_Raw'!B105</f>
        <v>-7</v>
      </c>
      <c r="C105" s="65">
        <f>100*('Fig. 4S2 GB1_Raw'!C105-'Fig. 4S2 GB1_Raw'!C$77)/('Fig. 4S2 GB1_Raw'!C$78-'Fig. 4S2 GB1_Raw'!C$77)</f>
        <v>70.856485156374035</v>
      </c>
      <c r="D105" s="65">
        <f>100*('Fig. 4S2 GB1_Raw'!D105-'Fig. 4S2 GB1_Raw'!D$77)/('Fig. 4S2 GB1_Raw'!D$78-'Fig. 4S2 GB1_Raw'!D$77)</f>
        <v>69.635812703676194</v>
      </c>
      <c r="E105" s="65">
        <f>100*('Fig. 4S2 GB1_Raw'!E105-'Fig. 4S2 GB1_Raw'!E$77)/('Fig. 4S2 GB1_Raw'!E$78-'Fig. 4S2 GB1_Raw'!E$77)</f>
        <v>65.300601782201127</v>
      </c>
      <c r="F105" s="66"/>
      <c r="G105" s="65"/>
      <c r="H105" s="65"/>
      <c r="J105" s="75">
        <f t="shared" si="24"/>
        <v>68.597633214083785</v>
      </c>
      <c r="K105" s="75">
        <f t="shared" si="25"/>
        <v>1.6857562601901162</v>
      </c>
      <c r="L105" s="75">
        <f t="shared" si="26"/>
        <v>3</v>
      </c>
    </row>
    <row r="106" spans="1:12" ht="14.25" thickTop="1" thickBot="1">
      <c r="A106" s="63">
        <f>'Fig. 4S2 GB1_Raw'!A106</f>
        <v>1E-8</v>
      </c>
      <c r="B106" s="64">
        <f>'Fig. 4S2 GB1_Raw'!B106</f>
        <v>-8</v>
      </c>
      <c r="C106" s="65">
        <f>100*('Fig. 4S2 GB1_Raw'!C106-'Fig. 4S2 GB1_Raw'!C$77)/('Fig. 4S2 GB1_Raw'!C$78-'Fig. 4S2 GB1_Raw'!C$77)</f>
        <v>35.271471662168601</v>
      </c>
      <c r="D106" s="65">
        <f>100*('Fig. 4S2 GB1_Raw'!D106-'Fig. 4S2 GB1_Raw'!D$77)/('Fig. 4S2 GB1_Raw'!D$78-'Fig. 4S2 GB1_Raw'!D$77)</f>
        <v>27.514150134354807</v>
      </c>
      <c r="E106" s="65">
        <f>100*('Fig. 4S2 GB1_Raw'!E106-'Fig. 4S2 GB1_Raw'!E$77)/('Fig. 4S2 GB1_Raw'!E$78-'Fig. 4S2 GB1_Raw'!E$77)</f>
        <v>29.18932993866451</v>
      </c>
      <c r="F106" s="66"/>
      <c r="G106" s="65"/>
      <c r="H106" s="65"/>
      <c r="J106" s="75">
        <f t="shared" si="24"/>
        <v>30.658317245062637</v>
      </c>
      <c r="K106" s="75">
        <f t="shared" si="25"/>
        <v>2.3567245703334541</v>
      </c>
      <c r="L106" s="75">
        <f t="shared" si="26"/>
        <v>3</v>
      </c>
    </row>
    <row r="107" spans="1:12" ht="14.25" thickTop="1" thickBot="1">
      <c r="A107" s="63">
        <f>'Fig. 4S2 GB1_Raw'!A107</f>
        <v>1.0000000000000001E-9</v>
      </c>
      <c r="B107" s="64">
        <f>'Fig. 4S2 GB1_Raw'!B107</f>
        <v>-9</v>
      </c>
      <c r="C107" s="65">
        <f>100*('Fig. 4S2 GB1_Raw'!C107-'Fig. 4S2 GB1_Raw'!C$77)/('Fig. 4S2 GB1_Raw'!C$78-'Fig. 4S2 GB1_Raw'!C$77)</f>
        <v>3.8828914642535848</v>
      </c>
      <c r="D107" s="65">
        <f>100*('Fig. 4S2 GB1_Raw'!D107-'Fig. 4S2 GB1_Raw'!D$77)/('Fig. 4S2 GB1_Raw'!D$78-'Fig. 4S2 GB1_Raw'!D$77)</f>
        <v>4.2421816934423422</v>
      </c>
      <c r="E107" s="65">
        <f>100*('Fig. 4S2 GB1_Raw'!E107-'Fig. 4S2 GB1_Raw'!E$77)/('Fig. 4S2 GB1_Raw'!E$78-'Fig. 4S2 GB1_Raw'!E$77)</f>
        <v>2.7933688230528877</v>
      </c>
      <c r="F107" s="66"/>
      <c r="G107" s="65"/>
      <c r="H107" s="65"/>
      <c r="J107" s="75">
        <f t="shared" si="24"/>
        <v>3.6394806602496046</v>
      </c>
      <c r="K107" s="75">
        <f t="shared" si="25"/>
        <v>0.43558439594829979</v>
      </c>
      <c r="L107" s="75">
        <f t="shared" si="26"/>
        <v>3</v>
      </c>
    </row>
    <row r="108" spans="1:12" ht="14.25" thickTop="1" thickBot="1">
      <c r="A108" s="63">
        <f>'Fig. 4S2 GB1_Raw'!A108</f>
        <v>1E-10</v>
      </c>
      <c r="B108" s="64">
        <f>'Fig. 4S2 GB1_Raw'!B108</f>
        <v>-10</v>
      </c>
      <c r="C108" s="65">
        <f>100*('Fig. 4S2 GB1_Raw'!C108-'Fig. 4S2 GB1_Raw'!C$77)/('Fig. 4S2 GB1_Raw'!C$78-'Fig. 4S2 GB1_Raw'!C$77)</f>
        <v>1.8455310366724877</v>
      </c>
      <c r="D108" s="65">
        <f>100*('Fig. 4S2 GB1_Raw'!D108-'Fig. 4S2 GB1_Raw'!D$77)/('Fig. 4S2 GB1_Raw'!D$78-'Fig. 4S2 GB1_Raw'!D$77)</f>
        <v>1.2206277514150141</v>
      </c>
      <c r="E108" s="65">
        <f>100*('Fig. 4S2 GB1_Raw'!E108-'Fig. 4S2 GB1_Raw'!E$77)/('Fig. 4S2 GB1_Raw'!E$78-'Fig. 4S2 GB1_Raw'!E$77)</f>
        <v>0.35586159009373924</v>
      </c>
      <c r="F108" s="66"/>
      <c r="G108" s="65"/>
      <c r="H108" s="65"/>
      <c r="J108" s="75">
        <f t="shared" si="24"/>
        <v>1.1406734593937469</v>
      </c>
      <c r="K108" s="75">
        <f t="shared" si="25"/>
        <v>0.43188473833768248</v>
      </c>
      <c r="L108" s="75">
        <f t="shared" si="26"/>
        <v>3</v>
      </c>
    </row>
    <row r="109" spans="1:12" ht="13.5" thickTop="1"/>
    <row r="110" spans="1:12" ht="26.25" thickBot="1">
      <c r="A110" s="79" t="str">
        <f>'Fig. 4S2 GB1_Raw'!A110</f>
        <v>GB1-MYN-AAA+GB2
GABA dose</v>
      </c>
      <c r="B110" s="53"/>
      <c r="C110" s="53"/>
      <c r="D110" s="53"/>
      <c r="E110" s="53"/>
      <c r="F110" s="53"/>
      <c r="G110" s="53"/>
      <c r="H110" s="53"/>
      <c r="J110" s="53"/>
      <c r="K110" s="53"/>
      <c r="L110" s="53"/>
    </row>
    <row r="111" spans="1:12" ht="14.25" thickTop="1" thickBot="1">
      <c r="A111" s="54"/>
      <c r="B111" s="55"/>
      <c r="C111" s="56">
        <f>'Fig. 4S2 GB1_Raw'!C111</f>
        <v>20200107</v>
      </c>
      <c r="D111" s="56">
        <f>'Fig. 4S2 GB1_Raw'!D111</f>
        <v>20200111</v>
      </c>
      <c r="E111" s="56">
        <f>'Fig. 4S2 GB1_Raw'!E111</f>
        <v>20200113</v>
      </c>
      <c r="F111" s="57"/>
      <c r="G111" s="56"/>
      <c r="H111" s="56"/>
      <c r="J111" s="72" t="s">
        <v>104</v>
      </c>
      <c r="K111" s="72" t="s">
        <v>116</v>
      </c>
      <c r="L111" s="72" t="s">
        <v>105</v>
      </c>
    </row>
    <row r="112" spans="1:12" ht="14.25" thickTop="1" thickBot="1">
      <c r="A112" s="58" t="str">
        <f>'Fig. 4S2 GB1_Raw'!A112</f>
        <v>Concentration (M)</v>
      </c>
      <c r="B112" s="59" t="str">
        <f>'Fig. 4S2 GB1_Raw'!B112</f>
        <v>Log M</v>
      </c>
      <c r="C112" s="60"/>
      <c r="D112" s="60"/>
      <c r="E112" s="60"/>
      <c r="F112" s="62"/>
      <c r="G112" s="61"/>
      <c r="H112" s="61"/>
      <c r="J112" s="53"/>
      <c r="K112" s="53"/>
      <c r="L112" s="53"/>
    </row>
    <row r="113" spans="1:12" ht="14.25" thickTop="1" thickBot="1">
      <c r="A113" s="63">
        <f>'Fig. 4S2 GB1_Raw'!A113</f>
        <v>1E-14</v>
      </c>
      <c r="B113" s="64">
        <f>'Fig. 4S2 GB1_Raw'!B113</f>
        <v>-14</v>
      </c>
      <c r="C113" s="65">
        <f>100*('Fig. 4S2 GB1_Raw'!C113-'Fig. 4S2 GB1_Raw'!C$113)/('Fig. 4S2 GB1_Raw'!C$114-'Fig. 4S2 GB1_Raw'!C$113)</f>
        <v>0</v>
      </c>
      <c r="D113" s="65">
        <f>100*('Fig. 4S2 GB1_Raw'!D113-'Fig. 4S2 GB1_Raw'!D$113)/('Fig. 4S2 GB1_Raw'!D$114-'Fig. 4S2 GB1_Raw'!D$113)</f>
        <v>0</v>
      </c>
      <c r="E113" s="65">
        <f>100*('Fig. 4S2 GB1_Raw'!E113-'Fig. 4S2 GB1_Raw'!E$113)/('Fig. 4S2 GB1_Raw'!E$114-'Fig. 4S2 GB1_Raw'!E$113)</f>
        <v>0</v>
      </c>
      <c r="F113" s="66"/>
      <c r="G113" s="65"/>
      <c r="H113" s="65"/>
      <c r="J113" s="74">
        <f t="shared" ref="J113:J120" si="27">AVERAGE(C113:H113)</f>
        <v>0</v>
      </c>
      <c r="K113" s="74">
        <f t="shared" ref="K113:K120" si="28">STDEVA(C113:H113)/SQRT(COUNT(C113:H113))</f>
        <v>0</v>
      </c>
      <c r="L113" s="74">
        <f t="shared" ref="L113:L120" si="29">COUNT(C113:H113)</f>
        <v>3</v>
      </c>
    </row>
    <row r="114" spans="1:12" ht="14.25" thickTop="1" thickBot="1">
      <c r="A114" s="63">
        <f>'Fig. 4S2 GB1_Raw'!A114</f>
        <v>1E-4</v>
      </c>
      <c r="B114" s="64">
        <f>'Fig. 4S2 GB1_Raw'!B114</f>
        <v>-4</v>
      </c>
      <c r="C114" s="65">
        <f>100*('Fig. 4S2 GB1_Raw'!C114-'Fig. 4S2 GB1_Raw'!C$113)/('Fig. 4S2 GB1_Raw'!C$114-'Fig. 4S2 GB1_Raw'!C$113)</f>
        <v>100</v>
      </c>
      <c r="D114" s="65">
        <f>100*('Fig. 4S2 GB1_Raw'!D114-'Fig. 4S2 GB1_Raw'!D$113)/('Fig. 4S2 GB1_Raw'!D$114-'Fig. 4S2 GB1_Raw'!D$113)</f>
        <v>100</v>
      </c>
      <c r="E114" s="65">
        <f>100*('Fig. 4S2 GB1_Raw'!E114-'Fig. 4S2 GB1_Raw'!E$113)/('Fig. 4S2 GB1_Raw'!E$114-'Fig. 4S2 GB1_Raw'!E$113)</f>
        <v>100</v>
      </c>
      <c r="F114" s="66"/>
      <c r="G114" s="65"/>
      <c r="H114" s="65"/>
      <c r="J114" s="74">
        <f t="shared" si="27"/>
        <v>100</v>
      </c>
      <c r="K114" s="74">
        <f t="shared" si="28"/>
        <v>0</v>
      </c>
      <c r="L114" s="74">
        <f t="shared" si="29"/>
        <v>3</v>
      </c>
    </row>
    <row r="115" spans="1:12" ht="14.25" thickTop="1" thickBot="1">
      <c r="A115" s="63">
        <f>'Fig. 4S2 GB1_Raw'!A115</f>
        <v>1.0000000000000001E-5</v>
      </c>
      <c r="B115" s="64">
        <f>'Fig. 4S2 GB1_Raw'!B115</f>
        <v>-5</v>
      </c>
      <c r="C115" s="65">
        <f>100*('Fig. 4S2 GB1_Raw'!C115-'Fig. 4S2 GB1_Raw'!C$113)/('Fig. 4S2 GB1_Raw'!C$114-'Fig. 4S2 GB1_Raw'!C$113)</f>
        <v>93.743864044145027</v>
      </c>
      <c r="D115" s="65">
        <f>100*('Fig. 4S2 GB1_Raw'!D115-'Fig. 4S2 GB1_Raw'!D$113)/('Fig. 4S2 GB1_Raw'!D$114-'Fig. 4S2 GB1_Raw'!D$113)</f>
        <v>97.935400991007526</v>
      </c>
      <c r="E115" s="65">
        <f>100*('Fig. 4S2 GB1_Raw'!E115-'Fig. 4S2 GB1_Raw'!E$113)/('Fig. 4S2 GB1_Raw'!E$114-'Fig. 4S2 GB1_Raw'!E$113)</f>
        <v>89.469775966126335</v>
      </c>
      <c r="F115" s="66"/>
      <c r="G115" s="65"/>
      <c r="H115" s="65"/>
      <c r="J115" s="74">
        <f t="shared" si="27"/>
        <v>93.716347000426296</v>
      </c>
      <c r="K115" s="74">
        <f t="shared" si="28"/>
        <v>2.4438541729711112</v>
      </c>
      <c r="L115" s="74">
        <f t="shared" si="29"/>
        <v>3</v>
      </c>
    </row>
    <row r="116" spans="1:12" ht="14.25" thickTop="1" thickBot="1">
      <c r="A116" s="63">
        <f>'Fig. 4S2 GB1_Raw'!A116</f>
        <v>9.9999999999999995E-7</v>
      </c>
      <c r="B116" s="64">
        <f>'Fig. 4S2 GB1_Raw'!B116</f>
        <v>-6</v>
      </c>
      <c r="C116" s="65">
        <f>100*('Fig. 4S2 GB1_Raw'!C116-'Fig. 4S2 GB1_Raw'!C$113)/('Fig. 4S2 GB1_Raw'!C$114-'Fig. 4S2 GB1_Raw'!C$113)</f>
        <v>59.886929144520799</v>
      </c>
      <c r="D116" s="65">
        <f>100*('Fig. 4S2 GB1_Raw'!D116-'Fig. 4S2 GB1_Raw'!D$113)/('Fig. 4S2 GB1_Raw'!D$114-'Fig. 4S2 GB1_Raw'!D$113)</f>
        <v>61.798801003242168</v>
      </c>
      <c r="E116" s="65">
        <f>100*('Fig. 4S2 GB1_Raw'!E116-'Fig. 4S2 GB1_Raw'!E$113)/('Fig. 4S2 GB1_Raw'!E$114-'Fig. 4S2 GB1_Raw'!E$113)</f>
        <v>49.533921066767782</v>
      </c>
      <c r="F116" s="66"/>
      <c r="G116" s="65"/>
      <c r="H116" s="65"/>
      <c r="J116" s="74">
        <f t="shared" si="27"/>
        <v>57.07321707151025</v>
      </c>
      <c r="K116" s="74">
        <f t="shared" si="28"/>
        <v>3.8098360282470156</v>
      </c>
      <c r="L116" s="74">
        <f t="shared" si="29"/>
        <v>3</v>
      </c>
    </row>
    <row r="117" spans="1:12" ht="14.25" thickTop="1" thickBot="1">
      <c r="A117" s="63">
        <f>'Fig. 4S2 GB1_Raw'!A117</f>
        <v>9.9999999999999995E-8</v>
      </c>
      <c r="B117" s="64">
        <f>'Fig. 4S2 GB1_Raw'!B117</f>
        <v>-7</v>
      </c>
      <c r="C117" s="65">
        <f>100*('Fig. 4S2 GB1_Raw'!C117-'Fig. 4S2 GB1_Raw'!C$113)/('Fig. 4S2 GB1_Raw'!C$114-'Fig. 4S2 GB1_Raw'!C$113)</f>
        <v>7.4934831917126505</v>
      </c>
      <c r="D117" s="65">
        <f>100*('Fig. 4S2 GB1_Raw'!D117-'Fig. 4S2 GB1_Raw'!D$113)/('Fig. 4S2 GB1_Raw'!D$114-'Fig. 4S2 GB1_Raw'!D$113)</f>
        <v>5.5675353275830419</v>
      </c>
      <c r="E117" s="65">
        <f>100*('Fig. 4S2 GB1_Raw'!E117-'Fig. 4S2 GB1_Raw'!E$113)/('Fig. 4S2 GB1_Raw'!E$114-'Fig. 4S2 GB1_Raw'!E$113)</f>
        <v>-0.39340221821973659</v>
      </c>
      <c r="F117" s="66"/>
      <c r="G117" s="65"/>
      <c r="H117" s="65"/>
      <c r="J117" s="74">
        <f t="shared" si="27"/>
        <v>4.2225387670253189</v>
      </c>
      <c r="K117" s="74">
        <f t="shared" si="28"/>
        <v>2.3739911666702533</v>
      </c>
      <c r="L117" s="74">
        <f t="shared" si="29"/>
        <v>3</v>
      </c>
    </row>
    <row r="118" spans="1:12" ht="14.25" thickTop="1" thickBot="1">
      <c r="A118" s="63">
        <f>'Fig. 4S2 GB1_Raw'!A118</f>
        <v>1E-8</v>
      </c>
      <c r="B118" s="64">
        <f>'Fig. 4S2 GB1_Raw'!B118</f>
        <v>-8</v>
      </c>
      <c r="C118" s="65">
        <f>100*('Fig. 4S2 GB1_Raw'!C118-'Fig. 4S2 GB1_Raw'!C$113)/('Fig. 4S2 GB1_Raw'!C$114-'Fig. 4S2 GB1_Raw'!C$113)</f>
        <v>9.1404583770608561E-2</v>
      </c>
      <c r="D118" s="65">
        <f>100*('Fig. 4S2 GB1_Raw'!D118-'Fig. 4S2 GB1_Raw'!D$113)/('Fig. 4S2 GB1_Raw'!D$114-'Fig. 4S2 GB1_Raw'!D$113)</f>
        <v>-0.47256377316938902</v>
      </c>
      <c r="E118" s="65">
        <f>100*('Fig. 4S2 GB1_Raw'!E118-'Fig. 4S2 GB1_Raw'!E$113)/('Fig. 4S2 GB1_Raw'!E$114-'Fig. 4S2 GB1_Raw'!E$113)</f>
        <v>-0.40762157550478728</v>
      </c>
      <c r="F118" s="66"/>
      <c r="G118" s="65"/>
      <c r="H118" s="65"/>
      <c r="J118" s="74">
        <f t="shared" si="27"/>
        <v>-0.26292692163452258</v>
      </c>
      <c r="K118" s="74">
        <f t="shared" si="28"/>
        <v>0.17815488023194587</v>
      </c>
      <c r="L118" s="74">
        <f t="shared" si="29"/>
        <v>3</v>
      </c>
    </row>
    <row r="119" spans="1:12" ht="14.25" thickTop="1" thickBot="1">
      <c r="A119" s="63">
        <f>'Fig. 4S2 GB1_Raw'!A119</f>
        <v>1.0000000000000001E-9</v>
      </c>
      <c r="B119" s="64">
        <f>'Fig. 4S2 GB1_Raw'!B119</f>
        <v>-9</v>
      </c>
      <c r="C119" s="65">
        <f>100*('Fig. 4S2 GB1_Raw'!C119-'Fig. 4S2 GB1_Raw'!C$113)/('Fig. 4S2 GB1_Raw'!C$114-'Fig. 4S2 GB1_Raw'!C$113)</f>
        <v>-1.0156064863401072E-2</v>
      </c>
      <c r="D119" s="65">
        <f>100*('Fig. 4S2 GB1_Raw'!D119-'Fig. 4S2 GB1_Raw'!D$113)/('Fig. 4S2 GB1_Raw'!D$114-'Fig. 4S2 GB1_Raw'!D$113)</f>
        <v>-0.42668379519177846</v>
      </c>
      <c r="E119" s="65">
        <f>100*('Fig. 4S2 GB1_Raw'!E119-'Fig. 4S2 GB1_Raw'!E$113)/('Fig. 4S2 GB1_Raw'!E$114-'Fig. 4S2 GB1_Raw'!E$113)</f>
        <v>-0.232249502322495</v>
      </c>
      <c r="F119" s="66"/>
      <c r="G119" s="65"/>
      <c r="H119" s="65"/>
      <c r="J119" s="75">
        <f t="shared" si="27"/>
        <v>-0.22302978745922486</v>
      </c>
      <c r="K119" s="75">
        <f t="shared" si="28"/>
        <v>0.1203295334899782</v>
      </c>
      <c r="L119" s="75">
        <f t="shared" si="29"/>
        <v>3</v>
      </c>
    </row>
    <row r="120" spans="1:12" ht="14.25" thickTop="1" thickBot="1">
      <c r="A120" s="63">
        <f>'Fig. 4S2 GB1_Raw'!A120</f>
        <v>1E-10</v>
      </c>
      <c r="B120" s="64">
        <f>'Fig. 4S2 GB1_Raw'!B120</f>
        <v>-10</v>
      </c>
      <c r="C120" s="65">
        <f>100*('Fig. 4S2 GB1_Raw'!C120-'Fig. 4S2 GB1_Raw'!C$113)/('Fig. 4S2 GB1_Raw'!C$114-'Fig. 4S2 GB1_Raw'!C$113)</f>
        <v>-3.3853549544669639E-2</v>
      </c>
      <c r="D120" s="65">
        <f>100*('Fig. 4S2 GB1_Raw'!D120-'Fig. 4S2 GB1_Raw'!D$113)/('Fig. 4S2 GB1_Raw'!D$114-'Fig. 4S2 GB1_Raw'!D$113)</f>
        <v>2.9057319385820003E-2</v>
      </c>
      <c r="E120" s="65">
        <f>100*('Fig. 4S2 GB1_Raw'!E120-'Fig. 4S2 GB1_Raw'!E$113)/('Fig. 4S2 GB1_Raw'!E$114-'Fig. 4S2 GB1_Raw'!E$113)</f>
        <v>0.84842165134135938</v>
      </c>
      <c r="F120" s="66"/>
      <c r="G120" s="65"/>
      <c r="H120" s="65"/>
      <c r="J120" s="75">
        <f t="shared" si="27"/>
        <v>0.28120847372750324</v>
      </c>
      <c r="K120" s="75">
        <f t="shared" si="28"/>
        <v>0.28418745925973071</v>
      </c>
      <c r="L120" s="75">
        <f t="shared" si="29"/>
        <v>3</v>
      </c>
    </row>
    <row r="121" spans="1:12" ht="13.5" thickTop="1">
      <c r="A121" s="70"/>
      <c r="B121" s="70"/>
      <c r="C121" s="70"/>
      <c r="D121" s="70"/>
      <c r="E121" s="70"/>
      <c r="F121" s="70"/>
      <c r="G121" s="70"/>
      <c r="H121" s="70"/>
      <c r="J121" s="77"/>
      <c r="K121" s="77"/>
      <c r="L121" s="77"/>
    </row>
    <row r="122" spans="1:12" ht="26.25" thickBot="1">
      <c r="A122" s="79" t="str">
        <f>'Fig. 4S2 GB1_Raw'!A122</f>
        <v>GB1-MYN-AAA+GB2
GABA dose + rac-BHFF 10 μM</v>
      </c>
      <c r="B122" s="53"/>
      <c r="C122" s="53"/>
      <c r="D122" s="53"/>
      <c r="E122" s="53"/>
      <c r="F122" s="53"/>
      <c r="G122" s="53"/>
      <c r="H122" s="53"/>
      <c r="J122" s="76"/>
      <c r="K122" s="76"/>
      <c r="L122" s="76"/>
    </row>
    <row r="123" spans="1:12" ht="14.25" thickTop="1" thickBot="1">
      <c r="A123" s="54"/>
      <c r="B123" s="55"/>
      <c r="C123" s="56">
        <f>'Fig. 4S2 GB1_Raw'!C123</f>
        <v>20200107</v>
      </c>
      <c r="D123" s="56">
        <f>'Fig. 4S2 GB1_Raw'!D123</f>
        <v>20200111</v>
      </c>
      <c r="E123" s="56">
        <f>'Fig. 4S2 GB1_Raw'!E123</f>
        <v>20200113</v>
      </c>
      <c r="F123" s="57"/>
      <c r="G123" s="56"/>
      <c r="H123" s="56"/>
      <c r="J123" s="78" t="s">
        <v>104</v>
      </c>
      <c r="K123" s="78" t="s">
        <v>1</v>
      </c>
      <c r="L123" s="78" t="s">
        <v>105</v>
      </c>
    </row>
    <row r="124" spans="1:12" ht="14.25" thickTop="1" thickBot="1">
      <c r="A124" s="58" t="str">
        <f>'Fig. 4S2 GB1_Raw'!A124</f>
        <v>Concentration (M)</v>
      </c>
      <c r="B124" s="59" t="str">
        <f>'Fig. 4S2 GB1_Raw'!B124</f>
        <v>Log M</v>
      </c>
      <c r="C124" s="60"/>
      <c r="D124" s="60"/>
      <c r="E124" s="60"/>
      <c r="F124" s="62"/>
      <c r="G124" s="61"/>
      <c r="H124" s="61"/>
      <c r="J124" s="76"/>
      <c r="K124" s="76"/>
      <c r="L124" s="76"/>
    </row>
    <row r="125" spans="1:12" ht="14.25" thickTop="1" thickBot="1">
      <c r="A125" s="63">
        <f>'Fig. 4S2 GB1_Raw'!A125</f>
        <v>1E-14</v>
      </c>
      <c r="B125" s="64">
        <f>'Fig. 4S2 GB1_Raw'!B125</f>
        <v>-14</v>
      </c>
      <c r="C125" s="65">
        <f>100*('Fig. 4S2 GB1_Raw'!C125-'Fig. 4S2 GB1_Raw'!C$113)/('Fig. 4S2 GB1_Raw'!C$114-'Fig. 4S2 GB1_Raw'!C$113)</f>
        <v>0.33515014049223069</v>
      </c>
      <c r="D125" s="65">
        <f>100*('Fig. 4S2 GB1_Raw'!D125-'Fig. 4S2 GB1_Raw'!D$113)/('Fig. 4S2 GB1_Raw'!D$114-'Fig. 4S2 GB1_Raw'!D$113)</f>
        <v>-0.11011194714626561</v>
      </c>
      <c r="E125" s="65">
        <f>100*('Fig. 4S2 GB1_Raw'!E125-'Fig. 4S2 GB1_Raw'!E$113)/('Fig. 4S2 GB1_Raw'!E$114-'Fig. 4S2 GB1_Raw'!E$113)</f>
        <v>-3.3178500331785141E-2</v>
      </c>
      <c r="F125" s="66"/>
      <c r="G125" s="65"/>
      <c r="H125" s="65"/>
      <c r="J125" s="75">
        <f t="shared" ref="J125:J132" si="30">AVERAGE(C125:H125)</f>
        <v>6.3953231004726649E-2</v>
      </c>
      <c r="K125" s="75">
        <f t="shared" ref="K125:K132" si="31">STDEVA(C125:H125)/SQRT(COUNT(C125:H125))</f>
        <v>0.13740513284489439</v>
      </c>
      <c r="L125" s="75">
        <f t="shared" ref="L125:L132" si="32">COUNT(C125:H125)</f>
        <v>3</v>
      </c>
    </row>
    <row r="126" spans="1:12" ht="14.25" thickTop="1" thickBot="1">
      <c r="A126" s="63">
        <f>'Fig. 4S2 GB1_Raw'!A126</f>
        <v>1E-4</v>
      </c>
      <c r="B126" s="64">
        <f>'Fig. 4S2 GB1_Raw'!B126</f>
        <v>-4</v>
      </c>
      <c r="C126" s="65">
        <f>100*('Fig. 4S2 GB1_Raw'!C126-'Fig. 4S2 GB1_Raw'!C$113)/('Fig. 4S2 GB1_Raw'!C$114-'Fig. 4S2 GB1_Raw'!C$113)</f>
        <v>117.95592267849285</v>
      </c>
      <c r="D126" s="65">
        <f>100*('Fig. 4S2 GB1_Raw'!D126-'Fig. 4S2 GB1_Raw'!D$113)/('Fig. 4S2 GB1_Raw'!D$114-'Fig. 4S2 GB1_Raw'!D$113)</f>
        <v>104.38459656206031</v>
      </c>
      <c r="E126" s="65">
        <f>100*('Fig. 4S2 GB1_Raw'!E126-'Fig. 4S2 GB1_Raw'!E$113)/('Fig. 4S2 GB1_Raw'!E$114-'Fig. 4S2 GB1_Raw'!E$113)</f>
        <v>102.67955888393847</v>
      </c>
      <c r="F126" s="66"/>
      <c r="G126" s="65"/>
      <c r="H126" s="65"/>
      <c r="J126" s="75">
        <f t="shared" si="30"/>
        <v>108.34002604149721</v>
      </c>
      <c r="K126" s="75">
        <f t="shared" si="31"/>
        <v>4.8330766416087343</v>
      </c>
      <c r="L126" s="75">
        <f t="shared" si="32"/>
        <v>3</v>
      </c>
    </row>
    <row r="127" spans="1:12" ht="14.25" thickTop="1" thickBot="1">
      <c r="A127" s="63">
        <f>'Fig. 4S2 GB1_Raw'!A127</f>
        <v>1.0000000000000001E-5</v>
      </c>
      <c r="B127" s="64">
        <f>'Fig. 4S2 GB1_Raw'!B127</f>
        <v>-5</v>
      </c>
      <c r="C127" s="65">
        <f>100*('Fig. 4S2 GB1_Raw'!C127-'Fig. 4S2 GB1_Raw'!C$113)/('Fig. 4S2 GB1_Raw'!C$114-'Fig. 4S2 GB1_Raw'!C$113)</f>
        <v>98.11097193540742</v>
      </c>
      <c r="D127" s="65">
        <f>100*('Fig. 4S2 GB1_Raw'!D127-'Fig. 4S2 GB1_Raw'!D$113)/('Fig. 4S2 GB1_Raw'!D$114-'Fig. 4S2 GB1_Raw'!D$113)</f>
        <v>98.676362635345924</v>
      </c>
      <c r="E127" s="65">
        <f>100*('Fig. 4S2 GB1_Raw'!E127-'Fig. 4S2 GB1_Raw'!E$113)/('Fig. 4S2 GB1_Raw'!E$114-'Fig. 4S2 GB1_Raw'!E$113)</f>
        <v>87.70657566278004</v>
      </c>
      <c r="F127" s="66"/>
      <c r="G127" s="65"/>
      <c r="H127" s="65"/>
      <c r="J127" s="75">
        <f t="shared" si="30"/>
        <v>94.831303411177785</v>
      </c>
      <c r="K127" s="75">
        <f t="shared" si="31"/>
        <v>3.5661008481480141</v>
      </c>
      <c r="L127" s="75">
        <f t="shared" si="32"/>
        <v>3</v>
      </c>
    </row>
    <row r="128" spans="1:12" ht="14.25" thickTop="1" thickBot="1">
      <c r="A128" s="63">
        <f>'Fig. 4S2 GB1_Raw'!A128</f>
        <v>9.9999999999999995E-7</v>
      </c>
      <c r="B128" s="64">
        <f>'Fig. 4S2 GB1_Raw'!B128</f>
        <v>-6</v>
      </c>
      <c r="C128" s="65">
        <f>100*('Fig. 4S2 GB1_Raw'!C128-'Fig. 4S2 GB1_Raw'!C$113)/('Fig. 4S2 GB1_Raw'!C$114-'Fig. 4S2 GB1_Raw'!C$113)</f>
        <v>63.421239716984317</v>
      </c>
      <c r="D128" s="65">
        <f>100*('Fig. 4S2 GB1_Raw'!D128-'Fig. 4S2 GB1_Raw'!D$113)/('Fig. 4S2 GB1_Raw'!D$114-'Fig. 4S2 GB1_Raw'!D$113)</f>
        <v>57.830182908178863</v>
      </c>
      <c r="E128" s="65">
        <f>100*('Fig. 4S2 GB1_Raw'!E128-'Fig. 4S2 GB1_Raw'!E$113)/('Fig. 4S2 GB1_Raw'!E$114-'Fig. 4S2 GB1_Raw'!E$113)</f>
        <v>47.789679906468237</v>
      </c>
      <c r="F128" s="66"/>
      <c r="G128" s="65"/>
      <c r="H128" s="65"/>
      <c r="J128" s="75">
        <f t="shared" si="30"/>
        <v>56.347034177210467</v>
      </c>
      <c r="K128" s="75">
        <f t="shared" si="31"/>
        <v>4.5729717961834115</v>
      </c>
      <c r="L128" s="75">
        <f t="shared" si="32"/>
        <v>3</v>
      </c>
    </row>
    <row r="129" spans="1:12" ht="14.25" thickTop="1" thickBot="1">
      <c r="A129" s="63">
        <f>'Fig. 4S2 GB1_Raw'!A129</f>
        <v>9.9999999999999995E-8</v>
      </c>
      <c r="B129" s="64">
        <f>'Fig. 4S2 GB1_Raw'!B129</f>
        <v>-7</v>
      </c>
      <c r="C129" s="65">
        <f>100*('Fig. 4S2 GB1_Raw'!C129-'Fig. 4S2 GB1_Raw'!C$113)/('Fig. 4S2 GB1_Raw'!C$114-'Fig. 4S2 GB1_Raw'!C$113)</f>
        <v>7.5341074511662551</v>
      </c>
      <c r="D129" s="65">
        <f>100*('Fig. 4S2 GB1_Raw'!D129-'Fig. 4S2 GB1_Raw'!D$113)/('Fig. 4S2 GB1_Raw'!D$114-'Fig. 4S2 GB1_Raw'!D$113)</f>
        <v>4.2737199486144251</v>
      </c>
      <c r="E129" s="65">
        <f>100*('Fig. 4S2 GB1_Raw'!E129-'Fig. 4S2 GB1_Raw'!E$113)/('Fig. 4S2 GB1_Raw'!E$114-'Fig. 4S2 GB1_Raw'!E$113)</f>
        <v>1.8959143046734222E-2</v>
      </c>
      <c r="F129" s="66"/>
      <c r="G129" s="65"/>
      <c r="H129" s="65"/>
      <c r="J129" s="75">
        <f t="shared" si="30"/>
        <v>3.9422621809424716</v>
      </c>
      <c r="K129" s="75">
        <f t="shared" si="31"/>
        <v>2.1757574705582785</v>
      </c>
      <c r="L129" s="75">
        <f t="shared" si="32"/>
        <v>3</v>
      </c>
    </row>
    <row r="130" spans="1:12" ht="14.25" thickTop="1" thickBot="1">
      <c r="A130" s="63">
        <f>'Fig. 4S2 GB1_Raw'!A130</f>
        <v>1E-8</v>
      </c>
      <c r="B130" s="64">
        <f>'Fig. 4S2 GB1_Raw'!B130</f>
        <v>-8</v>
      </c>
      <c r="C130" s="65">
        <f>100*('Fig. 4S2 GB1_Raw'!C130-'Fig. 4S2 GB1_Raw'!C$113)/('Fig. 4S2 GB1_Raw'!C$114-'Fig. 4S2 GB1_Raw'!C$113)</f>
        <v>0.77524628457293743</v>
      </c>
      <c r="D130" s="65">
        <f>100*('Fig. 4S2 GB1_Raw'!D130-'Fig. 4S2 GB1_Raw'!D$113)/('Fig. 4S2 GB1_Raw'!D$114-'Fig. 4S2 GB1_Raw'!D$113)</f>
        <v>0.25692787667461892</v>
      </c>
      <c r="E130" s="65">
        <f>100*('Fig. 4S2 GB1_Raw'!E130-'Fig. 4S2 GB1_Raw'!E$113)/('Fig. 4S2 GB1_Raw'!E$114-'Fig. 4S2 GB1_Raw'!E$113)</f>
        <v>0.14693335861219081</v>
      </c>
      <c r="F130" s="66"/>
      <c r="G130" s="65"/>
      <c r="H130" s="65"/>
      <c r="J130" s="75">
        <f t="shared" si="30"/>
        <v>0.39303583995324903</v>
      </c>
      <c r="K130" s="75">
        <f t="shared" si="31"/>
        <v>0.19372516312483465</v>
      </c>
      <c r="L130" s="75">
        <f t="shared" si="32"/>
        <v>3</v>
      </c>
    </row>
    <row r="131" spans="1:12" ht="14.25" thickTop="1" thickBot="1">
      <c r="A131" s="63">
        <f>'Fig. 4S2 GB1_Raw'!A131</f>
        <v>1.0000000000000001E-9</v>
      </c>
      <c r="B131" s="64">
        <f>'Fig. 4S2 GB1_Raw'!B131</f>
        <v>-9</v>
      </c>
      <c r="C131" s="65">
        <f>100*('Fig. 4S2 GB1_Raw'!C131-'Fig. 4S2 GB1_Raw'!C$113)/('Fig. 4S2 GB1_Raw'!C$114-'Fig. 4S2 GB1_Raw'!C$113)</f>
        <v>0.22681878194928748</v>
      </c>
      <c r="D131" s="65">
        <f>100*('Fig. 4S2 GB1_Raw'!D131-'Fig. 4S2 GB1_Raw'!D$113)/('Fig. 4S2 GB1_Raw'!D$114-'Fig. 4S2 GB1_Raw'!D$113)</f>
        <v>0.28445586346118529</v>
      </c>
      <c r="E131" s="65">
        <f>100*('Fig. 4S2 GB1_Raw'!E131-'Fig. 4S2 GB1_Raw'!E$113)/('Fig. 4S2 GB1_Raw'!E$114-'Fig. 4S2 GB1_Raw'!E$113)</f>
        <v>8.5316143710304174E-2</v>
      </c>
      <c r="F131" s="66"/>
      <c r="G131" s="65"/>
      <c r="H131" s="65"/>
      <c r="J131" s="75">
        <f t="shared" si="30"/>
        <v>0.1988635963735923</v>
      </c>
      <c r="K131" s="75">
        <f t="shared" si="31"/>
        <v>5.9161576201798224E-2</v>
      </c>
      <c r="L131" s="75">
        <f t="shared" si="32"/>
        <v>3</v>
      </c>
    </row>
    <row r="132" spans="1:12" ht="14.25" thickTop="1" thickBot="1">
      <c r="A132" s="63">
        <f>'Fig. 4S2 GB1_Raw'!A132</f>
        <v>1E-10</v>
      </c>
      <c r="B132" s="64">
        <f>'Fig. 4S2 GB1_Raw'!B132</f>
        <v>-10</v>
      </c>
      <c r="C132" s="65">
        <f>100*('Fig. 4S2 GB1_Raw'!C132-'Fig. 4S2 GB1_Raw'!C$113)/('Fig. 4S2 GB1_Raw'!C$114-'Fig. 4S2 GB1_Raw'!C$113)</f>
        <v>0.64829547378042618</v>
      </c>
      <c r="D132" s="65">
        <f>100*('Fig. 4S2 GB1_Raw'!D132-'Fig. 4S2 GB1_Raw'!D$113)/('Fig. 4S2 GB1_Raw'!D$114-'Fig. 4S2 GB1_Raw'!D$113)</f>
        <v>4.5879977977610564E-2</v>
      </c>
      <c r="E132" s="65">
        <f>100*('Fig. 4S2 GB1_Raw'!E132-'Fig. 4S2 GB1_Raw'!E$113)/('Fig. 4S2 GB1_Raw'!E$114-'Fig. 4S2 GB1_Raw'!E$113)</f>
        <v>0.35390400353904017</v>
      </c>
      <c r="F132" s="66"/>
      <c r="G132" s="65"/>
      <c r="H132" s="65"/>
      <c r="J132" s="75">
        <f t="shared" si="30"/>
        <v>0.34935981843235897</v>
      </c>
      <c r="K132" s="75">
        <f t="shared" si="31"/>
        <v>0.17391721652321729</v>
      </c>
      <c r="L132" s="75">
        <f t="shared" si="32"/>
        <v>3</v>
      </c>
    </row>
    <row r="133" spans="1:12" ht="13.5" thickTop="1"/>
    <row r="134" spans="1:12" ht="26.25" thickBot="1">
      <c r="A134" s="79" t="str">
        <f>'Fig. 4S2 GB1_Raw'!A134</f>
        <v>GB1-MYN-AAA+GB2
GABA dose + rac-BHFF 30 μM</v>
      </c>
      <c r="B134" s="53"/>
      <c r="C134" s="53"/>
      <c r="D134" s="53"/>
      <c r="E134" s="53"/>
      <c r="F134" s="53"/>
      <c r="G134" s="53"/>
      <c r="H134" s="53"/>
    </row>
    <row r="135" spans="1:12" ht="14.25" thickTop="1" thickBot="1">
      <c r="A135" s="54"/>
      <c r="B135" s="55"/>
      <c r="C135" s="56">
        <f>'Fig. 4S2 GB1_Raw'!C135</f>
        <v>20200107</v>
      </c>
      <c r="D135" s="56">
        <f>'Fig. 4S2 GB1_Raw'!D135</f>
        <v>20200111</v>
      </c>
      <c r="E135" s="56">
        <f>'Fig. 4S2 GB1_Raw'!E135</f>
        <v>20200113</v>
      </c>
      <c r="F135" s="57"/>
      <c r="G135" s="56"/>
      <c r="H135" s="56"/>
      <c r="J135" s="78" t="s">
        <v>0</v>
      </c>
      <c r="K135" s="78" t="s">
        <v>1</v>
      </c>
      <c r="L135" s="78" t="s">
        <v>105</v>
      </c>
    </row>
    <row r="136" spans="1:12" ht="14.25" thickTop="1" thickBot="1">
      <c r="A136" s="58" t="str">
        <f>'Fig. 4S2 GB1_Raw'!A136</f>
        <v>Concentration (M)</v>
      </c>
      <c r="B136" s="59" t="str">
        <f>'Fig. 4S2 GB1_Raw'!B136</f>
        <v>Log M</v>
      </c>
      <c r="C136" s="60"/>
      <c r="D136" s="60"/>
      <c r="E136" s="60"/>
      <c r="F136" s="62"/>
      <c r="G136" s="61"/>
      <c r="H136" s="61"/>
      <c r="J136" s="76"/>
      <c r="K136" s="76"/>
      <c r="L136" s="76"/>
    </row>
    <row r="137" spans="1:12" ht="14.25" thickTop="1" thickBot="1">
      <c r="A137" s="63">
        <f>'Fig. 4S2 GB1_Raw'!A137</f>
        <v>1E-14</v>
      </c>
      <c r="B137" s="64">
        <f>'Fig. 4S2 GB1_Raw'!B137</f>
        <v>-14</v>
      </c>
      <c r="C137" s="65">
        <f>100*('Fig. 4S2 GB1_Raw'!C137-'Fig. 4S2 GB1_Raw'!C$113)/('Fig. 4S2 GB1_Raw'!C$114-'Fig. 4S2 GB1_Raw'!C$113)</f>
        <v>1.1408646196553711</v>
      </c>
      <c r="D137" s="65">
        <f>100*('Fig. 4S2 GB1_Raw'!D137-'Fig. 4S2 GB1_Raw'!D$113)/('Fig. 4S2 GB1_Raw'!D$114-'Fig. 4S2 GB1_Raw'!D$113)</f>
        <v>0.26610387227014115</v>
      </c>
      <c r="E137" s="65">
        <f>100*('Fig. 4S2 GB1_Raw'!E137-'Fig. 4S2 GB1_Raw'!E$113)/('Fig. 4S2 GB1_Raw'!E$114-'Fig. 4S2 GB1_Raw'!E$113)</f>
        <v>0.71728757860144698</v>
      </c>
      <c r="F137" s="66"/>
      <c r="G137" s="65"/>
      <c r="H137" s="65"/>
      <c r="J137" s="75">
        <f t="shared" ref="J137:J144" si="33">AVERAGE(C137:H137)</f>
        <v>0.70808535684231977</v>
      </c>
      <c r="K137" s="75">
        <f t="shared" ref="K137:K144" si="34">STDEVA(C137:H137)/SQRT(COUNT(C137:H137))</f>
        <v>0.25256359064300993</v>
      </c>
      <c r="L137" s="75">
        <f t="shared" ref="L137:L144" si="35">COUNT(C137:H137)</f>
        <v>3</v>
      </c>
    </row>
    <row r="138" spans="1:12" ht="14.25" thickTop="1" thickBot="1">
      <c r="A138" s="63">
        <f>'Fig. 4S2 GB1_Raw'!A138</f>
        <v>1E-4</v>
      </c>
      <c r="B138" s="64">
        <f>'Fig. 4S2 GB1_Raw'!B138</f>
        <v>-4</v>
      </c>
      <c r="C138" s="65">
        <f>100*('Fig. 4S2 GB1_Raw'!C138-'Fig. 4S2 GB1_Raw'!C$113)/('Fig. 4S2 GB1_Raw'!C$114-'Fig. 4S2 GB1_Raw'!C$113)</f>
        <v>120.20041301330444</v>
      </c>
      <c r="D138" s="65">
        <f>100*('Fig. 4S2 GB1_Raw'!D138-'Fig. 4S2 GB1_Raw'!D$113)/('Fig. 4S2 GB1_Raw'!D$114-'Fig. 4S2 GB1_Raw'!D$113)</f>
        <v>107.25362451826022</v>
      </c>
      <c r="E138" s="65">
        <f>100*('Fig. 4S2 GB1_Raw'!E138-'Fig. 4S2 GB1_Raw'!E$113)/('Fig. 4S2 GB1_Raw'!E$114-'Fig. 4S2 GB1_Raw'!E$113)</f>
        <v>103.59275760735616</v>
      </c>
      <c r="F138" s="66"/>
      <c r="G138" s="65"/>
      <c r="H138" s="65"/>
      <c r="J138" s="75">
        <f t="shared" si="33"/>
        <v>110.34893171297362</v>
      </c>
      <c r="K138" s="75">
        <f t="shared" si="34"/>
        <v>5.037831858148043</v>
      </c>
      <c r="L138" s="75">
        <f t="shared" si="35"/>
        <v>3</v>
      </c>
    </row>
    <row r="139" spans="1:12" ht="14.25" thickTop="1" thickBot="1">
      <c r="A139" s="63">
        <f>'Fig. 4S2 GB1_Raw'!A139</f>
        <v>1.0000000000000001E-5</v>
      </c>
      <c r="B139" s="64">
        <f>'Fig. 4S2 GB1_Raw'!B139</f>
        <v>-5</v>
      </c>
      <c r="C139" s="65">
        <f>100*('Fig. 4S2 GB1_Raw'!C139-'Fig. 4S2 GB1_Raw'!C$113)/('Fig. 4S2 GB1_Raw'!C$114-'Fig. 4S2 GB1_Raw'!C$113)</f>
        <v>114.78723044111175</v>
      </c>
      <c r="D139" s="65">
        <f>100*('Fig. 4S2 GB1_Raw'!D139-'Fig. 4S2 GB1_Raw'!D$113)/('Fig. 4S2 GB1_Raw'!D$114-'Fig. 4S2 GB1_Raw'!D$113)</f>
        <v>102.63121673701596</v>
      </c>
      <c r="E139" s="65">
        <f>100*('Fig. 4S2 GB1_Raw'!E139-'Fig. 4S2 GB1_Raw'!E$113)/('Fig. 4S2 GB1_Raw'!E$114-'Fig. 4S2 GB1_Raw'!E$113)</f>
        <v>91.070243624988166</v>
      </c>
      <c r="F139" s="66"/>
      <c r="G139" s="65"/>
      <c r="H139" s="65"/>
      <c r="J139" s="75">
        <f t="shared" si="33"/>
        <v>102.82956360103863</v>
      </c>
      <c r="K139" s="75">
        <f t="shared" si="34"/>
        <v>6.8472226003905083</v>
      </c>
      <c r="L139" s="75">
        <f t="shared" si="35"/>
        <v>3</v>
      </c>
    </row>
    <row r="140" spans="1:12" ht="14.25" thickTop="1" thickBot="1">
      <c r="A140" s="63">
        <f>'Fig. 4S2 GB1_Raw'!A140</f>
        <v>9.9999999999999995E-7</v>
      </c>
      <c r="B140" s="64">
        <f>'Fig. 4S2 GB1_Raw'!B140</f>
        <v>-6</v>
      </c>
      <c r="C140" s="65">
        <f>100*('Fig. 4S2 GB1_Raw'!C140-'Fig. 4S2 GB1_Raw'!C$113)/('Fig. 4S2 GB1_Raw'!C$114-'Fig. 4S2 GB1_Raw'!C$113)</f>
        <v>72.334879312095865</v>
      </c>
      <c r="D140" s="65">
        <f>100*('Fig. 4S2 GB1_Raw'!D140-'Fig. 4S2 GB1_Raw'!D$113)/('Fig. 4S2 GB1_Raw'!D$114-'Fig. 4S2 GB1_Raw'!D$113)</f>
        <v>62.963387777573857</v>
      </c>
      <c r="E140" s="65">
        <f>100*('Fig. 4S2 GB1_Raw'!E140-'Fig. 4S2 GB1_Raw'!E$113)/('Fig. 4S2 GB1_Raw'!E$114-'Fig. 4S2 GB1_Raw'!E$113)</f>
        <v>51.2197048693399</v>
      </c>
      <c r="F140" s="66"/>
      <c r="G140" s="65"/>
      <c r="H140" s="65"/>
      <c r="J140" s="75">
        <f t="shared" si="33"/>
        <v>62.172657319669867</v>
      </c>
      <c r="K140" s="75">
        <f t="shared" si="34"/>
        <v>6.1082345766404487</v>
      </c>
      <c r="L140" s="75">
        <f t="shared" si="35"/>
        <v>3</v>
      </c>
    </row>
    <row r="141" spans="1:12" ht="14.25" thickTop="1" thickBot="1">
      <c r="A141" s="63">
        <f>'Fig. 4S2 GB1_Raw'!A141</f>
        <v>9.9999999999999995E-8</v>
      </c>
      <c r="B141" s="64">
        <f>'Fig. 4S2 GB1_Raw'!B141</f>
        <v>-7</v>
      </c>
      <c r="C141" s="65">
        <f>100*('Fig. 4S2 GB1_Raw'!C141-'Fig. 4S2 GB1_Raw'!C$113)/('Fig. 4S2 GB1_Raw'!C$114-'Fig. 4S2 GB1_Raw'!C$113)</f>
        <v>13.170723450353771</v>
      </c>
      <c r="D141" s="65">
        <f>100*('Fig. 4S2 GB1_Raw'!D141-'Fig. 4S2 GB1_Raw'!D$113)/('Fig. 4S2 GB1_Raw'!D$114-'Fig. 4S2 GB1_Raw'!D$113)</f>
        <v>5.3817214167737193</v>
      </c>
      <c r="E141" s="65">
        <f>100*('Fig. 4S2 GB1_Raw'!E141-'Fig. 4S2 GB1_Raw'!E$113)/('Fig. 4S2 GB1_Raw'!E$114-'Fig. 4S2 GB1_Raw'!E$113)</f>
        <v>1.0901507251872218</v>
      </c>
      <c r="F141" s="66"/>
      <c r="G141" s="65"/>
      <c r="H141" s="65"/>
      <c r="J141" s="75">
        <f t="shared" si="33"/>
        <v>6.5475318641049043</v>
      </c>
      <c r="K141" s="75">
        <f t="shared" si="34"/>
        <v>3.535741074670645</v>
      </c>
      <c r="L141" s="75">
        <f t="shared" si="35"/>
        <v>3</v>
      </c>
    </row>
    <row r="142" spans="1:12" ht="14.25" thickTop="1" thickBot="1">
      <c r="A142" s="63">
        <f>'Fig. 4S2 GB1_Raw'!A142</f>
        <v>1E-8</v>
      </c>
      <c r="B142" s="64">
        <f>'Fig. 4S2 GB1_Raw'!B142</f>
        <v>-8</v>
      </c>
      <c r="C142" s="65">
        <f>100*('Fig. 4S2 GB1_Raw'!C142-'Fig. 4S2 GB1_Raw'!C$113)/('Fig. 4S2 GB1_Raw'!C$114-'Fig. 4S2 GB1_Raw'!C$113)</f>
        <v>1.5877314736450121</v>
      </c>
      <c r="D142" s="65">
        <f>100*('Fig. 4S2 GB1_Raw'!D142-'Fig. 4S2 GB1_Raw'!D$113)/('Fig. 4S2 GB1_Raw'!D$114-'Fig. 4S2 GB1_Raw'!D$113)</f>
        <v>0.70425766195632189</v>
      </c>
      <c r="E142" s="65">
        <f>100*('Fig. 4S2 GB1_Raw'!E142-'Fig. 4S2 GB1_Raw'!E$113)/('Fig. 4S2 GB1_Raw'!E$114-'Fig. 4S2 GB1_Raw'!E$113)</f>
        <v>0.74414636458432104</v>
      </c>
      <c r="F142" s="66"/>
      <c r="G142" s="65"/>
      <c r="H142" s="65"/>
      <c r="J142" s="75">
        <f t="shared" si="33"/>
        <v>1.0120451667285517</v>
      </c>
      <c r="K142" s="75">
        <f t="shared" si="34"/>
        <v>0.2880733819287899</v>
      </c>
      <c r="L142" s="75">
        <f t="shared" si="35"/>
        <v>3</v>
      </c>
    </row>
    <row r="143" spans="1:12" ht="14.25" thickTop="1" thickBot="1">
      <c r="A143" s="63">
        <f>'Fig. 4S2 GB1_Raw'!A143</f>
        <v>1.0000000000000001E-9</v>
      </c>
      <c r="B143" s="64">
        <f>'Fig. 4S2 GB1_Raw'!B143</f>
        <v>-9</v>
      </c>
      <c r="C143" s="65">
        <f>100*('Fig. 4S2 GB1_Raw'!C143-'Fig. 4S2 GB1_Raw'!C$113)/('Fig. 4S2 GB1_Raw'!C$114-'Fig. 4S2 GB1_Raw'!C$113)</f>
        <v>1.7096042520058228</v>
      </c>
      <c r="D143" s="65">
        <f>100*('Fig. 4S2 GB1_Raw'!D143-'Fig. 4S2 GB1_Raw'!D$113)/('Fig. 4S2 GB1_Raw'!D$114-'Fig. 4S2 GB1_Raw'!D$113)</f>
        <v>0.3899798128096898</v>
      </c>
      <c r="E143" s="65">
        <f>100*('Fig. 4S2 GB1_Raw'!E143-'Fig. 4S2 GB1_Raw'!E$113)/('Fig. 4S2 GB1_Raw'!E$114-'Fig. 4S2 GB1_Raw'!E$113)</f>
        <v>0.58299364868707926</v>
      </c>
      <c r="F143" s="66"/>
      <c r="G143" s="65"/>
      <c r="H143" s="65"/>
      <c r="J143" s="75">
        <f t="shared" si="33"/>
        <v>0.89419257116753059</v>
      </c>
      <c r="K143" s="75">
        <f t="shared" si="34"/>
        <v>0.41149554154963119</v>
      </c>
      <c r="L143" s="75">
        <f t="shared" si="35"/>
        <v>3</v>
      </c>
    </row>
    <row r="144" spans="1:12" ht="14.25" thickTop="1" thickBot="1">
      <c r="A144" s="63">
        <f>'Fig. 4S2 GB1_Raw'!A144</f>
        <v>1E-10</v>
      </c>
      <c r="B144" s="64">
        <f>'Fig. 4S2 GB1_Raw'!B144</f>
        <v>-10</v>
      </c>
      <c r="C144" s="65">
        <f>100*('Fig. 4S2 GB1_Raw'!C144-'Fig. 4S2 GB1_Raw'!C$113)/('Fig. 4S2 GB1_Raw'!C$114-'Fig. 4S2 GB1_Raw'!C$113)</f>
        <v>1.5335657943735399</v>
      </c>
      <c r="D144" s="65">
        <f>100*('Fig. 4S2 GB1_Raw'!D144-'Fig. 4S2 GB1_Raw'!D$113)/('Fig. 4S2 GB1_Raw'!D$114-'Fig. 4S2 GB1_Raw'!D$113)</f>
        <v>-0.32574784364103504</v>
      </c>
      <c r="E144" s="65">
        <f>100*('Fig. 4S2 GB1_Raw'!E144-'Fig. 4S2 GB1_Raw'!E$113)/('Fig. 4S2 GB1_Raw'!E$114-'Fig. 4S2 GB1_Raw'!E$113)</f>
        <v>0.71886750718867509</v>
      </c>
      <c r="F144" s="66"/>
      <c r="G144" s="65"/>
      <c r="H144" s="65"/>
      <c r="J144" s="75">
        <f t="shared" si="33"/>
        <v>0.64222848597372673</v>
      </c>
      <c r="K144" s="75">
        <f t="shared" si="34"/>
        <v>0.53810375573438052</v>
      </c>
      <c r="L144" s="75">
        <f t="shared" si="35"/>
        <v>3</v>
      </c>
    </row>
    <row r="145" ht="13.5" thickTop="1"/>
  </sheetData>
  <phoneticPr fontId="1" type="noConversion"/>
  <pageMargins left="0.7" right="0.7" top="0.75" bottom="0.75" header="0.3" footer="0.3"/>
  <pageSetup orientation="portrait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8"/>
  <sheetViews>
    <sheetView topLeftCell="A76" zoomScale="55" zoomScaleNormal="55" workbookViewId="0">
      <pane xSplit="2" topLeftCell="C1" activePane="topRight" state="frozen"/>
      <selection pane="topRight" activeCell="S116" sqref="S116"/>
    </sheetView>
  </sheetViews>
  <sheetFormatPr defaultColWidth="9.125" defaultRowHeight="14.25"/>
  <cols>
    <col min="1" max="1" width="6.625" style="30" customWidth="1"/>
    <col min="2" max="2" width="22.75" style="23" customWidth="1"/>
    <col min="3" max="3" width="6.75" style="15" bestFit="1" customWidth="1"/>
    <col min="4" max="13" width="8.625" style="15" customWidth="1"/>
    <col min="14" max="14" width="5.125" style="15" customWidth="1"/>
    <col min="15" max="16" width="7.75" style="15" bestFit="1" customWidth="1"/>
    <col min="17" max="17" width="3" style="15" bestFit="1" customWidth="1"/>
    <col min="18" max="16384" width="9.125" style="15"/>
  </cols>
  <sheetData>
    <row r="1" spans="1:20" s="2" customFormat="1" ht="15" thickBot="1">
      <c r="B1" s="1" t="str">
        <f>'Fig. 4B-C rac_Raw'!B1</f>
        <v>WT</v>
      </c>
    </row>
    <row r="2" spans="1:20" s="2" customFormat="1" ht="15.75" thickTop="1" thickBot="1">
      <c r="B2" s="25" t="str">
        <f>'Fig. 4B-C rac_Raw'!B2</f>
        <v>GB1 + GB2</v>
      </c>
      <c r="C2" s="3"/>
      <c r="D2" s="4">
        <f>'Fig. 4B-C rac_Raw'!D2</f>
        <v>20200603</v>
      </c>
      <c r="E2" s="4">
        <f>'Fig. 4B-C rac_Raw'!E2</f>
        <v>20200605</v>
      </c>
      <c r="F2" s="4">
        <f>'Fig. 4B-C rac_Raw'!F2</f>
        <v>20200610</v>
      </c>
      <c r="G2" s="4">
        <f>'Fig. 4B-C rac_Raw'!G2</f>
        <v>20200611</v>
      </c>
      <c r="H2" s="4"/>
      <c r="I2" s="4"/>
      <c r="J2" s="4"/>
      <c r="K2" s="4"/>
      <c r="L2" s="4"/>
      <c r="M2" s="4"/>
      <c r="O2" s="5" t="s">
        <v>0</v>
      </c>
      <c r="P2" s="5" t="s">
        <v>1</v>
      </c>
      <c r="Q2" s="5" t="s">
        <v>2</v>
      </c>
    </row>
    <row r="3" spans="1:20" s="2" customFormat="1" ht="15.75" thickTop="1" thickBot="1">
      <c r="B3" s="6" t="str">
        <f>'Fig. 4B-C rac_Raw'!B3</f>
        <v>rac-BHFF (M)</v>
      </c>
      <c r="C3" s="7" t="str">
        <f>'Fig. 4B-C rac_Raw'!C3</f>
        <v>Log M</v>
      </c>
      <c r="D3" s="8"/>
      <c r="E3" s="8"/>
      <c r="F3" s="8"/>
      <c r="G3" s="8"/>
      <c r="H3" s="10"/>
      <c r="I3" s="10"/>
      <c r="J3" s="10"/>
      <c r="K3" s="10"/>
      <c r="L3" s="10"/>
      <c r="M3" s="10"/>
    </row>
    <row r="4" spans="1:20" s="2" customFormat="1" ht="15.75" customHeight="1" thickTop="1" thickBot="1">
      <c r="A4" s="29" t="s">
        <v>29</v>
      </c>
      <c r="B4" s="28" t="str">
        <f>'Fig. 4B-C rac_Raw'!B4</f>
        <v>Buffer</v>
      </c>
      <c r="C4" s="12"/>
      <c r="D4" s="13">
        <f>100*('Fig. 4B-C rac_Raw'!D4-'Fig. 4B-C rac_Raw'!D$4)/('Fig. 4B-C rac_Raw'!D$11-'Fig. 4B-C rac_Raw'!D$4)</f>
        <v>0</v>
      </c>
      <c r="E4" s="13">
        <f>100*('Fig. 4B-C rac_Raw'!E4-'Fig. 4B-C rac_Raw'!E$4)/('Fig. 4B-C rac_Raw'!E$11-'Fig. 4B-C rac_Raw'!E$4)</f>
        <v>0</v>
      </c>
      <c r="F4" s="13">
        <f>100*('Fig. 4B-C rac_Raw'!F4-'Fig. 4B-C rac_Raw'!F$4)/('Fig. 4B-C rac_Raw'!F$11-'Fig. 4B-C rac_Raw'!F$4)</f>
        <v>0</v>
      </c>
      <c r="G4" s="13">
        <f>100*('Fig. 4B-C rac_Raw'!G4-'Fig. 4B-C rac_Raw'!G$4)/('Fig. 4B-C rac_Raw'!G$11-'Fig. 4B-C rac_Raw'!G$4)</f>
        <v>0</v>
      </c>
      <c r="H4" s="13"/>
      <c r="I4" s="13"/>
      <c r="J4" s="13"/>
      <c r="K4" s="13"/>
      <c r="L4" s="13"/>
      <c r="M4" s="13"/>
      <c r="O4" s="14">
        <f t="shared" ref="O4:O11" si="0">AVERAGE(D4:M4)</f>
        <v>0</v>
      </c>
      <c r="P4" s="14">
        <f t="shared" ref="P4:P11" si="1">STDEVA(D4:M4)/SQRT(COUNT(D4:M4))</f>
        <v>0</v>
      </c>
      <c r="Q4" s="14">
        <f t="shared" ref="Q4:Q11" si="2">COUNT(D4:M4)</f>
        <v>4</v>
      </c>
    </row>
    <row r="5" spans="1:20" s="2" customFormat="1" ht="15.75" thickTop="1" thickBot="1">
      <c r="A5" s="48" t="s">
        <v>30</v>
      </c>
      <c r="B5" s="26" t="str">
        <f>'Fig. 4B-C rac_Raw'!B5</f>
        <v>Buffer</v>
      </c>
      <c r="C5" s="12">
        <f>'Fig. 4B-C rac_Raw'!C5</f>
        <v>-14</v>
      </c>
      <c r="D5" s="13">
        <f>100*('Fig. 4B-C rac_Raw'!D5-'Fig. 4B-C rac_Raw'!D$4)/('Fig. 4B-C rac_Raw'!D$11-'Fig. 4B-C rac_Raw'!D$4)</f>
        <v>-2.2509922509922498</v>
      </c>
      <c r="E5" s="13">
        <f>100*('Fig. 4B-C rac_Raw'!E5-'Fig. 4B-C rac_Raw'!E$4)/('Fig. 4B-C rac_Raw'!E$11-'Fig. 4B-C rac_Raw'!E$4)</f>
        <v>2.2589529919408204</v>
      </c>
      <c r="F5" s="13">
        <f>100*('Fig. 4B-C rac_Raw'!F5-'Fig. 4B-C rac_Raw'!F$4)/('Fig. 4B-C rac_Raw'!F$11-'Fig. 4B-C rac_Raw'!F$4)</f>
        <v>10.238087175650664</v>
      </c>
      <c r="G5" s="13">
        <f>100*('Fig. 4B-C rac_Raw'!G5-'Fig. 4B-C rac_Raw'!G$4)/('Fig. 4B-C rac_Raw'!G$11-'Fig. 4B-C rac_Raw'!G$4)</f>
        <v>36.672272440613831</v>
      </c>
      <c r="H5" s="13"/>
      <c r="I5" s="13"/>
      <c r="J5" s="13"/>
      <c r="K5" s="13"/>
      <c r="L5" s="13"/>
      <c r="M5" s="13"/>
      <c r="O5" s="14">
        <f t="shared" si="0"/>
        <v>11.729580089303266</v>
      </c>
      <c r="P5" s="14">
        <f t="shared" si="1"/>
        <v>8.7058966292160012</v>
      </c>
      <c r="Q5" s="14">
        <f t="shared" si="2"/>
        <v>4</v>
      </c>
    </row>
    <row r="6" spans="1:20" s="2" customFormat="1" ht="15.75" thickTop="1" thickBot="1">
      <c r="A6" s="48"/>
      <c r="B6" s="26">
        <f>'Fig. 4B-C rac_Raw'!B6</f>
        <v>3.1699999999999999E-7</v>
      </c>
      <c r="C6" s="12">
        <f>'Fig. 4B-C rac_Raw'!C6</f>
        <v>-6.4989407377822488</v>
      </c>
      <c r="D6" s="13">
        <f>100*('Fig. 4B-C rac_Raw'!D6-'Fig. 4B-C rac_Raw'!D$4)/('Fig. 4B-C rac_Raw'!D$11-'Fig. 4B-C rac_Raw'!D$4)</f>
        <v>-2.5313419013419018</v>
      </c>
      <c r="E6" s="13">
        <f>100*('Fig. 4B-C rac_Raw'!E6-'Fig. 4B-C rac_Raw'!E$4)/('Fig. 4B-C rac_Raw'!E$11-'Fig. 4B-C rac_Raw'!E$4)</f>
        <v>1.2488299353896024</v>
      </c>
      <c r="F6" s="13">
        <f>100*('Fig. 4B-C rac_Raw'!F6-'Fig. 4B-C rac_Raw'!F$4)/('Fig. 4B-C rac_Raw'!F$11-'Fig. 4B-C rac_Raw'!F$4)</f>
        <v>11.558451785643971</v>
      </c>
      <c r="G6" s="13">
        <f>100*('Fig. 4B-C rac_Raw'!G6-'Fig. 4B-C rac_Raw'!G$4)/('Fig. 4B-C rac_Raw'!G$11-'Fig. 4B-C rac_Raw'!G$4)</f>
        <v>38.911078410763082</v>
      </c>
      <c r="H6" s="13"/>
      <c r="I6" s="13"/>
      <c r="J6" s="13"/>
      <c r="K6" s="13"/>
      <c r="L6" s="13"/>
      <c r="M6" s="13"/>
      <c r="O6" s="14">
        <f t="shared" si="0"/>
        <v>12.296754557613689</v>
      </c>
      <c r="P6" s="14">
        <f t="shared" si="1"/>
        <v>9.3576902785794829</v>
      </c>
      <c r="Q6" s="14">
        <f t="shared" si="2"/>
        <v>4</v>
      </c>
    </row>
    <row r="7" spans="1:20" s="2" customFormat="1" ht="15.75" thickTop="1" thickBot="1">
      <c r="A7" s="48"/>
      <c r="B7" s="26">
        <f>'Fig. 4B-C rac_Raw'!B7</f>
        <v>9.9999999999999995E-7</v>
      </c>
      <c r="C7" s="12">
        <f>'Fig. 4B-C rac_Raw'!C7</f>
        <v>-6</v>
      </c>
      <c r="D7" s="13">
        <f>100*('Fig. 4B-C rac_Raw'!D7-'Fig. 4B-C rac_Raw'!D$4)/('Fig. 4B-C rac_Raw'!D$11-'Fig. 4B-C rac_Raw'!D$4)</f>
        <v>-2.717820827820828</v>
      </c>
      <c r="E7" s="13">
        <f>100*('Fig. 4B-C rac_Raw'!E7-'Fig. 4B-C rac_Raw'!E$4)/('Fig. 4B-C rac_Raw'!E$11-'Fig. 4B-C rac_Raw'!E$4)</f>
        <v>3.2345791191981896</v>
      </c>
      <c r="F7" s="13">
        <f>100*('Fig. 4B-C rac_Raw'!F7-'Fig. 4B-C rac_Raw'!F$4)/('Fig. 4B-C rac_Raw'!F$11-'Fig. 4B-C rac_Raw'!F$4)</f>
        <v>13.454345001378117</v>
      </c>
      <c r="G7" s="13">
        <f>100*('Fig. 4B-C rac_Raw'!G7-'Fig. 4B-C rac_Raw'!G$4)/('Fig. 4B-C rac_Raw'!G$11-'Fig. 4B-C rac_Raw'!G$4)</f>
        <v>40.235442505780945</v>
      </c>
      <c r="H7" s="13"/>
      <c r="I7" s="13"/>
      <c r="J7" s="13"/>
      <c r="K7" s="13"/>
      <c r="L7" s="13"/>
      <c r="M7" s="13"/>
      <c r="O7" s="14">
        <f t="shared" si="0"/>
        <v>13.551636449634106</v>
      </c>
      <c r="P7" s="14">
        <f t="shared" si="1"/>
        <v>9.500753844346578</v>
      </c>
      <c r="Q7" s="14">
        <f t="shared" si="2"/>
        <v>4</v>
      </c>
    </row>
    <row r="8" spans="1:20" s="2" customFormat="1" ht="15.75" thickTop="1" thickBot="1">
      <c r="A8" s="48"/>
      <c r="B8" s="26">
        <f>'Fig. 4B-C rac_Raw'!B8</f>
        <v>3.1700000000000001E-6</v>
      </c>
      <c r="C8" s="12">
        <f>'Fig. 4B-C rac_Raw'!C8</f>
        <v>-5.4989407377822488</v>
      </c>
      <c r="D8" s="13">
        <f>100*('Fig. 4B-C rac_Raw'!D8-'Fig. 4B-C rac_Raw'!D$4)/('Fig. 4B-C rac_Raw'!D$11-'Fig. 4B-C rac_Raw'!D$4)</f>
        <v>2.2670582120582128</v>
      </c>
      <c r="E8" s="13">
        <f>100*('Fig. 4B-C rac_Raw'!E8-'Fig. 4B-C rac_Raw'!E$4)/('Fig. 4B-C rac_Raw'!E$11-'Fig. 4B-C rac_Raw'!E$4)</f>
        <v>6.6662618052860285</v>
      </c>
      <c r="F8" s="13">
        <f>100*('Fig. 4B-C rac_Raw'!F8-'Fig. 4B-C rac_Raw'!F$4)/('Fig. 4B-C rac_Raw'!F$11-'Fig. 4B-C rac_Raw'!F$4)</f>
        <v>16.689634602512108</v>
      </c>
      <c r="G8" s="13">
        <f>100*('Fig. 4B-C rac_Raw'!G8-'Fig. 4B-C rac_Raw'!G$4)/('Fig. 4B-C rac_Raw'!G$11-'Fig. 4B-C rac_Raw'!G$4)</f>
        <v>43.462266134118138</v>
      </c>
      <c r="H8" s="13"/>
      <c r="I8" s="13"/>
      <c r="J8" s="13"/>
      <c r="K8" s="13"/>
      <c r="L8" s="13"/>
      <c r="M8" s="13"/>
      <c r="O8" s="14">
        <f t="shared" si="0"/>
        <v>17.271305188493621</v>
      </c>
      <c r="P8" s="14">
        <f t="shared" si="1"/>
        <v>9.2371493998212237</v>
      </c>
      <c r="Q8" s="14">
        <f t="shared" si="2"/>
        <v>4</v>
      </c>
    </row>
    <row r="9" spans="1:20" s="2" customFormat="1" ht="15.75" thickTop="1" thickBot="1">
      <c r="A9" s="48"/>
      <c r="B9" s="26">
        <f>'Fig. 4B-C rac_Raw'!B9</f>
        <v>1.0000000000000001E-5</v>
      </c>
      <c r="C9" s="12">
        <f>'Fig. 4B-C rac_Raw'!C9</f>
        <v>-5</v>
      </c>
      <c r="D9" s="13">
        <f>100*('Fig. 4B-C rac_Raw'!D9-'Fig. 4B-C rac_Raw'!D$4)/('Fig. 4B-C rac_Raw'!D$11-'Fig. 4B-C rac_Raw'!D$4)</f>
        <v>45.077176337176326</v>
      </c>
      <c r="E9" s="13">
        <f>100*('Fig. 4B-C rac_Raw'!E9-'Fig. 4B-C rac_Raw'!E$4)/('Fig. 4B-C rac_Raw'!E$11-'Fig. 4B-C rac_Raw'!E$4)</f>
        <v>53.393758133375947</v>
      </c>
      <c r="F9" s="13">
        <f>100*('Fig. 4B-C rac_Raw'!F9-'Fig. 4B-C rac_Raw'!F$4)/('Fig. 4B-C rac_Raw'!F$11-'Fig. 4B-C rac_Raw'!F$4)</f>
        <v>57.886100720557543</v>
      </c>
      <c r="G9" s="13">
        <f>100*('Fig. 4B-C rac_Raw'!G9-'Fig. 4B-C rac_Raw'!G$4)/('Fig. 4B-C rac_Raw'!G$11-'Fig. 4B-C rac_Raw'!G$4)</f>
        <v>63.558965734706739</v>
      </c>
      <c r="H9" s="13"/>
      <c r="I9" s="13"/>
      <c r="J9" s="13"/>
      <c r="K9" s="13"/>
      <c r="L9" s="13"/>
      <c r="M9" s="13"/>
      <c r="O9" s="14">
        <f t="shared" si="0"/>
        <v>54.979000231454137</v>
      </c>
      <c r="P9" s="14">
        <f t="shared" si="1"/>
        <v>3.9011339188493421</v>
      </c>
      <c r="Q9" s="14">
        <f t="shared" si="2"/>
        <v>4</v>
      </c>
    </row>
    <row r="10" spans="1:20" s="2" customFormat="1" ht="15.75" thickTop="1" thickBot="1">
      <c r="A10" s="48"/>
      <c r="B10" s="26">
        <f>'Fig. 4B-C rac_Raw'!B10</f>
        <v>3.1600000000000002E-5</v>
      </c>
      <c r="C10" s="12">
        <f>'Fig. 4B-C rac_Raw'!C10</f>
        <v>-4.5003129173815966</v>
      </c>
      <c r="D10" s="13">
        <f>100*('Fig. 4B-C rac_Raw'!D10-'Fig. 4B-C rac_Raw'!D$4)/('Fig. 4B-C rac_Raw'!D$11-'Fig. 4B-C rac_Raw'!D$4)</f>
        <v>74.367794367794346</v>
      </c>
      <c r="E10" s="13">
        <f>100*('Fig. 4B-C rac_Raw'!E10-'Fig. 4B-C rac_Raw'!E$4)/('Fig. 4B-C rac_Raw'!E$11-'Fig. 4B-C rac_Raw'!E$4)</f>
        <v>82.565086033043386</v>
      </c>
      <c r="F10" s="13">
        <f>100*('Fig. 4B-C rac_Raw'!F10-'Fig. 4B-C rac_Raw'!F$4)/('Fig. 4B-C rac_Raw'!F$11-'Fig. 4B-C rac_Raw'!F$4)</f>
        <v>84.353138165925131</v>
      </c>
      <c r="G10" s="13">
        <f>100*('Fig. 4B-C rac_Raw'!G10-'Fig. 4B-C rac_Raw'!G$4)/('Fig. 4B-C rac_Raw'!G$11-'Fig. 4B-C rac_Raw'!G$4)</f>
        <v>87.923060752575154</v>
      </c>
      <c r="H10" s="13"/>
      <c r="I10" s="13"/>
      <c r="J10" s="13"/>
      <c r="K10" s="13"/>
      <c r="L10" s="13"/>
      <c r="M10" s="13"/>
      <c r="N10" s="16"/>
      <c r="O10" s="17">
        <f t="shared" si="0"/>
        <v>82.302269829834515</v>
      </c>
      <c r="P10" s="17">
        <f t="shared" si="1"/>
        <v>2.8697317636486708</v>
      </c>
      <c r="Q10" s="17">
        <f t="shared" si="2"/>
        <v>4</v>
      </c>
      <c r="R10" s="16"/>
      <c r="S10" s="16"/>
      <c r="T10" s="16"/>
    </row>
    <row r="11" spans="1:20" s="2" customFormat="1" ht="15.75" thickTop="1" thickBot="1">
      <c r="A11" s="48"/>
      <c r="B11" s="26">
        <f>'Fig. 4B-C rac_Raw'!B11</f>
        <v>1E-4</v>
      </c>
      <c r="C11" s="12">
        <f>'Fig. 4B-C rac_Raw'!C11</f>
        <v>-4</v>
      </c>
      <c r="D11" s="13">
        <f>100*('Fig. 4B-C rac_Raw'!D11-'Fig. 4B-C rac_Raw'!D$4)/('Fig. 4B-C rac_Raw'!D$11-'Fig. 4B-C rac_Raw'!D$4)</f>
        <v>100</v>
      </c>
      <c r="E11" s="13">
        <f>100*('Fig. 4B-C rac_Raw'!E11-'Fig. 4B-C rac_Raw'!E$4)/('Fig. 4B-C rac_Raw'!E$11-'Fig. 4B-C rac_Raw'!E$4)</f>
        <v>100</v>
      </c>
      <c r="F11" s="13">
        <f>100*('Fig. 4B-C rac_Raw'!F11-'Fig. 4B-C rac_Raw'!F$4)/('Fig. 4B-C rac_Raw'!F$11-'Fig. 4B-C rac_Raw'!F$4)</f>
        <v>100</v>
      </c>
      <c r="G11" s="13">
        <f>100*('Fig. 4B-C rac_Raw'!G11-'Fig. 4B-C rac_Raw'!G$4)/('Fig. 4B-C rac_Raw'!G$11-'Fig. 4B-C rac_Raw'!G$4)</f>
        <v>100</v>
      </c>
      <c r="H11" s="13"/>
      <c r="I11" s="13"/>
      <c r="J11" s="13"/>
      <c r="K11" s="13"/>
      <c r="L11" s="13"/>
      <c r="M11" s="13"/>
      <c r="N11" s="16"/>
      <c r="O11" s="17">
        <f t="shared" si="0"/>
        <v>100</v>
      </c>
      <c r="P11" s="17">
        <f t="shared" si="1"/>
        <v>0</v>
      </c>
      <c r="Q11" s="17">
        <f t="shared" si="2"/>
        <v>4</v>
      </c>
      <c r="R11" s="16"/>
      <c r="S11" s="16"/>
      <c r="T11" s="16"/>
    </row>
    <row r="12" spans="1:20" ht="15" thickTop="1">
      <c r="N12" s="18"/>
      <c r="O12" s="18"/>
      <c r="P12" s="18"/>
      <c r="Q12" s="18"/>
      <c r="R12" s="18"/>
      <c r="S12" s="18"/>
      <c r="T12" s="18"/>
    </row>
    <row r="13" spans="1:20" s="2" customFormat="1" ht="15" thickBot="1">
      <c r="B13" s="1" t="str">
        <f>'Fig. 4B-C rac_Raw'!B13</f>
        <v>GB1-1</v>
      </c>
    </row>
    <row r="14" spans="1:20" s="2" customFormat="1" ht="15.75" thickTop="1" thickBot="1">
      <c r="B14" s="25" t="str">
        <f>'Fig. 4B-C rac_Raw'!B14</f>
        <v>GB1-M807A + GB2</v>
      </c>
      <c r="C14" s="3"/>
      <c r="D14" s="4">
        <f>'Fig. 4B-C rac_Raw'!D14</f>
        <v>20200603</v>
      </c>
      <c r="E14" s="4">
        <f>'Fig. 4B-C rac_Raw'!E14</f>
        <v>20200605</v>
      </c>
      <c r="F14" s="4">
        <f>'Fig. 4B-C rac_Raw'!F14</f>
        <v>20200610</v>
      </c>
      <c r="G14" s="4">
        <f>'Fig. 4B-C rac_Raw'!G14</f>
        <v>20200611</v>
      </c>
      <c r="H14" s="4"/>
      <c r="I14" s="4"/>
      <c r="J14" s="4"/>
      <c r="K14" s="4"/>
      <c r="L14" s="4"/>
      <c r="M14" s="4"/>
      <c r="O14" s="5" t="s">
        <v>0</v>
      </c>
      <c r="P14" s="5" t="s">
        <v>1</v>
      </c>
      <c r="Q14" s="5" t="s">
        <v>2</v>
      </c>
    </row>
    <row r="15" spans="1:20" s="2" customFormat="1" ht="15.75" thickTop="1" thickBot="1">
      <c r="B15" s="6" t="str">
        <f>'Fig. 4B-C rac_Raw'!B15</f>
        <v>rac-BHFF (M)</v>
      </c>
      <c r="C15" s="7" t="str">
        <f>'Fig. 4B-C rac_Raw'!C15</f>
        <v>Log M</v>
      </c>
      <c r="D15" s="8"/>
      <c r="E15" s="8"/>
      <c r="F15" s="8"/>
      <c r="G15" s="8"/>
      <c r="H15" s="10"/>
      <c r="I15" s="10"/>
      <c r="J15" s="10"/>
      <c r="K15" s="10"/>
      <c r="L15" s="10"/>
      <c r="M15" s="10"/>
    </row>
    <row r="16" spans="1:20" s="2" customFormat="1" ht="15.75" customHeight="1" thickTop="1" thickBot="1">
      <c r="A16" s="29" t="s">
        <v>29</v>
      </c>
      <c r="B16" s="28" t="str">
        <f>'Fig. 4B-C rac_Raw'!B16</f>
        <v>Buffer</v>
      </c>
      <c r="C16" s="12"/>
      <c r="D16" s="13">
        <f>100*('Fig. 4B-C rac_Raw'!D16-'Fig. 4B-C rac_Raw'!D$16)/('Fig. 4B-C rac_Raw'!D$11-'Fig. 4B-C rac_Raw'!D$4)</f>
        <v>0</v>
      </c>
      <c r="E16" s="13">
        <f>100*('Fig. 4B-C rac_Raw'!E16-'Fig. 4B-C rac_Raw'!E$16)/('Fig. 4B-C rac_Raw'!E$11-'Fig. 4B-C rac_Raw'!E$4)</f>
        <v>0</v>
      </c>
      <c r="F16" s="13">
        <f>100*('Fig. 4B-C rac_Raw'!F16-'Fig. 4B-C rac_Raw'!F$16)/('Fig. 4B-C rac_Raw'!F$11-'Fig. 4B-C rac_Raw'!F$4)</f>
        <v>0</v>
      </c>
      <c r="G16" s="13">
        <f>100*('Fig. 4B-C rac_Raw'!G16-'Fig. 4B-C rac_Raw'!G$16)/('Fig. 4B-C rac_Raw'!G$11-'Fig. 4B-C rac_Raw'!G$4)</f>
        <v>0</v>
      </c>
      <c r="H16" s="13"/>
      <c r="I16" s="13"/>
      <c r="J16" s="13"/>
      <c r="K16" s="13"/>
      <c r="L16" s="13"/>
      <c r="M16" s="13"/>
      <c r="O16" s="14">
        <f t="shared" ref="O16:O23" si="3">AVERAGE(D16:M16)</f>
        <v>0</v>
      </c>
      <c r="P16" s="14">
        <f t="shared" ref="P16:P23" si="4">STDEVA(D16:M16)/SQRT(COUNT(D16:M16))</f>
        <v>0</v>
      </c>
      <c r="Q16" s="14">
        <f t="shared" ref="Q16:Q23" si="5">COUNT(D16:M16)</f>
        <v>4</v>
      </c>
    </row>
    <row r="17" spans="1:20" s="2" customFormat="1" ht="15.75" thickTop="1" thickBot="1">
      <c r="A17" s="48" t="s">
        <v>30</v>
      </c>
      <c r="B17" s="26" t="str">
        <f>'Fig. 4B-C rac_Raw'!B17</f>
        <v>Buffer</v>
      </c>
      <c r="C17" s="12">
        <f>'Fig. 4B-C rac_Raw'!C17</f>
        <v>-14</v>
      </c>
      <c r="D17" s="13">
        <f>100*('Fig. 4B-C rac_Raw'!D17-'Fig. 4B-C rac_Raw'!D$16)/('Fig. 4B-C rac_Raw'!D$11-'Fig. 4B-C rac_Raw'!D$4)</f>
        <v>-0.50840956340956522</v>
      </c>
      <c r="E17" s="13">
        <f>100*('Fig. 4B-C rac_Raw'!E17-'Fig. 4B-C rac_Raw'!E$16)/('Fig. 4B-C rac_Raw'!E$11-'Fig. 4B-C rac_Raw'!E$4)</f>
        <v>0.51444944179356666</v>
      </c>
      <c r="F17" s="13">
        <f>100*('Fig. 4B-C rac_Raw'!F17-'Fig. 4B-C rac_Raw'!F$16)/('Fig. 4B-C rac_Raw'!F$11-'Fig. 4B-C rac_Raw'!F$4)</f>
        <v>15.220301610426436</v>
      </c>
      <c r="G17" s="13">
        <f>100*('Fig. 4B-C rac_Raw'!G17-'Fig. 4B-C rac_Raw'!G$16)/('Fig. 4B-C rac_Raw'!G$11-'Fig. 4B-C rac_Raw'!G$4)</f>
        <v>23.728190035736809</v>
      </c>
      <c r="H17" s="13"/>
      <c r="I17" s="13"/>
      <c r="J17" s="13"/>
      <c r="K17" s="13"/>
      <c r="L17" s="13"/>
      <c r="M17" s="13"/>
      <c r="O17" s="14">
        <f t="shared" si="3"/>
        <v>9.7386328811368124</v>
      </c>
      <c r="P17" s="14">
        <f t="shared" si="4"/>
        <v>5.8867353744278379</v>
      </c>
      <c r="Q17" s="14">
        <f t="shared" si="5"/>
        <v>4</v>
      </c>
    </row>
    <row r="18" spans="1:20" s="2" customFormat="1" ht="15.75" thickTop="1" thickBot="1">
      <c r="A18" s="48"/>
      <c r="B18" s="26">
        <f>'Fig. 4B-C rac_Raw'!B18</f>
        <v>3.1699999999999999E-7</v>
      </c>
      <c r="C18" s="12">
        <f>'Fig. 4B-C rac_Raw'!C18</f>
        <v>-6.4989407377822488</v>
      </c>
      <c r="D18" s="13">
        <f>100*('Fig. 4B-C rac_Raw'!D18-'Fig. 4B-C rac_Raw'!D$16)/('Fig. 4B-C rac_Raw'!D$11-'Fig. 4B-C rac_Raw'!D$4)</f>
        <v>-0.12662823662823752</v>
      </c>
      <c r="E18" s="13">
        <f>100*('Fig. 4B-C rac_Raw'!E18-'Fig. 4B-C rac_Raw'!E$16)/('Fig. 4B-C rac_Raw'!E$11-'Fig. 4B-C rac_Raw'!E$4)</f>
        <v>0.42616835232072475</v>
      </c>
      <c r="F18" s="13">
        <f>100*('Fig. 4B-C rac_Raw'!F18-'Fig. 4B-C rac_Raw'!F$16)/('Fig. 4B-C rac_Raw'!F$11-'Fig. 4B-C rac_Raw'!F$4)</f>
        <v>14.570621530101983</v>
      </c>
      <c r="G18" s="13">
        <f>100*('Fig. 4B-C rac_Raw'!G18-'Fig. 4B-C rac_Raw'!G$16)/('Fig. 4B-C rac_Raw'!G$11-'Fig. 4B-C rac_Raw'!G$4)</f>
        <v>23.050241749001472</v>
      </c>
      <c r="H18" s="13"/>
      <c r="I18" s="13"/>
      <c r="J18" s="13"/>
      <c r="K18" s="13"/>
      <c r="L18" s="13"/>
      <c r="M18" s="13"/>
      <c r="O18" s="14">
        <f t="shared" si="3"/>
        <v>9.4801008486989851</v>
      </c>
      <c r="P18" s="14">
        <f t="shared" si="4"/>
        <v>5.6592480524484614</v>
      </c>
      <c r="Q18" s="14">
        <f t="shared" si="5"/>
        <v>4</v>
      </c>
    </row>
    <row r="19" spans="1:20" s="2" customFormat="1" ht="15.75" thickTop="1" thickBot="1">
      <c r="A19" s="48"/>
      <c r="B19" s="26">
        <f>'Fig. 4B-C rac_Raw'!B19</f>
        <v>9.9999999999999995E-7</v>
      </c>
      <c r="C19" s="12">
        <f>'Fig. 4B-C rac_Raw'!C19</f>
        <v>-6</v>
      </c>
      <c r="D19" s="13">
        <f>100*('Fig. 4B-C rac_Raw'!D19-'Fig. 4B-C rac_Raw'!D$16)/('Fig. 4B-C rac_Raw'!D$11-'Fig. 4B-C rac_Raw'!D$4)</f>
        <v>2.6252126252126229</v>
      </c>
      <c r="E19" s="13">
        <f>100*('Fig. 4B-C rac_Raw'!E19-'Fig. 4B-C rac_Raw'!E$16)/('Fig. 4B-C rac_Raw'!E$11-'Fig. 4B-C rac_Raw'!E$4)</f>
        <v>-2.9984109951827564</v>
      </c>
      <c r="F19" s="13">
        <f>100*('Fig. 4B-C rac_Raw'!F19-'Fig. 4B-C rac_Raw'!F$16)/('Fig. 4B-C rac_Raw'!F$11-'Fig. 4B-C rac_Raw'!F$4)</f>
        <v>14.684806276331852</v>
      </c>
      <c r="G19" s="13">
        <f>100*('Fig. 4B-C rac_Raw'!G19-'Fig. 4B-C rac_Raw'!G$16)/('Fig. 4B-C rac_Raw'!G$11-'Fig. 4B-C rac_Raw'!G$4)</f>
        <v>22.561488332982972</v>
      </c>
      <c r="H19" s="13"/>
      <c r="I19" s="13"/>
      <c r="J19" s="13"/>
      <c r="K19" s="13"/>
      <c r="L19" s="13"/>
      <c r="M19" s="13"/>
      <c r="O19" s="14">
        <f t="shared" si="3"/>
        <v>9.2182740598361725</v>
      </c>
      <c r="P19" s="14">
        <f t="shared" si="4"/>
        <v>5.7781210500425422</v>
      </c>
      <c r="Q19" s="14">
        <f t="shared" si="5"/>
        <v>4</v>
      </c>
    </row>
    <row r="20" spans="1:20" s="2" customFormat="1" ht="15.75" thickTop="1" thickBot="1">
      <c r="A20" s="48"/>
      <c r="B20" s="26">
        <f>'Fig. 4B-C rac_Raw'!B20</f>
        <v>3.1700000000000001E-6</v>
      </c>
      <c r="C20" s="12">
        <f>'Fig. 4B-C rac_Raw'!C20</f>
        <v>-5.4989407377822488</v>
      </c>
      <c r="D20" s="13">
        <f>100*('Fig. 4B-C rac_Raw'!D20-'Fig. 4B-C rac_Raw'!D$16)/('Fig. 4B-C rac_Raw'!D$11-'Fig. 4B-C rac_Raw'!D$4)</f>
        <v>9.4386713286713295</v>
      </c>
      <c r="E20" s="13">
        <f>100*('Fig. 4B-C rac_Raw'!E20-'Fig. 4B-C rac_Raw'!E$16)/('Fig. 4B-C rac_Raw'!E$11-'Fig. 4B-C rac_Raw'!E$4)</f>
        <v>8.1406063788498013</v>
      </c>
      <c r="F20" s="13">
        <f>100*('Fig. 4B-C rac_Raw'!F20-'Fig. 4B-C rac_Raw'!F$16)/('Fig. 4B-C rac_Raw'!F$11-'Fig. 4B-C rac_Raw'!F$4)</f>
        <v>16.38710772925937</v>
      </c>
      <c r="G20" s="13">
        <f>100*('Fig. 4B-C rac_Raw'!G20-'Fig. 4B-C rac_Raw'!G$16)/('Fig. 4B-C rac_Raw'!G$11-'Fig. 4B-C rac_Raw'!G$4)</f>
        <v>26.93924742484759</v>
      </c>
      <c r="H20" s="13"/>
      <c r="I20" s="13"/>
      <c r="J20" s="13"/>
      <c r="K20" s="13"/>
      <c r="L20" s="13"/>
      <c r="M20" s="13"/>
      <c r="O20" s="14">
        <f t="shared" si="3"/>
        <v>15.226408215407023</v>
      </c>
      <c r="P20" s="14">
        <f t="shared" si="4"/>
        <v>4.3035287037180714</v>
      </c>
      <c r="Q20" s="14">
        <f t="shared" si="5"/>
        <v>4</v>
      </c>
    </row>
    <row r="21" spans="1:20" s="2" customFormat="1" ht="15.75" thickTop="1" thickBot="1">
      <c r="A21" s="48"/>
      <c r="B21" s="26">
        <f>'Fig. 4B-C rac_Raw'!B21</f>
        <v>1.0000000000000001E-5</v>
      </c>
      <c r="C21" s="12">
        <f>'Fig. 4B-C rac_Raw'!C21</f>
        <v>-5</v>
      </c>
      <c r="D21" s="13">
        <f>100*('Fig. 4B-C rac_Raw'!D21-'Fig. 4B-C rac_Raw'!D$16)/('Fig. 4B-C rac_Raw'!D$11-'Fig. 4B-C rac_Raw'!D$4)</f>
        <v>34.258807408807414</v>
      </c>
      <c r="E21" s="13">
        <f>100*('Fig. 4B-C rac_Raw'!E21-'Fig. 4B-C rac_Raw'!E$16)/('Fig. 4B-C rac_Raw'!E$11-'Fig. 4B-C rac_Raw'!E$4)</f>
        <v>41.485101557803098</v>
      </c>
      <c r="F21" s="13">
        <f>100*('Fig. 4B-C rac_Raw'!F21-'Fig. 4B-C rac_Raw'!F$16)/('Fig. 4B-C rac_Raw'!F$11-'Fig. 4B-C rac_Raw'!F$4)</f>
        <v>45.78624739142419</v>
      </c>
      <c r="G21" s="13">
        <f>100*('Fig. 4B-C rac_Raw'!G21-'Fig. 4B-C rac_Raw'!G$16)/('Fig. 4B-C rac_Raw'!G$11-'Fig. 4B-C rac_Raw'!G$4)</f>
        <v>56.832036998108038</v>
      </c>
      <c r="H21" s="13"/>
      <c r="I21" s="13"/>
      <c r="J21" s="13"/>
      <c r="K21" s="13"/>
      <c r="L21" s="13"/>
      <c r="M21" s="13"/>
      <c r="O21" s="14">
        <f t="shared" si="3"/>
        <v>44.590548339035685</v>
      </c>
      <c r="P21" s="14">
        <f t="shared" si="4"/>
        <v>4.7229264513161455</v>
      </c>
      <c r="Q21" s="14">
        <f t="shared" si="5"/>
        <v>4</v>
      </c>
    </row>
    <row r="22" spans="1:20" s="2" customFormat="1" ht="15.75" thickTop="1" thickBot="1">
      <c r="A22" s="48"/>
      <c r="B22" s="26">
        <f>'Fig. 4B-C rac_Raw'!B22</f>
        <v>3.1600000000000002E-5</v>
      </c>
      <c r="C22" s="12">
        <f>'Fig. 4B-C rac_Raw'!C22</f>
        <v>-4.5003129173815966</v>
      </c>
      <c r="D22" s="13">
        <f>100*('Fig. 4B-C rac_Raw'!D22-'Fig. 4B-C rac_Raw'!D$16)/('Fig. 4B-C rac_Raw'!D$11-'Fig. 4B-C rac_Raw'!D$4)</f>
        <v>81.635800415800418</v>
      </c>
      <c r="E22" s="13">
        <f>100*('Fig. 4B-C rac_Raw'!E22-'Fig. 4B-C rac_Raw'!E$16)/('Fig. 4B-C rac_Raw'!E$11-'Fig. 4B-C rac_Raw'!E$4)</f>
        <v>77.895736018203536</v>
      </c>
      <c r="F22" s="13">
        <f>100*('Fig. 4B-C rac_Raw'!F22-'Fig. 4B-C rac_Raw'!F$16)/('Fig. 4B-C rac_Raw'!F$11-'Fig. 4B-C rac_Raw'!F$4)</f>
        <v>83.697551876205878</v>
      </c>
      <c r="G22" s="13">
        <f>100*('Fig. 4B-C rac_Raw'!G22-'Fig. 4B-C rac_Raw'!G$16)/('Fig. 4B-C rac_Raw'!G$11-'Fig. 4B-C rac_Raw'!G$4)</f>
        <v>96.08997267185201</v>
      </c>
      <c r="H22" s="13"/>
      <c r="I22" s="13"/>
      <c r="J22" s="13"/>
      <c r="K22" s="13"/>
      <c r="L22" s="13"/>
      <c r="M22" s="13"/>
      <c r="N22" s="16"/>
      <c r="O22" s="17">
        <f t="shared" si="3"/>
        <v>84.82976524551546</v>
      </c>
      <c r="P22" s="17">
        <f t="shared" si="4"/>
        <v>3.9407735181522505</v>
      </c>
      <c r="Q22" s="17">
        <f t="shared" si="5"/>
        <v>4</v>
      </c>
      <c r="R22" s="16"/>
      <c r="S22" s="16"/>
      <c r="T22" s="16"/>
    </row>
    <row r="23" spans="1:20" s="2" customFormat="1" ht="15.75" thickTop="1" thickBot="1">
      <c r="A23" s="48"/>
      <c r="B23" s="26">
        <f>'Fig. 4B-C rac_Raw'!B23</f>
        <v>1E-4</v>
      </c>
      <c r="C23" s="12">
        <f>'Fig. 4B-C rac_Raw'!C23</f>
        <v>-4</v>
      </c>
      <c r="D23" s="13">
        <f>100*('Fig. 4B-C rac_Raw'!D23-'Fig. 4B-C rac_Raw'!D$16)/('Fig. 4B-C rac_Raw'!D$11-'Fig. 4B-C rac_Raw'!D$4)</f>
        <v>104.88376677376678</v>
      </c>
      <c r="E23" s="13">
        <f>100*('Fig. 4B-C rac_Raw'!E23-'Fig. 4B-C rac_Raw'!E$16)/('Fig. 4B-C rac_Raw'!E$11-'Fig. 4B-C rac_Raw'!E$4)</f>
        <v>106.10970373583557</v>
      </c>
      <c r="F23" s="13">
        <f>100*('Fig. 4B-C rac_Raw'!F23-'Fig. 4B-C rac_Raw'!F$16)/('Fig. 4B-C rac_Raw'!F$11-'Fig. 4B-C rac_Raw'!F$4)</f>
        <v>96.743710871362779</v>
      </c>
      <c r="G23" s="13">
        <f>100*('Fig. 4B-C rac_Raw'!G23-'Fig. 4B-C rac_Raw'!G$16)/('Fig. 4B-C rac_Raw'!G$11-'Fig. 4B-C rac_Raw'!G$4)</f>
        <v>109.5438301450494</v>
      </c>
      <c r="H23" s="13"/>
      <c r="I23" s="13"/>
      <c r="J23" s="13"/>
      <c r="K23" s="13"/>
      <c r="L23" s="13"/>
      <c r="M23" s="13"/>
      <c r="N23" s="16"/>
      <c r="O23" s="17">
        <f t="shared" si="3"/>
        <v>104.32025288150363</v>
      </c>
      <c r="P23" s="17">
        <f t="shared" si="4"/>
        <v>2.7112332760588296</v>
      </c>
      <c r="Q23" s="17">
        <f t="shared" si="5"/>
        <v>4</v>
      </c>
      <c r="R23" s="16"/>
      <c r="S23" s="16"/>
      <c r="T23" s="16"/>
    </row>
    <row r="24" spans="1:20" ht="15" thickTop="1"/>
    <row r="25" spans="1:20" s="2" customFormat="1" ht="15" thickBot="1">
      <c r="B25" s="1" t="str">
        <f>'Fig. 4B-C rac_Raw'!B25</f>
        <v>GB1-2</v>
      </c>
    </row>
    <row r="26" spans="1:20" s="2" customFormat="1" ht="15.75" thickTop="1" thickBot="1">
      <c r="B26" s="25" t="str">
        <f>'Fig. 4B-C rac_Raw'!B26</f>
        <v>GB1-Y810A + GB2</v>
      </c>
      <c r="C26" s="3"/>
      <c r="D26" s="4">
        <f>'Fig. 4B-C rac_Raw'!D26</f>
        <v>20200603</v>
      </c>
      <c r="E26" s="4">
        <f>'Fig. 4B-C rac_Raw'!E26</f>
        <v>20200605</v>
      </c>
      <c r="F26" s="4">
        <f>'Fig. 4B-C rac_Raw'!F26</f>
        <v>20200610</v>
      </c>
      <c r="G26" s="4">
        <f>'Fig. 4B-C rac_Raw'!G26</f>
        <v>20200611</v>
      </c>
      <c r="H26" s="4"/>
      <c r="I26" s="4"/>
      <c r="J26" s="4"/>
      <c r="K26" s="4"/>
      <c r="L26" s="4"/>
      <c r="M26" s="4"/>
      <c r="O26" s="5" t="s">
        <v>0</v>
      </c>
      <c r="P26" s="5" t="s">
        <v>1</v>
      </c>
      <c r="Q26" s="5" t="s">
        <v>2</v>
      </c>
    </row>
    <row r="27" spans="1:20" s="2" customFormat="1" ht="15.75" thickTop="1" thickBot="1">
      <c r="B27" s="6" t="str">
        <f>'Fig. 4B-C rac_Raw'!B27</f>
        <v>rac-BHFF (M)</v>
      </c>
      <c r="C27" s="7" t="str">
        <f>'Fig. 4B-C rac_Raw'!C27</f>
        <v>Log M</v>
      </c>
      <c r="D27" s="8"/>
      <c r="E27" s="8"/>
      <c r="F27" s="8"/>
      <c r="G27" s="8"/>
      <c r="H27" s="10"/>
      <c r="I27" s="10"/>
      <c r="J27" s="10"/>
      <c r="K27" s="10"/>
      <c r="L27" s="10"/>
      <c r="M27" s="10"/>
    </row>
    <row r="28" spans="1:20" s="2" customFormat="1" ht="15.75" customHeight="1" thickTop="1" thickBot="1">
      <c r="A28" s="29" t="s">
        <v>29</v>
      </c>
      <c r="B28" s="28" t="str">
        <f>'Fig. 4B-C rac_Raw'!B28</f>
        <v>Buffer</v>
      </c>
      <c r="C28" s="12"/>
      <c r="D28" s="13">
        <f>100*('Fig. 4B-C rac_Raw'!D28-'Fig. 4B-C rac_Raw'!D$28)/('Fig. 4B-C rac_Raw'!D$11-'Fig. 4B-C rac_Raw'!D$4)</f>
        <v>0</v>
      </c>
      <c r="E28" s="13">
        <f>100*('Fig. 4B-C rac_Raw'!E28-'Fig. 4B-C rac_Raw'!E$28)/('Fig. 4B-C rac_Raw'!E$11-'Fig. 4B-C rac_Raw'!E$4)</f>
        <v>0</v>
      </c>
      <c r="F28" s="13">
        <f>100*('Fig. 4B-C rac_Raw'!F28-'Fig. 4B-C rac_Raw'!F$28)/('Fig. 4B-C rac_Raw'!F$11-'Fig. 4B-C rac_Raw'!F$4)</f>
        <v>0</v>
      </c>
      <c r="G28" s="13">
        <f>100*('Fig. 4B-C rac_Raw'!G28-'Fig. 4B-C rac_Raw'!G$28)/('Fig. 4B-C rac_Raw'!G$11-'Fig. 4B-C rac_Raw'!G$4)</f>
        <v>0</v>
      </c>
      <c r="H28" s="13"/>
      <c r="I28" s="13"/>
      <c r="J28" s="13"/>
      <c r="K28" s="13"/>
      <c r="L28" s="13"/>
      <c r="M28" s="13"/>
      <c r="O28" s="14">
        <f t="shared" ref="O28:O35" si="6">AVERAGE(D28:M28)</f>
        <v>0</v>
      </c>
      <c r="P28" s="14">
        <f t="shared" ref="P28:P35" si="7">STDEVA(D28:M28)/SQRT(COUNT(D28:M28))</f>
        <v>0</v>
      </c>
      <c r="Q28" s="14">
        <f t="shared" ref="Q28:Q35" si="8">COUNT(D28:M28)</f>
        <v>4</v>
      </c>
    </row>
    <row r="29" spans="1:20" s="2" customFormat="1" ht="15.75" thickTop="1" thickBot="1">
      <c r="A29" s="48" t="s">
        <v>30</v>
      </c>
      <c r="B29" s="26" t="str">
        <f>'Fig. 4B-C rac_Raw'!B29</f>
        <v>Buffer</v>
      </c>
      <c r="C29" s="12">
        <f>'Fig. 4B-C rac_Raw'!C29</f>
        <v>-14</v>
      </c>
      <c r="D29" s="13">
        <f>100*('Fig. 4B-C rac_Raw'!D29-'Fig. 4B-C rac_Raw'!D$28)/('Fig. 4B-C rac_Raw'!D$11-'Fig. 4B-C rac_Raw'!D$4)</f>
        <v>3.3620005670005662</v>
      </c>
      <c r="E29" s="13">
        <f>100*('Fig. 4B-C rac_Raw'!E29-'Fig. 4B-C rac_Raw'!E$28)/('Fig. 4B-C rac_Raw'!E$11-'Fig. 4B-C rac_Raw'!E$4)</f>
        <v>12.020019329847875</v>
      </c>
      <c r="F29" s="13">
        <f>100*('Fig. 4B-C rac_Raw'!F29-'Fig. 4B-C rac_Raw'!F$28)/('Fig. 4B-C rac_Raw'!F$11-'Fig. 4B-C rac_Raw'!F$4)</f>
        <v>15.517578847895422</v>
      </c>
      <c r="G29" s="13">
        <f>100*('Fig. 4B-C rac_Raw'!G29-'Fig. 4B-C rac_Raw'!G$28)/('Fig. 4B-C rac_Raw'!G$11-'Fig. 4B-C rac_Raw'!G$4)</f>
        <v>19.707799033003994</v>
      </c>
      <c r="H29" s="13"/>
      <c r="I29" s="13"/>
      <c r="J29" s="13"/>
      <c r="K29" s="13"/>
      <c r="L29" s="13"/>
      <c r="M29" s="13"/>
      <c r="O29" s="14">
        <f t="shared" si="6"/>
        <v>12.651849444436964</v>
      </c>
      <c r="P29" s="14">
        <f t="shared" si="7"/>
        <v>3.4725030725874757</v>
      </c>
      <c r="Q29" s="14">
        <f t="shared" si="8"/>
        <v>4</v>
      </c>
    </row>
    <row r="30" spans="1:20" s="2" customFormat="1" ht="15.75" thickTop="1" thickBot="1">
      <c r="A30" s="48"/>
      <c r="B30" s="26">
        <f>'Fig. 4B-C rac_Raw'!B30</f>
        <v>3.1699999999999999E-7</v>
      </c>
      <c r="C30" s="12">
        <f>'Fig. 4B-C rac_Raw'!C30</f>
        <v>-6.4989407377822488</v>
      </c>
      <c r="D30" s="13">
        <f>100*('Fig. 4B-C rac_Raw'!D30-'Fig. 4B-C rac_Raw'!D$28)/('Fig. 4B-C rac_Raw'!D$11-'Fig. 4B-C rac_Raw'!D$4)</f>
        <v>1.8701578151578144</v>
      </c>
      <c r="E30" s="13">
        <f>100*('Fig. 4B-C rac_Raw'!E30-'Fig. 4B-C rac_Raw'!E$28)/('Fig. 4B-C rac_Raw'!E$11-'Fig. 4B-C rac_Raw'!E$4)</f>
        <v>12.57733841693112</v>
      </c>
      <c r="F30" s="13">
        <f>100*('Fig. 4B-C rac_Raw'!F30-'Fig. 4B-C rac_Raw'!F$28)/('Fig. 4B-C rac_Raw'!F$11-'Fig. 4B-C rac_Raw'!F$4)</f>
        <v>11.868198999881882</v>
      </c>
      <c r="G30" s="13">
        <f>100*('Fig. 4B-C rac_Raw'!G30-'Fig. 4B-C rac_Raw'!G$28)/('Fig. 4B-C rac_Raw'!G$11-'Fig. 4B-C rac_Raw'!G$4)</f>
        <v>19.035106159344124</v>
      </c>
      <c r="H30" s="13"/>
      <c r="I30" s="13"/>
      <c r="J30" s="13"/>
      <c r="K30" s="13"/>
      <c r="L30" s="13"/>
      <c r="M30" s="13"/>
      <c r="O30" s="14">
        <f t="shared" si="6"/>
        <v>11.337700347828735</v>
      </c>
      <c r="P30" s="14">
        <f t="shared" si="7"/>
        <v>3.5438038555258906</v>
      </c>
      <c r="Q30" s="14">
        <f t="shared" si="8"/>
        <v>4</v>
      </c>
    </row>
    <row r="31" spans="1:20" s="2" customFormat="1" ht="15.75" thickTop="1" thickBot="1">
      <c r="A31" s="48"/>
      <c r="B31" s="26">
        <f>'Fig. 4B-C rac_Raw'!B31</f>
        <v>9.9999999999999995E-7</v>
      </c>
      <c r="C31" s="12">
        <f>'Fig. 4B-C rac_Raw'!C31</f>
        <v>-6</v>
      </c>
      <c r="D31" s="13">
        <f>100*('Fig. 4B-C rac_Raw'!D31-'Fig. 4B-C rac_Raw'!D$28)/('Fig. 4B-C rac_Raw'!D$11-'Fig. 4B-C rac_Raw'!D$4)</f>
        <v>3.9217558117558129</v>
      </c>
      <c r="E31" s="13">
        <f>100*('Fig. 4B-C rac_Raw'!E31-'Fig. 4B-C rac_Raw'!E$28)/('Fig. 4B-C rac_Raw'!E$11-'Fig. 4B-C rac_Raw'!E$4)</f>
        <v>12.440607900885063</v>
      </c>
      <c r="F31" s="13">
        <f>100*('Fig. 4B-C rac_Raw'!F31-'Fig. 4B-C rac_Raw'!F$28)/('Fig. 4B-C rac_Raw'!F$11-'Fig. 4B-C rac_Raw'!F$4)</f>
        <v>15.360737488679771</v>
      </c>
      <c r="G31" s="13">
        <f>100*('Fig. 4B-C rac_Raw'!G31-'Fig. 4B-C rac_Raw'!G$28)/('Fig. 4B-C rac_Raw'!G$11-'Fig. 4B-C rac_Raw'!G$4)</f>
        <v>17.248265713685097</v>
      </c>
      <c r="H31" s="13"/>
      <c r="I31" s="13"/>
      <c r="J31" s="13"/>
      <c r="K31" s="13"/>
      <c r="L31" s="13"/>
      <c r="M31" s="13"/>
      <c r="O31" s="14">
        <f t="shared" si="6"/>
        <v>12.242841728751436</v>
      </c>
      <c r="P31" s="14">
        <f t="shared" si="7"/>
        <v>2.9447004026384911</v>
      </c>
      <c r="Q31" s="14">
        <f t="shared" si="8"/>
        <v>4</v>
      </c>
    </row>
    <row r="32" spans="1:20" s="2" customFormat="1" ht="15.75" thickTop="1" thickBot="1">
      <c r="A32" s="48"/>
      <c r="B32" s="26">
        <f>'Fig. 4B-C rac_Raw'!B32</f>
        <v>3.1700000000000001E-6</v>
      </c>
      <c r="C32" s="12">
        <f>'Fig. 4B-C rac_Raw'!C32</f>
        <v>-5.4989407377822488</v>
      </c>
      <c r="D32" s="13">
        <f>100*('Fig. 4B-C rac_Raw'!D32-'Fig. 4B-C rac_Raw'!D$28)/('Fig. 4B-C rac_Raw'!D$11-'Fig. 4B-C rac_Raw'!D$4)</f>
        <v>5.6501634851634863</v>
      </c>
      <c r="E32" s="13">
        <f>100*('Fig. 4B-C rac_Raw'!E32-'Fig. 4B-C rac_Raw'!E$28)/('Fig. 4B-C rac_Raw'!E$11-'Fig. 4B-C rac_Raw'!E$4)</f>
        <v>13.136686377023352</v>
      </c>
      <c r="F32" s="13">
        <f>100*('Fig. 4B-C rac_Raw'!F32-'Fig. 4B-C rac_Raw'!F$28)/('Fig. 4B-C rac_Raw'!F$11-'Fig. 4B-C rac_Raw'!F$4)</f>
        <v>14.025936134189083</v>
      </c>
      <c r="G32" s="13">
        <f>100*('Fig. 4B-C rac_Raw'!G32-'Fig. 4B-C rac_Raw'!G$28)/('Fig. 4B-C rac_Raw'!G$11-'Fig. 4B-C rac_Raw'!G$4)</f>
        <v>19.439772966155136</v>
      </c>
      <c r="H32" s="13"/>
      <c r="I32" s="13"/>
      <c r="J32" s="13"/>
      <c r="K32" s="13"/>
      <c r="L32" s="13"/>
      <c r="M32" s="13"/>
      <c r="O32" s="14">
        <f t="shared" si="6"/>
        <v>13.063139740632764</v>
      </c>
      <c r="P32" s="14">
        <f t="shared" si="7"/>
        <v>2.8364598572304391</v>
      </c>
      <c r="Q32" s="14">
        <f t="shared" si="8"/>
        <v>4</v>
      </c>
    </row>
    <row r="33" spans="1:20" s="2" customFormat="1" ht="15.75" thickTop="1" thickBot="1">
      <c r="A33" s="48"/>
      <c r="B33" s="26">
        <f>'Fig. 4B-C rac_Raw'!B33</f>
        <v>1.0000000000000001E-5</v>
      </c>
      <c r="C33" s="12">
        <f>'Fig. 4B-C rac_Raw'!C33</f>
        <v>-5</v>
      </c>
      <c r="D33" s="13">
        <f>100*('Fig. 4B-C rac_Raw'!D33-'Fig. 4B-C rac_Raw'!D$28)/('Fig. 4B-C rac_Raw'!D$11-'Fig. 4B-C rac_Raw'!D$4)</f>
        <v>9.6645274995275017</v>
      </c>
      <c r="E33" s="13">
        <f>100*('Fig. 4B-C rac_Raw'!E33-'Fig. 4B-C rac_Raw'!E$28)/('Fig. 4B-C rac_Raw'!E$11-'Fig. 4B-C rac_Raw'!E$4)</f>
        <v>13.223442387160111</v>
      </c>
      <c r="F33" s="13">
        <f>100*('Fig. 4B-C rac_Raw'!F33-'Fig. 4B-C rac_Raw'!F$28)/('Fig. 4B-C rac_Raw'!F$11-'Fig. 4B-C rac_Raw'!F$4)</f>
        <v>15.644893097609955</v>
      </c>
      <c r="G33" s="13">
        <f>100*('Fig. 4B-C rac_Raw'!G33-'Fig. 4B-C rac_Raw'!G$28)/('Fig. 4B-C rac_Raw'!G$11-'Fig. 4B-C rac_Raw'!G$4)</f>
        <v>18.478032373344544</v>
      </c>
      <c r="H33" s="13"/>
      <c r="I33" s="13"/>
      <c r="J33" s="13"/>
      <c r="K33" s="13"/>
      <c r="L33" s="13"/>
      <c r="M33" s="13"/>
      <c r="O33" s="14">
        <f t="shared" si="6"/>
        <v>14.252723839410528</v>
      </c>
      <c r="P33" s="14">
        <f t="shared" si="7"/>
        <v>1.8686522195527671</v>
      </c>
      <c r="Q33" s="14">
        <f t="shared" si="8"/>
        <v>4</v>
      </c>
    </row>
    <row r="34" spans="1:20" s="2" customFormat="1" ht="15.75" thickTop="1" thickBot="1">
      <c r="A34" s="48"/>
      <c r="B34" s="26">
        <f>'Fig. 4B-C rac_Raw'!B34</f>
        <v>3.1600000000000002E-5</v>
      </c>
      <c r="C34" s="12">
        <f>'Fig. 4B-C rac_Raw'!C34</f>
        <v>-4.5003129173815966</v>
      </c>
      <c r="D34" s="13">
        <f>100*('Fig. 4B-C rac_Raw'!D34-'Fig. 4B-C rac_Raw'!D$28)/('Fig. 4B-C rac_Raw'!D$11-'Fig. 4B-C rac_Raw'!D$4)</f>
        <v>25.785610470610468</v>
      </c>
      <c r="E34" s="13">
        <f>100*('Fig. 4B-C rac_Raw'!E34-'Fig. 4B-C rac_Raw'!E$28)/('Fig. 4B-C rac_Raw'!E$11-'Fig. 4B-C rac_Raw'!E$4)</f>
        <v>36.182837530345573</v>
      </c>
      <c r="F34" s="13">
        <f>100*('Fig. 4B-C rac_Raw'!F34-'Fig. 4B-C rac_Raw'!F$28)/('Fig. 4B-C rac_Raw'!F$11-'Fig. 4B-C rac_Raw'!F$4)</f>
        <v>18.548450604402099</v>
      </c>
      <c r="G34" s="13">
        <f>100*('Fig. 4B-C rac_Raw'!G34-'Fig. 4B-C rac_Raw'!G$28)/('Fig. 4B-C rac_Raw'!G$11-'Fig. 4B-C rac_Raw'!G$4)</f>
        <v>33.592600378389747</v>
      </c>
      <c r="H34" s="13"/>
      <c r="I34" s="13"/>
      <c r="J34" s="13"/>
      <c r="K34" s="13"/>
      <c r="L34" s="13"/>
      <c r="M34" s="13"/>
      <c r="N34" s="16"/>
      <c r="O34" s="17">
        <f t="shared" si="6"/>
        <v>28.527374745936971</v>
      </c>
      <c r="P34" s="17">
        <f t="shared" si="7"/>
        <v>3.9933154512164242</v>
      </c>
      <c r="Q34" s="17">
        <f t="shared" si="8"/>
        <v>4</v>
      </c>
      <c r="R34" s="16"/>
      <c r="S34" s="16"/>
      <c r="T34" s="16"/>
    </row>
    <row r="35" spans="1:20" s="2" customFormat="1" ht="15.75" thickTop="1" thickBot="1">
      <c r="A35" s="48"/>
      <c r="B35" s="26">
        <f>'Fig. 4B-C rac_Raw'!B35</f>
        <v>1E-4</v>
      </c>
      <c r="C35" s="12">
        <f>'Fig. 4B-C rac_Raw'!C35</f>
        <v>-4</v>
      </c>
      <c r="D35" s="13">
        <f>100*('Fig. 4B-C rac_Raw'!D35-'Fig. 4B-C rac_Raw'!D$28)/('Fig. 4B-C rac_Raw'!D$11-'Fig. 4B-C rac_Raw'!D$4)</f>
        <v>45.846090531090532</v>
      </c>
      <c r="E35" s="13">
        <f>100*('Fig. 4B-C rac_Raw'!E35-'Fig. 4B-C rac_Raw'!E$28)/('Fig. 4B-C rac_Raw'!E$11-'Fig. 4B-C rac_Raw'!E$4)</f>
        <v>49.29263411033233</v>
      </c>
      <c r="F35" s="13">
        <f>100*('Fig. 4B-C rac_Raw'!F35-'Fig. 4B-C rac_Raw'!F$28)/('Fig. 4B-C rac_Raw'!F$11-'Fig. 4B-C rac_Raw'!F$4)</f>
        <v>50.307122888530138</v>
      </c>
      <c r="G35" s="13">
        <f>100*('Fig. 4B-C rac_Raw'!G35-'Fig. 4B-C rac_Raw'!G$28)/('Fig. 4B-C rac_Raw'!G$11-'Fig. 4B-C rac_Raw'!G$4)</f>
        <v>66.039520706327508</v>
      </c>
      <c r="H35" s="13"/>
      <c r="I35" s="13"/>
      <c r="J35" s="13"/>
      <c r="K35" s="13"/>
      <c r="L35" s="13"/>
      <c r="M35" s="13"/>
      <c r="N35" s="16"/>
      <c r="O35" s="17">
        <f t="shared" si="6"/>
        <v>52.87134205907013</v>
      </c>
      <c r="P35" s="17">
        <f t="shared" si="7"/>
        <v>4.4920064044773511</v>
      </c>
      <c r="Q35" s="17">
        <f t="shared" si="8"/>
        <v>4</v>
      </c>
      <c r="R35" s="16"/>
      <c r="S35" s="16"/>
      <c r="T35" s="16"/>
    </row>
    <row r="36" spans="1:20" ht="15" thickTop="1">
      <c r="N36" s="18"/>
      <c r="O36" s="18"/>
      <c r="P36" s="18"/>
      <c r="Q36" s="18"/>
      <c r="R36" s="18"/>
      <c r="S36" s="18"/>
      <c r="T36" s="18"/>
    </row>
    <row r="37" spans="1:20" s="2" customFormat="1" ht="15" thickBot="1">
      <c r="B37" s="1" t="str">
        <f>'Fig. 4B-C rac_Raw'!B37</f>
        <v>GB1-3</v>
      </c>
    </row>
    <row r="38" spans="1:20" s="2" customFormat="1" ht="15.75" thickTop="1" thickBot="1">
      <c r="B38" s="25" t="str">
        <f>'Fig. 4B-C rac_Raw'!B38</f>
        <v>GB1-N811A + GB2</v>
      </c>
      <c r="C38" s="3"/>
      <c r="D38" s="4">
        <f>'Fig. 4B-C rac_Raw'!D38</f>
        <v>20200603</v>
      </c>
      <c r="E38" s="4">
        <f>'Fig. 4B-C rac_Raw'!E38</f>
        <v>20200605</v>
      </c>
      <c r="F38" s="4">
        <f>'Fig. 4B-C rac_Raw'!F38</f>
        <v>20200610</v>
      </c>
      <c r="G38" s="4">
        <f>'Fig. 4B-C rac_Raw'!G38</f>
        <v>20200611</v>
      </c>
      <c r="H38" s="4"/>
      <c r="I38" s="4"/>
      <c r="J38" s="4"/>
      <c r="K38" s="4"/>
      <c r="L38" s="4"/>
      <c r="M38" s="4"/>
      <c r="O38" s="5" t="s">
        <v>0</v>
      </c>
      <c r="P38" s="5" t="s">
        <v>1</v>
      </c>
      <c r="Q38" s="5" t="s">
        <v>2</v>
      </c>
    </row>
    <row r="39" spans="1:20" s="2" customFormat="1" ht="15.75" thickTop="1" thickBot="1">
      <c r="B39" s="6" t="str">
        <f>'Fig. 4B-C rac_Raw'!B39</f>
        <v>rac-BHFF (M)</v>
      </c>
      <c r="C39" s="7" t="str">
        <f>'Fig. 4B-C rac_Raw'!C39</f>
        <v>Log M</v>
      </c>
      <c r="D39" s="8"/>
      <c r="E39" s="8"/>
      <c r="F39" s="8"/>
      <c r="G39" s="8"/>
      <c r="H39" s="10"/>
      <c r="I39" s="10"/>
      <c r="J39" s="10"/>
      <c r="K39" s="10"/>
      <c r="L39" s="10"/>
      <c r="M39" s="10"/>
    </row>
    <row r="40" spans="1:20" s="2" customFormat="1" ht="15.75" customHeight="1" thickTop="1" thickBot="1">
      <c r="A40" s="29" t="s">
        <v>29</v>
      </c>
      <c r="B40" s="28" t="str">
        <f>'Fig. 4B-C rac_Raw'!B40</f>
        <v>Buffer</v>
      </c>
      <c r="C40" s="12"/>
      <c r="D40" s="13">
        <f>100*('Fig. 4B-C rac_Raw'!D40-'Fig. 4B-C rac_Raw'!D$40)/('Fig. 4B-C rac_Raw'!D$11-'Fig. 4B-C rac_Raw'!D$4)</f>
        <v>0</v>
      </c>
      <c r="E40" s="13">
        <f>100*('Fig. 4B-C rac_Raw'!E40-'Fig. 4B-C rac_Raw'!E$40)/('Fig. 4B-C rac_Raw'!E$11-'Fig. 4B-C rac_Raw'!E$4)</f>
        <v>0</v>
      </c>
      <c r="F40" s="13">
        <f>100*('Fig. 4B-C rac_Raw'!F40-'Fig. 4B-C rac_Raw'!F$40)/('Fig. 4B-C rac_Raw'!F$11-'Fig. 4B-C rac_Raw'!F$4)</f>
        <v>0</v>
      </c>
      <c r="G40" s="13">
        <f>100*('Fig. 4B-C rac_Raw'!G40-'Fig. 4B-C rac_Raw'!G$40)/('Fig. 4B-C rac_Raw'!G$11-'Fig. 4B-C rac_Raw'!G$4)</f>
        <v>0</v>
      </c>
      <c r="H40" s="13"/>
      <c r="I40" s="13"/>
      <c r="J40" s="13"/>
      <c r="K40" s="13"/>
      <c r="L40" s="13"/>
      <c r="M40" s="13"/>
      <c r="O40" s="14">
        <f t="shared" ref="O40:O47" si="9">AVERAGE(D40:M40)</f>
        <v>0</v>
      </c>
      <c r="P40" s="14">
        <f t="shared" ref="P40:P47" si="10">STDEVA(D40:M40)/SQRT(COUNT(D40:M40))</f>
        <v>0</v>
      </c>
      <c r="Q40" s="14">
        <f t="shared" ref="Q40:Q47" si="11">COUNT(D40:M40)</f>
        <v>4</v>
      </c>
    </row>
    <row r="41" spans="1:20" s="2" customFormat="1" ht="15.75" thickTop="1" thickBot="1">
      <c r="A41" s="48" t="s">
        <v>30</v>
      </c>
      <c r="B41" s="26" t="str">
        <f>'Fig. 4B-C rac_Raw'!B41</f>
        <v>Buffer</v>
      </c>
      <c r="C41" s="12">
        <f>'Fig. 4B-C rac_Raw'!C41</f>
        <v>-14</v>
      </c>
      <c r="D41" s="13">
        <f>100*('Fig. 4B-C rac_Raw'!D41-'Fig. 4B-C rac_Raw'!D$40)/('Fig. 4B-C rac_Raw'!D$11-'Fig. 4B-C rac_Raw'!D$4)</f>
        <v>4.2704554904554914</v>
      </c>
      <c r="E41" s="13">
        <f>100*('Fig. 4B-C rac_Raw'!E41-'Fig. 4B-C rac_Raw'!E$40)/('Fig. 4B-C rac_Raw'!E$11-'Fig. 4B-C rac_Raw'!E$4)</f>
        <v>10.687728590671444</v>
      </c>
      <c r="F41" s="13">
        <f>100*('Fig. 4B-C rac_Raw'!F41-'Fig. 4B-C rac_Raw'!F$40)/('Fig. 4B-C rac_Raw'!F$11-'Fig. 4B-C rac_Raw'!F$4)</f>
        <v>11.359936212938534</v>
      </c>
      <c r="G41" s="13">
        <f>100*('Fig. 4B-C rac_Raw'!G41-'Fig. 4B-C rac_Raw'!G$40)/('Fig. 4B-C rac_Raw'!G$11-'Fig. 4B-C rac_Raw'!G$4)</f>
        <v>21.389531217153667</v>
      </c>
      <c r="H41" s="13"/>
      <c r="I41" s="13"/>
      <c r="J41" s="13"/>
      <c r="K41" s="13"/>
      <c r="L41" s="13"/>
      <c r="M41" s="13"/>
      <c r="O41" s="14">
        <f t="shared" si="9"/>
        <v>11.926912877804785</v>
      </c>
      <c r="P41" s="14">
        <f t="shared" si="10"/>
        <v>3.5357640121626965</v>
      </c>
      <c r="Q41" s="14">
        <f t="shared" si="11"/>
        <v>4</v>
      </c>
    </row>
    <row r="42" spans="1:20" s="2" customFormat="1" ht="15.75" thickTop="1" thickBot="1">
      <c r="A42" s="48"/>
      <c r="B42" s="26">
        <f>'Fig. 4B-C rac_Raw'!B42</f>
        <v>3.1699999999999999E-7</v>
      </c>
      <c r="C42" s="12">
        <f>'Fig. 4B-C rac_Raw'!C42</f>
        <v>-6.4989407377822488</v>
      </c>
      <c r="D42" s="13">
        <f>100*('Fig. 4B-C rac_Raw'!D42-'Fig. 4B-C rac_Raw'!D$40)/('Fig. 4B-C rac_Raw'!D$11-'Fig. 4B-C rac_Raw'!D$4)</f>
        <v>5.1247382347382375</v>
      </c>
      <c r="E42" s="13">
        <f>100*('Fig. 4B-C rac_Raw'!E42-'Fig. 4B-C rac_Raw'!E$40)/('Fig. 4B-C rac_Raw'!E$11-'Fig. 4B-C rac_Raw'!E$4)</f>
        <v>10.975393255861736</v>
      </c>
      <c r="F42" s="13">
        <f>100*('Fig. 4B-C rac_Raw'!F42-'Fig. 4B-C rac_Raw'!F$40)/('Fig. 4B-C rac_Raw'!F$11-'Fig. 4B-C rac_Raw'!F$4)</f>
        <v>12.827303421663975</v>
      </c>
      <c r="G42" s="13">
        <f>100*('Fig. 4B-C rac_Raw'!G42-'Fig. 4B-C rac_Raw'!G$40)/('Fig. 4B-C rac_Raw'!G$11-'Fig. 4B-C rac_Raw'!G$4)</f>
        <v>23.822787471095232</v>
      </c>
      <c r="H42" s="13"/>
      <c r="I42" s="13"/>
      <c r="J42" s="13"/>
      <c r="K42" s="13"/>
      <c r="L42" s="13"/>
      <c r="M42" s="13"/>
      <c r="O42" s="14">
        <f t="shared" si="9"/>
        <v>13.187555595839795</v>
      </c>
      <c r="P42" s="14">
        <f t="shared" si="10"/>
        <v>3.9066249786564025</v>
      </c>
      <c r="Q42" s="14">
        <f t="shared" si="11"/>
        <v>4</v>
      </c>
    </row>
    <row r="43" spans="1:20" s="2" customFormat="1" ht="15.75" thickTop="1" thickBot="1">
      <c r="A43" s="48"/>
      <c r="B43" s="26">
        <f>'Fig. 4B-C rac_Raw'!B43</f>
        <v>9.9999999999999995E-7</v>
      </c>
      <c r="C43" s="12">
        <f>'Fig. 4B-C rac_Raw'!C43</f>
        <v>-6</v>
      </c>
      <c r="D43" s="13">
        <f>100*('Fig. 4B-C rac_Raw'!D43-'Fig. 4B-C rac_Raw'!D$40)/('Fig. 4B-C rac_Raw'!D$11-'Fig. 4B-C rac_Raw'!D$4)</f>
        <v>11.303785673785672</v>
      </c>
      <c r="E43" s="13">
        <f>100*('Fig. 4B-C rac_Raw'!E43-'Fig. 4B-C rac_Raw'!E$40)/('Fig. 4B-C rac_Raw'!E$11-'Fig. 4B-C rac_Raw'!E$4)</f>
        <v>11.377212088004077</v>
      </c>
      <c r="F43" s="13">
        <f>100*('Fig. 4B-C rac_Raw'!F43-'Fig. 4B-C rac_Raw'!F$40)/('Fig. 4B-C rac_Raw'!F$11-'Fig. 4B-C rac_Raw'!F$4)</f>
        <v>12.396147182738121</v>
      </c>
      <c r="G43" s="13">
        <f>100*('Fig. 4B-C rac_Raw'!G43-'Fig. 4B-C rac_Raw'!G$40)/('Fig. 4B-C rac_Raw'!G$11-'Fig. 4B-C rac_Raw'!G$4)</f>
        <v>21.568215261719573</v>
      </c>
      <c r="H43" s="13"/>
      <c r="I43" s="13"/>
      <c r="J43" s="13"/>
      <c r="K43" s="13"/>
      <c r="L43" s="13"/>
      <c r="M43" s="13"/>
      <c r="O43" s="14">
        <f t="shared" si="9"/>
        <v>14.16134005156186</v>
      </c>
      <c r="P43" s="14">
        <f t="shared" si="10"/>
        <v>2.481509819014887</v>
      </c>
      <c r="Q43" s="14">
        <f t="shared" si="11"/>
        <v>4</v>
      </c>
    </row>
    <row r="44" spans="1:20" s="2" customFormat="1" ht="15.75" thickTop="1" thickBot="1">
      <c r="A44" s="48"/>
      <c r="B44" s="26">
        <f>'Fig. 4B-C rac_Raw'!B44</f>
        <v>3.1700000000000001E-6</v>
      </c>
      <c r="C44" s="12">
        <f>'Fig. 4B-C rac_Raw'!C44</f>
        <v>-5.4989407377822488</v>
      </c>
      <c r="D44" s="13">
        <f>100*('Fig. 4B-C rac_Raw'!D44-'Fig. 4B-C rac_Raw'!D$40)/('Fig. 4B-C rac_Raw'!D$11-'Fig. 4B-C rac_Raw'!D$4)</f>
        <v>19.511433566433571</v>
      </c>
      <c r="E44" s="13">
        <f>100*('Fig. 4B-C rac_Raw'!E44-'Fig. 4B-C rac_Raw'!E$40)/('Fig. 4B-C rac_Raw'!E$11-'Fig. 4B-C rac_Raw'!E$4)</f>
        <v>14.116368728263435</v>
      </c>
      <c r="F44" s="13">
        <f>100*('Fig. 4B-C rac_Raw'!F44-'Fig. 4B-C rac_Raw'!F$40)/('Fig. 4B-C rac_Raw'!F$11-'Fig. 4B-C rac_Raw'!F$4)</f>
        <v>15.501502145922752</v>
      </c>
      <c r="G44" s="13">
        <f>100*('Fig. 4B-C rac_Raw'!G44-'Fig. 4B-C rac_Raw'!G$40)/('Fig. 4B-C rac_Raw'!G$11-'Fig. 4B-C rac_Raw'!G$4)</f>
        <v>25.089342022282949</v>
      </c>
      <c r="H44" s="13"/>
      <c r="I44" s="13"/>
      <c r="J44" s="13"/>
      <c r="K44" s="13"/>
      <c r="L44" s="13"/>
      <c r="M44" s="13"/>
      <c r="O44" s="14">
        <f t="shared" si="9"/>
        <v>18.554661615725678</v>
      </c>
      <c r="P44" s="14">
        <f t="shared" si="10"/>
        <v>2.4603131081979841</v>
      </c>
      <c r="Q44" s="14">
        <f t="shared" si="11"/>
        <v>4</v>
      </c>
    </row>
    <row r="45" spans="1:20" s="2" customFormat="1" ht="15.75" thickTop="1" thickBot="1">
      <c r="A45" s="48"/>
      <c r="B45" s="26">
        <f>'Fig. 4B-C rac_Raw'!B45</f>
        <v>1.0000000000000001E-5</v>
      </c>
      <c r="C45" s="12">
        <f>'Fig. 4B-C rac_Raw'!C45</f>
        <v>-5</v>
      </c>
      <c r="D45" s="13">
        <f>100*('Fig. 4B-C rac_Raw'!D45-'Fig. 4B-C rac_Raw'!D$40)/('Fig. 4B-C rac_Raw'!D$11-'Fig. 4B-C rac_Raw'!D$4)</f>
        <v>45.626218106218104</v>
      </c>
      <c r="E45" s="13">
        <f>100*('Fig. 4B-C rac_Raw'!E45-'Fig. 4B-C rac_Raw'!E$40)/('Fig. 4B-C rac_Raw'!E$11-'Fig. 4B-C rac_Raw'!E$4)</f>
        <v>44.411972329398878</v>
      </c>
      <c r="F45" s="13">
        <f>100*('Fig. 4B-C rac_Raw'!F45-'Fig. 4B-C rac_Raw'!F$40)/('Fig. 4B-C rac_Raw'!F$11-'Fig. 4B-C rac_Raw'!F$4)</f>
        <v>54.632765680985948</v>
      </c>
      <c r="G45" s="13">
        <f>100*('Fig. 4B-C rac_Raw'!G45-'Fig. 4B-C rac_Raw'!G$40)/('Fig. 4B-C rac_Raw'!G$11-'Fig. 4B-C rac_Raw'!G$4)</f>
        <v>43.357157872608781</v>
      </c>
      <c r="H45" s="13"/>
      <c r="I45" s="13"/>
      <c r="J45" s="13"/>
      <c r="K45" s="13"/>
      <c r="L45" s="13"/>
      <c r="M45" s="13"/>
      <c r="O45" s="14">
        <f t="shared" si="9"/>
        <v>47.007028497302926</v>
      </c>
      <c r="P45" s="14">
        <f t="shared" si="10"/>
        <v>2.5838339894801639</v>
      </c>
      <c r="Q45" s="14">
        <f t="shared" si="11"/>
        <v>4</v>
      </c>
    </row>
    <row r="46" spans="1:20" s="2" customFormat="1" ht="15.75" thickTop="1" thickBot="1">
      <c r="A46" s="48"/>
      <c r="B46" s="26">
        <f>'Fig. 4B-C rac_Raw'!B46</f>
        <v>3.1600000000000002E-5</v>
      </c>
      <c r="C46" s="12">
        <f>'Fig. 4B-C rac_Raw'!C46</f>
        <v>-4.5003129173815966</v>
      </c>
      <c r="D46" s="13">
        <f>100*('Fig. 4B-C rac_Raw'!D46-'Fig. 4B-C rac_Raw'!D$40)/('Fig. 4B-C rac_Raw'!D$11-'Fig. 4B-C rac_Raw'!D$4)</f>
        <v>91.583819693819692</v>
      </c>
      <c r="E46" s="13">
        <f>100*('Fig. 4B-C rac_Raw'!E46-'Fig. 4B-C rac_Raw'!E$40)/('Fig. 4B-C rac_Raw'!E$11-'Fig. 4B-C rac_Raw'!E$4)</f>
        <v>104.51739914613823</v>
      </c>
      <c r="F46" s="13">
        <f>100*('Fig. 4B-C rac_Raw'!F46-'Fig. 4B-C rac_Raw'!F$40)/('Fig. 4B-C rac_Raw'!F$11-'Fig. 4B-C rac_Raw'!F$4)</f>
        <v>86.845231720281944</v>
      </c>
      <c r="G46" s="13">
        <f>100*('Fig. 4B-C rac_Raw'!G46-'Fig. 4B-C rac_Raw'!G$40)/('Fig. 4B-C rac_Raw'!G$11-'Fig. 4B-C rac_Raw'!G$4)</f>
        <v>107.55728400252259</v>
      </c>
      <c r="H46" s="13"/>
      <c r="I46" s="13"/>
      <c r="J46" s="13"/>
      <c r="K46" s="13"/>
      <c r="L46" s="13"/>
      <c r="M46" s="13"/>
      <c r="N46" s="16"/>
      <c r="O46" s="17">
        <f t="shared" si="9"/>
        <v>97.625933640690619</v>
      </c>
      <c r="P46" s="17">
        <f t="shared" si="10"/>
        <v>4.9904466372085192</v>
      </c>
      <c r="Q46" s="17">
        <f t="shared" si="11"/>
        <v>4</v>
      </c>
      <c r="R46" s="16"/>
      <c r="S46" s="16"/>
      <c r="T46" s="16"/>
    </row>
    <row r="47" spans="1:20" s="2" customFormat="1" ht="15.75" thickTop="1" thickBot="1">
      <c r="A47" s="48"/>
      <c r="B47" s="26">
        <f>'Fig. 4B-C rac_Raw'!B47</f>
        <v>1E-4</v>
      </c>
      <c r="C47" s="12">
        <f>'Fig. 4B-C rac_Raw'!C47</f>
        <v>-4</v>
      </c>
      <c r="D47" s="13">
        <f>100*('Fig. 4B-C rac_Raw'!D47-'Fig. 4B-C rac_Raw'!D$40)/('Fig. 4B-C rac_Raw'!D$11-'Fig. 4B-C rac_Raw'!D$4)</f>
        <v>104.42921753921755</v>
      </c>
      <c r="E47" s="13">
        <f>100*('Fig. 4B-C rac_Raw'!E47-'Fig. 4B-C rac_Raw'!E$40)/('Fig. 4B-C rac_Raw'!E$11-'Fig. 4B-C rac_Raw'!E$4)</f>
        <v>124.00325563343304</v>
      </c>
      <c r="F47" s="13">
        <f>100*('Fig. 4B-C rac_Raw'!F47-'Fig. 4B-C rac_Raw'!F$40)/('Fig. 4B-C rac_Raw'!F$11-'Fig. 4B-C rac_Raw'!F$4)</f>
        <v>104.52842264834429</v>
      </c>
      <c r="G47" s="13">
        <f>100*('Fig. 4B-C rac_Raw'!G47-'Fig. 4B-C rac_Raw'!G$40)/('Fig. 4B-C rac_Raw'!G$11-'Fig. 4B-C rac_Raw'!G$4)</f>
        <v>115.29325204961111</v>
      </c>
      <c r="H47" s="13"/>
      <c r="I47" s="13"/>
      <c r="J47" s="13"/>
      <c r="K47" s="13"/>
      <c r="L47" s="13"/>
      <c r="M47" s="13"/>
      <c r="N47" s="16"/>
      <c r="O47" s="17">
        <f t="shared" si="9"/>
        <v>112.0635369676515</v>
      </c>
      <c r="P47" s="17">
        <f t="shared" si="10"/>
        <v>4.726245182216025</v>
      </c>
      <c r="Q47" s="17">
        <f t="shared" si="11"/>
        <v>4</v>
      </c>
      <c r="R47" s="16"/>
      <c r="S47" s="16"/>
      <c r="T47" s="16"/>
    </row>
    <row r="48" spans="1:20" ht="15" thickTop="1">
      <c r="N48" s="18"/>
      <c r="O48" s="18"/>
      <c r="P48" s="18"/>
      <c r="Q48" s="18"/>
      <c r="R48" s="18"/>
      <c r="S48" s="18"/>
      <c r="T48" s="18"/>
    </row>
    <row r="49" spans="1:20" s="2" customFormat="1" ht="15" thickBot="1">
      <c r="B49" s="1" t="str">
        <f>'Fig. 4B-C rac_Raw'!B49</f>
        <v>GB1-20</v>
      </c>
    </row>
    <row r="50" spans="1:20" s="2" customFormat="1" ht="15.75" thickTop="1" thickBot="1">
      <c r="B50" s="25" t="str">
        <f>'Fig. 4B-C rac_Raw'!B50</f>
        <v>GB1-K792A + GB2</v>
      </c>
      <c r="C50" s="3"/>
      <c r="D50" s="4">
        <f>'Fig. 4B-C rac_Raw'!D50</f>
        <v>20200603</v>
      </c>
      <c r="E50" s="4">
        <f>'Fig. 4B-C rac_Raw'!E50</f>
        <v>20200605</v>
      </c>
      <c r="F50" s="4">
        <f>'Fig. 4B-C rac_Raw'!F50</f>
        <v>20200610</v>
      </c>
      <c r="G50" s="4">
        <f>'Fig. 4B-C rac_Raw'!G50</f>
        <v>20200611</v>
      </c>
      <c r="H50" s="4"/>
      <c r="I50" s="4"/>
      <c r="J50" s="4"/>
      <c r="K50" s="4"/>
      <c r="L50" s="4"/>
      <c r="M50" s="4"/>
      <c r="O50" s="5" t="s">
        <v>0</v>
      </c>
      <c r="P50" s="5" t="s">
        <v>1</v>
      </c>
      <c r="Q50" s="5" t="s">
        <v>2</v>
      </c>
    </row>
    <row r="51" spans="1:20" s="2" customFormat="1" ht="15.75" thickTop="1" thickBot="1">
      <c r="B51" s="6" t="str">
        <f>'Fig. 4B-C rac_Raw'!B51</f>
        <v>rac-BHFF (M)</v>
      </c>
      <c r="C51" s="7" t="str">
        <f>'Fig. 4B-C rac_Raw'!C51</f>
        <v>Log M</v>
      </c>
      <c r="D51" s="8"/>
      <c r="E51" s="8"/>
      <c r="F51" s="8"/>
      <c r="G51" s="8"/>
      <c r="H51" s="10"/>
      <c r="I51" s="10"/>
      <c r="J51" s="10"/>
      <c r="K51" s="10"/>
      <c r="L51" s="10"/>
      <c r="M51" s="10"/>
    </row>
    <row r="52" spans="1:20" s="2" customFormat="1" ht="15.75" customHeight="1" thickTop="1" thickBot="1">
      <c r="A52" s="29" t="s">
        <v>29</v>
      </c>
      <c r="B52" s="28" t="str">
        <f>'Fig. 4B-C rac_Raw'!B52</f>
        <v>Buffer</v>
      </c>
      <c r="C52" s="12"/>
      <c r="D52" s="13">
        <f>100*('Fig. 4B-C rac_Raw'!D52-'Fig. 4B-C rac_Raw'!D$52)/('Fig. 4B-C rac_Raw'!D$11-'Fig. 4B-C rac_Raw'!D$4)</f>
        <v>0</v>
      </c>
      <c r="E52" s="13">
        <f>100*('Fig. 4B-C rac_Raw'!E52-'Fig. 4B-C rac_Raw'!E$52)/('Fig. 4B-C rac_Raw'!E$11-'Fig. 4B-C rac_Raw'!E$4)</f>
        <v>0</v>
      </c>
      <c r="F52" s="13">
        <f>100*('Fig. 4B-C rac_Raw'!F52-'Fig. 4B-C rac_Raw'!F$52)/('Fig. 4B-C rac_Raw'!F$11-'Fig. 4B-C rac_Raw'!F$4)</f>
        <v>0</v>
      </c>
      <c r="G52" s="13">
        <f>100*('Fig. 4B-C rac_Raw'!G52-'Fig. 4B-C rac_Raw'!G$52)/('Fig. 4B-C rac_Raw'!G$11-'Fig. 4B-C rac_Raw'!G$4)</f>
        <v>0</v>
      </c>
      <c r="H52" s="13"/>
      <c r="I52" s="13"/>
      <c r="J52" s="13"/>
      <c r="K52" s="13"/>
      <c r="L52" s="13"/>
      <c r="M52" s="13"/>
      <c r="O52" s="14">
        <f t="shared" ref="O52:O59" si="12">AVERAGE(D52:M52)</f>
        <v>0</v>
      </c>
      <c r="P52" s="14">
        <f t="shared" ref="P52:P59" si="13">STDEVA(D52:M52)/SQRT(COUNT(D52:M52))</f>
        <v>0</v>
      </c>
      <c r="Q52" s="14">
        <f t="shared" ref="Q52:Q59" si="14">COUNT(D52:M52)</f>
        <v>4</v>
      </c>
    </row>
    <row r="53" spans="1:20" s="2" customFormat="1" ht="15.75" thickTop="1" thickBot="1">
      <c r="A53" s="48" t="s">
        <v>30</v>
      </c>
      <c r="B53" s="26" t="str">
        <f>'Fig. 4B-C rac_Raw'!B53</f>
        <v>Buffer</v>
      </c>
      <c r="C53" s="12">
        <f>'Fig. 4B-C rac_Raw'!C53</f>
        <v>-14</v>
      </c>
      <c r="D53" s="13">
        <f>100*('Fig. 4B-C rac_Raw'!D53-'Fig. 4B-C rac_Raw'!D$52)/('Fig. 4B-C rac_Raw'!D$11-'Fig. 4B-C rac_Raw'!D$4)</f>
        <v>24.214072954072954</v>
      </c>
      <c r="E53" s="13">
        <f>100*('Fig. 4B-C rac_Raw'!E53-'Fig. 4B-C rac_Raw'!E$52)/('Fig. 4B-C rac_Raw'!E$11-'Fig. 4B-C rac_Raw'!E$4)</f>
        <v>6.4326278699877459</v>
      </c>
      <c r="F53" s="13">
        <f>100*('Fig. 4B-C rac_Raw'!F53-'Fig. 4B-C rac_Raw'!F$52)/('Fig. 4B-C rac_Raw'!F$11-'Fig. 4B-C rac_Raw'!F$4)</f>
        <v>4.1327046501555307</v>
      </c>
      <c r="G53" s="13">
        <f>100*('Fig. 4B-C rac_Raw'!G53-'Fig. 4B-C rac_Raw'!G$52)/('Fig. 4B-C rac_Raw'!G$11-'Fig. 4B-C rac_Raw'!G$4)</f>
        <v>48.57893630439353</v>
      </c>
      <c r="H53" s="13"/>
      <c r="I53" s="13"/>
      <c r="J53" s="13"/>
      <c r="K53" s="13"/>
      <c r="L53" s="13"/>
      <c r="M53" s="13"/>
      <c r="O53" s="14">
        <f t="shared" si="12"/>
        <v>20.839585444652442</v>
      </c>
      <c r="P53" s="14">
        <f t="shared" si="13"/>
        <v>10.277560688666886</v>
      </c>
      <c r="Q53" s="14">
        <f t="shared" si="14"/>
        <v>4</v>
      </c>
    </row>
    <row r="54" spans="1:20" s="2" customFormat="1" ht="15.75" thickTop="1" thickBot="1">
      <c r="A54" s="48"/>
      <c r="B54" s="26">
        <f>'Fig. 4B-C rac_Raw'!B54</f>
        <v>3.1699999999999999E-7</v>
      </c>
      <c r="C54" s="12">
        <f>'Fig. 4B-C rac_Raw'!C54</f>
        <v>-6.4989407377822488</v>
      </c>
      <c r="D54" s="13">
        <f>100*('Fig. 4B-C rac_Raw'!D54-'Fig. 4B-C rac_Raw'!D$52)/('Fig. 4B-C rac_Raw'!D$11-'Fig. 4B-C rac_Raw'!D$4)</f>
        <v>19.059096579096572</v>
      </c>
      <c r="E54" s="13">
        <f>100*('Fig. 4B-C rac_Raw'!E54-'Fig. 4B-C rac_Raw'!E$52)/('Fig. 4B-C rac_Raw'!E$11-'Fig. 4B-C rac_Raw'!E$4)</f>
        <v>6.4813345205208419</v>
      </c>
      <c r="F54" s="13">
        <f>100*('Fig. 4B-C rac_Raw'!F54-'Fig. 4B-C rac_Raw'!F$52)/('Fig. 4B-C rac_Raw'!F$11-'Fig. 4B-C rac_Raw'!F$4)</f>
        <v>21.446432649525537</v>
      </c>
      <c r="G54" s="13">
        <f>100*('Fig. 4B-C rac_Raw'!G54-'Fig. 4B-C rac_Raw'!G$52)/('Fig. 4B-C rac_Raw'!G$11-'Fig. 4B-C rac_Raw'!G$4)</f>
        <v>49.337819003573678</v>
      </c>
      <c r="H54" s="13"/>
      <c r="I54" s="13"/>
      <c r="J54" s="13"/>
      <c r="K54" s="13"/>
      <c r="L54" s="13"/>
      <c r="M54" s="13"/>
      <c r="O54" s="14">
        <f t="shared" si="12"/>
        <v>24.081170688179157</v>
      </c>
      <c r="P54" s="14">
        <f t="shared" si="13"/>
        <v>9.0361108436529101</v>
      </c>
      <c r="Q54" s="14">
        <f t="shared" si="14"/>
        <v>4</v>
      </c>
    </row>
    <row r="55" spans="1:20" s="2" customFormat="1" ht="15.75" thickTop="1" thickBot="1">
      <c r="A55" s="48"/>
      <c r="B55" s="26">
        <f>'Fig. 4B-C rac_Raw'!B55</f>
        <v>9.9999999999999995E-7</v>
      </c>
      <c r="C55" s="12">
        <f>'Fig. 4B-C rac_Raw'!C55</f>
        <v>-6</v>
      </c>
      <c r="D55" s="13">
        <f>100*('Fig. 4B-C rac_Raw'!D55-'Fig. 4B-C rac_Raw'!D$52)/('Fig. 4B-C rac_Raw'!D$11-'Fig. 4B-C rac_Raw'!D$4)</f>
        <v>15.038115668115669</v>
      </c>
      <c r="E55" s="13">
        <f>100*('Fig. 4B-C rac_Raw'!E55-'Fig. 4B-C rac_Raw'!E$52)/('Fig. 4B-C rac_Raw'!E$11-'Fig. 4B-C rac_Raw'!E$4)</f>
        <v>6.9029367670448947</v>
      </c>
      <c r="F55" s="13">
        <f>100*('Fig. 4B-C rac_Raw'!F55-'Fig. 4B-C rac_Raw'!F$52)/('Fig. 4B-C rac_Raw'!F$11-'Fig. 4B-C rac_Raw'!F$4)</f>
        <v>21.962239634602511</v>
      </c>
      <c r="G55" s="13">
        <f>100*('Fig. 4B-C rac_Raw'!G55-'Fig. 4B-C rac_Raw'!G$52)/('Fig. 4B-C rac_Raw'!G$11-'Fig. 4B-C rac_Raw'!G$4)</f>
        <v>48.623783897414334</v>
      </c>
      <c r="H55" s="13"/>
      <c r="I55" s="13"/>
      <c r="J55" s="13"/>
      <c r="K55" s="13"/>
      <c r="L55" s="13"/>
      <c r="M55" s="13"/>
      <c r="O55" s="14">
        <f t="shared" si="12"/>
        <v>23.131768991794353</v>
      </c>
      <c r="P55" s="14">
        <f t="shared" si="13"/>
        <v>9.0373891988073929</v>
      </c>
      <c r="Q55" s="14">
        <f t="shared" si="14"/>
        <v>4</v>
      </c>
    </row>
    <row r="56" spans="1:20" s="2" customFormat="1" ht="15.75" thickTop="1" thickBot="1">
      <c r="A56" s="48"/>
      <c r="B56" s="26">
        <f>'Fig. 4B-C rac_Raw'!B56</f>
        <v>3.1700000000000001E-6</v>
      </c>
      <c r="C56" s="12">
        <f>'Fig. 4B-C rac_Raw'!C56</f>
        <v>-5.4989407377822488</v>
      </c>
      <c r="D56" s="13">
        <f>100*('Fig. 4B-C rac_Raw'!D56-'Fig. 4B-C rac_Raw'!D$52)/('Fig. 4B-C rac_Raw'!D$11-'Fig. 4B-C rac_Raw'!D$4)</f>
        <v>22.147671517671519</v>
      </c>
      <c r="E56" s="13">
        <f>100*('Fig. 4B-C rac_Raw'!E56-'Fig. 4B-C rac_Raw'!E$52)/('Fig. 4B-C rac_Raw'!E$11-'Fig. 4B-C rac_Raw'!E$4)</f>
        <v>7.1038477051513311</v>
      </c>
      <c r="F56" s="13">
        <f>100*('Fig. 4B-C rac_Raw'!F56-'Fig. 4B-C rac_Raw'!F$52)/('Fig. 4B-C rac_Raw'!F$11-'Fig. 4B-C rac_Raw'!F$4)</f>
        <v>18.810290585502223</v>
      </c>
      <c r="G56" s="13">
        <f>100*('Fig. 4B-C rac_Raw'!G56-'Fig. 4B-C rac_Raw'!G$52)/('Fig. 4B-C rac_Raw'!G$11-'Fig. 4B-C rac_Raw'!G$4)</f>
        <v>49.01198444397729</v>
      </c>
      <c r="H56" s="13"/>
      <c r="I56" s="13"/>
      <c r="J56" s="13"/>
      <c r="K56" s="13"/>
      <c r="L56" s="13"/>
      <c r="M56" s="13"/>
      <c r="O56" s="14">
        <f t="shared" si="12"/>
        <v>24.268448563075591</v>
      </c>
      <c r="P56" s="14">
        <f t="shared" si="13"/>
        <v>8.856049129859322</v>
      </c>
      <c r="Q56" s="14">
        <f t="shared" si="14"/>
        <v>4</v>
      </c>
    </row>
    <row r="57" spans="1:20" s="2" customFormat="1" ht="15.75" thickTop="1" thickBot="1">
      <c r="A57" s="48"/>
      <c r="B57" s="26">
        <f>'Fig. 4B-C rac_Raw'!B57</f>
        <v>1.0000000000000001E-5</v>
      </c>
      <c r="C57" s="12">
        <f>'Fig. 4B-C rac_Raw'!C57</f>
        <v>-5</v>
      </c>
      <c r="D57" s="13">
        <f>100*('Fig. 4B-C rac_Raw'!D57-'Fig. 4B-C rac_Raw'!D$52)/('Fig. 4B-C rac_Raw'!D$11-'Fig. 4B-C rac_Raw'!D$4)</f>
        <v>27.999748629748627</v>
      </c>
      <c r="E57" s="13">
        <f>100*('Fig. 4B-C rac_Raw'!E57-'Fig. 4B-C rac_Raw'!E$52)/('Fig. 4B-C rac_Raw'!E$11-'Fig. 4B-C rac_Raw'!E$4)</f>
        <v>7.2743133718408268</v>
      </c>
      <c r="F57" s="13">
        <f>100*('Fig. 4B-C rac_Raw'!F57-'Fig. 4B-C rac_Raw'!F$52)/('Fig. 4B-C rac_Raw'!F$11-'Fig. 4B-C rac_Raw'!F$4)</f>
        <v>23.051606488955386</v>
      </c>
      <c r="G57" s="13">
        <f>100*('Fig. 4B-C rac_Raw'!G57-'Fig. 4B-C rac_Raw'!G$52)/('Fig. 4B-C rac_Raw'!G$11-'Fig. 4B-C rac_Raw'!G$4)</f>
        <v>50.271180365776743</v>
      </c>
      <c r="H57" s="13"/>
      <c r="I57" s="13"/>
      <c r="J57" s="13"/>
      <c r="K57" s="13"/>
      <c r="L57" s="13"/>
      <c r="M57" s="13"/>
      <c r="O57" s="14">
        <f t="shared" si="12"/>
        <v>27.149212214080396</v>
      </c>
      <c r="P57" s="14">
        <f t="shared" si="13"/>
        <v>8.8842125897115505</v>
      </c>
      <c r="Q57" s="14">
        <f t="shared" si="14"/>
        <v>4</v>
      </c>
    </row>
    <row r="58" spans="1:20" s="2" customFormat="1" ht="15.75" thickTop="1" thickBot="1">
      <c r="A58" s="48"/>
      <c r="B58" s="26">
        <f>'Fig. 4B-C rac_Raw'!B58</f>
        <v>3.1600000000000002E-5</v>
      </c>
      <c r="C58" s="12">
        <f>'Fig. 4B-C rac_Raw'!C58</f>
        <v>-4.5003129173815966</v>
      </c>
      <c r="D58" s="13">
        <f>100*('Fig. 4B-C rac_Raw'!D58-'Fig. 4B-C rac_Raw'!D$52)/('Fig. 4B-C rac_Raw'!D$11-'Fig. 4B-C rac_Raw'!D$4)</f>
        <v>54.758396333396334</v>
      </c>
      <c r="E58" s="13">
        <f>100*('Fig. 4B-C rac_Raw'!E58-'Fig. 4B-C rac_Raw'!E$52)/('Fig. 4B-C rac_Raw'!E$11-'Fig. 4B-C rac_Raw'!E$4)</f>
        <v>32.672010532484038</v>
      </c>
      <c r="F58" s="13">
        <f>100*('Fig. 4B-C rac_Raw'!F58-'Fig. 4B-C rac_Raw'!F$52)/('Fig. 4B-C rac_Raw'!F$11-'Fig. 4B-C rac_Raw'!F$4)</f>
        <v>47.452783793361434</v>
      </c>
      <c r="G58" s="13">
        <f>100*('Fig. 4B-C rac_Raw'!G58-'Fig. 4B-C rac_Raw'!G$52)/('Fig. 4B-C rac_Raw'!G$11-'Fig. 4B-C rac_Raw'!G$4)</f>
        <v>64.175952280849273</v>
      </c>
      <c r="H58" s="13"/>
      <c r="I58" s="13"/>
      <c r="J58" s="13"/>
      <c r="K58" s="13"/>
      <c r="L58" s="13"/>
      <c r="M58" s="13"/>
      <c r="N58" s="16"/>
      <c r="O58" s="17">
        <f t="shared" si="12"/>
        <v>49.76478573502277</v>
      </c>
      <c r="P58" s="17">
        <f t="shared" si="13"/>
        <v>6.6465917652239028</v>
      </c>
      <c r="Q58" s="17">
        <f t="shared" si="14"/>
        <v>4</v>
      </c>
      <c r="R58" s="16"/>
      <c r="S58" s="16"/>
      <c r="T58" s="16"/>
    </row>
    <row r="59" spans="1:20" s="2" customFormat="1" ht="15.75" thickTop="1" thickBot="1">
      <c r="A59" s="48"/>
      <c r="B59" s="26">
        <f>'Fig. 4B-C rac_Raw'!B59</f>
        <v>1E-4</v>
      </c>
      <c r="C59" s="12">
        <f>'Fig. 4B-C rac_Raw'!C59</f>
        <v>-4</v>
      </c>
      <c r="D59" s="13">
        <f>100*('Fig. 4B-C rac_Raw'!D59-'Fig. 4B-C rac_Raw'!D$52)/('Fig. 4B-C rac_Raw'!D$11-'Fig. 4B-C rac_Raw'!D$4)</f>
        <v>85.463997353997343</v>
      </c>
      <c r="E59" s="13">
        <f>100*('Fig. 4B-C rac_Raw'!E59-'Fig. 4B-C rac_Raw'!E$52)/('Fig. 4B-C rac_Raw'!E$11-'Fig. 4B-C rac_Raw'!E$4)</f>
        <v>80.693236836297501</v>
      </c>
      <c r="F59" s="13">
        <f>100*('Fig. 4B-C rac_Raw'!F59-'Fig. 4B-C rac_Raw'!F$52)/('Fig. 4B-C rac_Raw'!F$11-'Fig. 4B-C rac_Raw'!F$4)</f>
        <v>76.567114226089714</v>
      </c>
      <c r="G59" s="13">
        <f>100*('Fig. 4B-C rac_Raw'!G59-'Fig. 4B-C rac_Raw'!G$52)/('Fig. 4B-C rac_Raw'!G$11-'Fig. 4B-C rac_Raw'!G$4)</f>
        <v>78.831197183098595</v>
      </c>
      <c r="H59" s="13"/>
      <c r="I59" s="13"/>
      <c r="J59" s="13"/>
      <c r="K59" s="13"/>
      <c r="L59" s="13"/>
      <c r="M59" s="13"/>
      <c r="N59" s="16"/>
      <c r="O59" s="17">
        <f t="shared" si="12"/>
        <v>80.388886399870785</v>
      </c>
      <c r="P59" s="17">
        <f t="shared" si="13"/>
        <v>1.8903641322327331</v>
      </c>
      <c r="Q59" s="17">
        <f t="shared" si="14"/>
        <v>4</v>
      </c>
      <c r="R59" s="16"/>
      <c r="S59" s="16"/>
      <c r="T59" s="16"/>
    </row>
    <row r="60" spans="1:20" ht="15" thickTop="1"/>
    <row r="61" spans="1:20" s="2" customFormat="1" ht="15" thickBot="1">
      <c r="B61" s="1" t="str">
        <f>'Fig. 4B-C rac_Raw'!B61</f>
        <v>GB2-9</v>
      </c>
    </row>
    <row r="62" spans="1:20" s="2" customFormat="1" ht="15.75" thickTop="1" thickBot="1">
      <c r="B62" s="25" t="str">
        <f>'Fig. 4B-C rac_Raw'!B62</f>
        <v>GB1 + GB2-M694A</v>
      </c>
      <c r="C62" s="3"/>
      <c r="D62" s="4">
        <f>'Fig. 4B-C rac_Raw'!D62</f>
        <v>20200603</v>
      </c>
      <c r="E62" s="4">
        <f>'Fig. 4B-C rac_Raw'!E62</f>
        <v>20200605</v>
      </c>
      <c r="F62" s="4">
        <f>'Fig. 4B-C rac_Raw'!F62</f>
        <v>20200610</v>
      </c>
      <c r="G62" s="4">
        <f>'Fig. 4B-C rac_Raw'!G62</f>
        <v>20200611</v>
      </c>
      <c r="H62" s="4"/>
      <c r="I62" s="4"/>
      <c r="J62" s="4"/>
      <c r="K62" s="4"/>
      <c r="L62" s="4"/>
      <c r="M62" s="4"/>
      <c r="O62" s="5" t="s">
        <v>0</v>
      </c>
      <c r="P62" s="5" t="s">
        <v>1</v>
      </c>
      <c r="Q62" s="5" t="s">
        <v>2</v>
      </c>
    </row>
    <row r="63" spans="1:20" s="2" customFormat="1" ht="15.75" thickTop="1" thickBot="1">
      <c r="B63" s="6" t="str">
        <f>'Fig. 4B-C rac_Raw'!B63</f>
        <v>rac-BHFF (M)</v>
      </c>
      <c r="C63" s="7" t="str">
        <f>'Fig. 4B-C rac_Raw'!C63</f>
        <v>Log M</v>
      </c>
      <c r="D63" s="8"/>
      <c r="E63" s="8"/>
      <c r="F63" s="8"/>
      <c r="G63" s="8"/>
      <c r="H63" s="10"/>
      <c r="I63" s="10"/>
      <c r="J63" s="10"/>
      <c r="K63" s="10"/>
      <c r="L63" s="10"/>
      <c r="M63" s="10"/>
    </row>
    <row r="64" spans="1:20" s="2" customFormat="1" ht="15.75" customHeight="1" thickTop="1" thickBot="1">
      <c r="A64" s="29" t="s">
        <v>29</v>
      </c>
      <c r="B64" s="28" t="str">
        <f>'Fig. 4B-C rac_Raw'!B64</f>
        <v>Buffer</v>
      </c>
      <c r="C64" s="12"/>
      <c r="D64" s="13">
        <f>100*('Fig. 4B-C rac_Raw'!D64-'Fig. 4B-C rac_Raw'!D$64)/('Fig. 4B-C rac_Raw'!D$11-'Fig. 4B-C rac_Raw'!D$4)</f>
        <v>0</v>
      </c>
      <c r="E64" s="13">
        <f>100*('Fig. 4B-C rac_Raw'!E64-'Fig. 4B-C rac_Raw'!E$64)/('Fig. 4B-C rac_Raw'!E$11-'Fig. 4B-C rac_Raw'!E$4)</f>
        <v>0</v>
      </c>
      <c r="F64" s="13">
        <f>100*('Fig. 4B-C rac_Raw'!F64-'Fig. 4B-C rac_Raw'!F$64)/('Fig. 4B-C rac_Raw'!F$11-'Fig. 4B-C rac_Raw'!F$4)</f>
        <v>0</v>
      </c>
      <c r="G64" s="13">
        <f>100*('Fig. 4B-C rac_Raw'!G64-'Fig. 4B-C rac_Raw'!G$64)/('Fig. 4B-C rac_Raw'!G$11-'Fig. 4B-C rac_Raw'!G$4)</f>
        <v>0</v>
      </c>
      <c r="H64" s="13"/>
      <c r="I64" s="13"/>
      <c r="J64" s="13"/>
      <c r="K64" s="13"/>
      <c r="L64" s="13"/>
      <c r="M64" s="13"/>
      <c r="O64" s="14">
        <f t="shared" ref="O64:O71" si="15">AVERAGE(D64:M64)</f>
        <v>0</v>
      </c>
      <c r="P64" s="14">
        <f t="shared" ref="P64:P71" si="16">STDEVA(D64:M64)/SQRT(COUNT(D64:M64))</f>
        <v>0</v>
      </c>
      <c r="Q64" s="14">
        <f t="shared" ref="Q64:Q71" si="17">COUNT(D64:M64)</f>
        <v>4</v>
      </c>
    </row>
    <row r="65" spans="1:20" s="2" customFormat="1" ht="15.75" thickTop="1" thickBot="1">
      <c r="A65" s="48" t="s">
        <v>30</v>
      </c>
      <c r="B65" s="26" t="str">
        <f>'Fig. 4B-C rac_Raw'!B65</f>
        <v>Buffer</v>
      </c>
      <c r="C65" s="12">
        <f>'Fig. 4B-C rac_Raw'!C65</f>
        <v>-14</v>
      </c>
      <c r="D65" s="13">
        <f>100*('Fig. 4B-C rac_Raw'!D65-'Fig. 4B-C rac_Raw'!D$64)/('Fig. 4B-C rac_Raw'!D$11-'Fig. 4B-C rac_Raw'!D$4)</f>
        <v>22.382663012663016</v>
      </c>
      <c r="E65" s="13">
        <f>100*('Fig. 4B-C rac_Raw'!E65-'Fig. 4B-C rac_Raw'!E$64)/('Fig. 4B-C rac_Raw'!E$11-'Fig. 4B-C rac_Raw'!E$4)</f>
        <v>31.926721612139747</v>
      </c>
      <c r="F65" s="13">
        <f>100*('Fig. 4B-C rac_Raw'!F65-'Fig. 4B-C rac_Raw'!F$64)/('Fig. 4B-C rac_Raw'!F$11-'Fig. 4B-C rac_Raw'!F$4)</f>
        <v>23.872570579202279</v>
      </c>
      <c r="G65" s="13">
        <f>100*('Fig. 4B-C rac_Raw'!G65-'Fig. 4B-C rac_Raw'!G$64)/('Fig. 4B-C rac_Raw'!G$11-'Fig. 4B-C rac_Raw'!G$4)</f>
        <v>40.347382804288415</v>
      </c>
      <c r="H65" s="13"/>
      <c r="I65" s="13"/>
      <c r="J65" s="13"/>
      <c r="K65" s="13"/>
      <c r="L65" s="13"/>
      <c r="M65" s="13"/>
      <c r="O65" s="14">
        <f t="shared" si="15"/>
        <v>29.632334502073363</v>
      </c>
      <c r="P65" s="14">
        <f t="shared" si="16"/>
        <v>4.1413472997043046</v>
      </c>
      <c r="Q65" s="14">
        <f t="shared" si="17"/>
        <v>4</v>
      </c>
    </row>
    <row r="66" spans="1:20" s="2" customFormat="1" ht="15.75" thickTop="1" thickBot="1">
      <c r="A66" s="48"/>
      <c r="B66" s="26">
        <f>'Fig. 4B-C rac_Raw'!B66</f>
        <v>3.1699999999999999E-7</v>
      </c>
      <c r="C66" s="12">
        <f>'Fig. 4B-C rac_Raw'!C66</f>
        <v>-6.4989407377822488</v>
      </c>
      <c r="D66" s="13">
        <f>100*('Fig. 4B-C rac_Raw'!D66-'Fig. 4B-C rac_Raw'!D$64)/('Fig. 4B-C rac_Raw'!D$11-'Fig. 4B-C rac_Raw'!D$4)</f>
        <v>20.000000000000004</v>
      </c>
      <c r="E66" s="13">
        <f>100*('Fig. 4B-C rac_Raw'!E66-'Fig. 4B-C rac_Raw'!E$64)/('Fig. 4B-C rac_Raw'!E$11-'Fig. 4B-C rac_Raw'!E$4)</f>
        <v>27.9876928228427</v>
      </c>
      <c r="F66" s="13">
        <f>100*('Fig. 4B-C rac_Raw'!F66-'Fig. 4B-C rac_Raw'!F$64)/('Fig. 4B-C rac_Raw'!F$11-'Fig. 4B-C rac_Raw'!F$4)</f>
        <v>26.868002126235385</v>
      </c>
      <c r="G66" s="13">
        <f>100*('Fig. 4B-C rac_Raw'!G66-'Fig. 4B-C rac_Raw'!G$64)/('Fig. 4B-C rac_Raw'!G$11-'Fig. 4B-C rac_Raw'!G$4)</f>
        <v>40.06832036998108</v>
      </c>
      <c r="H66" s="13"/>
      <c r="I66" s="13"/>
      <c r="J66" s="13"/>
      <c r="K66" s="13"/>
      <c r="L66" s="13"/>
      <c r="M66" s="13"/>
      <c r="O66" s="14">
        <f t="shared" si="15"/>
        <v>28.731003829764791</v>
      </c>
      <c r="P66" s="14">
        <f t="shared" si="16"/>
        <v>4.1712154584404839</v>
      </c>
      <c r="Q66" s="14">
        <f t="shared" si="17"/>
        <v>4</v>
      </c>
    </row>
    <row r="67" spans="1:20" s="2" customFormat="1" ht="15.75" thickTop="1" thickBot="1">
      <c r="A67" s="48"/>
      <c r="B67" s="26">
        <f>'Fig. 4B-C rac_Raw'!B67</f>
        <v>9.9999999999999995E-7</v>
      </c>
      <c r="C67" s="12">
        <f>'Fig. 4B-C rac_Raw'!C67</f>
        <v>-6</v>
      </c>
      <c r="D67" s="13">
        <f>100*('Fig. 4B-C rac_Raw'!D67-'Fig. 4B-C rac_Raw'!D$64)/('Fig. 4B-C rac_Raw'!D$11-'Fig. 4B-C rac_Raw'!D$4)</f>
        <v>17.905246645246649</v>
      </c>
      <c r="E67" s="13">
        <f>100*('Fig. 4B-C rac_Raw'!E67-'Fig. 4B-C rac_Raw'!E$64)/('Fig. 4B-C rac_Raw'!E$11-'Fig. 4B-C rac_Raw'!E$4)</f>
        <v>28.925265024390608</v>
      </c>
      <c r="F67" s="13">
        <f>100*('Fig. 4B-C rac_Raw'!F67-'Fig. 4B-C rac_Raw'!F$64)/('Fig. 4B-C rac_Raw'!F$11-'Fig. 4B-C rac_Raw'!F$4)</f>
        <v>28.945021065480184</v>
      </c>
      <c r="G67" s="13">
        <f>100*('Fig. 4B-C rac_Raw'!G67-'Fig. 4B-C rac_Raw'!G$64)/('Fig. 4B-C rac_Raw'!G$11-'Fig. 4B-C rac_Raw'!G$4)</f>
        <v>41.942925688459098</v>
      </c>
      <c r="H67" s="13"/>
      <c r="I67" s="13"/>
      <c r="J67" s="13"/>
      <c r="K67" s="13"/>
      <c r="L67" s="13"/>
      <c r="M67" s="13"/>
      <c r="O67" s="14">
        <f t="shared" si="15"/>
        <v>29.429614605894137</v>
      </c>
      <c r="P67" s="14">
        <f t="shared" si="16"/>
        <v>4.9149704181986547</v>
      </c>
      <c r="Q67" s="14">
        <f t="shared" si="17"/>
        <v>4</v>
      </c>
    </row>
    <row r="68" spans="1:20" s="2" customFormat="1" ht="15.75" thickTop="1" thickBot="1">
      <c r="A68" s="48"/>
      <c r="B68" s="26">
        <f>'Fig. 4B-C rac_Raw'!B68</f>
        <v>3.1700000000000001E-6</v>
      </c>
      <c r="C68" s="12">
        <f>'Fig. 4B-C rac_Raw'!C68</f>
        <v>-5.4989407377822488</v>
      </c>
      <c r="D68" s="13">
        <f>100*('Fig. 4B-C rac_Raw'!D68-'Fig. 4B-C rac_Raw'!D$64)/('Fig. 4B-C rac_Raw'!D$11-'Fig. 4B-C rac_Raw'!D$4)</f>
        <v>14.316133056133062</v>
      </c>
      <c r="E68" s="13">
        <f>100*('Fig. 4B-C rac_Raw'!E68-'Fig. 4B-C rac_Raw'!E$64)/('Fig. 4B-C rac_Raw'!E$11-'Fig. 4B-C rac_Raw'!E$4)</f>
        <v>23.648371802774662</v>
      </c>
      <c r="F68" s="13">
        <f>100*('Fig. 4B-C rac_Raw'!F68-'Fig. 4B-C rac_Raw'!F$64)/('Fig. 4B-C rac_Raw'!F$11-'Fig. 4B-C rac_Raw'!F$4)</f>
        <v>27.268643934322963</v>
      </c>
      <c r="G68" s="13">
        <f>100*('Fig. 4B-C rac_Raw'!G68-'Fig. 4B-C rac_Raw'!G$64)/('Fig. 4B-C rac_Raw'!G$11-'Fig. 4B-C rac_Raw'!G$4)</f>
        <v>41.569266344334665</v>
      </c>
      <c r="H68" s="13"/>
      <c r="I68" s="13"/>
      <c r="J68" s="13"/>
      <c r="K68" s="13"/>
      <c r="L68" s="13"/>
      <c r="M68" s="13"/>
      <c r="O68" s="14">
        <f t="shared" si="15"/>
        <v>26.700603784391337</v>
      </c>
      <c r="P68" s="14">
        <f t="shared" si="16"/>
        <v>5.6575247180347077</v>
      </c>
      <c r="Q68" s="14">
        <f t="shared" si="17"/>
        <v>4</v>
      </c>
    </row>
    <row r="69" spans="1:20" s="2" customFormat="1" ht="15.75" thickTop="1" thickBot="1">
      <c r="A69" s="48"/>
      <c r="B69" s="26">
        <f>'Fig. 4B-C rac_Raw'!B69</f>
        <v>1.0000000000000001E-5</v>
      </c>
      <c r="C69" s="12">
        <f>'Fig. 4B-C rac_Raw'!C69</f>
        <v>-5</v>
      </c>
      <c r="D69" s="13">
        <f>100*('Fig. 4B-C rac_Raw'!D69-'Fig. 4B-C rac_Raw'!D$64)/('Fig. 4B-C rac_Raw'!D$11-'Fig. 4B-C rac_Raw'!D$4)</f>
        <v>20.277197127197134</v>
      </c>
      <c r="E69" s="13">
        <f>100*('Fig. 4B-C rac_Raw'!E69-'Fig. 4B-C rac_Raw'!E$64)/('Fig. 4B-C rac_Raw'!E$11-'Fig. 4B-C rac_Raw'!E$4)</f>
        <v>25.992304589697341</v>
      </c>
      <c r="F69" s="13">
        <f>100*('Fig. 4B-C rac_Raw'!F69-'Fig. 4B-C rac_Raw'!F$64)/('Fig. 4B-C rac_Raw'!F$11-'Fig. 4B-C rac_Raw'!F$4)</f>
        <v>30.574148521478929</v>
      </c>
      <c r="G69" s="13">
        <f>100*('Fig. 4B-C rac_Raw'!G69-'Fig. 4B-C rac_Raw'!G$64)/('Fig. 4B-C rac_Raw'!G$11-'Fig. 4B-C rac_Raw'!G$4)</f>
        <v>44.401407925162914</v>
      </c>
      <c r="H69" s="13"/>
      <c r="I69" s="13"/>
      <c r="J69" s="13"/>
      <c r="K69" s="13"/>
      <c r="L69" s="13"/>
      <c r="M69" s="13"/>
      <c r="O69" s="14">
        <f t="shared" si="15"/>
        <v>30.311264540884078</v>
      </c>
      <c r="P69" s="14">
        <f t="shared" si="16"/>
        <v>5.1473065165122955</v>
      </c>
      <c r="Q69" s="14">
        <f t="shared" si="17"/>
        <v>4</v>
      </c>
    </row>
    <row r="70" spans="1:20" s="2" customFormat="1" ht="15.75" thickTop="1" thickBot="1">
      <c r="A70" s="48"/>
      <c r="B70" s="26">
        <f>'Fig. 4B-C rac_Raw'!B70</f>
        <v>3.1600000000000002E-5</v>
      </c>
      <c r="C70" s="12">
        <f>'Fig. 4B-C rac_Raw'!C70</f>
        <v>-4.5003129173815966</v>
      </c>
      <c r="D70" s="13">
        <f>100*('Fig. 4B-C rac_Raw'!D70-'Fig. 4B-C rac_Raw'!D$64)/('Fig. 4B-C rac_Raw'!D$11-'Fig. 4B-C rac_Raw'!D$4)</f>
        <v>24.740122850122852</v>
      </c>
      <c r="E70" s="13">
        <f>100*('Fig. 4B-C rac_Raw'!E70-'Fig. 4B-C rac_Raw'!E$64)/('Fig. 4B-C rac_Raw'!E$11-'Fig. 4B-C rac_Raw'!E$4)</f>
        <v>30.898839448110014</v>
      </c>
      <c r="F70" s="13">
        <f>100*('Fig. 4B-C rac_Raw'!F70-'Fig. 4B-C rac_Raw'!F$64)/('Fig. 4B-C rac_Raw'!F$11-'Fig. 4B-C rac_Raw'!F$4)</f>
        <v>44.672273299996071</v>
      </c>
      <c r="G70" s="13">
        <f>100*('Fig. 4B-C rac_Raw'!G70-'Fig. 4B-C rac_Raw'!G$64)/('Fig. 4B-C rac_Raw'!G$11-'Fig. 4B-C rac_Raw'!G$4)</f>
        <v>48.015381017447964</v>
      </c>
      <c r="H70" s="13"/>
      <c r="I70" s="13"/>
      <c r="J70" s="13"/>
      <c r="K70" s="13"/>
      <c r="L70" s="13"/>
      <c r="M70" s="13"/>
      <c r="N70" s="16"/>
      <c r="O70" s="17">
        <f t="shared" si="15"/>
        <v>37.081654153919224</v>
      </c>
      <c r="P70" s="17">
        <f t="shared" si="16"/>
        <v>5.5355252291900578</v>
      </c>
      <c r="Q70" s="17">
        <f t="shared" si="17"/>
        <v>4</v>
      </c>
      <c r="R70" s="16"/>
      <c r="S70" s="16"/>
      <c r="T70" s="16"/>
    </row>
    <row r="71" spans="1:20" s="2" customFormat="1" ht="15.75" thickTop="1" thickBot="1">
      <c r="A71" s="48"/>
      <c r="B71" s="26">
        <f>'Fig. 4B-C rac_Raw'!B71</f>
        <v>1E-4</v>
      </c>
      <c r="C71" s="12">
        <f>'Fig. 4B-C rac_Raw'!C71</f>
        <v>-4</v>
      </c>
      <c r="D71" s="13">
        <f>100*('Fig. 4B-C rac_Raw'!D71-'Fig. 4B-C rac_Raw'!D$64)/('Fig. 4B-C rac_Raw'!D$11-'Fig. 4B-C rac_Raw'!D$4)</f>
        <v>68.767089397089393</v>
      </c>
      <c r="E71" s="13">
        <f>100*('Fig. 4B-C rac_Raw'!E71-'Fig. 4B-C rac_Raw'!E$64)/('Fig. 4B-C rac_Raw'!E$11-'Fig. 4B-C rac_Raw'!E$4)</f>
        <v>64.248154151731697</v>
      </c>
      <c r="F71" s="13">
        <f>100*('Fig. 4B-C rac_Raw'!F71-'Fig. 4B-C rac_Raw'!F$64)/('Fig. 4B-C rac_Raw'!F$11-'Fig. 4B-C rac_Raw'!F$4)</f>
        <v>65.680987911958113</v>
      </c>
      <c r="G71" s="13">
        <f>100*('Fig. 4B-C rac_Raw'!G71-'Fig. 4B-C rac_Raw'!G$64)/('Fig. 4B-C rac_Raw'!G$11-'Fig. 4B-C rac_Raw'!G$4)</f>
        <v>79.906278642001254</v>
      </c>
      <c r="H71" s="13"/>
      <c r="I71" s="13"/>
      <c r="J71" s="13"/>
      <c r="K71" s="13"/>
      <c r="L71" s="13"/>
      <c r="M71" s="13"/>
      <c r="N71" s="16"/>
      <c r="O71" s="17">
        <f t="shared" si="15"/>
        <v>69.650627525695114</v>
      </c>
      <c r="P71" s="17">
        <f t="shared" si="16"/>
        <v>3.5461690204997418</v>
      </c>
      <c r="Q71" s="17">
        <f t="shared" si="17"/>
        <v>4</v>
      </c>
      <c r="R71" s="16"/>
      <c r="S71" s="16"/>
      <c r="T71" s="16"/>
    </row>
    <row r="72" spans="1:20" ht="15" thickTop="1">
      <c r="N72" s="18"/>
      <c r="O72" s="18"/>
      <c r="P72" s="18"/>
      <c r="Q72" s="18"/>
      <c r="R72" s="18"/>
      <c r="S72" s="18"/>
      <c r="T72" s="18"/>
    </row>
    <row r="73" spans="1:20" s="2" customFormat="1" ht="15" thickBot="1">
      <c r="B73" s="1" t="str">
        <f>'Fig. 4B-C rac_Raw'!B73</f>
        <v>GB2-10</v>
      </c>
    </row>
    <row r="74" spans="1:20" s="2" customFormat="1" ht="15.75" thickTop="1" thickBot="1">
      <c r="B74" s="25" t="str">
        <f>'Fig. 4B-C rac_Raw'!B74</f>
        <v>GB1 + GB2-Y697A</v>
      </c>
      <c r="C74" s="3"/>
      <c r="D74" s="4">
        <f>'Fig. 4B-C rac_Raw'!D74</f>
        <v>20200603</v>
      </c>
      <c r="E74" s="4">
        <f>'Fig. 4B-C rac_Raw'!E74</f>
        <v>20200605</v>
      </c>
      <c r="F74" s="4">
        <f>'Fig. 4B-C rac_Raw'!F74</f>
        <v>20200610</v>
      </c>
      <c r="G74" s="4">
        <f>'Fig. 4B-C rac_Raw'!G74</f>
        <v>20200611</v>
      </c>
      <c r="H74" s="4"/>
      <c r="I74" s="4"/>
      <c r="J74" s="4"/>
      <c r="K74" s="4"/>
      <c r="L74" s="4"/>
      <c r="M74" s="4"/>
      <c r="O74" s="5" t="s">
        <v>0</v>
      </c>
      <c r="P74" s="5" t="s">
        <v>1</v>
      </c>
      <c r="Q74" s="5" t="s">
        <v>2</v>
      </c>
    </row>
    <row r="75" spans="1:20" s="2" customFormat="1" ht="15.75" thickTop="1" thickBot="1">
      <c r="B75" s="6" t="str">
        <f>'Fig. 4B-C rac_Raw'!B75</f>
        <v>rac-BHFF (M)</v>
      </c>
      <c r="C75" s="7" t="str">
        <f>'Fig. 4B-C rac_Raw'!C75</f>
        <v>Log M</v>
      </c>
      <c r="D75" s="8"/>
      <c r="E75" s="8"/>
      <c r="F75" s="8"/>
      <c r="G75" s="8"/>
      <c r="H75" s="10"/>
      <c r="I75" s="10"/>
      <c r="J75" s="10"/>
      <c r="K75" s="10"/>
      <c r="L75" s="10"/>
      <c r="M75" s="10"/>
    </row>
    <row r="76" spans="1:20" s="2" customFormat="1" ht="15.75" customHeight="1" thickTop="1" thickBot="1">
      <c r="A76" s="29" t="s">
        <v>29</v>
      </c>
      <c r="B76" s="28" t="str">
        <f>'Fig. 4B-C rac_Raw'!B76</f>
        <v>Buffer</v>
      </c>
      <c r="C76" s="12"/>
      <c r="D76" s="13">
        <f>100*('Fig. 4B-C rac_Raw'!D76-'Fig. 4B-C rac_Raw'!D$76)/('Fig. 4B-C rac_Raw'!D$11-'Fig. 4B-C rac_Raw'!D$4)</f>
        <v>0</v>
      </c>
      <c r="E76" s="13">
        <f>100*('Fig. 4B-C rac_Raw'!E76-'Fig. 4B-C rac_Raw'!E$76)/('Fig. 4B-C rac_Raw'!E$11-'Fig. 4B-C rac_Raw'!E$4)</f>
        <v>0</v>
      </c>
      <c r="F76" s="13">
        <f>100*('Fig. 4B-C rac_Raw'!F76-'Fig. 4B-C rac_Raw'!F$76)/('Fig. 4B-C rac_Raw'!F$11-'Fig. 4B-C rac_Raw'!F$4)</f>
        <v>0</v>
      </c>
      <c r="G76" s="13">
        <f>100*('Fig. 4B-C rac_Raw'!G76-'Fig. 4B-C rac_Raw'!G$76)/('Fig. 4B-C rac_Raw'!G$11-'Fig. 4B-C rac_Raw'!G$4)</f>
        <v>0</v>
      </c>
      <c r="H76" s="13"/>
      <c r="I76" s="13"/>
      <c r="J76" s="13"/>
      <c r="K76" s="13"/>
      <c r="L76" s="13"/>
      <c r="M76" s="13"/>
      <c r="O76" s="14">
        <f t="shared" ref="O76:O83" si="18">AVERAGE(D76:M76)</f>
        <v>0</v>
      </c>
      <c r="P76" s="14">
        <f t="shared" ref="P76:P83" si="19">STDEVA(D76:M76)/SQRT(COUNT(D76:M76))</f>
        <v>0</v>
      </c>
      <c r="Q76" s="14">
        <f t="shared" ref="Q76:Q83" si="20">COUNT(D76:M76)</f>
        <v>4</v>
      </c>
    </row>
    <row r="77" spans="1:20" s="2" customFormat="1" ht="15.75" thickTop="1" thickBot="1">
      <c r="A77" s="48" t="s">
        <v>30</v>
      </c>
      <c r="B77" s="26" t="str">
        <f>'Fig. 4B-C rac_Raw'!B77</f>
        <v>Buffer</v>
      </c>
      <c r="C77" s="12">
        <f>'Fig. 4B-C rac_Raw'!C77</f>
        <v>-14</v>
      </c>
      <c r="D77" s="13">
        <f>100*('Fig. 4B-C rac_Raw'!D77-'Fig. 4B-C rac_Raw'!D$76)/('Fig. 4B-C rac_Raw'!D$11-'Fig. 4B-C rac_Raw'!D$4)</f>
        <v>30.844830844830845</v>
      </c>
      <c r="E77" s="13">
        <f>100*('Fig. 4B-C rac_Raw'!E77-'Fig. 4B-C rac_Raw'!E$76)/('Fig. 4B-C rac_Raw'!E$11-'Fig. 4B-C rac_Raw'!E$4)</f>
        <v>5.920717183017123</v>
      </c>
      <c r="F77" s="13">
        <f>100*('Fig. 4B-C rac_Raw'!F77-'Fig. 4B-C rac_Raw'!F$76)/('Fig. 4B-C rac_Raw'!F$11-'Fig. 4B-C rac_Raw'!F$4)</f>
        <v>10.619366460605582</v>
      </c>
      <c r="G77" s="13">
        <f>100*('Fig. 4B-C rac_Raw'!G77-'Fig. 4B-C rac_Raw'!G$76)/('Fig. 4B-C rac_Raw'!G$11-'Fig. 4B-C rac_Raw'!G$4)</f>
        <v>15.528169014084506</v>
      </c>
      <c r="H77" s="13"/>
      <c r="I77" s="13"/>
      <c r="J77" s="13"/>
      <c r="K77" s="13"/>
      <c r="L77" s="13"/>
      <c r="M77" s="13"/>
      <c r="O77" s="14">
        <f t="shared" si="18"/>
        <v>15.728270875634514</v>
      </c>
      <c r="P77" s="14">
        <f t="shared" si="19"/>
        <v>5.4070897888234031</v>
      </c>
      <c r="Q77" s="14">
        <f t="shared" si="20"/>
        <v>4</v>
      </c>
    </row>
    <row r="78" spans="1:20" s="2" customFormat="1" ht="15.75" thickTop="1" thickBot="1">
      <c r="A78" s="48"/>
      <c r="B78" s="26">
        <f>'Fig. 4B-C rac_Raw'!B78</f>
        <v>3.1699999999999999E-7</v>
      </c>
      <c r="C78" s="12">
        <f>'Fig. 4B-C rac_Raw'!C78</f>
        <v>-6.4989407377822488</v>
      </c>
      <c r="D78" s="13">
        <f>100*('Fig. 4B-C rac_Raw'!D78-'Fig. 4B-C rac_Raw'!D$76)/('Fig. 4B-C rac_Raw'!D$11-'Fig. 4B-C rac_Raw'!D$4)</f>
        <v>45.6038556038556</v>
      </c>
      <c r="E78" s="13">
        <f>100*('Fig. 4B-C rac_Raw'!E78-'Fig. 4B-C rac_Raw'!E$76)/('Fig. 4B-C rac_Raw'!E$11-'Fig. 4B-C rac_Raw'!E$4)</f>
        <v>7.600028918670044</v>
      </c>
      <c r="F78" s="13">
        <f>100*('Fig. 4B-C rac_Raw'!F78-'Fig. 4B-C rac_Raw'!F$76)/('Fig. 4B-C rac_Raw'!F$11-'Fig. 4B-C rac_Raw'!F$4)</f>
        <v>11.414732054967123</v>
      </c>
      <c r="G78" s="13">
        <f>100*('Fig. 4B-C rac_Raw'!G78-'Fig. 4B-C rac_Raw'!G$76)/('Fig. 4B-C rac_Raw'!G$11-'Fig. 4B-C rac_Raw'!G$4)</f>
        <v>17.492642421694345</v>
      </c>
      <c r="H78" s="13"/>
      <c r="I78" s="13"/>
      <c r="J78" s="13"/>
      <c r="K78" s="13"/>
      <c r="L78" s="13"/>
      <c r="M78" s="13"/>
      <c r="O78" s="14">
        <f t="shared" si="18"/>
        <v>20.527814749796775</v>
      </c>
      <c r="P78" s="14">
        <f t="shared" si="19"/>
        <v>8.6032746608195207</v>
      </c>
      <c r="Q78" s="14">
        <f t="shared" si="20"/>
        <v>4</v>
      </c>
    </row>
    <row r="79" spans="1:20" s="2" customFormat="1" ht="15.75" thickTop="1" thickBot="1">
      <c r="A79" s="48"/>
      <c r="B79" s="26">
        <f>'Fig. 4B-C rac_Raw'!B79</f>
        <v>9.9999999999999995E-7</v>
      </c>
      <c r="C79" s="12">
        <f>'Fig. 4B-C rac_Raw'!C79</f>
        <v>-6</v>
      </c>
      <c r="D79" s="13">
        <f>100*('Fig. 4B-C rac_Raw'!D79-'Fig. 4B-C rac_Raw'!D$76)/('Fig. 4B-C rac_Raw'!D$11-'Fig. 4B-C rac_Raw'!D$4)</f>
        <v>20.901534681534681</v>
      </c>
      <c r="E79" s="13">
        <f>100*('Fig. 4B-C rac_Raw'!E79-'Fig. 4B-C rac_Raw'!E$76)/('Fig. 4B-C rac_Raw'!E$11-'Fig. 4B-C rac_Raw'!E$4)</f>
        <v>7.0348469974049292</v>
      </c>
      <c r="F79" s="13">
        <f>100*('Fig. 4B-C rac_Raw'!F79-'Fig. 4B-C rac_Raw'!F$76)/('Fig. 4B-C rac_Raw'!F$11-'Fig. 4B-C rac_Raw'!F$4)</f>
        <v>10.781787218962869</v>
      </c>
      <c r="G79" s="13">
        <f>100*('Fig. 4B-C rac_Raw'!G79-'Fig. 4B-C rac_Raw'!G$76)/('Fig. 4B-C rac_Raw'!G$11-'Fig. 4B-C rac_Raw'!G$4)</f>
        <v>19.366724826571364</v>
      </c>
      <c r="H79" s="13"/>
      <c r="I79" s="13"/>
      <c r="J79" s="13"/>
      <c r="K79" s="13"/>
      <c r="L79" s="13"/>
      <c r="M79" s="13"/>
      <c r="O79" s="14">
        <f t="shared" si="18"/>
        <v>14.521223431118461</v>
      </c>
      <c r="P79" s="14">
        <f t="shared" si="19"/>
        <v>3.3443543312768886</v>
      </c>
      <c r="Q79" s="14">
        <f t="shared" si="20"/>
        <v>4</v>
      </c>
    </row>
    <row r="80" spans="1:20" s="2" customFormat="1" ht="15.75" thickTop="1" thickBot="1">
      <c r="A80" s="48"/>
      <c r="B80" s="26">
        <f>'Fig. 4B-C rac_Raw'!B80</f>
        <v>3.1700000000000001E-6</v>
      </c>
      <c r="C80" s="12">
        <f>'Fig. 4B-C rac_Raw'!C80</f>
        <v>-5.4989407377822488</v>
      </c>
      <c r="D80" s="13">
        <f>100*('Fig. 4B-C rac_Raw'!D80-'Fig. 4B-C rac_Raw'!D$76)/('Fig. 4B-C rac_Raw'!D$11-'Fig. 4B-C rac_Raw'!D$4)</f>
        <v>41.754868644868644</v>
      </c>
      <c r="E80" s="13">
        <f>100*('Fig. 4B-C rac_Raw'!E80-'Fig. 4B-C rac_Raw'!E$76)/('Fig. 4B-C rac_Raw'!E$11-'Fig. 4B-C rac_Raw'!E$4)</f>
        <v>10.031227597543433</v>
      </c>
      <c r="F80" s="13">
        <f>100*('Fig. 4B-C rac_Raw'!F80-'Fig. 4B-C rac_Raw'!F$76)/('Fig. 4B-C rac_Raw'!F$11-'Fig. 4B-C rac_Raw'!F$4)</f>
        <v>12.030948537228806</v>
      </c>
      <c r="G80" s="13">
        <f>100*('Fig. 4B-C rac_Raw'!G80-'Fig. 4B-C rac_Raw'!G$76)/('Fig. 4B-C rac_Raw'!G$11-'Fig. 4B-C rac_Raw'!G$4)</f>
        <v>19.888761824679417</v>
      </c>
      <c r="H80" s="13"/>
      <c r="I80" s="13"/>
      <c r="J80" s="13"/>
      <c r="K80" s="13"/>
      <c r="L80" s="13"/>
      <c r="M80" s="13"/>
      <c r="O80" s="14">
        <f t="shared" si="18"/>
        <v>20.926451651080075</v>
      </c>
      <c r="P80" s="14">
        <f t="shared" si="19"/>
        <v>7.2614027425161725</v>
      </c>
      <c r="Q80" s="14">
        <f t="shared" si="20"/>
        <v>4</v>
      </c>
    </row>
    <row r="81" spans="1:20" s="2" customFormat="1" ht="15.75" thickTop="1" thickBot="1">
      <c r="A81" s="48"/>
      <c r="B81" s="26">
        <f>'Fig. 4B-C rac_Raw'!B81</f>
        <v>1.0000000000000001E-5</v>
      </c>
      <c r="C81" s="12">
        <f>'Fig. 4B-C rac_Raw'!C81</f>
        <v>-5</v>
      </c>
      <c r="D81" s="13">
        <f>100*('Fig. 4B-C rac_Raw'!D81-'Fig. 4B-C rac_Raw'!D$76)/('Fig. 4B-C rac_Raw'!D$11-'Fig. 4B-C rac_Raw'!D$4)</f>
        <v>43.827255717255717</v>
      </c>
      <c r="E81" s="13">
        <f>100*('Fig. 4B-C rac_Raw'!E81-'Fig. 4B-C rac_Raw'!E$76)/('Fig. 4B-C rac_Raw'!E$11-'Fig. 4B-C rac_Raw'!E$4)</f>
        <v>22.999983257612076</v>
      </c>
      <c r="F81" s="13">
        <f>100*('Fig. 4B-C rac_Raw'!F81-'Fig. 4B-C rac_Raw'!F$76)/('Fig. 4B-C rac_Raw'!F$11-'Fig. 4B-C rac_Raw'!F$4)</f>
        <v>26.869315273457509</v>
      </c>
      <c r="G81" s="13">
        <f>100*('Fig. 4B-C rac_Raw'!G81-'Fig. 4B-C rac_Raw'!G$76)/('Fig. 4B-C rac_Raw'!G$11-'Fig. 4B-C rac_Raw'!G$4)</f>
        <v>34.986863043935251</v>
      </c>
      <c r="H81" s="13"/>
      <c r="I81" s="13"/>
      <c r="J81" s="13"/>
      <c r="K81" s="13"/>
      <c r="L81" s="13"/>
      <c r="M81" s="13"/>
      <c r="O81" s="14">
        <f t="shared" si="18"/>
        <v>32.170854323065136</v>
      </c>
      <c r="P81" s="14">
        <f t="shared" si="19"/>
        <v>4.6189175406887202</v>
      </c>
      <c r="Q81" s="14">
        <f t="shared" si="20"/>
        <v>4</v>
      </c>
    </row>
    <row r="82" spans="1:20" s="2" customFormat="1" ht="15.75" thickTop="1" thickBot="1">
      <c r="A82" s="48"/>
      <c r="B82" s="26">
        <f>'Fig. 4B-C rac_Raw'!B82</f>
        <v>3.1600000000000002E-5</v>
      </c>
      <c r="C82" s="12">
        <f>'Fig. 4B-C rac_Raw'!C82</f>
        <v>-4.5003129173815966</v>
      </c>
      <c r="D82" s="13">
        <f>100*('Fig. 4B-C rac_Raw'!D82-'Fig. 4B-C rac_Raw'!D$76)/('Fig. 4B-C rac_Raw'!D$11-'Fig. 4B-C rac_Raw'!D$4)</f>
        <v>79.346059346059349</v>
      </c>
      <c r="E82" s="13">
        <f>100*('Fig. 4B-C rac_Raw'!E82-'Fig. 4B-C rac_Raw'!E$76)/('Fig. 4B-C rac_Raw'!E$11-'Fig. 4B-C rac_Raw'!E$4)</f>
        <v>55.386356475879538</v>
      </c>
      <c r="F82" s="13">
        <f>100*('Fig. 4B-C rac_Raw'!F82-'Fig. 4B-C rac_Raw'!F$76)/('Fig. 4B-C rac_Raw'!F$11-'Fig. 4B-C rac_Raw'!F$4)</f>
        <v>54.267565066740168</v>
      </c>
      <c r="G82" s="13">
        <f>100*('Fig. 4B-C rac_Raw'!G82-'Fig. 4B-C rac_Raw'!G$76)/('Fig. 4B-C rac_Raw'!G$11-'Fig. 4B-C rac_Raw'!G$4)</f>
        <v>60.230013664073994</v>
      </c>
      <c r="H82" s="13"/>
      <c r="I82" s="13"/>
      <c r="J82" s="13"/>
      <c r="K82" s="13"/>
      <c r="L82" s="13"/>
      <c r="M82" s="13"/>
      <c r="N82" s="16"/>
      <c r="O82" s="17">
        <f t="shared" si="18"/>
        <v>62.307498638188264</v>
      </c>
      <c r="P82" s="17">
        <f t="shared" si="19"/>
        <v>5.8250267200936836</v>
      </c>
      <c r="Q82" s="17">
        <f t="shared" si="20"/>
        <v>4</v>
      </c>
      <c r="R82" s="16"/>
      <c r="S82" s="16"/>
      <c r="T82" s="16"/>
    </row>
    <row r="83" spans="1:20" s="2" customFormat="1" ht="15.75" thickTop="1" thickBot="1">
      <c r="A83" s="48"/>
      <c r="B83" s="26">
        <f>'Fig. 4B-C rac_Raw'!B83</f>
        <v>1E-4</v>
      </c>
      <c r="C83" s="12">
        <f>'Fig. 4B-C rac_Raw'!C83</f>
        <v>-4</v>
      </c>
      <c r="D83" s="13">
        <f>100*('Fig. 4B-C rac_Raw'!D83-'Fig. 4B-C rac_Raw'!D$76)/('Fig. 4B-C rac_Raw'!D$11-'Fig. 4B-C rac_Raw'!D$4)</f>
        <v>111.12644112644114</v>
      </c>
      <c r="E83" s="13">
        <f>100*('Fig. 4B-C rac_Raw'!E83-'Fig. 4B-C rac_Raw'!E$76)/('Fig. 4B-C rac_Raw'!E$11-'Fig. 4B-C rac_Raw'!E$4)</f>
        <v>117.53968022039071</v>
      </c>
      <c r="F83" s="13">
        <f>100*('Fig. 4B-C rac_Raw'!F83-'Fig. 4B-C rac_Raw'!F$76)/('Fig. 4B-C rac_Raw'!F$11-'Fig. 4B-C rac_Raw'!F$4)</f>
        <v>90.113663031066665</v>
      </c>
      <c r="G83" s="13">
        <f>100*('Fig. 4B-C rac_Raw'!G83-'Fig. 4B-C rac_Raw'!G$76)/('Fig. 4B-C rac_Raw'!G$11-'Fig. 4B-C rac_Raw'!G$4)</f>
        <v>103.86010195501366</v>
      </c>
      <c r="H83" s="13"/>
      <c r="I83" s="13"/>
      <c r="J83" s="13"/>
      <c r="K83" s="13"/>
      <c r="L83" s="13"/>
      <c r="M83" s="13"/>
      <c r="N83" s="16"/>
      <c r="O83" s="17">
        <f t="shared" si="18"/>
        <v>105.65997158322804</v>
      </c>
      <c r="P83" s="17">
        <f t="shared" si="19"/>
        <v>5.8873947750563387</v>
      </c>
      <c r="Q83" s="17">
        <f t="shared" si="20"/>
        <v>4</v>
      </c>
      <c r="R83" s="16"/>
      <c r="S83" s="16"/>
      <c r="T83" s="16"/>
    </row>
    <row r="84" spans="1:20" ht="15" thickTop="1">
      <c r="N84" s="18"/>
      <c r="O84" s="18"/>
      <c r="P84" s="18"/>
      <c r="Q84" s="18"/>
      <c r="R84" s="18"/>
      <c r="S84" s="18"/>
      <c r="T84" s="18"/>
    </row>
    <row r="85" spans="1:20" s="2" customFormat="1" ht="15" thickBot="1">
      <c r="B85" s="1" t="str">
        <f>'Fig. 4B-C rac_Raw'!B85</f>
        <v>GB2-11</v>
      </c>
    </row>
    <row r="86" spans="1:20" s="2" customFormat="1" ht="15.75" thickTop="1" thickBot="1">
      <c r="B86" s="25" t="str">
        <f>'Fig. 4B-C rac_Raw'!B86</f>
        <v>GB1 + GB2-N698A</v>
      </c>
      <c r="C86" s="3"/>
      <c r="D86" s="4">
        <f>'Fig. 4B-C rac_Raw'!D86</f>
        <v>20200603</v>
      </c>
      <c r="E86" s="4">
        <f>'Fig. 4B-C rac_Raw'!E86</f>
        <v>20200605</v>
      </c>
      <c r="F86" s="4">
        <f>'Fig. 4B-C rac_Raw'!F86</f>
        <v>20200610</v>
      </c>
      <c r="G86" s="4">
        <f>'Fig. 4B-C rac_Raw'!G86</f>
        <v>20200611</v>
      </c>
      <c r="H86" s="4"/>
      <c r="I86" s="4"/>
      <c r="J86" s="4"/>
      <c r="K86" s="4"/>
      <c r="L86" s="4"/>
      <c r="M86" s="4"/>
      <c r="O86" s="5" t="s">
        <v>0</v>
      </c>
      <c r="P86" s="5" t="s">
        <v>1</v>
      </c>
      <c r="Q86" s="5" t="s">
        <v>2</v>
      </c>
    </row>
    <row r="87" spans="1:20" s="2" customFormat="1" ht="15.75" thickTop="1" thickBot="1">
      <c r="B87" s="6" t="str">
        <f>'Fig. 4B-C rac_Raw'!B87</f>
        <v>rac-BHFF (M)</v>
      </c>
      <c r="C87" s="7" t="str">
        <f>'Fig. 4B-C rac_Raw'!C87</f>
        <v>Log M</v>
      </c>
      <c r="D87" s="8"/>
      <c r="E87" s="8"/>
      <c r="F87" s="8"/>
      <c r="G87" s="8"/>
      <c r="H87" s="10"/>
      <c r="I87" s="10"/>
      <c r="J87" s="10"/>
      <c r="K87" s="10"/>
      <c r="L87" s="10"/>
      <c r="M87" s="10"/>
    </row>
    <row r="88" spans="1:20" s="2" customFormat="1" ht="15.75" customHeight="1" thickTop="1" thickBot="1">
      <c r="A88" s="29" t="s">
        <v>29</v>
      </c>
      <c r="B88" s="28" t="str">
        <f>'Fig. 4B-C rac_Raw'!B88</f>
        <v>Buffer</v>
      </c>
      <c r="C88" s="12"/>
      <c r="D88" s="13">
        <f>100*('Fig. 4B-C rac_Raw'!D88-'Fig. 4B-C rac_Raw'!D$88)/('Fig. 4B-C rac_Raw'!D$11-'Fig. 4B-C rac_Raw'!D$4)</f>
        <v>0</v>
      </c>
      <c r="E88" s="13">
        <f>100*('Fig. 4B-C rac_Raw'!E88-'Fig. 4B-C rac_Raw'!E$88)/('Fig. 4B-C rac_Raw'!E$11-'Fig. 4B-C rac_Raw'!E$4)</f>
        <v>0</v>
      </c>
      <c r="F88" s="13">
        <f>100*('Fig. 4B-C rac_Raw'!F88-'Fig. 4B-C rac_Raw'!F$88)/('Fig. 4B-C rac_Raw'!F$11-'Fig. 4B-C rac_Raw'!F$4)</f>
        <v>0</v>
      </c>
      <c r="G88" s="13">
        <f>100*('Fig. 4B-C rac_Raw'!G88-'Fig. 4B-C rac_Raw'!G$88)/('Fig. 4B-C rac_Raw'!G$11-'Fig. 4B-C rac_Raw'!G$4)</f>
        <v>0</v>
      </c>
      <c r="H88" s="13"/>
      <c r="I88" s="13"/>
      <c r="J88" s="13"/>
      <c r="K88" s="13"/>
      <c r="L88" s="13"/>
      <c r="M88" s="13"/>
      <c r="O88" s="14">
        <f t="shared" ref="O88:O95" si="21">AVERAGE(D88:M88)</f>
        <v>0</v>
      </c>
      <c r="P88" s="14">
        <f t="shared" ref="P88:P95" si="22">STDEVA(D88:M88)/SQRT(COUNT(D88:M88))</f>
        <v>0</v>
      </c>
      <c r="Q88" s="14">
        <f t="shared" ref="Q88:Q95" si="23">COUNT(D88:M88)</f>
        <v>4</v>
      </c>
    </row>
    <row r="89" spans="1:20" s="2" customFormat="1" ht="15.75" thickTop="1" thickBot="1">
      <c r="A89" s="48" t="s">
        <v>30</v>
      </c>
      <c r="B89" s="26" t="str">
        <f>'Fig. 4B-C rac_Raw'!B89</f>
        <v>Buffer</v>
      </c>
      <c r="C89" s="12">
        <f>'Fig. 4B-C rac_Raw'!C89</f>
        <v>-14</v>
      </c>
      <c r="D89" s="13">
        <f>100*('Fig. 4B-C rac_Raw'!D89-'Fig. 4B-C rac_Raw'!D$88)/('Fig. 4B-C rac_Raw'!D$11-'Fig. 4B-C rac_Raw'!D$4)</f>
        <v>48.469727839727845</v>
      </c>
      <c r="E89" s="13">
        <f>100*('Fig. 4B-C rac_Raw'!E89-'Fig. 4B-C rac_Raw'!E$88)/('Fig. 4B-C rac_Raw'!E$11-'Fig. 4B-C rac_Raw'!E$4)</f>
        <v>47.535700098171269</v>
      </c>
      <c r="F89" s="13">
        <f>100*('Fig. 4B-C rac_Raw'!F89-'Fig. 4B-C rac_Raw'!F$88)/('Fig. 4B-C rac_Raw'!F$11-'Fig. 4B-C rac_Raw'!F$4)</f>
        <v>25.823259636964998</v>
      </c>
      <c r="G89" s="13">
        <f>100*('Fig. 4B-C rac_Raw'!G89-'Fig. 4B-C rac_Raw'!G$88)/('Fig. 4B-C rac_Raw'!G$11-'Fig. 4B-C rac_Raw'!G$4)</f>
        <v>47.749105528694564</v>
      </c>
      <c r="H89" s="13"/>
      <c r="I89" s="13"/>
      <c r="J89" s="13"/>
      <c r="K89" s="13"/>
      <c r="L89" s="13"/>
      <c r="M89" s="13"/>
      <c r="O89" s="14">
        <f t="shared" si="21"/>
        <v>42.394448275889673</v>
      </c>
      <c r="P89" s="14">
        <f t="shared" si="22"/>
        <v>5.5273421828876002</v>
      </c>
      <c r="Q89" s="14">
        <f t="shared" si="23"/>
        <v>4</v>
      </c>
    </row>
    <row r="90" spans="1:20" s="2" customFormat="1" ht="15.75" thickTop="1" thickBot="1">
      <c r="A90" s="48"/>
      <c r="B90" s="26">
        <f>'Fig. 4B-C rac_Raw'!B90</f>
        <v>3.1699999999999999E-7</v>
      </c>
      <c r="C90" s="12">
        <f>'Fig. 4B-C rac_Raw'!C90</f>
        <v>-6.4989407377822488</v>
      </c>
      <c r="D90" s="13">
        <f>100*('Fig. 4B-C rac_Raw'!D90-'Fig. 4B-C rac_Raw'!D$88)/('Fig. 4B-C rac_Raw'!D$11-'Fig. 4B-C rac_Raw'!D$4)</f>
        <v>46.420967680967685</v>
      </c>
      <c r="E90" s="13">
        <f>100*('Fig. 4B-C rac_Raw'!E90-'Fig. 4B-C rac_Raw'!E$88)/('Fig. 4B-C rac_Raw'!E$11-'Fig. 4B-C rac_Raw'!E$4)</f>
        <v>43.855416543001297</v>
      </c>
      <c r="F90" s="13">
        <f>100*('Fig. 4B-C rac_Raw'!F90-'Fig. 4B-C rac_Raw'!F$88)/('Fig. 4B-C rac_Raw'!F$11-'Fig. 4B-C rac_Raw'!F$4)</f>
        <v>22.476408630940661</v>
      </c>
      <c r="G90" s="13">
        <f>100*('Fig. 4B-C rac_Raw'!G90-'Fig. 4B-C rac_Raw'!G$88)/('Fig. 4B-C rac_Raw'!G$11-'Fig. 4B-C rac_Raw'!G$4)</f>
        <v>47.247214105528691</v>
      </c>
      <c r="H90" s="13"/>
      <c r="I90" s="13"/>
      <c r="J90" s="13"/>
      <c r="K90" s="13"/>
      <c r="L90" s="13"/>
      <c r="M90" s="13"/>
      <c r="O90" s="14">
        <f t="shared" si="21"/>
        <v>40.000001740109582</v>
      </c>
      <c r="P90" s="14">
        <f t="shared" si="22"/>
        <v>5.8856565014817566</v>
      </c>
      <c r="Q90" s="14">
        <f t="shared" si="23"/>
        <v>4</v>
      </c>
    </row>
    <row r="91" spans="1:20" s="2" customFormat="1" ht="15.75" thickTop="1" thickBot="1">
      <c r="A91" s="48"/>
      <c r="B91" s="26">
        <f>'Fig. 4B-C rac_Raw'!B91</f>
        <v>9.9999999999999995E-7</v>
      </c>
      <c r="C91" s="12">
        <f>'Fig. 4B-C rac_Raw'!C91</f>
        <v>-6</v>
      </c>
      <c r="D91" s="13">
        <f>100*('Fig. 4B-C rac_Raw'!D91-'Fig. 4B-C rac_Raw'!D$88)/('Fig. 4B-C rac_Raw'!D$11-'Fig. 4B-C rac_Raw'!D$4)</f>
        <v>49.91810054810054</v>
      </c>
      <c r="E91" s="13">
        <f>100*('Fig. 4B-C rac_Raw'!E91-'Fig. 4B-C rac_Raw'!E$88)/('Fig. 4B-C rac_Raw'!E$11-'Fig. 4B-C rac_Raw'!E$4)</f>
        <v>46.412943387898295</v>
      </c>
      <c r="F91" s="13">
        <f>100*('Fig. 4B-C rac_Raw'!F91-'Fig. 4B-C rac_Raw'!F$88)/('Fig. 4B-C rac_Raw'!F$11-'Fig. 4B-C rac_Raw'!F$4)</f>
        <v>24.403802614482032</v>
      </c>
      <c r="G91" s="13">
        <f>100*('Fig. 4B-C rac_Raw'!G91-'Fig. 4B-C rac_Raw'!G$88)/('Fig. 4B-C rac_Raw'!G$11-'Fig. 4B-C rac_Raw'!G$4)</f>
        <v>47.118105423586293</v>
      </c>
      <c r="H91" s="13"/>
      <c r="I91" s="13"/>
      <c r="J91" s="13"/>
      <c r="K91" s="13"/>
      <c r="L91" s="13"/>
      <c r="M91" s="13"/>
      <c r="O91" s="14">
        <f t="shared" si="21"/>
        <v>41.963237993516792</v>
      </c>
      <c r="P91" s="14">
        <f t="shared" si="22"/>
        <v>5.9018792586994069</v>
      </c>
      <c r="Q91" s="14">
        <f t="shared" si="23"/>
        <v>4</v>
      </c>
    </row>
    <row r="92" spans="1:20" s="2" customFormat="1" ht="15.75" thickTop="1" thickBot="1">
      <c r="A92" s="48"/>
      <c r="B92" s="26">
        <f>'Fig. 4B-C rac_Raw'!B92</f>
        <v>3.1700000000000001E-6</v>
      </c>
      <c r="C92" s="12">
        <f>'Fig. 4B-C rac_Raw'!C92</f>
        <v>-5.4989407377822488</v>
      </c>
      <c r="D92" s="13">
        <f>100*('Fig. 4B-C rac_Raw'!D92-'Fig. 4B-C rac_Raw'!D$88)/('Fig. 4B-C rac_Raw'!D$11-'Fig. 4B-C rac_Raw'!D$4)</f>
        <v>46.428525798525797</v>
      </c>
      <c r="E92" s="13">
        <f>100*('Fig. 4B-C rac_Raw'!E92-'Fig. 4B-C rac_Raw'!E$88)/('Fig. 4B-C rac_Raw'!E$11-'Fig. 4B-C rac_Raw'!E$4)</f>
        <v>50.665003082121409</v>
      </c>
      <c r="F92" s="13">
        <f>100*('Fig. 4B-C rac_Raw'!F92-'Fig. 4B-C rac_Raw'!F$88)/('Fig. 4B-C rac_Raw'!F$11-'Fig. 4B-C rac_Raw'!F$4)</f>
        <v>26.793847698547076</v>
      </c>
      <c r="G92" s="13">
        <f>100*('Fig. 4B-C rac_Raw'!G92-'Fig. 4B-C rac_Raw'!G$88)/('Fig. 4B-C rac_Raw'!G$11-'Fig. 4B-C rac_Raw'!G$4)</f>
        <v>47.557809018288822</v>
      </c>
      <c r="H92" s="13"/>
      <c r="I92" s="13"/>
      <c r="J92" s="13"/>
      <c r="K92" s="13"/>
      <c r="L92" s="13"/>
      <c r="M92" s="13"/>
      <c r="O92" s="14">
        <f t="shared" si="21"/>
        <v>42.861296399370772</v>
      </c>
      <c r="P92" s="14">
        <f t="shared" si="22"/>
        <v>5.4301864770762638</v>
      </c>
      <c r="Q92" s="14">
        <f t="shared" si="23"/>
        <v>4</v>
      </c>
    </row>
    <row r="93" spans="1:20" s="2" customFormat="1" ht="15.75" thickTop="1" thickBot="1">
      <c r="A93" s="48"/>
      <c r="B93" s="26">
        <f>'Fig. 4B-C rac_Raw'!B93</f>
        <v>1.0000000000000001E-5</v>
      </c>
      <c r="C93" s="12">
        <f>'Fig. 4B-C rac_Raw'!C93</f>
        <v>-5</v>
      </c>
      <c r="D93" s="13">
        <f>100*('Fig. 4B-C rac_Raw'!D93-'Fig. 4B-C rac_Raw'!D$88)/('Fig. 4B-C rac_Raw'!D$11-'Fig. 4B-C rac_Raw'!D$4)</f>
        <v>46.655326025326033</v>
      </c>
      <c r="E93" s="13">
        <f>100*('Fig. 4B-C rac_Raw'!E93-'Fig. 4B-C rac_Raw'!E$88)/('Fig. 4B-C rac_Raw'!E$11-'Fig. 4B-C rac_Raw'!E$4)</f>
        <v>42.595172104137646</v>
      </c>
      <c r="F93" s="13">
        <f>100*('Fig. 4B-C rac_Raw'!F93-'Fig. 4B-C rac_Raw'!F$88)/('Fig. 4B-C rac_Raw'!F$11-'Fig. 4B-C rac_Raw'!F$4)</f>
        <v>27.036002283734305</v>
      </c>
      <c r="G93" s="13">
        <f>100*('Fig. 4B-C rac_Raw'!G93-'Fig. 4B-C rac_Raw'!G$88)/('Fig. 4B-C rac_Raw'!G$11-'Fig. 4B-C rac_Raw'!G$4)</f>
        <v>48.273071263401306</v>
      </c>
      <c r="H93" s="13"/>
      <c r="I93" s="13"/>
      <c r="J93" s="13"/>
      <c r="K93" s="13"/>
      <c r="L93" s="13"/>
      <c r="M93" s="13"/>
      <c r="O93" s="14">
        <f t="shared" si="21"/>
        <v>41.139892919149823</v>
      </c>
      <c r="P93" s="14">
        <f t="shared" si="22"/>
        <v>4.8505996553830197</v>
      </c>
      <c r="Q93" s="14">
        <f t="shared" si="23"/>
        <v>4</v>
      </c>
    </row>
    <row r="94" spans="1:20" s="2" customFormat="1" ht="15.75" thickTop="1" thickBot="1">
      <c r="A94" s="48"/>
      <c r="B94" s="26">
        <f>'Fig. 4B-C rac_Raw'!B94</f>
        <v>3.1600000000000002E-5</v>
      </c>
      <c r="C94" s="12">
        <f>'Fig. 4B-C rac_Raw'!C94</f>
        <v>-4.5003129173815966</v>
      </c>
      <c r="D94" s="13">
        <f>100*('Fig. 4B-C rac_Raw'!D94-'Fig. 4B-C rac_Raw'!D$88)/('Fig. 4B-C rac_Raw'!D$11-'Fig. 4B-C rac_Raw'!D$4)</f>
        <v>46.912364392364395</v>
      </c>
      <c r="E94" s="13">
        <f>100*('Fig. 4B-C rac_Raw'!E94-'Fig. 4B-C rac_Raw'!E$88)/('Fig. 4B-C rac_Raw'!E$11-'Fig. 4B-C rac_Raw'!E$4)</f>
        <v>63.445531684969133</v>
      </c>
      <c r="F94" s="13">
        <f>100*('Fig. 4B-C rac_Raw'!F94-'Fig. 4B-C rac_Raw'!F$88)/('Fig. 4B-C rac_Raw'!F$11-'Fig. 4B-C rac_Raw'!F$4)</f>
        <v>30.366120998543138</v>
      </c>
      <c r="G94" s="13">
        <f>100*('Fig. 4B-C rac_Raw'!G94-'Fig. 4B-C rac_Raw'!G$88)/('Fig. 4B-C rac_Raw'!G$11-'Fig. 4B-C rac_Raw'!G$4)</f>
        <v>65.644839709901206</v>
      </c>
      <c r="H94" s="13"/>
      <c r="I94" s="13"/>
      <c r="J94" s="13"/>
      <c r="K94" s="13"/>
      <c r="L94" s="13"/>
      <c r="M94" s="13"/>
      <c r="N94" s="16"/>
      <c r="O94" s="17">
        <f t="shared" si="21"/>
        <v>51.592214196444459</v>
      </c>
      <c r="P94" s="17">
        <f t="shared" si="22"/>
        <v>8.2179957306103901</v>
      </c>
      <c r="Q94" s="17">
        <f t="shared" si="23"/>
        <v>4</v>
      </c>
      <c r="R94" s="16"/>
      <c r="S94" s="16"/>
      <c r="T94" s="16"/>
    </row>
    <row r="95" spans="1:20" s="2" customFormat="1" ht="15.75" thickTop="1" thickBot="1">
      <c r="A95" s="48"/>
      <c r="B95" s="26">
        <f>'Fig. 4B-C rac_Raw'!B95</f>
        <v>1E-4</v>
      </c>
      <c r="C95" s="12">
        <f>'Fig. 4B-C rac_Raw'!C95</f>
        <v>-4</v>
      </c>
      <c r="D95" s="13">
        <f>100*('Fig. 4B-C rac_Raw'!D95-'Fig. 4B-C rac_Raw'!D$88)/('Fig. 4B-C rac_Raw'!D$11-'Fig. 4B-C rac_Raw'!D$4)</f>
        <v>66.95331506331506</v>
      </c>
      <c r="E95" s="13">
        <f>100*('Fig. 4B-C rac_Raw'!E95-'Fig. 4B-C rac_Raw'!E$88)/('Fig. 4B-C rac_Raw'!E$11-'Fig. 4B-C rac_Raw'!E$4)</f>
        <v>84.548045326210215</v>
      </c>
      <c r="F95" s="13">
        <f>100*('Fig. 4B-C rac_Raw'!F95-'Fig. 4B-C rac_Raw'!F$88)/('Fig. 4B-C rac_Raw'!F$11-'Fig. 4B-C rac_Raw'!F$4)</f>
        <v>60.380490806000722</v>
      </c>
      <c r="G95" s="13">
        <f>100*('Fig. 4B-C rac_Raw'!G95-'Fig. 4B-C rac_Raw'!G$88)/('Fig. 4B-C rac_Raw'!G$11-'Fig. 4B-C rac_Raw'!G$4)</f>
        <v>85.997651355896579</v>
      </c>
      <c r="H95" s="13"/>
      <c r="I95" s="13"/>
      <c r="J95" s="13"/>
      <c r="K95" s="13"/>
      <c r="L95" s="13"/>
      <c r="M95" s="13"/>
      <c r="N95" s="16"/>
      <c r="O95" s="17">
        <f t="shared" si="21"/>
        <v>74.469875637855637</v>
      </c>
      <c r="P95" s="17">
        <f t="shared" si="22"/>
        <v>6.3866303392554018</v>
      </c>
      <c r="Q95" s="17">
        <f t="shared" si="23"/>
        <v>4</v>
      </c>
      <c r="R95" s="16"/>
      <c r="S95" s="16"/>
      <c r="T95" s="16"/>
    </row>
    <row r="96" spans="1:20" ht="15" thickTop="1">
      <c r="N96" s="18"/>
      <c r="O96" s="18"/>
      <c r="P96" s="18"/>
      <c r="Q96" s="18"/>
      <c r="R96" s="18"/>
      <c r="S96" s="18"/>
      <c r="T96" s="18"/>
    </row>
    <row r="97" spans="1:20" s="2" customFormat="1" ht="15" thickBot="1">
      <c r="B97" s="1" t="str">
        <f>'Fig. 4B-C rac_Raw'!B97</f>
        <v>GB2-22</v>
      </c>
    </row>
    <row r="98" spans="1:20" s="2" customFormat="1" ht="15.75" thickTop="1" thickBot="1">
      <c r="B98" s="25" t="str">
        <f>'Fig. 4B-C rac_Raw'!B98</f>
        <v>GB1 + GB2-S695A</v>
      </c>
      <c r="C98" s="3"/>
      <c r="D98" s="4">
        <f>'Fig. 4B-C rac_Raw'!D98</f>
        <v>20200603</v>
      </c>
      <c r="E98" s="4">
        <f>'Fig. 4B-C rac_Raw'!E98</f>
        <v>20200605</v>
      </c>
      <c r="F98" s="4">
        <f>'Fig. 4B-C rac_Raw'!F98</f>
        <v>20200610</v>
      </c>
      <c r="G98" s="4">
        <f>'Fig. 4B-C rac_Raw'!G98</f>
        <v>20200611</v>
      </c>
      <c r="H98" s="4"/>
      <c r="I98" s="4"/>
      <c r="J98" s="4"/>
      <c r="K98" s="4"/>
      <c r="L98" s="4"/>
      <c r="M98" s="4"/>
      <c r="O98" s="5" t="s">
        <v>0</v>
      </c>
      <c r="P98" s="5" t="s">
        <v>1</v>
      </c>
      <c r="Q98" s="5" t="s">
        <v>2</v>
      </c>
    </row>
    <row r="99" spans="1:20" s="2" customFormat="1" ht="15.75" thickTop="1" thickBot="1">
      <c r="B99" s="6" t="str">
        <f>'Fig. 4B-C rac_Raw'!B99</f>
        <v>rac-BHFF (M)</v>
      </c>
      <c r="C99" s="7" t="str">
        <f>'Fig. 4B-C rac_Raw'!C99</f>
        <v>Log M</v>
      </c>
      <c r="D99" s="8"/>
      <c r="E99" s="8"/>
      <c r="F99" s="8"/>
      <c r="G99" s="8"/>
      <c r="H99" s="10"/>
      <c r="I99" s="10"/>
      <c r="J99" s="10"/>
      <c r="K99" s="10"/>
      <c r="L99" s="10"/>
      <c r="M99" s="10"/>
    </row>
    <row r="100" spans="1:20" s="2" customFormat="1" ht="15.75" customHeight="1" thickTop="1" thickBot="1">
      <c r="A100" s="29" t="s">
        <v>29</v>
      </c>
      <c r="B100" s="28" t="str">
        <f>'Fig. 4B-C rac_Raw'!B100</f>
        <v>Buffer</v>
      </c>
      <c r="C100" s="12"/>
      <c r="D100" s="13">
        <f>100*('Fig. 4B-C rac_Raw'!D100-'Fig. 4B-C rac_Raw'!D$100)/('Fig. 4B-C rac_Raw'!D$11-'Fig. 4B-C rac_Raw'!D$4)</f>
        <v>0</v>
      </c>
      <c r="E100" s="13">
        <f>100*('Fig. 4B-C rac_Raw'!E100-'Fig. 4B-C rac_Raw'!E$100)/('Fig. 4B-C rac_Raw'!E$11-'Fig. 4B-C rac_Raw'!E$4)</f>
        <v>0</v>
      </c>
      <c r="F100" s="13">
        <f>100*('Fig. 4B-C rac_Raw'!F100-'Fig. 4B-C rac_Raw'!F$100)/('Fig. 4B-C rac_Raw'!F$11-'Fig. 4B-C rac_Raw'!F$4)</f>
        <v>0</v>
      </c>
      <c r="G100" s="13">
        <f>100*('Fig. 4B-C rac_Raw'!G100-'Fig. 4B-C rac_Raw'!G$100)/('Fig. 4B-C rac_Raw'!G$11-'Fig. 4B-C rac_Raw'!G$4)</f>
        <v>0</v>
      </c>
      <c r="H100" s="13"/>
      <c r="I100" s="13"/>
      <c r="J100" s="13"/>
      <c r="K100" s="13"/>
      <c r="L100" s="13"/>
      <c r="M100" s="13"/>
      <c r="O100" s="14">
        <f t="shared" ref="O100:O107" si="24">AVERAGE(D100:M100)</f>
        <v>0</v>
      </c>
      <c r="P100" s="14">
        <f t="shared" ref="P100:P107" si="25">STDEVA(D100:M100)/SQRT(COUNT(D100:M100))</f>
        <v>0</v>
      </c>
      <c r="Q100" s="14">
        <f t="shared" ref="Q100:Q107" si="26">COUNT(D100:M100)</f>
        <v>4</v>
      </c>
    </row>
    <row r="101" spans="1:20" s="2" customFormat="1" ht="15.75" thickTop="1" thickBot="1">
      <c r="A101" s="48" t="s">
        <v>30</v>
      </c>
      <c r="B101" s="26" t="str">
        <f>'Fig. 4B-C rac_Raw'!B101</f>
        <v>Buffer</v>
      </c>
      <c r="C101" s="12">
        <f>'Fig. 4B-C rac_Raw'!C101</f>
        <v>-14</v>
      </c>
      <c r="D101" s="13">
        <f>100*('Fig. 4B-C rac_Raw'!D101-'Fig. 4B-C rac_Raw'!D$100)/('Fig. 4B-C rac_Raw'!D$11-'Fig. 4B-C rac_Raw'!D$4)</f>
        <v>-1.2114902664902689</v>
      </c>
      <c r="E101" s="13">
        <f>100*('Fig. 4B-C rac_Raw'!E101-'Fig. 4B-C rac_Raw'!E$100)/('Fig. 4B-C rac_Raw'!E$11-'Fig. 4B-C rac_Raw'!E$4)</f>
        <v>2.2899020570306616</v>
      </c>
      <c r="F101" s="13">
        <f>100*('Fig. 4B-C rac_Raw'!F101-'Fig. 4B-C rac_Raw'!F$100)/('Fig. 4B-C rac_Raw'!F$11-'Fig. 4B-C rac_Raw'!F$4)</f>
        <v>11.849825766822855</v>
      </c>
      <c r="G101" s="13">
        <f>100*('Fig. 4B-C rac_Raw'!G101-'Fig. 4B-C rac_Raw'!G$100)/('Fig. 4B-C rac_Raw'!G$11-'Fig. 4B-C rac_Raw'!G$4)</f>
        <v>23.612046457851584</v>
      </c>
      <c r="H101" s="13"/>
      <c r="I101" s="13"/>
      <c r="J101" s="13"/>
      <c r="K101" s="13"/>
      <c r="L101" s="13"/>
      <c r="M101" s="13"/>
      <c r="O101" s="14">
        <f t="shared" si="24"/>
        <v>9.1350710038037075</v>
      </c>
      <c r="P101" s="14">
        <f t="shared" si="25"/>
        <v>5.5592294111553304</v>
      </c>
      <c r="Q101" s="14">
        <f t="shared" si="26"/>
        <v>4</v>
      </c>
    </row>
    <row r="102" spans="1:20" s="2" customFormat="1" ht="15.75" thickTop="1" thickBot="1">
      <c r="A102" s="48"/>
      <c r="B102" s="26">
        <f>'Fig. 4B-C rac_Raw'!B102</f>
        <v>3.1699999999999999E-7</v>
      </c>
      <c r="C102" s="12">
        <f>'Fig. 4B-C rac_Raw'!C102</f>
        <v>-6.4989407377822488</v>
      </c>
      <c r="D102" s="13">
        <f>100*('Fig. 4B-C rac_Raw'!D102-'Fig. 4B-C rac_Raw'!D$100)/('Fig. 4B-C rac_Raw'!D$11-'Fig. 4B-C rac_Raw'!D$4)</f>
        <v>2.9499773199773212</v>
      </c>
      <c r="E102" s="13">
        <f>100*('Fig. 4B-C rac_Raw'!E102-'Fig. 4B-C rac_Raw'!E$100)/('Fig. 4B-C rac_Raw'!E$11-'Fig. 4B-C rac_Raw'!E$4)</f>
        <v>3.1848587931782366</v>
      </c>
      <c r="F102" s="13">
        <f>100*('Fig. 4B-C rac_Raw'!F102-'Fig. 4B-C rac_Raw'!F$100)/('Fig. 4B-C rac_Raw'!F$11-'Fig. 4B-C rac_Raw'!F$4)</f>
        <v>16.159391857305984</v>
      </c>
      <c r="G102" s="13">
        <f>100*('Fig. 4B-C rac_Raw'!G102-'Fig. 4B-C rac_Raw'!G$100)/('Fig. 4B-C rac_Raw'!G$11-'Fig. 4B-C rac_Raw'!G$4)</f>
        <v>27.324995795669533</v>
      </c>
      <c r="H102" s="13"/>
      <c r="I102" s="13"/>
      <c r="J102" s="13"/>
      <c r="K102" s="13"/>
      <c r="L102" s="13"/>
      <c r="M102" s="13"/>
      <c r="O102" s="14">
        <f t="shared" si="24"/>
        <v>12.404805941532768</v>
      </c>
      <c r="P102" s="14">
        <f t="shared" si="25"/>
        <v>5.8531344192936725</v>
      </c>
      <c r="Q102" s="14">
        <f t="shared" si="26"/>
        <v>4</v>
      </c>
    </row>
    <row r="103" spans="1:20" s="2" customFormat="1" ht="15.75" thickTop="1" thickBot="1">
      <c r="A103" s="48"/>
      <c r="B103" s="26">
        <f>'Fig. 4B-C rac_Raw'!B103</f>
        <v>9.9999999999999995E-7</v>
      </c>
      <c r="C103" s="12">
        <f>'Fig. 4B-C rac_Raw'!C103</f>
        <v>-6</v>
      </c>
      <c r="D103" s="13">
        <f>100*('Fig. 4B-C rac_Raw'!D103-'Fig. 4B-C rac_Raw'!D$100)/('Fig. 4B-C rac_Raw'!D$11-'Fig. 4B-C rac_Raw'!D$4)</f>
        <v>1.2275562275562271</v>
      </c>
      <c r="E103" s="13">
        <f>100*('Fig. 4B-C rac_Raw'!E103-'Fig. 4B-C rac_Raw'!E$100)/('Fig. 4B-C rac_Raw'!E$11-'Fig. 4B-C rac_Raw'!E$4)</f>
        <v>3.9808817150293354</v>
      </c>
      <c r="F103" s="13">
        <f>100*('Fig. 4B-C rac_Raw'!F103-'Fig. 4B-C rac_Raw'!F$100)/('Fig. 4B-C rac_Raw'!F$11-'Fig. 4B-C rac_Raw'!F$4)</f>
        <v>15.943815214395398</v>
      </c>
      <c r="G103" s="13">
        <f>100*('Fig. 4B-C rac_Raw'!G103-'Fig. 4B-C rac_Raw'!G$100)/('Fig. 4B-C rac_Raw'!G$11-'Fig. 4B-C rac_Raw'!G$4)</f>
        <v>26.828884275804075</v>
      </c>
      <c r="H103" s="13"/>
      <c r="I103" s="13"/>
      <c r="J103" s="13"/>
      <c r="K103" s="13"/>
      <c r="L103" s="13"/>
      <c r="M103" s="13"/>
      <c r="O103" s="14">
        <f t="shared" si="24"/>
        <v>11.995284358196258</v>
      </c>
      <c r="P103" s="14">
        <f t="shared" si="25"/>
        <v>5.8864335641384544</v>
      </c>
      <c r="Q103" s="14">
        <f t="shared" si="26"/>
        <v>4</v>
      </c>
    </row>
    <row r="104" spans="1:20" s="2" customFormat="1" ht="15.75" thickTop="1" thickBot="1">
      <c r="A104" s="48"/>
      <c r="B104" s="26">
        <f>'Fig. 4B-C rac_Raw'!B104</f>
        <v>3.1700000000000001E-6</v>
      </c>
      <c r="C104" s="12">
        <f>'Fig. 4B-C rac_Raw'!C104</f>
        <v>-5.4989407377822488</v>
      </c>
      <c r="D104" s="13">
        <f>100*('Fig. 4B-C rac_Raw'!D104-'Fig. 4B-C rac_Raw'!D$100)/('Fig. 4B-C rac_Raw'!D$11-'Fig. 4B-C rac_Raw'!D$4)</f>
        <v>4.2257285957285999</v>
      </c>
      <c r="E104" s="13">
        <f>100*('Fig. 4B-C rac_Raw'!E104-'Fig. 4B-C rac_Raw'!E$100)/('Fig. 4B-C rac_Raw'!E$11-'Fig. 4B-C rac_Raw'!E$4)</f>
        <v>10.05837005243411</v>
      </c>
      <c r="F104" s="13">
        <f>100*('Fig. 4B-C rac_Raw'!F104-'Fig. 4B-C rac_Raw'!F$100)/('Fig. 4B-C rac_Raw'!F$11-'Fig. 4B-C rac_Raw'!F$4)</f>
        <v>21.924832657400483</v>
      </c>
      <c r="G104" s="13">
        <f>100*('Fig. 4B-C rac_Raw'!G104-'Fig. 4B-C rac_Raw'!G$100)/('Fig. 4B-C rac_Raw'!G$11-'Fig. 4B-C rac_Raw'!G$4)</f>
        <v>28.061279167542565</v>
      </c>
      <c r="H104" s="13"/>
      <c r="I104" s="13"/>
      <c r="J104" s="13"/>
      <c r="K104" s="13"/>
      <c r="L104" s="13"/>
      <c r="M104" s="13"/>
      <c r="O104" s="14">
        <f t="shared" si="24"/>
        <v>16.067552618276441</v>
      </c>
      <c r="P104" s="14">
        <f t="shared" si="25"/>
        <v>5.4351960811448379</v>
      </c>
      <c r="Q104" s="14">
        <f t="shared" si="26"/>
        <v>4</v>
      </c>
    </row>
    <row r="105" spans="1:20" s="2" customFormat="1" ht="15.75" thickTop="1" thickBot="1">
      <c r="A105" s="48"/>
      <c r="B105" s="26">
        <f>'Fig. 4B-C rac_Raw'!B105</f>
        <v>1.0000000000000001E-5</v>
      </c>
      <c r="C105" s="12">
        <f>'Fig. 4B-C rac_Raw'!C105</f>
        <v>-5</v>
      </c>
      <c r="D105" s="13">
        <f>100*('Fig. 4B-C rac_Raw'!D105-'Fig. 4B-C rac_Raw'!D$100)/('Fig. 4B-C rac_Raw'!D$11-'Fig. 4B-C rac_Raw'!D$4)</f>
        <v>36.327726327726332</v>
      </c>
      <c r="E105" s="13">
        <f>100*('Fig. 4B-C rac_Raw'!E105-'Fig. 4B-C rac_Raw'!E$100)/('Fig. 4B-C rac_Raw'!E$11-'Fig. 4B-C rac_Raw'!E$4)</f>
        <v>75.804206905474018</v>
      </c>
      <c r="F105" s="13">
        <f>100*('Fig. 4B-C rac_Raw'!F105-'Fig. 4B-C rac_Raw'!F$100)/('Fig. 4B-C rac_Raw'!F$11-'Fig. 4B-C rac_Raw'!F$4)</f>
        <v>61.631294050478417</v>
      </c>
      <c r="G105" s="13">
        <f>100*('Fig. 4B-C rac_Raw'!G105-'Fig. 4B-C rac_Raw'!G$100)/('Fig. 4B-C rac_Raw'!G$11-'Fig. 4B-C rac_Raw'!G$4)</f>
        <v>80.652547824258988</v>
      </c>
      <c r="H105" s="13"/>
      <c r="I105" s="13"/>
      <c r="J105" s="13"/>
      <c r="K105" s="13"/>
      <c r="L105" s="13"/>
      <c r="M105" s="13"/>
      <c r="O105" s="14">
        <f t="shared" si="24"/>
        <v>63.603943776984437</v>
      </c>
      <c r="P105" s="14">
        <f t="shared" si="25"/>
        <v>9.9472973953055384</v>
      </c>
      <c r="Q105" s="14">
        <f t="shared" si="26"/>
        <v>4</v>
      </c>
    </row>
    <row r="106" spans="1:20" s="2" customFormat="1" ht="15.75" thickTop="1" thickBot="1">
      <c r="A106" s="48"/>
      <c r="B106" s="26">
        <f>'Fig. 4B-C rac_Raw'!B106</f>
        <v>3.1600000000000002E-5</v>
      </c>
      <c r="C106" s="12">
        <f>'Fig. 4B-C rac_Raw'!C106</f>
        <v>-4.5003129173815966</v>
      </c>
      <c r="D106" s="13">
        <f>100*('Fig. 4B-C rac_Raw'!D106-'Fig. 4B-C rac_Raw'!D$100)/('Fig. 4B-C rac_Raw'!D$11-'Fig. 4B-C rac_Raw'!D$4)</f>
        <v>64.572859572859571</v>
      </c>
      <c r="E106" s="13">
        <f>100*('Fig. 4B-C rac_Raw'!E106-'Fig. 4B-C rac_Raw'!E$100)/('Fig. 4B-C rac_Raw'!E$11-'Fig. 4B-C rac_Raw'!E$4)</f>
        <v>124.80562392030623</v>
      </c>
      <c r="F106" s="13">
        <f>100*('Fig. 4B-C rac_Raw'!F106-'Fig. 4B-C rac_Raw'!F$100)/('Fig. 4B-C rac_Raw'!F$11-'Fig. 4B-C rac_Raw'!F$4)</f>
        <v>124.31520750482341</v>
      </c>
      <c r="G106" s="13">
        <f>100*('Fig. 4B-C rac_Raw'!G106-'Fig. 4B-C rac_Raw'!G$100)/('Fig. 4B-C rac_Raw'!G$11-'Fig. 4B-C rac_Raw'!G$4)</f>
        <v>127.56832142106367</v>
      </c>
      <c r="H106" s="13"/>
      <c r="I106" s="13"/>
      <c r="J106" s="13"/>
      <c r="K106" s="13"/>
      <c r="L106" s="13"/>
      <c r="M106" s="13"/>
      <c r="N106" s="16"/>
      <c r="O106" s="17">
        <f t="shared" si="24"/>
        <v>110.31550310476321</v>
      </c>
      <c r="P106" s="17">
        <f t="shared" si="25"/>
        <v>15.264349810588584</v>
      </c>
      <c r="Q106" s="17">
        <f t="shared" si="26"/>
        <v>4</v>
      </c>
      <c r="R106" s="16"/>
      <c r="S106" s="16"/>
      <c r="T106" s="16"/>
    </row>
    <row r="107" spans="1:20" s="2" customFormat="1" ht="15.75" thickTop="1" thickBot="1">
      <c r="A107" s="48"/>
      <c r="B107" s="26">
        <f>'Fig. 4B-C rac_Raw'!B107</f>
        <v>1E-4</v>
      </c>
      <c r="C107" s="12">
        <f>'Fig. 4B-C rac_Raw'!C107</f>
        <v>-4</v>
      </c>
      <c r="D107" s="13">
        <f>100*('Fig. 4B-C rac_Raw'!D107-'Fig. 4B-C rac_Raw'!D$100)/('Fig. 4B-C rac_Raw'!D$11-'Fig. 4B-C rac_Raw'!D$4)</f>
        <v>100.17797391797392</v>
      </c>
      <c r="E107" s="13">
        <f>100*('Fig. 4B-C rac_Raw'!E107-'Fig. 4B-C rac_Raw'!E$100)/('Fig. 4B-C rac_Raw'!E$11-'Fig. 4B-C rac_Raw'!E$4)</f>
        <v>158.90327313683855</v>
      </c>
      <c r="F107" s="13">
        <f>100*('Fig. 4B-C rac_Raw'!F107-'Fig. 4B-C rac_Raw'!F$100)/('Fig. 4B-C rac_Raw'!F$11-'Fig. 4B-C rac_Raw'!F$4)</f>
        <v>145.98049671221011</v>
      </c>
      <c r="G107" s="13">
        <f>100*('Fig. 4B-C rac_Raw'!G107-'Fig. 4B-C rac_Raw'!G$100)/('Fig. 4B-C rac_Raw'!G$11-'Fig. 4B-C rac_Raw'!G$4)</f>
        <v>142.24669014084509</v>
      </c>
      <c r="H107" s="13"/>
      <c r="I107" s="13"/>
      <c r="J107" s="13"/>
      <c r="K107" s="13"/>
      <c r="L107" s="13"/>
      <c r="M107" s="13"/>
      <c r="N107" s="16"/>
      <c r="O107" s="17">
        <f t="shared" si="24"/>
        <v>136.82710847696691</v>
      </c>
      <c r="P107" s="17">
        <f t="shared" si="25"/>
        <v>12.726849870809444</v>
      </c>
      <c r="Q107" s="17">
        <f t="shared" si="26"/>
        <v>4</v>
      </c>
      <c r="R107" s="16"/>
      <c r="S107" s="16"/>
      <c r="T107" s="16"/>
    </row>
    <row r="108" spans="1:20" ht="15" thickTop="1">
      <c r="N108" s="18"/>
      <c r="O108" s="18"/>
      <c r="P108" s="18"/>
      <c r="Q108" s="18"/>
      <c r="R108" s="18"/>
      <c r="S108" s="18"/>
      <c r="T108" s="18"/>
    </row>
  </sheetData>
  <mergeCells count="9">
    <mergeCell ref="A65:A71"/>
    <mergeCell ref="A77:A83"/>
    <mergeCell ref="A89:A95"/>
    <mergeCell ref="A101:A107"/>
    <mergeCell ref="A53:A59"/>
    <mergeCell ref="A5:A11"/>
    <mergeCell ref="A17:A23"/>
    <mergeCell ref="A29:A35"/>
    <mergeCell ref="A41:A47"/>
  </mergeCells>
  <phoneticPr fontId="1" type="noConversion"/>
  <pageMargins left="0.7" right="0.7" top="0.75" bottom="0.75" header="0.3" footer="0.3"/>
  <pageSetup orientation="portrait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8"/>
  <sheetViews>
    <sheetView topLeftCell="A79" zoomScale="70" zoomScaleNormal="70" workbookViewId="0">
      <pane xSplit="1" topLeftCell="B1" activePane="topRight" state="frozen"/>
      <selection pane="topRight" activeCell="P99" sqref="P99"/>
    </sheetView>
  </sheetViews>
  <sheetFormatPr defaultColWidth="9.125" defaultRowHeight="14.25"/>
  <cols>
    <col min="1" max="1" width="21.75" style="23" bestFit="1" customWidth="1"/>
    <col min="2" max="2" width="6.75" style="23" bestFit="1" customWidth="1"/>
    <col min="3" max="9" width="8.625" style="23" customWidth="1"/>
    <col min="10" max="10" width="5.125" style="23" customWidth="1"/>
    <col min="11" max="12" width="7.75" style="23" bestFit="1" customWidth="1"/>
    <col min="13" max="13" width="3" style="23" bestFit="1" customWidth="1"/>
    <col min="14" max="16384" width="9.125" style="23"/>
  </cols>
  <sheetData>
    <row r="1" spans="1:16" s="2" customFormat="1" ht="15" thickBot="1">
      <c r="A1" s="1" t="s">
        <v>5</v>
      </c>
    </row>
    <row r="2" spans="1:16" s="2" customFormat="1" ht="15.75" thickTop="1" thickBot="1">
      <c r="A2" s="25" t="s">
        <v>18</v>
      </c>
      <c r="B2" s="3"/>
      <c r="C2" s="4">
        <v>20200313</v>
      </c>
      <c r="D2" s="4">
        <v>20200526</v>
      </c>
      <c r="E2" s="4">
        <v>20200529</v>
      </c>
      <c r="F2" s="4">
        <v>20200603</v>
      </c>
      <c r="G2" s="4">
        <v>20200605</v>
      </c>
      <c r="H2" s="4"/>
      <c r="I2" s="4"/>
      <c r="K2" s="5" t="s">
        <v>0</v>
      </c>
      <c r="L2" s="5" t="s">
        <v>1</v>
      </c>
      <c r="M2" s="5" t="s">
        <v>2</v>
      </c>
    </row>
    <row r="3" spans="1:16" s="2" customFormat="1" ht="15.75" thickTop="1" thickBot="1">
      <c r="A3" s="6" t="s">
        <v>15</v>
      </c>
      <c r="B3" s="7" t="s">
        <v>3</v>
      </c>
      <c r="C3" s="8"/>
      <c r="D3" s="9"/>
      <c r="E3" s="10"/>
      <c r="F3" s="10"/>
      <c r="G3" s="10"/>
      <c r="H3" s="10"/>
      <c r="I3" s="10"/>
    </row>
    <row r="4" spans="1:16" s="2" customFormat="1" ht="15.75" thickTop="1" thickBot="1">
      <c r="A4" s="11" t="s">
        <v>4</v>
      </c>
      <c r="B4" s="12">
        <v>-14</v>
      </c>
      <c r="C4" s="22">
        <v>2.0685000000000002</v>
      </c>
      <c r="D4" s="13">
        <v>5.0903330000000002</v>
      </c>
      <c r="E4" s="13">
        <v>4.5176670000000003</v>
      </c>
      <c r="F4" s="13">
        <v>4.2519999999999998</v>
      </c>
      <c r="G4" s="13">
        <v>4.1159999999999997</v>
      </c>
      <c r="H4" s="13"/>
      <c r="I4" s="13"/>
      <c r="K4" s="14">
        <f t="shared" ref="K4:K11" si="0">AVERAGE(C4:I4)</f>
        <v>4.0088999999999997</v>
      </c>
      <c r="L4" s="14">
        <f t="shared" ref="L4:L11" si="1">STDEVA(C4:I4)/SQRT(COUNT(C4:I4))</f>
        <v>0.51303320427522137</v>
      </c>
      <c r="M4" s="14">
        <f t="shared" ref="M4:M11" si="2">COUNT(C4:I4)</f>
        <v>5</v>
      </c>
    </row>
    <row r="5" spans="1:16" s="2" customFormat="1" ht="15.75" thickTop="1" thickBot="1">
      <c r="A5" s="19">
        <v>1E-10</v>
      </c>
      <c r="B5" s="12">
        <f t="shared" ref="B5:B11" si="3">LOG(A5)</f>
        <v>-10</v>
      </c>
      <c r="C5" s="13">
        <v>2.672167</v>
      </c>
      <c r="D5" s="13">
        <v>4.7003335000000002</v>
      </c>
      <c r="E5" s="13">
        <v>4.3848330000000004</v>
      </c>
      <c r="F5" s="13">
        <v>4.1698329999999997</v>
      </c>
      <c r="G5" s="13">
        <v>4.0156666666666663</v>
      </c>
      <c r="H5" s="13"/>
      <c r="I5" s="13"/>
      <c r="K5" s="14">
        <f t="shared" si="0"/>
        <v>3.9885666333333334</v>
      </c>
      <c r="L5" s="14">
        <f t="shared" si="1"/>
        <v>0.34857847093352079</v>
      </c>
      <c r="M5" s="14">
        <f t="shared" si="2"/>
        <v>5</v>
      </c>
    </row>
    <row r="6" spans="1:16" s="2" customFormat="1" ht="15.75" thickTop="1" thickBot="1">
      <c r="A6" s="19">
        <v>1.0000000000000001E-9</v>
      </c>
      <c r="B6" s="12">
        <f t="shared" si="3"/>
        <v>-9</v>
      </c>
      <c r="C6" s="13">
        <v>2.8715000000000002</v>
      </c>
      <c r="D6" s="13">
        <v>4.4937776666666664</v>
      </c>
      <c r="E6" s="13">
        <v>5.5705</v>
      </c>
      <c r="F6" s="13">
        <v>5.3706670000000001</v>
      </c>
      <c r="G6" s="13">
        <v>4.561555666666667</v>
      </c>
      <c r="H6" s="13"/>
      <c r="I6" s="13"/>
      <c r="K6" s="14">
        <f t="shared" si="0"/>
        <v>4.5736000666666667</v>
      </c>
      <c r="L6" s="14">
        <f t="shared" si="1"/>
        <v>0.47606651286102791</v>
      </c>
      <c r="M6" s="14">
        <f t="shared" si="2"/>
        <v>5</v>
      </c>
    </row>
    <row r="7" spans="1:16" s="2" customFormat="1" ht="15.75" thickTop="1" thickBot="1">
      <c r="A7" s="19">
        <v>1E-8</v>
      </c>
      <c r="B7" s="12">
        <f t="shared" si="3"/>
        <v>-8</v>
      </c>
      <c r="C7" s="13">
        <v>2.8944999999999999</v>
      </c>
      <c r="D7" s="13">
        <v>5.4943330000000001</v>
      </c>
      <c r="E7" s="13">
        <v>7.868333333333335</v>
      </c>
      <c r="F7" s="13">
        <v>7.9113333333333342</v>
      </c>
      <c r="G7" s="13">
        <v>7.7532223333333334</v>
      </c>
      <c r="H7" s="13"/>
      <c r="I7" s="13"/>
      <c r="K7" s="14">
        <f t="shared" si="0"/>
        <v>6.3843444000000007</v>
      </c>
      <c r="L7" s="14">
        <f t="shared" si="1"/>
        <v>0.98434951570787366</v>
      </c>
      <c r="M7" s="14">
        <f t="shared" si="2"/>
        <v>5</v>
      </c>
    </row>
    <row r="8" spans="1:16" s="2" customFormat="1" ht="15.75" thickTop="1" thickBot="1">
      <c r="A8" s="19">
        <v>9.9999999999999995E-8</v>
      </c>
      <c r="B8" s="12">
        <f t="shared" si="3"/>
        <v>-7</v>
      </c>
      <c r="C8" s="13">
        <v>12.6276665</v>
      </c>
      <c r="D8" s="13">
        <v>13.840833499999999</v>
      </c>
      <c r="E8" s="13">
        <v>19.357333000000001</v>
      </c>
      <c r="F8" s="13">
        <v>19.486000000000001</v>
      </c>
      <c r="G8" s="13">
        <v>22.010666666666669</v>
      </c>
      <c r="H8" s="13"/>
      <c r="I8" s="13"/>
      <c r="K8" s="14">
        <f t="shared" si="0"/>
        <v>17.464499933333336</v>
      </c>
      <c r="L8" s="14">
        <f t="shared" si="1"/>
        <v>1.8008723939655551</v>
      </c>
      <c r="M8" s="14">
        <f t="shared" si="2"/>
        <v>5</v>
      </c>
    </row>
    <row r="9" spans="1:16" s="2" customFormat="1" ht="15.75" thickTop="1" thickBot="1">
      <c r="A9" s="19">
        <v>9.9999999999999995E-7</v>
      </c>
      <c r="B9" s="12">
        <f t="shared" si="3"/>
        <v>-6</v>
      </c>
      <c r="C9" s="13">
        <v>17.484999999999999</v>
      </c>
      <c r="D9" s="13">
        <v>31.102</v>
      </c>
      <c r="E9" s="13">
        <v>29.907</v>
      </c>
      <c r="F9" s="13">
        <v>27.342555666666666</v>
      </c>
      <c r="G9" s="13">
        <v>31.083555666666665</v>
      </c>
      <c r="H9" s="13"/>
      <c r="I9" s="13"/>
      <c r="K9" s="14">
        <f t="shared" si="0"/>
        <v>27.384022266666666</v>
      </c>
      <c r="L9" s="14">
        <f t="shared" si="1"/>
        <v>2.5677585922458901</v>
      </c>
      <c r="M9" s="14">
        <f t="shared" si="2"/>
        <v>5</v>
      </c>
    </row>
    <row r="10" spans="1:16" s="2" customFormat="1" ht="15.75" thickTop="1" thickBot="1">
      <c r="A10" s="19">
        <v>1.0000000000000001E-5</v>
      </c>
      <c r="B10" s="12">
        <f t="shared" si="3"/>
        <v>-5</v>
      </c>
      <c r="C10" s="13">
        <v>19.658888666666666</v>
      </c>
      <c r="D10" s="13">
        <v>35.068555666666668</v>
      </c>
      <c r="E10" s="13">
        <v>30.367111000000005</v>
      </c>
      <c r="F10" s="13">
        <v>30.643000333333333</v>
      </c>
      <c r="G10" s="13">
        <v>35.418555666666663</v>
      </c>
      <c r="H10" s="13"/>
      <c r="I10" s="13"/>
      <c r="J10" s="16"/>
      <c r="K10" s="17">
        <f t="shared" si="0"/>
        <v>30.23122226666667</v>
      </c>
      <c r="L10" s="17">
        <f t="shared" si="1"/>
        <v>2.8484248884184584</v>
      </c>
      <c r="M10" s="17">
        <f t="shared" si="2"/>
        <v>5</v>
      </c>
      <c r="N10" s="16"/>
      <c r="O10" s="16"/>
      <c r="P10" s="16"/>
    </row>
    <row r="11" spans="1:16" s="2" customFormat="1" ht="15.75" thickTop="1" thickBot="1">
      <c r="A11" s="19">
        <v>1E-4</v>
      </c>
      <c r="B11" s="12">
        <f t="shared" si="3"/>
        <v>-4</v>
      </c>
      <c r="C11" s="13">
        <v>20.543333000000001</v>
      </c>
      <c r="D11" s="13">
        <v>33.9255</v>
      </c>
      <c r="E11" s="13">
        <v>31.227</v>
      </c>
      <c r="F11" s="13">
        <v>28.745999999999999</v>
      </c>
      <c r="G11" s="13">
        <v>35.247222333333333</v>
      </c>
      <c r="H11" s="13"/>
      <c r="I11" s="13"/>
      <c r="J11" s="16"/>
      <c r="K11" s="17">
        <f t="shared" si="0"/>
        <v>29.937811066666665</v>
      </c>
      <c r="L11" s="17">
        <f t="shared" si="1"/>
        <v>2.6022120484039704</v>
      </c>
      <c r="M11" s="17">
        <f t="shared" si="2"/>
        <v>5</v>
      </c>
      <c r="N11" s="16"/>
      <c r="O11" s="16"/>
      <c r="P11" s="16"/>
    </row>
    <row r="12" spans="1:16" ht="15" thickTop="1">
      <c r="J12" s="24"/>
      <c r="K12" s="24"/>
      <c r="L12" s="24"/>
      <c r="M12" s="24"/>
      <c r="N12" s="24"/>
      <c r="O12" s="24"/>
      <c r="P12" s="24"/>
    </row>
    <row r="13" spans="1:16" s="2" customFormat="1" ht="15" thickBot="1">
      <c r="A13" s="1" t="s">
        <v>6</v>
      </c>
    </row>
    <row r="14" spans="1:16" s="2" customFormat="1" ht="15.75" thickTop="1" thickBot="1">
      <c r="A14" s="25" t="s">
        <v>19</v>
      </c>
      <c r="B14" s="3"/>
      <c r="C14" s="4">
        <v>20200313</v>
      </c>
      <c r="D14" s="4">
        <v>20200526</v>
      </c>
      <c r="E14" s="4">
        <v>20200529</v>
      </c>
      <c r="F14" s="4">
        <v>20200603</v>
      </c>
      <c r="G14" s="4">
        <v>20200605</v>
      </c>
      <c r="H14" s="4"/>
      <c r="I14" s="4"/>
      <c r="K14" s="5" t="s">
        <v>0</v>
      </c>
      <c r="L14" s="5" t="s">
        <v>1</v>
      </c>
      <c r="M14" s="5" t="s">
        <v>2</v>
      </c>
    </row>
    <row r="15" spans="1:16" s="2" customFormat="1" ht="15.75" thickTop="1" thickBot="1">
      <c r="A15" s="6" t="s">
        <v>15</v>
      </c>
      <c r="B15" s="7" t="s">
        <v>3</v>
      </c>
      <c r="C15" s="8"/>
      <c r="D15" s="9"/>
      <c r="E15" s="10"/>
      <c r="F15" s="10"/>
      <c r="G15" s="10"/>
      <c r="H15" s="10"/>
      <c r="I15" s="10"/>
    </row>
    <row r="16" spans="1:16" s="2" customFormat="1" ht="15.75" thickTop="1" thickBot="1">
      <c r="A16" s="11" t="s">
        <v>4</v>
      </c>
      <c r="B16" s="12">
        <v>-14</v>
      </c>
      <c r="C16" s="13">
        <v>2.8153329999999999</v>
      </c>
      <c r="D16" s="13">
        <v>4.4581664999999999</v>
      </c>
      <c r="E16" s="13">
        <v>6.8636664999999999</v>
      </c>
      <c r="F16" s="13">
        <v>4.2731669999999999</v>
      </c>
      <c r="G16" s="13">
        <v>3.7708334999999997</v>
      </c>
      <c r="H16" s="13"/>
      <c r="I16" s="13"/>
      <c r="K16" s="14">
        <f t="shared" ref="K16:K23" si="4">AVERAGE(C16:I16)</f>
        <v>4.4362332999999996</v>
      </c>
      <c r="L16" s="14">
        <f t="shared" ref="L16:L23" si="5">STDEVA(C16:I16)/SQRT(COUNT(C16:I16))</f>
        <v>0.67043188693185984</v>
      </c>
      <c r="M16" s="14">
        <f t="shared" ref="M16:M23" si="6">COUNT(C16:I16)</f>
        <v>5</v>
      </c>
    </row>
    <row r="17" spans="1:16" s="2" customFormat="1" ht="15.75" thickTop="1" thickBot="1">
      <c r="A17" s="19">
        <v>1E-10</v>
      </c>
      <c r="B17" s="12">
        <f t="shared" ref="B17:B23" si="7">LOG(A17)</f>
        <v>-10</v>
      </c>
      <c r="C17" s="13">
        <v>2.7446669999999997</v>
      </c>
      <c r="D17" s="13">
        <v>5.6779999999999999</v>
      </c>
      <c r="E17" s="13">
        <v>7.4567776666666674</v>
      </c>
      <c r="F17" s="13">
        <v>4.5545556666666664</v>
      </c>
      <c r="G17" s="13">
        <v>3.8521665</v>
      </c>
      <c r="H17" s="13"/>
      <c r="I17" s="13"/>
      <c r="K17" s="14">
        <f t="shared" si="4"/>
        <v>4.8572333666666667</v>
      </c>
      <c r="L17" s="14">
        <f t="shared" si="5"/>
        <v>0.80610167733901505</v>
      </c>
      <c r="M17" s="14">
        <f t="shared" si="6"/>
        <v>5</v>
      </c>
    </row>
    <row r="18" spans="1:16" s="2" customFormat="1" ht="15.75" thickTop="1" thickBot="1">
      <c r="A18" s="19">
        <v>1.0000000000000001E-9</v>
      </c>
      <c r="B18" s="12">
        <f t="shared" si="7"/>
        <v>-9</v>
      </c>
      <c r="C18" s="13">
        <v>2.7907776666666666</v>
      </c>
      <c r="D18" s="13">
        <v>6.2871664999999997</v>
      </c>
      <c r="E18" s="13">
        <v>7.4603335000000008</v>
      </c>
      <c r="F18" s="13">
        <v>4.4026669999999992</v>
      </c>
      <c r="G18" s="13">
        <v>3.5746669999999998</v>
      </c>
      <c r="H18" s="13"/>
      <c r="I18" s="13"/>
      <c r="K18" s="14">
        <f t="shared" si="4"/>
        <v>4.9031223333333331</v>
      </c>
      <c r="L18" s="14">
        <f t="shared" si="5"/>
        <v>0.86406470563052695</v>
      </c>
      <c r="M18" s="14">
        <f t="shared" si="6"/>
        <v>5</v>
      </c>
    </row>
    <row r="19" spans="1:16" s="2" customFormat="1" ht="15.75" thickTop="1" thickBot="1">
      <c r="A19" s="19">
        <v>1E-8</v>
      </c>
      <c r="B19" s="12">
        <f t="shared" si="7"/>
        <v>-8</v>
      </c>
      <c r="C19" s="13">
        <v>3.0710000000000002</v>
      </c>
      <c r="D19" s="13">
        <v>5.5635556666666668</v>
      </c>
      <c r="E19" s="13">
        <v>8.1974999999999998</v>
      </c>
      <c r="F19" s="13">
        <v>9.3445556666666665</v>
      </c>
      <c r="G19" s="13">
        <v>9.3605556666666683</v>
      </c>
      <c r="H19" s="13"/>
      <c r="I19" s="13"/>
      <c r="K19" s="14">
        <f t="shared" si="4"/>
        <v>7.1074334000000006</v>
      </c>
      <c r="L19" s="14">
        <f t="shared" si="5"/>
        <v>1.2236395348532698</v>
      </c>
      <c r="M19" s="14">
        <f t="shared" si="6"/>
        <v>5</v>
      </c>
    </row>
    <row r="20" spans="1:16" s="2" customFormat="1" ht="15.75" thickTop="1" thickBot="1">
      <c r="A20" s="19">
        <v>9.9999999999999995E-8</v>
      </c>
      <c r="B20" s="12">
        <f t="shared" si="7"/>
        <v>-7</v>
      </c>
      <c r="C20" s="13">
        <v>12.317888666666667</v>
      </c>
      <c r="D20" s="13">
        <v>12.339333</v>
      </c>
      <c r="E20" s="13">
        <v>16.460333500000001</v>
      </c>
      <c r="F20" s="13">
        <v>20.41244433333333</v>
      </c>
      <c r="G20" s="13">
        <v>19.940332999999999</v>
      </c>
      <c r="H20" s="13"/>
      <c r="I20" s="13"/>
      <c r="K20" s="14">
        <f t="shared" si="4"/>
        <v>16.294066499999996</v>
      </c>
      <c r="L20" s="14">
        <f t="shared" si="5"/>
        <v>1.7568985073235794</v>
      </c>
      <c r="M20" s="14">
        <f t="shared" si="6"/>
        <v>5</v>
      </c>
    </row>
    <row r="21" spans="1:16" s="2" customFormat="1" ht="15.75" thickTop="1" thickBot="1">
      <c r="A21" s="19">
        <v>9.9999999999999995E-7</v>
      </c>
      <c r="B21" s="12">
        <f t="shared" si="7"/>
        <v>-6</v>
      </c>
      <c r="C21" s="13">
        <v>19.148889</v>
      </c>
      <c r="D21" s="13">
        <v>28.40733333333333</v>
      </c>
      <c r="E21" s="13">
        <v>28.238833499999998</v>
      </c>
      <c r="F21" s="13">
        <v>27.516222333333332</v>
      </c>
      <c r="G21" s="13">
        <v>32.329332999999998</v>
      </c>
      <c r="H21" s="13"/>
      <c r="I21" s="13"/>
      <c r="K21" s="14">
        <f t="shared" si="4"/>
        <v>27.128122233333329</v>
      </c>
      <c r="L21" s="14">
        <f t="shared" si="5"/>
        <v>2.1649646495393955</v>
      </c>
      <c r="M21" s="14">
        <f t="shared" si="6"/>
        <v>5</v>
      </c>
    </row>
    <row r="22" spans="1:16" s="2" customFormat="1" ht="15.75" thickTop="1" thickBot="1">
      <c r="A22" s="19">
        <v>1.0000000000000001E-5</v>
      </c>
      <c r="B22" s="12">
        <f t="shared" si="7"/>
        <v>-5</v>
      </c>
      <c r="C22" s="13">
        <v>20.592333500000002</v>
      </c>
      <c r="D22" s="13">
        <v>34.349833500000003</v>
      </c>
      <c r="E22" s="13">
        <v>29.706833500000002</v>
      </c>
      <c r="F22" s="13">
        <v>32.745778000000001</v>
      </c>
      <c r="G22" s="13">
        <v>38.862333</v>
      </c>
      <c r="H22" s="13"/>
      <c r="I22" s="13"/>
      <c r="J22" s="16"/>
      <c r="K22" s="17">
        <f t="shared" si="4"/>
        <v>31.251422300000002</v>
      </c>
      <c r="L22" s="17">
        <f t="shared" si="5"/>
        <v>3.0476313852987018</v>
      </c>
      <c r="M22" s="17">
        <f t="shared" si="6"/>
        <v>5</v>
      </c>
      <c r="N22" s="16"/>
      <c r="O22" s="16"/>
      <c r="P22" s="16"/>
    </row>
    <row r="23" spans="1:16" s="2" customFormat="1" ht="15.75" thickTop="1" thickBot="1">
      <c r="A23" s="19">
        <v>1E-4</v>
      </c>
      <c r="B23" s="12">
        <f t="shared" si="7"/>
        <v>-4</v>
      </c>
      <c r="C23" s="13">
        <v>22.385999999999996</v>
      </c>
      <c r="D23" s="13">
        <v>35.731499999999997</v>
      </c>
      <c r="E23" s="13">
        <v>30.625167000000001</v>
      </c>
      <c r="F23" s="13">
        <v>32.108499999999999</v>
      </c>
      <c r="G23" s="13">
        <v>40.880111333333332</v>
      </c>
      <c r="H23" s="13"/>
      <c r="I23" s="13"/>
      <c r="J23" s="16"/>
      <c r="K23" s="17">
        <f t="shared" si="4"/>
        <v>32.346255666666664</v>
      </c>
      <c r="L23" s="17">
        <f t="shared" si="5"/>
        <v>3.0537840349048064</v>
      </c>
      <c r="M23" s="17">
        <f t="shared" si="6"/>
        <v>5</v>
      </c>
      <c r="N23" s="16"/>
      <c r="O23" s="16"/>
      <c r="P23" s="16"/>
    </row>
    <row r="24" spans="1:16" ht="15" thickTop="1"/>
    <row r="25" spans="1:16" s="2" customFormat="1" ht="15" thickBot="1">
      <c r="A25" s="1" t="s">
        <v>7</v>
      </c>
    </row>
    <row r="26" spans="1:16" s="2" customFormat="1" ht="15.75" thickTop="1" thickBot="1">
      <c r="A26" s="25" t="s">
        <v>20</v>
      </c>
      <c r="B26" s="3"/>
      <c r="C26" s="4">
        <v>20200313</v>
      </c>
      <c r="D26" s="4">
        <v>20200526</v>
      </c>
      <c r="E26" s="4">
        <v>20200529</v>
      </c>
      <c r="F26" s="4">
        <v>20200603</v>
      </c>
      <c r="G26" s="4">
        <v>20200605</v>
      </c>
      <c r="H26" s="4"/>
      <c r="I26" s="4"/>
      <c r="K26" s="5" t="s">
        <v>0</v>
      </c>
      <c r="L26" s="5" t="s">
        <v>1</v>
      </c>
      <c r="M26" s="5" t="s">
        <v>2</v>
      </c>
    </row>
    <row r="27" spans="1:16" s="2" customFormat="1" ht="15.75" thickTop="1" thickBot="1">
      <c r="A27" s="6" t="s">
        <v>15</v>
      </c>
      <c r="B27" s="7" t="s">
        <v>3</v>
      </c>
      <c r="C27" s="8"/>
      <c r="D27" s="9"/>
      <c r="E27" s="10"/>
      <c r="F27" s="10"/>
      <c r="G27" s="10"/>
      <c r="H27" s="10"/>
      <c r="I27" s="10"/>
    </row>
    <row r="28" spans="1:16" s="2" customFormat="1" ht="15.75" thickTop="1" thickBot="1">
      <c r="A28" s="11" t="s">
        <v>4</v>
      </c>
      <c r="B28" s="12">
        <v>-14</v>
      </c>
      <c r="C28" s="13">
        <v>2.746</v>
      </c>
      <c r="D28" s="13">
        <v>4.8866670000000001</v>
      </c>
      <c r="E28" s="13">
        <v>7.8053330000000001</v>
      </c>
      <c r="F28" s="13">
        <v>4.5419999999999998</v>
      </c>
      <c r="G28" s="13">
        <v>3.3148334999999998</v>
      </c>
      <c r="H28" s="13"/>
      <c r="I28" s="13"/>
      <c r="K28" s="14">
        <f t="shared" ref="K28:K35" si="8">AVERAGE(C28:I28)</f>
        <v>4.6589666999999988</v>
      </c>
      <c r="L28" s="14">
        <f t="shared" ref="L28:L35" si="9">STDEVA(C28:I28)/SQRT(COUNT(C28:I28))</f>
        <v>0.87838730591794856</v>
      </c>
      <c r="M28" s="14">
        <f t="shared" ref="M28:M35" si="10">COUNT(C28:I28)</f>
        <v>5</v>
      </c>
    </row>
    <row r="29" spans="1:16" s="2" customFormat="1" ht="15.75" thickTop="1" thickBot="1">
      <c r="A29" s="19">
        <v>1E-10</v>
      </c>
      <c r="B29" s="12">
        <f t="shared" ref="B29:B35" si="11">LOG(A29)</f>
        <v>-10</v>
      </c>
      <c r="C29" s="13">
        <v>2.4843335</v>
      </c>
      <c r="D29" s="13">
        <v>4.202</v>
      </c>
      <c r="E29" s="13">
        <v>7.7231664999999996</v>
      </c>
      <c r="F29" s="13">
        <v>4.5120000000000005</v>
      </c>
      <c r="G29" s="13">
        <v>3.6053336666666667</v>
      </c>
      <c r="H29" s="13"/>
      <c r="I29" s="13"/>
      <c r="K29" s="14">
        <f t="shared" si="8"/>
        <v>4.505366733333334</v>
      </c>
      <c r="L29" s="14">
        <f t="shared" si="9"/>
        <v>0.87581235332721863</v>
      </c>
      <c r="M29" s="14">
        <f t="shared" si="10"/>
        <v>5</v>
      </c>
    </row>
    <row r="30" spans="1:16" s="2" customFormat="1" ht="15.75" thickTop="1" thickBot="1">
      <c r="A30" s="19">
        <v>1.0000000000000001E-9</v>
      </c>
      <c r="B30" s="12">
        <f t="shared" si="11"/>
        <v>-9</v>
      </c>
      <c r="C30" s="13">
        <v>2.5243329999999999</v>
      </c>
      <c r="D30" s="13">
        <v>4.6248329999999997</v>
      </c>
      <c r="E30" s="13">
        <v>8.1236669999999993</v>
      </c>
      <c r="F30" s="13">
        <v>4.4873329999999996</v>
      </c>
      <c r="G30" s="13">
        <v>3.8858890000000001</v>
      </c>
      <c r="H30" s="13"/>
      <c r="I30" s="13"/>
      <c r="K30" s="14">
        <f t="shared" si="8"/>
        <v>4.7292109999999994</v>
      </c>
      <c r="L30" s="14">
        <f t="shared" si="9"/>
        <v>0.92640191764352475</v>
      </c>
      <c r="M30" s="14">
        <f t="shared" si="10"/>
        <v>5</v>
      </c>
    </row>
    <row r="31" spans="1:16" s="2" customFormat="1" ht="15.75" thickTop="1" thickBot="1">
      <c r="A31" s="19">
        <v>1E-8</v>
      </c>
      <c r="B31" s="12">
        <f t="shared" si="11"/>
        <v>-8</v>
      </c>
      <c r="C31" s="13">
        <v>2.8016670000000001</v>
      </c>
      <c r="D31" s="13">
        <v>5.8971109999999998</v>
      </c>
      <c r="E31" s="13">
        <v>8.048</v>
      </c>
      <c r="F31" s="13">
        <v>4.8129999999999997</v>
      </c>
      <c r="G31" s="13">
        <v>4.738666666666667</v>
      </c>
      <c r="H31" s="13"/>
      <c r="I31" s="13"/>
      <c r="K31" s="14">
        <f t="shared" si="8"/>
        <v>5.259688933333333</v>
      </c>
      <c r="L31" s="14">
        <f t="shared" si="9"/>
        <v>0.85714212724151195</v>
      </c>
      <c r="M31" s="14">
        <f t="shared" si="10"/>
        <v>5</v>
      </c>
    </row>
    <row r="32" spans="1:16" s="2" customFormat="1" ht="15.75" thickTop="1" thickBot="1">
      <c r="A32" s="19">
        <v>9.9999999999999995E-8</v>
      </c>
      <c r="B32" s="12">
        <f t="shared" si="11"/>
        <v>-7</v>
      </c>
      <c r="C32" s="13">
        <v>9.2694443333333343</v>
      </c>
      <c r="D32" s="13">
        <v>11.856444333333334</v>
      </c>
      <c r="E32" s="13">
        <v>14.923</v>
      </c>
      <c r="F32" s="13">
        <v>13.861889</v>
      </c>
      <c r="G32" s="13">
        <v>15.215111333333333</v>
      </c>
      <c r="H32" s="13"/>
      <c r="I32" s="13"/>
      <c r="K32" s="14">
        <f t="shared" si="8"/>
        <v>13.0251778</v>
      </c>
      <c r="L32" s="14">
        <f t="shared" si="9"/>
        <v>1.1083567883173424</v>
      </c>
      <c r="M32" s="14">
        <f t="shared" si="10"/>
        <v>5</v>
      </c>
    </row>
    <row r="33" spans="1:16" s="2" customFormat="1" ht="15.75" thickTop="1" thickBot="1">
      <c r="A33" s="19">
        <v>9.9999999999999995E-7</v>
      </c>
      <c r="B33" s="12">
        <f t="shared" si="11"/>
        <v>-6</v>
      </c>
      <c r="C33" s="13">
        <v>18.548999999999999</v>
      </c>
      <c r="D33" s="13">
        <v>23.338666500000002</v>
      </c>
      <c r="E33" s="13">
        <v>26.2853335</v>
      </c>
      <c r="F33" s="13">
        <v>21.856667000000002</v>
      </c>
      <c r="G33" s="13">
        <v>28.257444333333336</v>
      </c>
      <c r="H33" s="13"/>
      <c r="I33" s="13"/>
      <c r="K33" s="14">
        <f t="shared" si="8"/>
        <v>23.657422266666668</v>
      </c>
      <c r="L33" s="14">
        <f t="shared" si="9"/>
        <v>1.6956771993496687</v>
      </c>
      <c r="M33" s="14">
        <f t="shared" si="10"/>
        <v>5</v>
      </c>
    </row>
    <row r="34" spans="1:16" s="2" customFormat="1" ht="15.75" thickTop="1" thickBot="1">
      <c r="A34" s="19">
        <v>1.0000000000000001E-5</v>
      </c>
      <c r="B34" s="12">
        <f t="shared" si="11"/>
        <v>-5</v>
      </c>
      <c r="C34" s="13">
        <v>23.620666499999999</v>
      </c>
      <c r="D34" s="13">
        <v>29.840444333333334</v>
      </c>
      <c r="E34" s="13">
        <v>28.835333500000001</v>
      </c>
      <c r="F34" s="13">
        <v>31.751000000000001</v>
      </c>
      <c r="G34" s="13">
        <v>42.382000000000005</v>
      </c>
      <c r="H34" s="13"/>
      <c r="I34" s="13"/>
      <c r="J34" s="16"/>
      <c r="K34" s="17">
        <f t="shared" si="8"/>
        <v>31.285888866666671</v>
      </c>
      <c r="L34" s="17">
        <f t="shared" si="9"/>
        <v>3.083749147418787</v>
      </c>
      <c r="M34" s="17">
        <f t="shared" si="10"/>
        <v>5</v>
      </c>
      <c r="N34" s="16"/>
      <c r="O34" s="16"/>
      <c r="P34" s="16"/>
    </row>
    <row r="35" spans="1:16" s="2" customFormat="1" ht="15.75" thickTop="1" thickBot="1">
      <c r="A35" s="19">
        <v>1E-4</v>
      </c>
      <c r="B35" s="12">
        <f t="shared" si="11"/>
        <v>-4</v>
      </c>
      <c r="C35" s="13">
        <v>24.173999999999999</v>
      </c>
      <c r="D35" s="13">
        <v>32.492666999999997</v>
      </c>
      <c r="E35" s="13">
        <v>29.540500000000002</v>
      </c>
      <c r="F35" s="13">
        <v>33.486777666666661</v>
      </c>
      <c r="G35" s="13">
        <v>47.036444333333328</v>
      </c>
      <c r="H35" s="13"/>
      <c r="I35" s="13"/>
      <c r="J35" s="16"/>
      <c r="K35" s="17">
        <f t="shared" si="8"/>
        <v>33.346077799999996</v>
      </c>
      <c r="L35" s="17">
        <f t="shared" si="9"/>
        <v>3.7867114745129209</v>
      </c>
      <c r="M35" s="17">
        <f t="shared" si="10"/>
        <v>5</v>
      </c>
      <c r="N35" s="16"/>
      <c r="O35" s="16"/>
      <c r="P35" s="16"/>
    </row>
    <row r="36" spans="1:16" ht="15" thickTop="1"/>
    <row r="37" spans="1:16" s="2" customFormat="1" ht="15" thickBot="1">
      <c r="A37" s="1" t="s">
        <v>8</v>
      </c>
    </row>
    <row r="38" spans="1:16" s="2" customFormat="1" ht="15.75" thickTop="1" thickBot="1">
      <c r="A38" s="25" t="s">
        <v>21</v>
      </c>
      <c r="B38" s="3"/>
      <c r="C38" s="4">
        <v>20200313</v>
      </c>
      <c r="D38" s="4">
        <v>20200526</v>
      </c>
      <c r="E38" s="4">
        <v>20200529</v>
      </c>
      <c r="F38" s="4">
        <v>20200603</v>
      </c>
      <c r="G38" s="4">
        <v>20200605</v>
      </c>
      <c r="H38" s="4"/>
      <c r="I38" s="4"/>
      <c r="K38" s="5" t="s">
        <v>0</v>
      </c>
      <c r="L38" s="5" t="s">
        <v>1</v>
      </c>
      <c r="M38" s="5" t="s">
        <v>2</v>
      </c>
    </row>
    <row r="39" spans="1:16" s="2" customFormat="1" ht="15.75" thickTop="1" thickBot="1">
      <c r="A39" s="6" t="s">
        <v>15</v>
      </c>
      <c r="B39" s="7" t="s">
        <v>3</v>
      </c>
      <c r="C39" s="8"/>
      <c r="D39" s="9"/>
      <c r="E39" s="10"/>
      <c r="F39" s="10"/>
      <c r="G39" s="10"/>
      <c r="H39" s="10"/>
      <c r="I39" s="10"/>
    </row>
    <row r="40" spans="1:16" s="2" customFormat="1" ht="15.75" thickTop="1" thickBot="1">
      <c r="A40" s="11" t="s">
        <v>4</v>
      </c>
      <c r="B40" s="12">
        <v>-14</v>
      </c>
      <c r="C40" s="13">
        <v>2.5611665000000001</v>
      </c>
      <c r="D40" s="13">
        <v>5.8324999999999996</v>
      </c>
      <c r="E40" s="13">
        <v>6.7270000000000003</v>
      </c>
      <c r="F40" s="13">
        <v>3.8759999999999999</v>
      </c>
      <c r="G40" s="13">
        <v>3.029555666666667</v>
      </c>
      <c r="H40" s="13"/>
      <c r="I40" s="13"/>
      <c r="K40" s="14">
        <f t="shared" ref="K40:K47" si="12">AVERAGE(C40:I40)</f>
        <v>4.4052444333333334</v>
      </c>
      <c r="L40" s="14">
        <f t="shared" ref="L40:L47" si="13">STDEVA(C40:I40)/SQRT(COUNT(C40:I40))</f>
        <v>0.80625213305400789</v>
      </c>
      <c r="M40" s="14">
        <f t="shared" ref="M40:M47" si="14">COUNT(C40:I40)</f>
        <v>5</v>
      </c>
    </row>
    <row r="41" spans="1:16" s="2" customFormat="1" ht="15.75" thickTop="1" thickBot="1">
      <c r="A41" s="19">
        <v>1E-10</v>
      </c>
      <c r="B41" s="12">
        <f t="shared" ref="B41:B47" si="15">LOG(A41)</f>
        <v>-10</v>
      </c>
      <c r="C41" s="13">
        <v>2.2913329999999998</v>
      </c>
      <c r="D41" s="13">
        <v>6.306667</v>
      </c>
      <c r="E41" s="13">
        <v>7.2496669999999996</v>
      </c>
      <c r="F41" s="13">
        <v>4.1236665000000006</v>
      </c>
      <c r="G41" s="13">
        <v>3.121</v>
      </c>
      <c r="H41" s="13"/>
      <c r="I41" s="13"/>
      <c r="K41" s="14">
        <f t="shared" si="12"/>
        <v>4.6184666999999999</v>
      </c>
      <c r="L41" s="14">
        <f t="shared" si="13"/>
        <v>0.94010691638889687</v>
      </c>
      <c r="M41" s="14">
        <f t="shared" si="14"/>
        <v>5</v>
      </c>
    </row>
    <row r="42" spans="1:16" s="2" customFormat="1" ht="15.75" thickTop="1" thickBot="1">
      <c r="A42" s="19">
        <v>1.0000000000000001E-9</v>
      </c>
      <c r="B42" s="12">
        <f t="shared" si="15"/>
        <v>-9</v>
      </c>
      <c r="C42" s="13">
        <v>2.6976665000000004</v>
      </c>
      <c r="D42" s="13">
        <v>7.3453330000000001</v>
      </c>
      <c r="E42" s="13">
        <v>6.7050000000000001</v>
      </c>
      <c r="F42" s="13">
        <v>6.6086669999999996</v>
      </c>
      <c r="G42" s="13">
        <v>3.339</v>
      </c>
      <c r="H42" s="13"/>
      <c r="I42" s="13"/>
      <c r="K42" s="14">
        <f t="shared" si="12"/>
        <v>5.3391332999999994</v>
      </c>
      <c r="L42" s="14">
        <f t="shared" si="13"/>
        <v>0.96124983659701668</v>
      </c>
      <c r="M42" s="14">
        <f t="shared" si="14"/>
        <v>5</v>
      </c>
    </row>
    <row r="43" spans="1:16" s="2" customFormat="1" ht="15.75" thickTop="1" thickBot="1">
      <c r="A43" s="19">
        <v>1E-8</v>
      </c>
      <c r="B43" s="12">
        <f t="shared" si="15"/>
        <v>-8</v>
      </c>
      <c r="C43" s="13">
        <v>2.4931665000000001</v>
      </c>
      <c r="D43" s="13">
        <v>6.7956669999999999</v>
      </c>
      <c r="E43" s="13">
        <v>7.4023329999999996</v>
      </c>
      <c r="F43" s="13">
        <v>3.8766669999999999</v>
      </c>
      <c r="G43" s="13">
        <v>3.6278886666666668</v>
      </c>
      <c r="H43" s="13"/>
      <c r="I43" s="13"/>
      <c r="K43" s="14">
        <f t="shared" si="12"/>
        <v>4.8391444333333329</v>
      </c>
      <c r="L43" s="14">
        <f t="shared" si="13"/>
        <v>0.95642647359357258</v>
      </c>
      <c r="M43" s="14">
        <f t="shared" si="14"/>
        <v>5</v>
      </c>
    </row>
    <row r="44" spans="1:16" s="2" customFormat="1" ht="15.75" thickTop="1" thickBot="1">
      <c r="A44" s="19">
        <v>9.9999999999999995E-8</v>
      </c>
      <c r="B44" s="12">
        <f t="shared" si="15"/>
        <v>-7</v>
      </c>
      <c r="C44" s="13">
        <v>10.490555333333333</v>
      </c>
      <c r="D44" s="13">
        <v>12.160221999999999</v>
      </c>
      <c r="E44" s="13">
        <v>9.4886669999999995</v>
      </c>
      <c r="F44" s="13">
        <v>17.2685</v>
      </c>
      <c r="G44" s="13">
        <v>15.305333333333332</v>
      </c>
      <c r="H44" s="13"/>
      <c r="I44" s="13"/>
      <c r="K44" s="14">
        <f t="shared" si="12"/>
        <v>12.942655533333333</v>
      </c>
      <c r="L44" s="14">
        <f t="shared" si="13"/>
        <v>1.4637317231946223</v>
      </c>
      <c r="M44" s="14">
        <f t="shared" si="14"/>
        <v>5</v>
      </c>
    </row>
    <row r="45" spans="1:16" s="2" customFormat="1" ht="15.75" thickTop="1" thickBot="1">
      <c r="A45" s="19">
        <v>9.9999999999999995E-7</v>
      </c>
      <c r="B45" s="12">
        <f t="shared" si="15"/>
        <v>-6</v>
      </c>
      <c r="C45" s="13">
        <v>19.840667</v>
      </c>
      <c r="D45" s="13">
        <v>25.887833499999999</v>
      </c>
      <c r="E45" s="13">
        <v>15.615500000000001</v>
      </c>
      <c r="F45" s="13">
        <v>27.234833000000002</v>
      </c>
      <c r="G45" s="13">
        <v>26.354500000000002</v>
      </c>
      <c r="H45" s="13"/>
      <c r="I45" s="13"/>
      <c r="K45" s="14">
        <f t="shared" si="12"/>
        <v>22.986666700000001</v>
      </c>
      <c r="L45" s="14">
        <f t="shared" si="13"/>
        <v>2.2587319394082073</v>
      </c>
      <c r="M45" s="14">
        <f t="shared" si="14"/>
        <v>5</v>
      </c>
    </row>
    <row r="46" spans="1:16" s="2" customFormat="1" ht="15.75" thickTop="1" thickBot="1">
      <c r="A46" s="19">
        <v>1.0000000000000001E-5</v>
      </c>
      <c r="B46" s="12">
        <f t="shared" si="15"/>
        <v>-5</v>
      </c>
      <c r="C46" s="13">
        <v>24.488499999999998</v>
      </c>
      <c r="D46" s="13">
        <v>31.325833000000003</v>
      </c>
      <c r="E46" s="13">
        <v>16.838000000000001</v>
      </c>
      <c r="F46" s="13">
        <v>36.087833500000002</v>
      </c>
      <c r="G46" s="13">
        <v>32.726999999999997</v>
      </c>
      <c r="H46" s="13"/>
      <c r="I46" s="13"/>
      <c r="J46" s="16"/>
      <c r="K46" s="17">
        <f t="shared" si="12"/>
        <v>28.293433299999997</v>
      </c>
      <c r="L46" s="17">
        <f t="shared" si="13"/>
        <v>3.4300809437232518</v>
      </c>
      <c r="M46" s="17">
        <f t="shared" si="14"/>
        <v>5</v>
      </c>
      <c r="N46" s="16"/>
      <c r="O46" s="16"/>
      <c r="P46" s="16"/>
    </row>
    <row r="47" spans="1:16" s="2" customFormat="1" ht="15.75" thickTop="1" thickBot="1">
      <c r="A47" s="19">
        <v>1E-4</v>
      </c>
      <c r="B47" s="12">
        <f t="shared" si="15"/>
        <v>-4</v>
      </c>
      <c r="C47" s="13">
        <v>25.077999999999999</v>
      </c>
      <c r="D47" s="13">
        <v>31.680222333333333</v>
      </c>
      <c r="E47" s="13">
        <v>17.169333000000002</v>
      </c>
      <c r="F47" s="13">
        <v>35.774999999999999</v>
      </c>
      <c r="G47" s="13">
        <v>36.454889000000001</v>
      </c>
      <c r="H47" s="13"/>
      <c r="I47" s="13"/>
      <c r="J47" s="16"/>
      <c r="K47" s="17">
        <f t="shared" si="12"/>
        <v>29.231488866666673</v>
      </c>
      <c r="L47" s="17">
        <f t="shared" si="13"/>
        <v>3.631380019678152</v>
      </c>
      <c r="M47" s="17">
        <f t="shared" si="14"/>
        <v>5</v>
      </c>
      <c r="N47" s="16"/>
      <c r="O47" s="16"/>
      <c r="P47" s="16"/>
    </row>
    <row r="48" spans="1:16" ht="15" thickTop="1">
      <c r="J48" s="24"/>
      <c r="K48" s="24"/>
      <c r="L48" s="24"/>
      <c r="M48" s="24"/>
      <c r="N48" s="24"/>
      <c r="O48" s="24"/>
      <c r="P48" s="24"/>
    </row>
    <row r="49" spans="1:16" s="2" customFormat="1" ht="15" thickBot="1">
      <c r="A49" s="1" t="s">
        <v>16</v>
      </c>
    </row>
    <row r="50" spans="1:16" s="2" customFormat="1" ht="15.75" thickTop="1" thickBot="1">
      <c r="A50" s="25" t="s">
        <v>23</v>
      </c>
      <c r="B50" s="3"/>
      <c r="C50" s="4"/>
      <c r="D50" s="4">
        <v>20200526</v>
      </c>
      <c r="E50" s="4">
        <v>20200529</v>
      </c>
      <c r="F50" s="4">
        <v>20200603</v>
      </c>
      <c r="G50" s="4">
        <v>20200605</v>
      </c>
      <c r="H50" s="4"/>
      <c r="I50" s="4"/>
      <c r="K50" s="5" t="s">
        <v>0</v>
      </c>
      <c r="L50" s="5" t="s">
        <v>1</v>
      </c>
      <c r="M50" s="5" t="s">
        <v>2</v>
      </c>
    </row>
    <row r="51" spans="1:16" s="2" customFormat="1" ht="15.75" thickTop="1" thickBot="1">
      <c r="A51" s="6" t="s">
        <v>15</v>
      </c>
      <c r="B51" s="7" t="s">
        <v>3</v>
      </c>
      <c r="C51" s="8"/>
      <c r="D51" s="9"/>
      <c r="E51" s="10"/>
      <c r="F51" s="10"/>
      <c r="G51" s="10"/>
      <c r="H51" s="10"/>
      <c r="I51" s="10"/>
    </row>
    <row r="52" spans="1:16" s="2" customFormat="1" ht="15.75" thickTop="1" thickBot="1">
      <c r="A52" s="11" t="s">
        <v>4</v>
      </c>
      <c r="B52" s="12">
        <v>-14</v>
      </c>
      <c r="C52" s="13"/>
      <c r="D52" s="13">
        <v>9.6833329999999993</v>
      </c>
      <c r="E52" s="13">
        <v>5.9279996666666674</v>
      </c>
      <c r="F52" s="13">
        <v>4.0163335</v>
      </c>
      <c r="G52" s="13">
        <v>3.1374443333333333</v>
      </c>
      <c r="H52" s="13"/>
      <c r="I52" s="13"/>
      <c r="K52" s="14">
        <f t="shared" ref="K52:K59" si="16">AVERAGE(C52:I52)</f>
        <v>5.6912776249999997</v>
      </c>
      <c r="L52" s="14">
        <f t="shared" ref="L52:L59" si="17">STDEVA(C52:I52)/SQRT(COUNT(C52:I52))</f>
        <v>1.4525852168224718</v>
      </c>
      <c r="M52" s="14">
        <f t="shared" ref="M52:M59" si="18">COUNT(C52:I52)</f>
        <v>4</v>
      </c>
    </row>
    <row r="53" spans="1:16" s="2" customFormat="1" ht="15.75" thickTop="1" thickBot="1">
      <c r="A53" s="19">
        <v>1E-10</v>
      </c>
      <c r="B53" s="12">
        <f t="shared" ref="B53:B59" si="19">LOG(A53)</f>
        <v>-10</v>
      </c>
      <c r="C53" s="13"/>
      <c r="D53" s="13">
        <v>9.7970000000000006</v>
      </c>
      <c r="E53" s="13">
        <v>6.476</v>
      </c>
      <c r="F53" s="13">
        <v>4.2416669999999996</v>
      </c>
      <c r="G53" s="13">
        <v>3.5225556666666669</v>
      </c>
      <c r="H53" s="13"/>
      <c r="I53" s="13"/>
      <c r="K53" s="14">
        <f t="shared" si="16"/>
        <v>6.0093056666666662</v>
      </c>
      <c r="L53" s="14">
        <f t="shared" si="17"/>
        <v>1.4104639893171684</v>
      </c>
      <c r="M53" s="14">
        <f t="shared" si="18"/>
        <v>4</v>
      </c>
    </row>
    <row r="54" spans="1:16" s="2" customFormat="1" ht="15.75" thickTop="1" thickBot="1">
      <c r="A54" s="19">
        <v>1.0000000000000001E-9</v>
      </c>
      <c r="B54" s="12">
        <f t="shared" si="19"/>
        <v>-9</v>
      </c>
      <c r="C54" s="13"/>
      <c r="D54" s="13">
        <v>9.6774999999999984</v>
      </c>
      <c r="E54" s="13">
        <v>6.6109999999999998</v>
      </c>
      <c r="F54" s="13">
        <v>3.4630000000000001</v>
      </c>
      <c r="G54" s="13">
        <v>4.3112223333333342</v>
      </c>
      <c r="H54" s="13"/>
      <c r="I54" s="13"/>
      <c r="K54" s="14">
        <f t="shared" si="16"/>
        <v>6.0156805833333333</v>
      </c>
      <c r="L54" s="14">
        <f t="shared" si="17"/>
        <v>1.3899844943576829</v>
      </c>
      <c r="M54" s="14">
        <f t="shared" si="18"/>
        <v>4</v>
      </c>
    </row>
    <row r="55" spans="1:16" s="2" customFormat="1" ht="15.75" thickTop="1" thickBot="1">
      <c r="A55" s="19">
        <v>1E-8</v>
      </c>
      <c r="B55" s="12">
        <f t="shared" si="19"/>
        <v>-8</v>
      </c>
      <c r="C55" s="13"/>
      <c r="D55" s="13">
        <v>5.9729999999999999</v>
      </c>
      <c r="E55" s="13">
        <v>7.0476665000000001</v>
      </c>
      <c r="F55" s="13">
        <v>6.6438890000000006</v>
      </c>
      <c r="G55" s="13">
        <v>8.6662223333333337</v>
      </c>
      <c r="H55" s="13"/>
      <c r="I55" s="13"/>
      <c r="K55" s="14">
        <f t="shared" si="16"/>
        <v>7.082694458333334</v>
      </c>
      <c r="L55" s="14">
        <f t="shared" si="17"/>
        <v>0.57247703810472028</v>
      </c>
      <c r="M55" s="14">
        <f t="shared" si="18"/>
        <v>4</v>
      </c>
    </row>
    <row r="56" spans="1:16" s="2" customFormat="1" ht="15.75" thickTop="1" thickBot="1">
      <c r="A56" s="19">
        <v>9.9999999999999995E-8</v>
      </c>
      <c r="B56" s="12">
        <f t="shared" si="19"/>
        <v>-7</v>
      </c>
      <c r="C56" s="13"/>
      <c r="D56" s="13">
        <v>13.147</v>
      </c>
      <c r="E56" s="13">
        <v>11.341332999999999</v>
      </c>
      <c r="F56" s="13">
        <v>16.271000000000001</v>
      </c>
      <c r="G56" s="13">
        <v>21.067333333333334</v>
      </c>
      <c r="H56" s="13"/>
      <c r="I56" s="13"/>
      <c r="K56" s="14">
        <f t="shared" si="16"/>
        <v>15.456666583333334</v>
      </c>
      <c r="L56" s="14">
        <f t="shared" si="17"/>
        <v>2.1294218800990223</v>
      </c>
      <c r="M56" s="14">
        <f t="shared" si="18"/>
        <v>4</v>
      </c>
    </row>
    <row r="57" spans="1:16" s="2" customFormat="1" ht="15.75" thickTop="1" thickBot="1">
      <c r="A57" s="19">
        <v>9.9999999999999995E-7</v>
      </c>
      <c r="B57" s="12">
        <f t="shared" si="19"/>
        <v>-6</v>
      </c>
      <c r="C57" s="13"/>
      <c r="D57" s="13">
        <v>23.612833000000002</v>
      </c>
      <c r="E57" s="13">
        <v>18.966000000000001</v>
      </c>
      <c r="F57" s="13">
        <v>21.827000000000002</v>
      </c>
      <c r="G57" s="13">
        <v>27.388111333333331</v>
      </c>
      <c r="H57" s="13"/>
      <c r="I57" s="13"/>
      <c r="K57" s="14">
        <f t="shared" si="16"/>
        <v>22.948486083333332</v>
      </c>
      <c r="L57" s="14">
        <f t="shared" si="17"/>
        <v>1.7623269566394433</v>
      </c>
      <c r="M57" s="14">
        <f t="shared" si="18"/>
        <v>4</v>
      </c>
    </row>
    <row r="58" spans="1:16" s="2" customFormat="1" ht="15.75" thickTop="1" thickBot="1">
      <c r="A58" s="19">
        <v>1.0000000000000001E-5</v>
      </c>
      <c r="B58" s="12">
        <f t="shared" si="19"/>
        <v>-5</v>
      </c>
      <c r="C58" s="13"/>
      <c r="D58" s="13">
        <v>28.130333499999999</v>
      </c>
      <c r="E58" s="13">
        <v>21.827667000000002</v>
      </c>
      <c r="F58" s="13">
        <v>25.843</v>
      </c>
      <c r="G58" s="13">
        <v>33.388999999999996</v>
      </c>
      <c r="H58" s="13"/>
      <c r="I58" s="13"/>
      <c r="J58" s="16"/>
      <c r="K58" s="17">
        <f t="shared" si="16"/>
        <v>27.297500124999999</v>
      </c>
      <c r="L58" s="17">
        <f t="shared" si="17"/>
        <v>2.4123748186281029</v>
      </c>
      <c r="M58" s="17">
        <f t="shared" si="18"/>
        <v>4</v>
      </c>
      <c r="N58" s="16"/>
      <c r="O58" s="16"/>
      <c r="P58" s="16"/>
    </row>
    <row r="59" spans="1:16" s="2" customFormat="1" ht="15.75" thickTop="1" thickBot="1">
      <c r="A59" s="19">
        <v>1E-4</v>
      </c>
      <c r="B59" s="12">
        <f t="shared" si="19"/>
        <v>-4</v>
      </c>
      <c r="C59" s="13"/>
      <c r="D59" s="13">
        <v>29.929999999999996</v>
      </c>
      <c r="E59" s="13">
        <v>21.630499999999998</v>
      </c>
      <c r="F59" s="13">
        <v>28.255333333333336</v>
      </c>
      <c r="G59" s="13">
        <v>37.034999999999997</v>
      </c>
      <c r="H59" s="13"/>
      <c r="I59" s="13"/>
      <c r="J59" s="16"/>
      <c r="K59" s="17">
        <f t="shared" si="16"/>
        <v>29.212708333333332</v>
      </c>
      <c r="L59" s="17">
        <f t="shared" si="17"/>
        <v>3.163716226662439</v>
      </c>
      <c r="M59" s="17">
        <f t="shared" si="18"/>
        <v>4</v>
      </c>
      <c r="N59" s="16"/>
      <c r="O59" s="16"/>
      <c r="P59" s="16"/>
    </row>
    <row r="60" spans="1:16" ht="15" thickTop="1"/>
    <row r="61" spans="1:16" s="2" customFormat="1" ht="15" thickBot="1">
      <c r="A61" s="1" t="s">
        <v>10</v>
      </c>
    </row>
    <row r="62" spans="1:16" s="2" customFormat="1" ht="15.75" thickTop="1" thickBot="1">
      <c r="A62" s="25" t="s">
        <v>24</v>
      </c>
      <c r="B62" s="3"/>
      <c r="C62" s="4">
        <v>20200313</v>
      </c>
      <c r="D62" s="4">
        <v>20200526</v>
      </c>
      <c r="E62" s="4">
        <v>20200529</v>
      </c>
      <c r="F62" s="4">
        <v>20200603</v>
      </c>
      <c r="G62" s="4">
        <v>20200605</v>
      </c>
      <c r="H62" s="4"/>
      <c r="I62" s="4"/>
      <c r="K62" s="5" t="s">
        <v>0</v>
      </c>
      <c r="L62" s="5" t="s">
        <v>1</v>
      </c>
      <c r="M62" s="5" t="s">
        <v>2</v>
      </c>
    </row>
    <row r="63" spans="1:16" s="2" customFormat="1" ht="15.75" thickTop="1" thickBot="1">
      <c r="A63" s="6" t="s">
        <v>15</v>
      </c>
      <c r="B63" s="7" t="s">
        <v>3</v>
      </c>
      <c r="C63" s="8"/>
      <c r="D63" s="9"/>
      <c r="E63" s="10"/>
      <c r="F63" s="10"/>
      <c r="G63" s="10"/>
      <c r="H63" s="10"/>
      <c r="I63" s="10"/>
    </row>
    <row r="64" spans="1:16" s="2" customFormat="1" ht="15.75" thickTop="1" thickBot="1">
      <c r="A64" s="11" t="s">
        <v>4</v>
      </c>
      <c r="B64" s="12">
        <v>-14</v>
      </c>
      <c r="C64" s="13">
        <v>2.5081670000000003</v>
      </c>
      <c r="D64" s="13">
        <v>9.6609999999999996</v>
      </c>
      <c r="E64" s="13">
        <v>5.4346670000000001</v>
      </c>
      <c r="F64" s="13">
        <v>3.3403333333333336</v>
      </c>
      <c r="G64" s="13">
        <v>4.2452220000000001</v>
      </c>
      <c r="H64" s="13"/>
      <c r="I64" s="13"/>
      <c r="K64" s="14">
        <f t="shared" ref="K64:K71" si="20">AVERAGE(C64:I64)</f>
        <v>5.0378778666666664</v>
      </c>
      <c r="L64" s="14">
        <f t="shared" ref="L64:L71" si="21">STDEVA(C64:I64)/SQRT(COUNT(C64:I64))</f>
        <v>1.2537961897890419</v>
      </c>
      <c r="M64" s="14">
        <f t="shared" ref="M64:M71" si="22">COUNT(C64:I64)</f>
        <v>5</v>
      </c>
    </row>
    <row r="65" spans="1:16" s="2" customFormat="1" ht="15.75" thickTop="1" thickBot="1">
      <c r="A65" s="19">
        <v>1E-10</v>
      </c>
      <c r="B65" s="12">
        <f t="shared" ref="B65:B71" si="23">LOG(A65)</f>
        <v>-10</v>
      </c>
      <c r="C65" s="13">
        <v>2.6685556666666663</v>
      </c>
      <c r="D65" s="13">
        <v>9.6226665000000011</v>
      </c>
      <c r="E65" s="13">
        <v>5.9226669999999997</v>
      </c>
      <c r="F65" s="13">
        <v>5.0893329999999999</v>
      </c>
      <c r="G65" s="13">
        <v>4.447889</v>
      </c>
      <c r="H65" s="13"/>
      <c r="I65" s="13"/>
      <c r="K65" s="14">
        <f t="shared" si="20"/>
        <v>5.5502222333333338</v>
      </c>
      <c r="L65" s="14">
        <f t="shared" si="21"/>
        <v>1.150110365431982</v>
      </c>
      <c r="M65" s="14">
        <f t="shared" si="22"/>
        <v>5</v>
      </c>
    </row>
    <row r="66" spans="1:16" s="2" customFormat="1" ht="15.75" thickTop="1" thickBot="1">
      <c r="A66" s="19">
        <v>1.0000000000000001E-9</v>
      </c>
      <c r="B66" s="12">
        <f t="shared" si="23"/>
        <v>-9</v>
      </c>
      <c r="C66" s="13">
        <v>2.5776663333333336</v>
      </c>
      <c r="D66" s="13">
        <v>9.6206669999999992</v>
      </c>
      <c r="E66" s="13">
        <v>4.2960000000000003</v>
      </c>
      <c r="F66" s="13">
        <v>3.015333</v>
      </c>
      <c r="G66" s="13">
        <v>5.343</v>
      </c>
      <c r="H66" s="13"/>
      <c r="I66" s="13"/>
      <c r="K66" s="14">
        <f t="shared" si="20"/>
        <v>4.9705332666666671</v>
      </c>
      <c r="L66" s="14">
        <f t="shared" si="21"/>
        <v>1.2602795439222612</v>
      </c>
      <c r="M66" s="14">
        <f t="shared" si="22"/>
        <v>5</v>
      </c>
    </row>
    <row r="67" spans="1:16" s="2" customFormat="1" ht="15.75" thickTop="1" thickBot="1">
      <c r="A67" s="19">
        <v>1E-8</v>
      </c>
      <c r="B67" s="12">
        <f t="shared" si="23"/>
        <v>-8</v>
      </c>
      <c r="C67" s="13">
        <v>2.4904999999999999</v>
      </c>
      <c r="D67" s="13">
        <v>8.2906669999999991</v>
      </c>
      <c r="E67" s="13">
        <v>5.9669999999999996</v>
      </c>
      <c r="F67" s="13">
        <v>4.5247780000000004</v>
      </c>
      <c r="G67" s="13">
        <v>6.032</v>
      </c>
      <c r="H67" s="13"/>
      <c r="I67" s="13"/>
      <c r="K67" s="14">
        <f t="shared" si="20"/>
        <v>5.4609889999999996</v>
      </c>
      <c r="L67" s="14">
        <f t="shared" si="21"/>
        <v>0.95628118808141316</v>
      </c>
      <c r="M67" s="14">
        <f t="shared" si="22"/>
        <v>5</v>
      </c>
    </row>
    <row r="68" spans="1:16" s="2" customFormat="1" ht="15.75" thickTop="1" thickBot="1">
      <c r="A68" s="19">
        <v>9.9999999999999995E-8</v>
      </c>
      <c r="B68" s="12">
        <f t="shared" si="23"/>
        <v>-7</v>
      </c>
      <c r="C68" s="13">
        <v>9.2541665000000002</v>
      </c>
      <c r="D68" s="13">
        <v>9.3516669999999991</v>
      </c>
      <c r="E68" s="13">
        <v>9.877777666666665</v>
      </c>
      <c r="F68" s="13">
        <v>11.065111</v>
      </c>
      <c r="G68" s="13">
        <v>14.076667</v>
      </c>
      <c r="H68" s="13"/>
      <c r="I68" s="13"/>
      <c r="K68" s="14">
        <f t="shared" si="20"/>
        <v>10.725077833333334</v>
      </c>
      <c r="L68" s="14">
        <f t="shared" si="21"/>
        <v>0.89767832592276553</v>
      </c>
      <c r="M68" s="14">
        <f t="shared" si="22"/>
        <v>5</v>
      </c>
    </row>
    <row r="69" spans="1:16" s="2" customFormat="1" ht="15.75" thickTop="1" thickBot="1">
      <c r="A69" s="19">
        <v>9.9999999999999995E-7</v>
      </c>
      <c r="B69" s="12">
        <f t="shared" si="23"/>
        <v>-6</v>
      </c>
      <c r="C69" s="13">
        <v>12.890444333333335</v>
      </c>
      <c r="D69" s="13">
        <v>19.831333333333333</v>
      </c>
      <c r="E69" s="13">
        <v>14.718555333333335</v>
      </c>
      <c r="F69" s="13">
        <v>18.736111000000001</v>
      </c>
      <c r="G69" s="13">
        <v>24.837667</v>
      </c>
      <c r="H69" s="13"/>
      <c r="I69" s="13"/>
      <c r="K69" s="14">
        <f t="shared" si="20"/>
        <v>18.2028222</v>
      </c>
      <c r="L69" s="14">
        <f t="shared" si="21"/>
        <v>2.0894866016809486</v>
      </c>
      <c r="M69" s="14">
        <f t="shared" si="22"/>
        <v>5</v>
      </c>
    </row>
    <row r="70" spans="1:16" s="2" customFormat="1" ht="15.75" thickTop="1" thickBot="1">
      <c r="A70" s="19">
        <v>1.0000000000000001E-5</v>
      </c>
      <c r="B70" s="12">
        <f t="shared" si="23"/>
        <v>-5</v>
      </c>
      <c r="C70" s="13">
        <v>15.8705</v>
      </c>
      <c r="D70" s="13">
        <v>23.2515</v>
      </c>
      <c r="E70" s="13">
        <v>16.306777999999998</v>
      </c>
      <c r="F70" s="13">
        <v>24.115500000000001</v>
      </c>
      <c r="G70" s="13">
        <v>30.841555333333332</v>
      </c>
      <c r="H70" s="13"/>
      <c r="I70" s="13"/>
      <c r="J70" s="16"/>
      <c r="K70" s="17">
        <f t="shared" si="20"/>
        <v>22.077166666666663</v>
      </c>
      <c r="L70" s="17">
        <f t="shared" si="21"/>
        <v>2.7764047501351197</v>
      </c>
      <c r="M70" s="17">
        <f t="shared" si="22"/>
        <v>5</v>
      </c>
      <c r="N70" s="16"/>
      <c r="O70" s="16"/>
      <c r="P70" s="16"/>
    </row>
    <row r="71" spans="1:16" s="2" customFormat="1" ht="15.75" thickTop="1" thickBot="1">
      <c r="A71" s="19">
        <v>1E-4</v>
      </c>
      <c r="B71" s="12">
        <f t="shared" si="23"/>
        <v>-4</v>
      </c>
      <c r="C71" s="13">
        <v>16.671666666666667</v>
      </c>
      <c r="D71" s="13">
        <v>24.396666666666665</v>
      </c>
      <c r="E71" s="13">
        <v>16.488333000000001</v>
      </c>
      <c r="F71" s="13">
        <v>25.72666666666667</v>
      </c>
      <c r="G71" s="13">
        <v>33.855111000000001</v>
      </c>
      <c r="H71" s="13"/>
      <c r="I71" s="13"/>
      <c r="J71" s="16"/>
      <c r="K71" s="17">
        <f t="shared" si="20"/>
        <v>23.427688799999999</v>
      </c>
      <c r="L71" s="17">
        <f t="shared" si="21"/>
        <v>3.2307417496578847</v>
      </c>
      <c r="M71" s="17">
        <f t="shared" si="22"/>
        <v>5</v>
      </c>
      <c r="N71" s="16"/>
      <c r="O71" s="16"/>
      <c r="P71" s="16"/>
    </row>
    <row r="72" spans="1:16" ht="15" thickTop="1"/>
    <row r="73" spans="1:16" s="2" customFormat="1" ht="15" thickBot="1">
      <c r="A73" s="1" t="s">
        <v>11</v>
      </c>
    </row>
    <row r="74" spans="1:16" s="2" customFormat="1" ht="15.75" thickTop="1" thickBot="1">
      <c r="A74" s="25" t="s">
        <v>25</v>
      </c>
      <c r="B74" s="3"/>
      <c r="C74" s="4">
        <v>20200313</v>
      </c>
      <c r="D74" s="4">
        <v>20200526</v>
      </c>
      <c r="E74" s="4">
        <v>20200529</v>
      </c>
      <c r="F74" s="4">
        <v>20200603</v>
      </c>
      <c r="G74" s="4">
        <v>20200605</v>
      </c>
      <c r="H74" s="4"/>
      <c r="I74" s="4"/>
      <c r="K74" s="5" t="s">
        <v>0</v>
      </c>
      <c r="L74" s="5" t="s">
        <v>1</v>
      </c>
      <c r="M74" s="5" t="s">
        <v>2</v>
      </c>
    </row>
    <row r="75" spans="1:16" s="2" customFormat="1" ht="15.75" thickTop="1" thickBot="1">
      <c r="A75" s="6" t="s">
        <v>15</v>
      </c>
      <c r="B75" s="7" t="s">
        <v>3</v>
      </c>
      <c r="C75" s="8"/>
      <c r="D75" s="9"/>
      <c r="E75" s="10"/>
      <c r="F75" s="10"/>
      <c r="G75" s="10"/>
      <c r="H75" s="10"/>
      <c r="I75" s="10"/>
    </row>
    <row r="76" spans="1:16" s="2" customFormat="1" ht="15.75" thickTop="1" thickBot="1">
      <c r="A76" s="11" t="s">
        <v>4</v>
      </c>
      <c r="B76" s="12">
        <v>-14</v>
      </c>
      <c r="C76" s="13">
        <v>2.4581664999999999</v>
      </c>
      <c r="D76" s="13">
        <v>7.334333</v>
      </c>
      <c r="E76" s="13">
        <v>5.1526670000000001</v>
      </c>
      <c r="F76" s="13">
        <v>3.7679999999999998</v>
      </c>
      <c r="G76" s="13">
        <v>3.8815</v>
      </c>
      <c r="H76" s="13"/>
      <c r="I76" s="13"/>
      <c r="K76" s="14">
        <f t="shared" ref="K76:K83" si="24">AVERAGE(C76:I76)</f>
        <v>4.5189332999999996</v>
      </c>
      <c r="L76" s="14">
        <f t="shared" ref="L76:L83" si="25">STDEVA(C76:I76)/SQRT(COUNT(C76:I76))</f>
        <v>0.8229543034171396</v>
      </c>
      <c r="M76" s="14">
        <f t="shared" ref="M76:M83" si="26">COUNT(C76:I76)</f>
        <v>5</v>
      </c>
    </row>
    <row r="77" spans="1:16" s="2" customFormat="1" ht="15.75" thickTop="1" thickBot="1">
      <c r="A77" s="19">
        <v>1E-10</v>
      </c>
      <c r="B77" s="12">
        <f t="shared" ref="B77:B83" si="27">LOG(A77)</f>
        <v>-10</v>
      </c>
      <c r="C77" s="13">
        <v>2.8620000000000001</v>
      </c>
      <c r="D77" s="13">
        <v>7.4676669999999996</v>
      </c>
      <c r="E77" s="13">
        <v>5.0549999999999997</v>
      </c>
      <c r="F77" s="13">
        <v>3.6640000000000001</v>
      </c>
      <c r="G77" s="13">
        <v>4.2366669999999997</v>
      </c>
      <c r="H77" s="13"/>
      <c r="I77" s="13"/>
      <c r="K77" s="14">
        <f t="shared" si="24"/>
        <v>4.6570668000000008</v>
      </c>
      <c r="L77" s="14">
        <f t="shared" si="25"/>
        <v>0.78876507254906947</v>
      </c>
      <c r="M77" s="14">
        <f t="shared" si="26"/>
        <v>5</v>
      </c>
    </row>
    <row r="78" spans="1:16" s="2" customFormat="1" ht="15.75" thickTop="1" thickBot="1">
      <c r="A78" s="19">
        <v>1.0000000000000001E-9</v>
      </c>
      <c r="B78" s="12">
        <f t="shared" si="27"/>
        <v>-9</v>
      </c>
      <c r="C78" s="13">
        <v>2.9620000000000002</v>
      </c>
      <c r="D78" s="13">
        <v>7.9146665000000009</v>
      </c>
      <c r="E78" s="13">
        <v>7.9630000000000001</v>
      </c>
      <c r="F78" s="13">
        <v>3.6636669999999998</v>
      </c>
      <c r="G78" s="13">
        <v>3.798</v>
      </c>
      <c r="H78" s="13"/>
      <c r="I78" s="13"/>
      <c r="K78" s="14">
        <f t="shared" si="24"/>
        <v>5.2602666999999999</v>
      </c>
      <c r="L78" s="14">
        <f t="shared" si="25"/>
        <v>1.102723671584745</v>
      </c>
      <c r="M78" s="14">
        <f t="shared" si="26"/>
        <v>5</v>
      </c>
    </row>
    <row r="79" spans="1:16" s="2" customFormat="1" ht="15.75" thickTop="1" thickBot="1">
      <c r="A79" s="19">
        <v>1E-8</v>
      </c>
      <c r="B79" s="12">
        <f t="shared" si="27"/>
        <v>-8</v>
      </c>
      <c r="C79" s="13">
        <v>2.6436670000000002</v>
      </c>
      <c r="D79" s="13">
        <v>7.8776669999999998</v>
      </c>
      <c r="E79" s="13">
        <v>5.6343329999999998</v>
      </c>
      <c r="F79" s="13">
        <v>3.938444333333333</v>
      </c>
      <c r="G79" s="13">
        <v>4.0093333333333332</v>
      </c>
      <c r="H79" s="13"/>
      <c r="I79" s="13"/>
      <c r="K79" s="14">
        <f t="shared" si="24"/>
        <v>4.8206889333333338</v>
      </c>
      <c r="L79" s="14">
        <f t="shared" si="25"/>
        <v>0.89953347656987837</v>
      </c>
      <c r="M79" s="14">
        <f t="shared" si="26"/>
        <v>5</v>
      </c>
    </row>
    <row r="80" spans="1:16" s="2" customFormat="1" ht="15.75" thickTop="1" thickBot="1">
      <c r="A80" s="19">
        <v>9.9999999999999995E-8</v>
      </c>
      <c r="B80" s="12">
        <f t="shared" si="27"/>
        <v>-7</v>
      </c>
      <c r="C80" s="13">
        <v>4.2042223333333331</v>
      </c>
      <c r="D80" s="13">
        <v>7.7084999999999999</v>
      </c>
      <c r="E80" s="13">
        <v>5.8294999999999995</v>
      </c>
      <c r="F80" s="13">
        <v>8.9493333333333336</v>
      </c>
      <c r="G80" s="13">
        <v>10.6818335</v>
      </c>
      <c r="H80" s="13"/>
      <c r="I80" s="13"/>
      <c r="K80" s="14">
        <f t="shared" si="24"/>
        <v>7.4746778333333337</v>
      </c>
      <c r="L80" s="14">
        <f t="shared" si="25"/>
        <v>1.1383676559071028</v>
      </c>
      <c r="M80" s="14">
        <f t="shared" si="26"/>
        <v>5</v>
      </c>
    </row>
    <row r="81" spans="1:16" s="2" customFormat="1" ht="15.75" thickTop="1" thickBot="1">
      <c r="A81" s="19">
        <v>9.9999999999999995E-7</v>
      </c>
      <c r="B81" s="12">
        <f t="shared" si="27"/>
        <v>-6</v>
      </c>
      <c r="C81" s="13">
        <v>9.2220003333333338</v>
      </c>
      <c r="D81" s="13">
        <v>12.329110999999999</v>
      </c>
      <c r="E81" s="13">
        <v>10.286667</v>
      </c>
      <c r="F81" s="13">
        <v>14.996555666666666</v>
      </c>
      <c r="G81" s="13">
        <v>21.127833500000001</v>
      </c>
      <c r="H81" s="13"/>
      <c r="I81" s="13"/>
      <c r="K81" s="14">
        <f t="shared" si="24"/>
        <v>13.592433499999999</v>
      </c>
      <c r="L81" s="14">
        <f t="shared" si="25"/>
        <v>2.1257772011049654</v>
      </c>
      <c r="M81" s="14">
        <f t="shared" si="26"/>
        <v>5</v>
      </c>
    </row>
    <row r="82" spans="1:16" s="2" customFormat="1" ht="15.75" thickTop="1" thickBot="1">
      <c r="A82" s="19">
        <v>1.0000000000000001E-5</v>
      </c>
      <c r="B82" s="12">
        <f t="shared" si="27"/>
        <v>-5</v>
      </c>
      <c r="C82" s="13">
        <v>15.763666500000001</v>
      </c>
      <c r="D82" s="13">
        <v>25.212333000000001</v>
      </c>
      <c r="E82" s="13">
        <v>15.906166500000001</v>
      </c>
      <c r="F82" s="13">
        <v>22.499000000000002</v>
      </c>
      <c r="G82" s="13">
        <v>23.966332999999999</v>
      </c>
      <c r="H82" s="13"/>
      <c r="I82" s="13"/>
      <c r="J82" s="16"/>
      <c r="K82" s="17">
        <f t="shared" si="24"/>
        <v>20.669499800000001</v>
      </c>
      <c r="L82" s="17">
        <f t="shared" si="25"/>
        <v>2.0200254714696371</v>
      </c>
      <c r="M82" s="17">
        <f t="shared" si="26"/>
        <v>5</v>
      </c>
      <c r="N82" s="16"/>
      <c r="O82" s="16"/>
      <c r="P82" s="16"/>
    </row>
    <row r="83" spans="1:16" s="2" customFormat="1" ht="15.75" thickTop="1" thickBot="1">
      <c r="A83" s="19">
        <v>1E-4</v>
      </c>
      <c r="B83" s="12">
        <f t="shared" si="27"/>
        <v>-4</v>
      </c>
      <c r="C83" s="13">
        <v>17.566499999999998</v>
      </c>
      <c r="D83" s="13">
        <v>25.217444666666665</v>
      </c>
      <c r="E83" s="13">
        <v>16.962000000000003</v>
      </c>
      <c r="F83" s="13">
        <v>24.340111000000004</v>
      </c>
      <c r="G83" s="13">
        <v>27.5651665</v>
      </c>
      <c r="H83" s="13"/>
      <c r="I83" s="13"/>
      <c r="J83" s="16"/>
      <c r="K83" s="17">
        <f t="shared" si="24"/>
        <v>22.330244433333334</v>
      </c>
      <c r="L83" s="17">
        <f t="shared" si="25"/>
        <v>2.1364831753300364</v>
      </c>
      <c r="M83" s="17">
        <f t="shared" si="26"/>
        <v>5</v>
      </c>
      <c r="N83" s="16"/>
      <c r="O83" s="16"/>
      <c r="P83" s="16"/>
    </row>
    <row r="84" spans="1:16" ht="15" thickTop="1">
      <c r="J84" s="24"/>
      <c r="K84" s="24"/>
      <c r="L84" s="24"/>
      <c r="M84" s="24"/>
      <c r="N84" s="24"/>
      <c r="O84" s="24"/>
      <c r="P84" s="24"/>
    </row>
    <row r="85" spans="1:16" s="2" customFormat="1" ht="15" thickBot="1">
      <c r="A85" s="1" t="s">
        <v>12</v>
      </c>
    </row>
    <row r="86" spans="1:16" s="2" customFormat="1" ht="15.75" thickTop="1" thickBot="1">
      <c r="A86" s="25" t="s">
        <v>26</v>
      </c>
      <c r="B86" s="3"/>
      <c r="C86" s="4">
        <v>20200313</v>
      </c>
      <c r="D86" s="4">
        <v>20200526</v>
      </c>
      <c r="E86" s="4">
        <v>20200529</v>
      </c>
      <c r="F86" s="4">
        <v>20200603</v>
      </c>
      <c r="G86" s="4">
        <v>20200605</v>
      </c>
      <c r="H86" s="4"/>
      <c r="I86" s="4"/>
      <c r="K86" s="5" t="s">
        <v>0</v>
      </c>
      <c r="L86" s="5" t="s">
        <v>1</v>
      </c>
      <c r="M86" s="5" t="s">
        <v>2</v>
      </c>
    </row>
    <row r="87" spans="1:16" s="2" customFormat="1" ht="15.75" thickTop="1" thickBot="1">
      <c r="A87" s="6" t="s">
        <v>15</v>
      </c>
      <c r="B87" s="7" t="s">
        <v>3</v>
      </c>
      <c r="C87" s="8"/>
      <c r="D87" s="9"/>
      <c r="E87" s="10"/>
      <c r="F87" s="10"/>
      <c r="G87" s="10"/>
      <c r="H87" s="10"/>
      <c r="I87" s="10"/>
    </row>
    <row r="88" spans="1:16" s="2" customFormat="1" ht="15.75" thickTop="1" thickBot="1">
      <c r="A88" s="11" t="s">
        <v>4</v>
      </c>
      <c r="B88" s="12">
        <v>-14</v>
      </c>
      <c r="C88" s="13">
        <v>2.661</v>
      </c>
      <c r="D88" s="13">
        <v>9.5112223333333343</v>
      </c>
      <c r="E88" s="13">
        <v>7.1666670000000003</v>
      </c>
      <c r="F88" s="13">
        <v>4.923667</v>
      </c>
      <c r="G88" s="13">
        <v>3.9846664999999999</v>
      </c>
      <c r="H88" s="13"/>
      <c r="I88" s="13"/>
      <c r="K88" s="14">
        <f t="shared" ref="K88:K95" si="28">AVERAGE(C88:I88)</f>
        <v>5.6494445666666673</v>
      </c>
      <c r="L88" s="14">
        <f t="shared" ref="L88:L95" si="29">STDEVA(C88:I88)/SQRT(COUNT(C88:I88))</f>
        <v>1.2133493200002514</v>
      </c>
      <c r="M88" s="14">
        <f t="shared" ref="M88:M95" si="30">COUNT(C88:I88)</f>
        <v>5</v>
      </c>
    </row>
    <row r="89" spans="1:16" s="2" customFormat="1" ht="15.75" thickTop="1" thickBot="1">
      <c r="A89" s="19">
        <v>1E-10</v>
      </c>
      <c r="B89" s="12">
        <f t="shared" ref="B89:B95" si="31">LOG(A89)</f>
        <v>-10</v>
      </c>
      <c r="C89" s="13">
        <v>2.8220000000000001</v>
      </c>
      <c r="D89" s="13">
        <v>11.774667000000001</v>
      </c>
      <c r="E89" s="13">
        <v>4.8436669999999999</v>
      </c>
      <c r="F89" s="13">
        <v>4.2975000000000003</v>
      </c>
      <c r="G89" s="13">
        <v>3.7730000000000001</v>
      </c>
      <c r="H89" s="13"/>
      <c r="I89" s="13"/>
      <c r="K89" s="14">
        <f t="shared" si="28"/>
        <v>5.5021667999999995</v>
      </c>
      <c r="L89" s="14">
        <f t="shared" si="29"/>
        <v>1.6031596106231409</v>
      </c>
      <c r="M89" s="14">
        <f t="shared" si="30"/>
        <v>5</v>
      </c>
    </row>
    <row r="90" spans="1:16" s="2" customFormat="1" ht="15.75" thickTop="1" thickBot="1">
      <c r="A90" s="19">
        <v>1.0000000000000001E-9</v>
      </c>
      <c r="B90" s="12">
        <f t="shared" si="31"/>
        <v>-9</v>
      </c>
      <c r="C90" s="13">
        <v>3.1621670000000002</v>
      </c>
      <c r="D90" s="13">
        <v>9.2543330000000008</v>
      </c>
      <c r="E90" s="13">
        <v>3.3969999999999998</v>
      </c>
      <c r="F90" s="13">
        <v>3.8266665</v>
      </c>
      <c r="G90" s="13">
        <v>4.1260000000000003</v>
      </c>
      <c r="H90" s="13"/>
      <c r="I90" s="13"/>
      <c r="K90" s="14">
        <f t="shared" si="28"/>
        <v>4.7532332999999998</v>
      </c>
      <c r="L90" s="14">
        <f t="shared" si="29"/>
        <v>1.1376006964628631</v>
      </c>
      <c r="M90" s="14">
        <f t="shared" si="30"/>
        <v>5</v>
      </c>
    </row>
    <row r="91" spans="1:16" s="2" customFormat="1" ht="15.75" thickTop="1" thickBot="1">
      <c r="A91" s="19">
        <v>1E-8</v>
      </c>
      <c r="B91" s="12">
        <f t="shared" si="31"/>
        <v>-8</v>
      </c>
      <c r="C91" s="13">
        <v>3.1873330000000002</v>
      </c>
      <c r="D91" s="13">
        <v>10.252000000000001</v>
      </c>
      <c r="E91" s="13">
        <v>4.7329999999999997</v>
      </c>
      <c r="F91" s="13">
        <v>4.5013329999999998</v>
      </c>
      <c r="G91" s="13">
        <v>6.0416664999999998</v>
      </c>
      <c r="H91" s="13"/>
      <c r="I91" s="13"/>
      <c r="K91" s="14">
        <f t="shared" si="28"/>
        <v>5.7430665000000003</v>
      </c>
      <c r="L91" s="14">
        <f t="shared" si="29"/>
        <v>1.2147747406389584</v>
      </c>
      <c r="M91" s="14">
        <f t="shared" si="30"/>
        <v>5</v>
      </c>
    </row>
    <row r="92" spans="1:16" s="2" customFormat="1" ht="15.75" thickTop="1" thickBot="1">
      <c r="A92" s="19">
        <v>9.9999999999999995E-8</v>
      </c>
      <c r="B92" s="12">
        <f t="shared" si="31"/>
        <v>-7</v>
      </c>
      <c r="C92" s="13">
        <v>8.8424443333333347</v>
      </c>
      <c r="D92" s="13">
        <v>15.657333</v>
      </c>
      <c r="E92" s="13">
        <v>12.772444666666667</v>
      </c>
      <c r="F92" s="13">
        <v>17.115499999999997</v>
      </c>
      <c r="G92" s="13">
        <v>24.846111333333329</v>
      </c>
      <c r="H92" s="13"/>
      <c r="I92" s="13"/>
      <c r="K92" s="14">
        <f t="shared" si="28"/>
        <v>15.846766666666664</v>
      </c>
      <c r="L92" s="14">
        <f t="shared" si="29"/>
        <v>2.6565556734572287</v>
      </c>
      <c r="M92" s="14">
        <f t="shared" si="30"/>
        <v>5</v>
      </c>
    </row>
    <row r="93" spans="1:16" s="2" customFormat="1" ht="15.75" thickTop="1" thickBot="1">
      <c r="A93" s="19">
        <v>9.9999999999999995E-7</v>
      </c>
      <c r="B93" s="12">
        <f t="shared" si="31"/>
        <v>-6</v>
      </c>
      <c r="C93" s="13">
        <v>17.294333000000002</v>
      </c>
      <c r="D93" s="13">
        <v>28.917111000000002</v>
      </c>
      <c r="E93" s="13">
        <v>19.586444666666665</v>
      </c>
      <c r="F93" s="13">
        <v>25.472000000000001</v>
      </c>
      <c r="G93" s="13">
        <v>38.018444666666674</v>
      </c>
      <c r="H93" s="13"/>
      <c r="I93" s="13"/>
      <c r="K93" s="14">
        <f t="shared" si="28"/>
        <v>25.85766666666667</v>
      </c>
      <c r="L93" s="14">
        <f t="shared" si="29"/>
        <v>3.6745909216658221</v>
      </c>
      <c r="M93" s="14">
        <f t="shared" si="30"/>
        <v>5</v>
      </c>
    </row>
    <row r="94" spans="1:16" s="2" customFormat="1" ht="15.75" thickTop="1" thickBot="1">
      <c r="A94" s="19">
        <v>1.0000000000000001E-5</v>
      </c>
      <c r="B94" s="12">
        <f t="shared" si="31"/>
        <v>-5</v>
      </c>
      <c r="C94" s="13">
        <v>21.611000000000001</v>
      </c>
      <c r="D94" s="13">
        <v>30.547166499999999</v>
      </c>
      <c r="E94" s="13">
        <v>23.103667000000002</v>
      </c>
      <c r="F94" s="13">
        <v>31.604833499999998</v>
      </c>
      <c r="G94" s="13">
        <v>43.294999999999995</v>
      </c>
      <c r="H94" s="13"/>
      <c r="I94" s="13"/>
      <c r="J94" s="16"/>
      <c r="K94" s="17">
        <f t="shared" si="28"/>
        <v>30.032333399999999</v>
      </c>
      <c r="L94" s="17">
        <f t="shared" si="29"/>
        <v>3.857210192253953</v>
      </c>
      <c r="M94" s="17">
        <f t="shared" si="30"/>
        <v>5</v>
      </c>
      <c r="N94" s="16"/>
      <c r="O94" s="16"/>
      <c r="P94" s="16"/>
    </row>
    <row r="95" spans="1:16" s="2" customFormat="1" ht="15.75" thickTop="1" thickBot="1">
      <c r="A95" s="19">
        <v>1E-4</v>
      </c>
      <c r="B95" s="12">
        <f t="shared" si="31"/>
        <v>-4</v>
      </c>
      <c r="C95" s="13">
        <v>23.806833500000003</v>
      </c>
      <c r="D95" s="13">
        <v>30.952332999999999</v>
      </c>
      <c r="E95" s="13">
        <v>22.317833499999999</v>
      </c>
      <c r="F95" s="13">
        <v>32.145000000000003</v>
      </c>
      <c r="G95" s="13">
        <v>47.100666333333329</v>
      </c>
      <c r="H95" s="13"/>
      <c r="I95" s="13"/>
      <c r="J95" s="16"/>
      <c r="K95" s="17">
        <f t="shared" si="28"/>
        <v>31.264533266666668</v>
      </c>
      <c r="L95" s="17">
        <f t="shared" si="29"/>
        <v>4.400662016701582</v>
      </c>
      <c r="M95" s="17">
        <f t="shared" si="30"/>
        <v>5</v>
      </c>
      <c r="N95" s="16"/>
      <c r="O95" s="16"/>
      <c r="P95" s="16"/>
    </row>
    <row r="96" spans="1:16" ht="15" thickTop="1"/>
    <row r="97" spans="1:16" s="2" customFormat="1" ht="15" thickBot="1">
      <c r="A97" s="1" t="s">
        <v>17</v>
      </c>
    </row>
    <row r="98" spans="1:16" s="2" customFormat="1" ht="15.75" thickTop="1" thickBot="1">
      <c r="A98" s="25" t="s">
        <v>28</v>
      </c>
      <c r="B98" s="3"/>
      <c r="C98" s="4"/>
      <c r="D98" s="4">
        <v>20200526</v>
      </c>
      <c r="E98" s="4">
        <v>20200529</v>
      </c>
      <c r="F98" s="4">
        <v>20200603</v>
      </c>
      <c r="G98" s="4">
        <v>20200605</v>
      </c>
      <c r="H98" s="4"/>
      <c r="I98" s="4"/>
      <c r="K98" s="5" t="s">
        <v>0</v>
      </c>
      <c r="L98" s="5" t="s">
        <v>1</v>
      </c>
      <c r="M98" s="5" t="s">
        <v>2</v>
      </c>
    </row>
    <row r="99" spans="1:16" s="2" customFormat="1" ht="15.75" thickTop="1" thickBot="1">
      <c r="A99" s="6" t="s">
        <v>15</v>
      </c>
      <c r="B99" s="7" t="s">
        <v>3</v>
      </c>
      <c r="C99" s="8"/>
      <c r="D99" s="9"/>
      <c r="E99" s="10"/>
      <c r="F99" s="10"/>
      <c r="G99" s="10"/>
      <c r="H99" s="10"/>
      <c r="I99" s="10"/>
    </row>
    <row r="100" spans="1:16" s="2" customFormat="1" ht="15.75" thickTop="1" thickBot="1">
      <c r="A100" s="11" t="s">
        <v>4</v>
      </c>
      <c r="B100" s="12">
        <v>-14</v>
      </c>
      <c r="C100" s="13"/>
      <c r="D100" s="13">
        <v>7.6115000000000004</v>
      </c>
      <c r="E100" s="13">
        <v>4.782667</v>
      </c>
      <c r="F100" s="13">
        <v>3.5773329999999999</v>
      </c>
      <c r="G100" s="13">
        <v>4.2053330000000004</v>
      </c>
      <c r="H100" s="13"/>
      <c r="I100" s="13"/>
      <c r="K100" s="14">
        <f t="shared" ref="K100:K107" si="32">AVERAGE(C100:I100)</f>
        <v>5.0442082499999996</v>
      </c>
      <c r="L100" s="14">
        <f t="shared" ref="L100:L107" si="33">STDEVA(C100:I100)/SQRT(COUNT(C100:I100))</f>
        <v>0.89045051515112117</v>
      </c>
      <c r="M100" s="14">
        <f t="shared" ref="M100:M107" si="34">COUNT(C100:I100)</f>
        <v>4</v>
      </c>
    </row>
    <row r="101" spans="1:16" s="2" customFormat="1" ht="15.75" thickTop="1" thickBot="1">
      <c r="A101" s="19">
        <v>1E-10</v>
      </c>
      <c r="B101" s="12">
        <f t="shared" ref="B101:B107" si="35">LOG(A101)</f>
        <v>-10</v>
      </c>
      <c r="C101" s="13"/>
      <c r="D101" s="13">
        <v>8.9909999999999997</v>
      </c>
      <c r="E101" s="13">
        <v>4.6631669999999996</v>
      </c>
      <c r="F101" s="13">
        <v>4.5126664999999999</v>
      </c>
      <c r="G101" s="13">
        <v>4.5830000000000002</v>
      </c>
      <c r="H101" s="13"/>
      <c r="I101" s="13"/>
      <c r="K101" s="14">
        <f t="shared" si="32"/>
        <v>5.6874583750000003</v>
      </c>
      <c r="L101" s="14">
        <f t="shared" si="33"/>
        <v>1.1016095928489009</v>
      </c>
      <c r="M101" s="14">
        <f t="shared" si="34"/>
        <v>4</v>
      </c>
    </row>
    <row r="102" spans="1:16" s="2" customFormat="1" ht="15.75" thickTop="1" thickBot="1">
      <c r="A102" s="19">
        <v>1.0000000000000001E-9</v>
      </c>
      <c r="B102" s="12">
        <f t="shared" si="35"/>
        <v>-9</v>
      </c>
      <c r="C102" s="13"/>
      <c r="D102" s="13">
        <v>8.391888999999999</v>
      </c>
      <c r="E102" s="13">
        <v>4.4420000000000002</v>
      </c>
      <c r="F102" s="13">
        <v>5.0656663333333336</v>
      </c>
      <c r="G102" s="13">
        <v>4.3362220000000002</v>
      </c>
      <c r="H102" s="13"/>
      <c r="I102" s="13"/>
      <c r="K102" s="14">
        <f t="shared" si="32"/>
        <v>5.5589443333333328</v>
      </c>
      <c r="L102" s="14">
        <f t="shared" si="33"/>
        <v>0.95792802521365017</v>
      </c>
      <c r="M102" s="14">
        <f t="shared" si="34"/>
        <v>4</v>
      </c>
    </row>
    <row r="103" spans="1:16" s="2" customFormat="1" ht="15.75" thickTop="1" thickBot="1">
      <c r="A103" s="19">
        <v>1E-8</v>
      </c>
      <c r="B103" s="12">
        <f t="shared" si="35"/>
        <v>-8</v>
      </c>
      <c r="C103" s="13"/>
      <c r="D103" s="13">
        <v>4.8923329999999998</v>
      </c>
      <c r="E103" s="13">
        <v>6.5082223333333333</v>
      </c>
      <c r="F103" s="13">
        <v>6.7319996666666668</v>
      </c>
      <c r="G103" s="13">
        <v>10.333333333333334</v>
      </c>
      <c r="H103" s="13"/>
      <c r="I103" s="13"/>
      <c r="K103" s="14">
        <f t="shared" si="32"/>
        <v>7.116472083333333</v>
      </c>
      <c r="L103" s="14">
        <f t="shared" si="33"/>
        <v>1.1479248582157222</v>
      </c>
      <c r="M103" s="14">
        <f t="shared" si="34"/>
        <v>4</v>
      </c>
    </row>
    <row r="104" spans="1:16" s="2" customFormat="1" ht="15.75" thickTop="1" thickBot="1">
      <c r="A104" s="19">
        <v>9.9999999999999995E-8</v>
      </c>
      <c r="B104" s="12">
        <f t="shared" si="35"/>
        <v>-7</v>
      </c>
      <c r="C104" s="13"/>
      <c r="D104" s="13">
        <v>13.553000000000001</v>
      </c>
      <c r="E104" s="13">
        <v>16.567332999999998</v>
      </c>
      <c r="F104" s="13">
        <v>24.282999999999998</v>
      </c>
      <c r="G104" s="13">
        <v>25.403889000000003</v>
      </c>
      <c r="H104" s="13"/>
      <c r="I104" s="13"/>
      <c r="K104" s="14">
        <f t="shared" si="32"/>
        <v>19.951805499999999</v>
      </c>
      <c r="L104" s="14">
        <f t="shared" si="33"/>
        <v>2.8994802151691665</v>
      </c>
      <c r="M104" s="14">
        <f t="shared" si="34"/>
        <v>4</v>
      </c>
    </row>
    <row r="105" spans="1:16" s="2" customFormat="1" ht="15.75" thickTop="1" thickBot="1">
      <c r="A105" s="19">
        <v>9.9999999999999995E-7</v>
      </c>
      <c r="B105" s="12">
        <f t="shared" si="35"/>
        <v>-6</v>
      </c>
      <c r="C105" s="13"/>
      <c r="D105" s="13">
        <v>25.195000000000004</v>
      </c>
      <c r="E105" s="13">
        <v>19.294</v>
      </c>
      <c r="F105" s="13">
        <v>31.127333</v>
      </c>
      <c r="G105" s="13">
        <v>34.312333333333335</v>
      </c>
      <c r="H105" s="13"/>
      <c r="I105" s="13"/>
      <c r="K105" s="14">
        <f t="shared" si="32"/>
        <v>27.482166583333331</v>
      </c>
      <c r="L105" s="14">
        <f t="shared" si="33"/>
        <v>3.3193325008493124</v>
      </c>
      <c r="M105" s="14">
        <f t="shared" si="34"/>
        <v>4</v>
      </c>
    </row>
    <row r="106" spans="1:16" s="2" customFormat="1" ht="15.75" thickTop="1" thickBot="1">
      <c r="A106" s="19">
        <v>1.0000000000000001E-5</v>
      </c>
      <c r="B106" s="12">
        <f t="shared" si="35"/>
        <v>-5</v>
      </c>
      <c r="C106" s="13"/>
      <c r="D106" s="13">
        <v>30.046666500000001</v>
      </c>
      <c r="E106" s="13">
        <v>22.172999999999998</v>
      </c>
      <c r="F106" s="13">
        <v>34.658777999999998</v>
      </c>
      <c r="G106" s="13">
        <v>38.66255533333333</v>
      </c>
      <c r="H106" s="13"/>
      <c r="I106" s="13"/>
      <c r="J106" s="16"/>
      <c r="K106" s="17">
        <f t="shared" si="32"/>
        <v>31.385249958333333</v>
      </c>
      <c r="L106" s="17">
        <f t="shared" si="33"/>
        <v>3.5394504555829625</v>
      </c>
      <c r="M106" s="17">
        <f t="shared" si="34"/>
        <v>4</v>
      </c>
      <c r="N106" s="16"/>
      <c r="O106" s="16"/>
      <c r="P106" s="16"/>
    </row>
    <row r="107" spans="1:16" s="2" customFormat="1" ht="15.75" thickTop="1" thickBot="1">
      <c r="A107" s="19">
        <v>1E-4</v>
      </c>
      <c r="B107" s="12">
        <f t="shared" si="35"/>
        <v>-4</v>
      </c>
      <c r="C107" s="13"/>
      <c r="D107" s="13">
        <v>30.38722233333333</v>
      </c>
      <c r="E107" s="13">
        <v>21.811666500000001</v>
      </c>
      <c r="F107" s="13">
        <v>34.173111333333338</v>
      </c>
      <c r="G107" s="13">
        <v>41.762111000000004</v>
      </c>
      <c r="H107" s="13"/>
      <c r="I107" s="13"/>
      <c r="J107" s="16"/>
      <c r="K107" s="17">
        <f t="shared" si="32"/>
        <v>32.033527791666671</v>
      </c>
      <c r="L107" s="17">
        <f t="shared" si="33"/>
        <v>4.147488385571914</v>
      </c>
      <c r="M107" s="17">
        <f t="shared" si="34"/>
        <v>4</v>
      </c>
      <c r="N107" s="16"/>
      <c r="O107" s="16"/>
      <c r="P107" s="16"/>
    </row>
    <row r="108" spans="1:16" ht="15" thickTop="1"/>
  </sheetData>
  <phoneticPr fontId="1" type="noConversion"/>
  <pageMargins left="0.7" right="0.7" top="0.75" bottom="0.75" header="0.3" footer="0.3"/>
  <pageSetup orientation="portrait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8"/>
  <sheetViews>
    <sheetView zoomScale="55" zoomScaleNormal="55" workbookViewId="0">
      <pane xSplit="1" topLeftCell="B1" activePane="topRight" state="frozen"/>
      <selection pane="topRight" activeCell="R23" sqref="R23"/>
    </sheetView>
  </sheetViews>
  <sheetFormatPr defaultColWidth="9.125" defaultRowHeight="14.25"/>
  <cols>
    <col min="1" max="1" width="21.75" style="15" bestFit="1" customWidth="1"/>
    <col min="2" max="2" width="6.75" style="15" bestFit="1" customWidth="1"/>
    <col min="3" max="9" width="8.875" style="15" customWidth="1"/>
    <col min="10" max="10" width="5.125" style="15" customWidth="1"/>
    <col min="11" max="12" width="7.75" style="15" bestFit="1" customWidth="1"/>
    <col min="13" max="13" width="3" style="15" bestFit="1" customWidth="1"/>
    <col min="14" max="16384" width="9.125" style="15"/>
  </cols>
  <sheetData>
    <row r="1" spans="1:16" s="2" customFormat="1" ht="15" thickBot="1">
      <c r="A1" s="1" t="str">
        <f>'Fig. 4B-C GABA_Raw'!A1</f>
        <v>WT</v>
      </c>
    </row>
    <row r="2" spans="1:16" s="2" customFormat="1" ht="15.75" thickTop="1" thickBot="1">
      <c r="A2" s="1" t="str">
        <f>'Fig. 4B-C GABA_Raw'!A2</f>
        <v>GB1 + GB2</v>
      </c>
      <c r="B2" s="3"/>
      <c r="C2" s="4">
        <f>'Fig. 4B-C GABA_Raw'!C2</f>
        <v>20200313</v>
      </c>
      <c r="D2" s="4">
        <f>'Fig. 4B-C GABA_Raw'!D2</f>
        <v>20200526</v>
      </c>
      <c r="E2" s="4">
        <f>'Fig. 4B-C GABA_Raw'!E2</f>
        <v>20200529</v>
      </c>
      <c r="F2" s="4">
        <f>'Fig. 4B-C GABA_Raw'!F2</f>
        <v>20200603</v>
      </c>
      <c r="G2" s="4">
        <f>'Fig. 4B-C GABA_Raw'!G2</f>
        <v>20200605</v>
      </c>
      <c r="H2" s="4"/>
      <c r="I2" s="4"/>
      <c r="K2" s="5" t="s">
        <v>0</v>
      </c>
      <c r="L2" s="5" t="s">
        <v>1</v>
      </c>
      <c r="M2" s="5" t="s">
        <v>2</v>
      </c>
    </row>
    <row r="3" spans="1:16" s="2" customFormat="1" ht="15.75" thickTop="1" thickBot="1">
      <c r="A3" s="6" t="str">
        <f>'Fig. 4B-C GABA_Raw'!A3</f>
        <v>GABA (M)</v>
      </c>
      <c r="B3" s="7" t="str">
        <f>'Fig. 4B-C GABA_Raw'!B3</f>
        <v>Log M</v>
      </c>
      <c r="C3" s="8"/>
      <c r="D3" s="8"/>
      <c r="E3" s="8"/>
      <c r="F3" s="8"/>
      <c r="G3" s="8"/>
      <c r="H3" s="8"/>
      <c r="I3" s="10"/>
    </row>
    <row r="4" spans="1:16" s="2" customFormat="1" ht="15.75" thickTop="1" thickBot="1">
      <c r="A4" s="11" t="str">
        <f>'Fig. 4B-C GABA_Raw'!A4</f>
        <v>Buffer</v>
      </c>
      <c r="B4" s="12">
        <f>'Fig. 4B-C GABA_Raw'!B4</f>
        <v>-14</v>
      </c>
      <c r="C4" s="20">
        <f>100*('Fig. 4B-C GABA_Raw'!C4-'Fig. 4B-C GABA_Raw'!C$4)/('Fig. 4B-C GABA_Raw'!C$11-'Fig. 4B-C GABA_Raw'!C$4)</f>
        <v>0</v>
      </c>
      <c r="D4" s="20">
        <f>100*('Fig. 4B-C GABA_Raw'!D4-'Fig. 4B-C GABA_Raw'!D$4)/('Fig. 4B-C GABA_Raw'!D$11-'Fig. 4B-C GABA_Raw'!D$4)</f>
        <v>0</v>
      </c>
      <c r="E4" s="20">
        <f>100*('Fig. 4B-C GABA_Raw'!E4-'Fig. 4B-C GABA_Raw'!E$4)/('Fig. 4B-C GABA_Raw'!E$11-'Fig. 4B-C GABA_Raw'!E$4)</f>
        <v>0</v>
      </c>
      <c r="F4" s="20">
        <f>100*('Fig. 4B-C GABA_Raw'!F4-'Fig. 4B-C GABA_Raw'!F$4)/('Fig. 4B-C GABA_Raw'!F$11-'Fig. 4B-C GABA_Raw'!F$4)</f>
        <v>0</v>
      </c>
      <c r="G4" s="20">
        <f>100*('Fig. 4B-C GABA_Raw'!G4-'Fig. 4B-C GABA_Raw'!G$4)/('Fig. 4B-C GABA_Raw'!G$11-'Fig. 4B-C GABA_Raw'!G$4)</f>
        <v>0</v>
      </c>
      <c r="H4" s="20"/>
      <c r="I4" s="13"/>
      <c r="K4" s="14">
        <f t="shared" ref="K4:K11" si="0">AVERAGE(C4:I4)</f>
        <v>0</v>
      </c>
      <c r="L4" s="14">
        <f t="shared" ref="L4:L11" si="1">STDEVA(C4:I4)/SQRT(COUNT(C4:I4))</f>
        <v>0</v>
      </c>
      <c r="M4" s="14">
        <f t="shared" ref="M4:M11" si="2">COUNT(C4:I4)</f>
        <v>5</v>
      </c>
    </row>
    <row r="5" spans="1:16" s="2" customFormat="1" ht="15.75" thickTop="1" thickBot="1">
      <c r="A5" s="19">
        <f>'Fig. 4B-C GABA_Raw'!A5</f>
        <v>1E-10</v>
      </c>
      <c r="B5" s="12">
        <f>'Fig. 4B-C GABA_Raw'!B5</f>
        <v>-10</v>
      </c>
      <c r="C5" s="20">
        <f>100*('Fig. 4B-C GABA_Raw'!C5-'Fig. 4B-C GABA_Raw'!C$4)/('Fig. 4B-C GABA_Raw'!C$11-'Fig. 4B-C GABA_Raw'!C$4)</f>
        <v>3.2675099147039637</v>
      </c>
      <c r="D5" s="20">
        <f>100*('Fig. 4B-C GABA_Raw'!D5-'Fig. 4B-C GABA_Raw'!D$4)/('Fig. 4B-C GABA_Raw'!D$11-'Fig. 4B-C GABA_Raw'!D$4)</f>
        <v>-1.3525134083669432</v>
      </c>
      <c r="E5" s="20">
        <f>100*('Fig. 4B-C GABA_Raw'!E5-'Fig. 4B-C GABA_Raw'!E$4)/('Fig. 4B-C GABA_Raw'!E$11-'Fig. 4B-C GABA_Raw'!E$4)</f>
        <v>-0.49733177537604512</v>
      </c>
      <c r="F5" s="20">
        <f>100*('Fig. 4B-C GABA_Raw'!F5-'Fig. 4B-C GABA_Raw'!F$4)/('Fig. 4B-C GABA_Raw'!F$11-'Fig. 4B-C GABA_Raw'!F$4)</f>
        <v>-0.33545766310116804</v>
      </c>
      <c r="G5" s="20">
        <f>100*('Fig. 4B-C GABA_Raw'!G5-'Fig. 4B-C GABA_Raw'!G$4)/('Fig. 4B-C GABA_Raw'!G$11-'Fig. 4B-C GABA_Raw'!G$4)</f>
        <v>-0.32229166031140011</v>
      </c>
      <c r="H5" s="20"/>
      <c r="I5" s="13"/>
      <c r="K5" s="14">
        <f t="shared" si="0"/>
        <v>0.15198308150968143</v>
      </c>
      <c r="L5" s="14">
        <f t="shared" si="1"/>
        <v>0.80169077361578267</v>
      </c>
      <c r="M5" s="14">
        <f t="shared" si="2"/>
        <v>5</v>
      </c>
    </row>
    <row r="6" spans="1:16" s="2" customFormat="1" ht="15.75" thickTop="1" thickBot="1">
      <c r="A6" s="19">
        <f>'Fig. 4B-C GABA_Raw'!A6</f>
        <v>1.0000000000000001E-9</v>
      </c>
      <c r="B6" s="12">
        <f>'Fig. 4B-C GABA_Raw'!B6</f>
        <v>-9</v>
      </c>
      <c r="C6" s="20">
        <f>100*('Fig. 4B-C GABA_Raw'!C6-'Fig. 4B-C GABA_Raw'!C$4)/('Fig. 4B-C GABA_Raw'!C$11-'Fig. 4B-C GABA_Raw'!C$4)</f>
        <v>4.3464533617164491</v>
      </c>
      <c r="D6" s="20">
        <f>100*('Fig. 4B-C GABA_Raw'!D6-'Fig. 4B-C GABA_Raw'!D$4)/('Fig. 4B-C GABA_Raw'!D$11-'Fig. 4B-C GABA_Raw'!D$4)</f>
        <v>-2.0688464656137899</v>
      </c>
      <c r="E6" s="20">
        <f>100*('Fig. 4B-C GABA_Raw'!E6-'Fig. 4B-C GABA_Raw'!E$4)/('Fig. 4B-C GABA_Raw'!E$11-'Fig. 4B-C GABA_Raw'!E$4)</f>
        <v>3.9418168922451176</v>
      </c>
      <c r="F6" s="20">
        <f>100*('Fig. 4B-C GABA_Raw'!F6-'Fig. 4B-C GABA_Raw'!F$4)/('Fig. 4B-C GABA_Raw'!F$11-'Fig. 4B-C GABA_Raw'!F$4)</f>
        <v>4.5671062300971679</v>
      </c>
      <c r="G6" s="20">
        <f>100*('Fig. 4B-C GABA_Raw'!G6-'Fig. 4B-C GABA_Raw'!G$4)/('Fig. 4B-C GABA_Raw'!G$11-'Fig. 4B-C GABA_Raw'!G$4)</f>
        <v>1.4312180289483676</v>
      </c>
      <c r="H6" s="20"/>
      <c r="I6" s="13"/>
      <c r="K6" s="14">
        <f t="shared" si="0"/>
        <v>2.4435496094786631</v>
      </c>
      <c r="L6" s="14">
        <f t="shared" si="1"/>
        <v>1.2601958940837419</v>
      </c>
      <c r="M6" s="14">
        <f t="shared" si="2"/>
        <v>5</v>
      </c>
    </row>
    <row r="7" spans="1:16" s="2" customFormat="1" ht="15.75" thickTop="1" thickBot="1">
      <c r="A7" s="19">
        <f>'Fig. 4B-C GABA_Raw'!A7</f>
        <v>1E-8</v>
      </c>
      <c r="B7" s="12">
        <f>'Fig. 4B-C GABA_Raw'!B7</f>
        <v>-8</v>
      </c>
      <c r="C7" s="20">
        <f>100*('Fig. 4B-C GABA_Raw'!C7-'Fig. 4B-C GABA_Raw'!C$4)/('Fig. 4B-C GABA_Raw'!C$11-'Fig. 4B-C GABA_Raw'!C$4)</f>
        <v>4.4709470445551505</v>
      </c>
      <c r="D7" s="20">
        <f>100*('Fig. 4B-C GABA_Raw'!D7-'Fig. 4B-C GABA_Raw'!D$4)/('Fig. 4B-C GABA_Raw'!D$11-'Fig. 4B-C GABA_Raw'!D$4)</f>
        <v>1.4010669679839203</v>
      </c>
      <c r="E7" s="20">
        <f>100*('Fig. 4B-C GABA_Raw'!E7-'Fig. 4B-C GABA_Raw'!E$4)/('Fig. 4B-C GABA_Raw'!E$11-'Fig. 4B-C GABA_Raw'!E$4)</f>
        <v>12.544927023573875</v>
      </c>
      <c r="F7" s="20">
        <f>100*('Fig. 4B-C GABA_Raw'!F7-'Fig. 4B-C GABA_Raw'!F$4)/('Fig. 4B-C GABA_Raw'!F$11-'Fig. 4B-C GABA_Raw'!F$4)</f>
        <v>14.93971312702431</v>
      </c>
      <c r="G7" s="20">
        <f>100*('Fig. 4B-C GABA_Raw'!G7-'Fig. 4B-C GABA_Raw'!G$4)/('Fig. 4B-C GABA_Raw'!G$11-'Fig. 4B-C GABA_Raw'!G$4)</f>
        <v>11.683519183372468</v>
      </c>
      <c r="H7" s="20"/>
      <c r="I7" s="13"/>
      <c r="K7" s="14">
        <f t="shared" si="0"/>
        <v>9.0080346693019457</v>
      </c>
      <c r="L7" s="14">
        <f t="shared" si="1"/>
        <v>2.581702499902653</v>
      </c>
      <c r="M7" s="14">
        <f t="shared" si="2"/>
        <v>5</v>
      </c>
    </row>
    <row r="8" spans="1:16" s="2" customFormat="1" ht="15.75" thickTop="1" thickBot="1">
      <c r="A8" s="19">
        <f>'Fig. 4B-C GABA_Raw'!A8</f>
        <v>9.9999999999999995E-8</v>
      </c>
      <c r="B8" s="12">
        <f>'Fig. 4B-C GABA_Raw'!B8</f>
        <v>-7</v>
      </c>
      <c r="C8" s="20">
        <f>100*('Fig. 4B-C GABA_Raw'!C8-'Fig. 4B-C GABA_Raw'!C$4)/('Fig. 4B-C GABA_Raw'!C$11-'Fig. 4B-C GABA_Raw'!C$4)</f>
        <v>57.154327186611098</v>
      </c>
      <c r="D8" s="20">
        <f>100*('Fig. 4B-C GABA_Raw'!D8-'Fig. 4B-C GABA_Raw'!D$4)/('Fig. 4B-C GABA_Raw'!D$11-'Fig. 4B-C GABA_Raw'!D$4)</f>
        <v>30.346626742269251</v>
      </c>
      <c r="E8" s="20">
        <f>100*('Fig. 4B-C GABA_Raw'!E8-'Fig. 4B-C GABA_Raw'!E$4)/('Fig. 4B-C GABA_Raw'!E$11-'Fig. 4B-C GABA_Raw'!E$4)</f>
        <v>55.559852430609183</v>
      </c>
      <c r="F8" s="20">
        <f>100*('Fig. 4B-C GABA_Raw'!F8-'Fig. 4B-C GABA_Raw'!F$4)/('Fig. 4B-C GABA_Raw'!F$11-'Fig. 4B-C GABA_Raw'!F$4)</f>
        <v>62.194823222013561</v>
      </c>
      <c r="G8" s="20">
        <f>100*('Fig. 4B-C GABA_Raw'!G8-'Fig. 4B-C GABA_Raw'!G$4)/('Fig. 4B-C GABA_Raw'!G$11-'Fig. 4B-C GABA_Raw'!G$4)</f>
        <v>57.481413595206632</v>
      </c>
      <c r="H8" s="20"/>
      <c r="I8" s="13"/>
      <c r="K8" s="14">
        <f t="shared" si="0"/>
        <v>52.547408635341945</v>
      </c>
      <c r="L8" s="14">
        <f t="shared" si="1"/>
        <v>5.6594621916421781</v>
      </c>
      <c r="M8" s="14">
        <f t="shared" si="2"/>
        <v>5</v>
      </c>
    </row>
    <row r="9" spans="1:16" s="2" customFormat="1" ht="15.75" thickTop="1" thickBot="1">
      <c r="A9" s="19">
        <f>'Fig. 4B-C GABA_Raw'!A9</f>
        <v>9.9999999999999995E-7</v>
      </c>
      <c r="B9" s="12">
        <f>'Fig. 4B-C GABA_Raw'!B9</f>
        <v>-6</v>
      </c>
      <c r="C9" s="20">
        <f>100*('Fig. 4B-C GABA_Raw'!C9-'Fig. 4B-C GABA_Raw'!C$4)/('Fig. 4B-C GABA_Raw'!C$11-'Fig. 4B-C GABA_Raw'!C$4)</f>
        <v>83.445950499254849</v>
      </c>
      <c r="D9" s="20">
        <f>100*('Fig. 4B-C GABA_Raw'!D9-'Fig. 4B-C GABA_Raw'!D$4)/('Fig. 4B-C GABA_Raw'!D$11-'Fig. 4B-C GABA_Raw'!D$4)</f>
        <v>90.208137168062876</v>
      </c>
      <c r="E9" s="20">
        <f>100*('Fig. 4B-C GABA_Raw'!E9-'Fig. 4B-C GABA_Raw'!E$4)/('Fig. 4B-C GABA_Raw'!E$11-'Fig. 4B-C GABA_Raw'!E$4)</f>
        <v>95.057907286565339</v>
      </c>
      <c r="F9" s="20">
        <f>100*('Fig. 4B-C GABA_Raw'!F9-'Fig. 4B-C GABA_Raw'!F$4)/('Fig. 4B-C GABA_Raw'!F$11-'Fig. 4B-C GABA_Raw'!F$4)</f>
        <v>94.270252578862866</v>
      </c>
      <c r="G9" s="20">
        <f>100*('Fig. 4B-C GABA_Raw'!G9-'Fig. 4B-C GABA_Raw'!G$4)/('Fig. 4B-C GABA_Raw'!G$11-'Fig. 4B-C GABA_Raw'!G$4)</f>
        <v>86.625431465283398</v>
      </c>
      <c r="H9" s="20"/>
      <c r="I9" s="13"/>
      <c r="K9" s="14">
        <f t="shared" si="0"/>
        <v>89.921535799605863</v>
      </c>
      <c r="L9" s="14">
        <f t="shared" si="1"/>
        <v>2.2155507079223513</v>
      </c>
      <c r="M9" s="14">
        <f t="shared" si="2"/>
        <v>5</v>
      </c>
    </row>
    <row r="10" spans="1:16" s="2" customFormat="1" ht="15.75" thickTop="1" thickBot="1">
      <c r="A10" s="19">
        <f>'Fig. 4B-C GABA_Raw'!A10</f>
        <v>1.0000000000000001E-5</v>
      </c>
      <c r="B10" s="12">
        <f>'Fig. 4B-C GABA_Raw'!B10</f>
        <v>-5</v>
      </c>
      <c r="C10" s="20">
        <f>100*('Fig. 4B-C GABA_Raw'!C10-'Fig. 4B-C GABA_Raw'!C$4)/('Fig. 4B-C GABA_Raw'!C$11-'Fig. 4B-C GABA_Raw'!C$4)</f>
        <v>95.212707290326605</v>
      </c>
      <c r="D10" s="20">
        <f>100*('Fig. 4B-C GABA_Raw'!D10-'Fig. 4B-C GABA_Raw'!D$4)/('Fig. 4B-C GABA_Raw'!D$11-'Fig. 4B-C GABA_Raw'!D$4)</f>
        <v>103.9641028146869</v>
      </c>
      <c r="E10" s="20">
        <f>100*('Fig. 4B-C GABA_Raw'!E10-'Fig. 4B-C GABA_Raw'!E$4)/('Fig. 4B-C GABA_Raw'!E$11-'Fig. 4B-C GABA_Raw'!E$4)</f>
        <v>96.780567302073777</v>
      </c>
      <c r="F10" s="20">
        <f>100*('Fig. 4B-C GABA_Raw'!F10-'Fig. 4B-C GABA_Raw'!F$4)/('Fig. 4B-C GABA_Raw'!F$11-'Fig. 4B-C GABA_Raw'!F$4)</f>
        <v>107.74475517813887</v>
      </c>
      <c r="G10" s="20">
        <f>100*('Fig. 4B-C GABA_Raw'!G10-'Fig. 4B-C GABA_Raw'!G$4)/('Fig. 4B-C GABA_Raw'!G$11-'Fig. 4B-C GABA_Raw'!G$4)</f>
        <v>100.55035851627926</v>
      </c>
      <c r="H10" s="20"/>
      <c r="I10" s="13"/>
      <c r="J10" s="16"/>
      <c r="K10" s="17">
        <f t="shared" si="0"/>
        <v>100.85049822030108</v>
      </c>
      <c r="L10" s="17">
        <f t="shared" si="1"/>
        <v>2.29852583912005</v>
      </c>
      <c r="M10" s="17">
        <f t="shared" si="2"/>
        <v>5</v>
      </c>
      <c r="N10" s="16"/>
      <c r="O10" s="16"/>
      <c r="P10" s="16"/>
    </row>
    <row r="11" spans="1:16" s="2" customFormat="1" ht="15.75" thickTop="1" thickBot="1">
      <c r="A11" s="19">
        <f>'Fig. 4B-C GABA_Raw'!A11</f>
        <v>1E-4</v>
      </c>
      <c r="B11" s="12">
        <f>'Fig. 4B-C GABA_Raw'!B11</f>
        <v>-4</v>
      </c>
      <c r="C11" s="20">
        <f>100*('Fig. 4B-C GABA_Raw'!C11-'Fig. 4B-C GABA_Raw'!C$4)/('Fig. 4B-C GABA_Raw'!C$11-'Fig. 4B-C GABA_Raw'!C$4)</f>
        <v>100</v>
      </c>
      <c r="D11" s="20">
        <f>100*('Fig. 4B-C GABA_Raw'!D11-'Fig. 4B-C GABA_Raw'!D$4)/('Fig. 4B-C GABA_Raw'!D$11-'Fig. 4B-C GABA_Raw'!D$4)</f>
        <v>100</v>
      </c>
      <c r="E11" s="20">
        <f>100*('Fig. 4B-C GABA_Raw'!E11-'Fig. 4B-C GABA_Raw'!E$4)/('Fig. 4B-C GABA_Raw'!E$11-'Fig. 4B-C GABA_Raw'!E$4)</f>
        <v>100</v>
      </c>
      <c r="F11" s="20">
        <f>100*('Fig. 4B-C GABA_Raw'!F11-'Fig. 4B-C GABA_Raw'!F$4)/('Fig. 4B-C GABA_Raw'!F$11-'Fig. 4B-C GABA_Raw'!F$4)</f>
        <v>100</v>
      </c>
      <c r="G11" s="20">
        <f>100*('Fig. 4B-C GABA_Raw'!G11-'Fig. 4B-C GABA_Raw'!G$4)/('Fig. 4B-C GABA_Raw'!G$11-'Fig. 4B-C GABA_Raw'!G$4)</f>
        <v>100</v>
      </c>
      <c r="H11" s="20"/>
      <c r="I11" s="13"/>
      <c r="J11" s="16"/>
      <c r="K11" s="17">
        <f t="shared" si="0"/>
        <v>100</v>
      </c>
      <c r="L11" s="17">
        <f t="shared" si="1"/>
        <v>0</v>
      </c>
      <c r="M11" s="17">
        <f t="shared" si="2"/>
        <v>5</v>
      </c>
      <c r="N11" s="16"/>
      <c r="O11" s="16"/>
      <c r="P11" s="16"/>
    </row>
    <row r="12" spans="1:16" ht="15" thickTop="1">
      <c r="C12" s="21"/>
      <c r="J12" s="18"/>
      <c r="K12" s="18"/>
      <c r="L12" s="18"/>
      <c r="M12" s="18"/>
      <c r="N12" s="18"/>
      <c r="O12" s="18"/>
      <c r="P12" s="18"/>
    </row>
    <row r="13" spans="1:16" s="2" customFormat="1" ht="15" thickBot="1">
      <c r="A13" s="1" t="str">
        <f>'Fig. 4B-C GABA_Raw'!A13</f>
        <v>GB1-1</v>
      </c>
    </row>
    <row r="14" spans="1:16" s="2" customFormat="1" ht="15.75" thickTop="1" thickBot="1">
      <c r="A14" s="1" t="str">
        <f>'Fig. 4B-C GABA_Raw'!A14</f>
        <v>GB1-M807A + GB2</v>
      </c>
      <c r="B14" s="3"/>
      <c r="C14" s="4">
        <f>'Fig. 4B-C GABA_Raw'!C14</f>
        <v>20200313</v>
      </c>
      <c r="D14" s="4">
        <f>'Fig. 4B-C GABA_Raw'!D14</f>
        <v>20200526</v>
      </c>
      <c r="E14" s="4">
        <f>'Fig. 4B-C GABA_Raw'!E14</f>
        <v>20200529</v>
      </c>
      <c r="F14" s="4">
        <f>'Fig. 4B-C GABA_Raw'!F14</f>
        <v>20200603</v>
      </c>
      <c r="G14" s="4">
        <f>'Fig. 4B-C GABA_Raw'!G14</f>
        <v>20200605</v>
      </c>
      <c r="H14" s="4"/>
      <c r="I14" s="4"/>
      <c r="K14" s="5" t="s">
        <v>0</v>
      </c>
      <c r="L14" s="5" t="s">
        <v>1</v>
      </c>
      <c r="M14" s="5" t="s">
        <v>2</v>
      </c>
    </row>
    <row r="15" spans="1:16" s="2" customFormat="1" ht="15.75" thickTop="1" thickBot="1">
      <c r="A15" s="6" t="str">
        <f>'Fig. 4B-C GABA_Raw'!A15</f>
        <v>GABA (M)</v>
      </c>
      <c r="B15" s="7" t="str">
        <f>'Fig. 4B-C GABA_Raw'!B15</f>
        <v>Log M</v>
      </c>
      <c r="C15" s="8"/>
      <c r="D15" s="8"/>
      <c r="E15" s="8"/>
      <c r="F15" s="8"/>
      <c r="G15" s="8"/>
      <c r="H15" s="8"/>
      <c r="I15" s="10"/>
    </row>
    <row r="16" spans="1:16" s="2" customFormat="1" ht="15.75" thickTop="1" thickBot="1">
      <c r="A16" s="11" t="str">
        <f>'Fig. 4B-C GABA_Raw'!A16</f>
        <v>Buffer</v>
      </c>
      <c r="B16" s="12">
        <f>'Fig. 4B-C GABA_Raw'!B16</f>
        <v>-14</v>
      </c>
      <c r="C16" s="20">
        <f>100*('Fig. 4B-C GABA_Raw'!C16-'Fig. 4B-C GABA_Raw'!C$16)/('Fig. 4B-C GABA_Raw'!C$11-'Fig. 4B-C GABA_Raw'!C$4)</f>
        <v>0</v>
      </c>
      <c r="D16" s="20">
        <f>100*('Fig. 4B-C GABA_Raw'!D16-'Fig. 4B-C GABA_Raw'!D$16)/('Fig. 4B-C GABA_Raw'!D$11-'Fig. 4B-C GABA_Raw'!D$4)</f>
        <v>0</v>
      </c>
      <c r="E16" s="20">
        <f>100*('Fig. 4B-C GABA_Raw'!E16-'Fig. 4B-C GABA_Raw'!E$16)/('Fig. 4B-C GABA_Raw'!E$11-'Fig. 4B-C GABA_Raw'!E$4)</f>
        <v>0</v>
      </c>
      <c r="F16" s="20">
        <f>100*('Fig. 4B-C GABA_Raw'!F16-'Fig. 4B-C GABA_Raw'!F$16)/('Fig. 4B-C GABA_Raw'!F$11-'Fig. 4B-C GABA_Raw'!F$4)</f>
        <v>0</v>
      </c>
      <c r="G16" s="20">
        <f>100*('Fig. 4B-C GABA_Raw'!G16-'Fig. 4B-C GABA_Raw'!G$16)/('Fig. 4B-C GABA_Raw'!G$11-'Fig. 4B-C GABA_Raw'!G$4)</f>
        <v>0</v>
      </c>
      <c r="H16" s="20"/>
      <c r="I16" s="13"/>
      <c r="K16" s="14">
        <f t="shared" ref="K16:K23" si="3">AVERAGE(C16:I16)</f>
        <v>0</v>
      </c>
      <c r="L16" s="14">
        <f t="shared" ref="L16:L23" si="4">STDEVA(C16:I16)/SQRT(COUNT(C16:I16))</f>
        <v>0</v>
      </c>
      <c r="M16" s="14">
        <f t="shared" ref="M16:M23" si="5">COUNT(C16:I16)</f>
        <v>5</v>
      </c>
    </row>
    <row r="17" spans="1:16" s="2" customFormat="1" ht="15.75" thickTop="1" thickBot="1">
      <c r="A17" s="19">
        <f>'Fig. 4B-C GABA_Raw'!A17</f>
        <v>1E-10</v>
      </c>
      <c r="B17" s="12">
        <f>'Fig. 4B-C GABA_Raw'!B17</f>
        <v>-10</v>
      </c>
      <c r="C17" s="20">
        <f>100*('Fig. 4B-C GABA_Raw'!C17-'Fig. 4B-C GABA_Raw'!C$16)/('Fig. 4B-C GABA_Raw'!C$11-'Fig. 4B-C GABA_Raw'!C$4)</f>
        <v>-0.38249872136868635</v>
      </c>
      <c r="D17" s="20">
        <f>100*('Fig. 4B-C GABA_Raw'!D17-'Fig. 4B-C GABA_Raw'!D$16)/('Fig. 4B-C GABA_Raw'!D$11-'Fig. 4B-C GABA_Raw'!D$4)</f>
        <v>4.2303673843817169</v>
      </c>
      <c r="E17" s="20">
        <f>100*('Fig. 4B-C GABA_Raw'!E17-'Fig. 4B-C GABA_Raw'!E$16)/('Fig. 4B-C GABA_Raw'!E$11-'Fig. 4B-C GABA_Raw'!E$4)</f>
        <v>2.2206139204849014</v>
      </c>
      <c r="F17" s="20">
        <f>100*('Fig. 4B-C GABA_Raw'!F17-'Fig. 4B-C GABA_Raw'!F$16)/('Fig. 4B-C GABA_Raw'!F$11-'Fig. 4B-C GABA_Raw'!F$4)</f>
        <v>1.1488065104379297</v>
      </c>
      <c r="G17" s="20">
        <f>100*('Fig. 4B-C GABA_Raw'!G17-'Fig. 4B-C GABA_Raw'!G$16)/('Fig. 4B-C GABA_Raw'!G$11-'Fig. 4B-C GABA_Raw'!G$4)</f>
        <v>0.26125861403429096</v>
      </c>
      <c r="H17" s="20"/>
      <c r="I17" s="13"/>
      <c r="K17" s="14">
        <f t="shared" si="3"/>
        <v>1.4957095415940305</v>
      </c>
      <c r="L17" s="14">
        <f t="shared" si="4"/>
        <v>0.81165623758753858</v>
      </c>
      <c r="M17" s="14">
        <f t="shared" si="5"/>
        <v>5</v>
      </c>
    </row>
    <row r="18" spans="1:16" s="2" customFormat="1" ht="15.75" thickTop="1" thickBot="1">
      <c r="A18" s="19">
        <f>'Fig. 4B-C GABA_Raw'!A18</f>
        <v>1.0000000000000001E-9</v>
      </c>
      <c r="B18" s="12">
        <f>'Fig. 4B-C GABA_Raw'!B18</f>
        <v>-9</v>
      </c>
      <c r="C18" s="20">
        <f>100*('Fig. 4B-C GABA_Raw'!C18-'Fig. 4B-C GABA_Raw'!C$16)/('Fig. 4B-C GABA_Raw'!C$11-'Fig. 4B-C GABA_Raw'!C$4)</f>
        <v>-0.13291234260863555</v>
      </c>
      <c r="D18" s="20">
        <f>100*('Fig. 4B-C GABA_Raw'!D18-'Fig. 4B-C GABA_Raw'!D$16)/('Fig. 4B-C GABA_Raw'!D$11-'Fig. 4B-C GABA_Raw'!D$4)</f>
        <v>6.3429492189173029</v>
      </c>
      <c r="E18" s="20">
        <f>100*('Fig. 4B-C GABA_Raw'!E18-'Fig. 4B-C GABA_Raw'!E$16)/('Fig. 4B-C GABA_Raw'!E$11-'Fig. 4B-C GABA_Raw'!E$4)</f>
        <v>2.2339269947325189</v>
      </c>
      <c r="F18" s="20">
        <f>100*('Fig. 4B-C GABA_Raw'!F18-'Fig. 4B-C GABA_Raw'!F$16)/('Fig. 4B-C GABA_Raw'!F$11-'Fig. 4B-C GABA_Raw'!F$4)</f>
        <v>0.52870090634440792</v>
      </c>
      <c r="G18" s="20">
        <f>100*('Fig. 4B-C GABA_Raw'!G18-'Fig. 4B-C GABA_Raw'!G$16)/('Fig. 4B-C GABA_Raw'!G$11-'Fig. 4B-C GABA_Raw'!G$4)</f>
        <v>-0.63012784367916486</v>
      </c>
      <c r="H18" s="20"/>
      <c r="I18" s="13"/>
      <c r="K18" s="14">
        <f t="shared" si="3"/>
        <v>1.6685073867412856</v>
      </c>
      <c r="L18" s="14">
        <f t="shared" si="4"/>
        <v>1.264873542139173</v>
      </c>
      <c r="M18" s="14">
        <f t="shared" si="5"/>
        <v>5</v>
      </c>
    </row>
    <row r="19" spans="1:16" s="2" customFormat="1" ht="15.75" thickTop="1" thickBot="1">
      <c r="A19" s="19">
        <f>'Fig. 4B-C GABA_Raw'!A19</f>
        <v>1E-8</v>
      </c>
      <c r="B19" s="12">
        <f>'Fig. 4B-C GABA_Raw'!B19</f>
        <v>-8</v>
      </c>
      <c r="C19" s="20">
        <f>100*('Fig. 4B-C GABA_Raw'!C19-'Fig. 4B-C GABA_Raw'!C$16)/('Fig. 4B-C GABA_Raw'!C$11-'Fig. 4B-C GABA_Raw'!C$4)</f>
        <v>1.3838663656662029</v>
      </c>
      <c r="D19" s="20">
        <f>100*('Fig. 4B-C GABA_Raw'!D19-'Fig. 4B-C GABA_Raw'!D$16)/('Fig. 4B-C GABA_Raw'!D$11-'Fig. 4B-C GABA_Raw'!D$4)</f>
        <v>3.8334758618414346</v>
      </c>
      <c r="E19" s="20">
        <f>100*('Fig. 4B-C GABA_Raw'!E19-'Fig. 4B-C GABA_Raw'!E$16)/('Fig. 4B-C GABA_Raw'!E$11-'Fig. 4B-C GABA_Raw'!E$4)</f>
        <v>4.9938854706704943</v>
      </c>
      <c r="F19" s="20">
        <f>100*('Fig. 4B-C GABA_Raw'!F19-'Fig. 4B-C GABA_Raw'!F$16)/('Fig. 4B-C GABA_Raw'!F$11-'Fig. 4B-C GABA_Raw'!F$4)</f>
        <v>20.704616096458999</v>
      </c>
      <c r="G19" s="20">
        <f>100*('Fig. 4B-C GABA_Raw'!G19-'Fig. 4B-C GABA_Raw'!G$16)/('Fig. 4B-C GABA_Raw'!G$11-'Fig. 4B-C GABA_Raw'!G$4)</f>
        <v>17.955357187120626</v>
      </c>
      <c r="H19" s="20"/>
      <c r="I19" s="13"/>
      <c r="K19" s="14">
        <f t="shared" si="3"/>
        <v>9.7742401963515508</v>
      </c>
      <c r="L19" s="14">
        <f t="shared" si="4"/>
        <v>3.9682908016832528</v>
      </c>
      <c r="M19" s="14">
        <f t="shared" si="5"/>
        <v>5</v>
      </c>
    </row>
    <row r="20" spans="1:16" s="2" customFormat="1" ht="15.75" thickTop="1" thickBot="1">
      <c r="A20" s="19">
        <f>'Fig. 4B-C GABA_Raw'!A20</f>
        <v>9.9999999999999995E-8</v>
      </c>
      <c r="B20" s="12">
        <f>'Fig. 4B-C GABA_Raw'!B20</f>
        <v>-7</v>
      </c>
      <c r="C20" s="20">
        <f>100*('Fig. 4B-C GABA_Raw'!C20-'Fig. 4B-C GABA_Raw'!C$16)/('Fig. 4B-C GABA_Raw'!C$11-'Fig. 4B-C GABA_Raw'!C$4)</f>
        <v>51.4351370140486</v>
      </c>
      <c r="D20" s="20">
        <f>100*('Fig. 4B-C GABA_Raw'!D20-'Fig. 4B-C GABA_Raw'!D$16)/('Fig. 4B-C GABA_Raw'!D$11-'Fig. 4B-C GABA_Raw'!D$4)</f>
        <v>27.331787258246159</v>
      </c>
      <c r="E20" s="20">
        <f>100*('Fig. 4B-C GABA_Raw'!E20-'Fig. 4B-C GABA_Raw'!E$16)/('Fig. 4B-C GABA_Raw'!E$11-'Fig. 4B-C GABA_Raw'!E$4)</f>
        <v>35.930013677241583</v>
      </c>
      <c r="F20" s="20">
        <f>100*('Fig. 4B-C GABA_Raw'!F20-'Fig. 4B-C GABA_Raw'!F$16)/('Fig. 4B-C GABA_Raw'!F$11-'Fig. 4B-C GABA_Raw'!F$4)</f>
        <v>65.890737867777133</v>
      </c>
      <c r="G20" s="20">
        <f>100*('Fig. 4B-C GABA_Raw'!G20-'Fig. 4B-C GABA_Raw'!G$16)/('Fig. 4B-C GABA_Raw'!G$11-'Fig. 4B-C GABA_Raw'!G$4)</f>
        <v>51.939815683648021</v>
      </c>
      <c r="H20" s="20"/>
      <c r="I20" s="13"/>
      <c r="K20" s="14">
        <f t="shared" si="3"/>
        <v>46.505498300192301</v>
      </c>
      <c r="L20" s="14">
        <f t="shared" si="4"/>
        <v>6.7420053637484232</v>
      </c>
      <c r="M20" s="14">
        <f t="shared" si="5"/>
        <v>5</v>
      </c>
    </row>
    <row r="21" spans="1:16" s="2" customFormat="1" ht="15.75" thickTop="1" thickBot="1">
      <c r="A21" s="19">
        <f>'Fig. 4B-C GABA_Raw'!A21</f>
        <v>9.9999999999999995E-7</v>
      </c>
      <c r="B21" s="12">
        <f>'Fig. 4B-C GABA_Raw'!B21</f>
        <v>-6</v>
      </c>
      <c r="C21" s="20">
        <f>100*('Fig. 4B-C GABA_Raw'!C21-'Fig. 4B-C GABA_Raw'!C$16)/('Fig. 4B-C GABA_Raw'!C$11-'Fig. 4B-C GABA_Raw'!C$4)</f>
        <v>88.409762621399608</v>
      </c>
      <c r="D21" s="20">
        <f>100*('Fig. 4B-C GABA_Raw'!D21-'Fig. 4B-C GABA_Raw'!D$16)/('Fig. 4B-C GABA_Raw'!D$11-'Fig. 4B-C GABA_Raw'!D$4)</f>
        <v>83.055412279503457</v>
      </c>
      <c r="E21" s="20">
        <f>100*('Fig. 4B-C GABA_Raw'!E21-'Fig. 4B-C GABA_Raw'!E$16)/('Fig. 4B-C GABA_Raw'!E$11-'Fig. 4B-C GABA_Raw'!E$4)</f>
        <v>80.02883112056746</v>
      </c>
      <c r="F21" s="20">
        <f>100*('Fig. 4B-C GABA_Raw'!F21-'Fig. 4B-C GABA_Raw'!F$16)/('Fig. 4B-C GABA_Raw'!F$11-'Fig. 4B-C GABA_Raw'!F$4)</f>
        <v>94.892852671402508</v>
      </c>
      <c r="G21" s="20">
        <f>100*('Fig. 4B-C GABA_Raw'!G21-'Fig. 4B-C GABA_Raw'!G$16)/('Fig. 4B-C GABA_Raw'!G$11-'Fig. 4B-C GABA_Raw'!G$4)</f>
        <v>91.735875945421427</v>
      </c>
      <c r="H21" s="20"/>
      <c r="I21" s="13"/>
      <c r="K21" s="14">
        <f t="shared" si="3"/>
        <v>87.624546927658884</v>
      </c>
      <c r="L21" s="14">
        <f t="shared" si="4"/>
        <v>2.7287336661682695</v>
      </c>
      <c r="M21" s="14">
        <f t="shared" si="5"/>
        <v>5</v>
      </c>
    </row>
    <row r="22" spans="1:16" s="2" customFormat="1" ht="15.75" thickTop="1" thickBot="1">
      <c r="A22" s="19">
        <f>'Fig. 4B-C GABA_Raw'!A22</f>
        <v>1.0000000000000001E-5</v>
      </c>
      <c r="B22" s="12">
        <f>'Fig. 4B-C GABA_Raw'!B22</f>
        <v>-5</v>
      </c>
      <c r="C22" s="20">
        <f>100*('Fig. 4B-C GABA_Raw'!C22-'Fig. 4B-C GABA_Raw'!C$16)/('Fig. 4B-C GABA_Raw'!C$11-'Fig. 4B-C GABA_Raw'!C$4)</f>
        <v>96.222794003063541</v>
      </c>
      <c r="D22" s="20">
        <f>100*('Fig. 4B-C GABA_Raw'!D22-'Fig. 4B-C GABA_Raw'!D$16)/('Fig. 4B-C GABA_Raw'!D$11-'Fig. 4B-C GABA_Raw'!D$4)</f>
        <v>103.66392884077975</v>
      </c>
      <c r="E22" s="20">
        <f>100*('Fig. 4B-C GABA_Raw'!E22-'Fig. 4B-C GABA_Raw'!E$16)/('Fig. 4B-C GABA_Raw'!E$11-'Fig. 4B-C GABA_Raw'!E$4)</f>
        <v>85.525037259447856</v>
      </c>
      <c r="F22" s="20">
        <f>100*('Fig. 4B-C GABA_Raw'!F22-'Fig. 4B-C GABA_Raw'!F$16)/('Fig. 4B-C GABA_Raw'!F$11-'Fig. 4B-C GABA_Raw'!F$4)</f>
        <v>116.24320649955092</v>
      </c>
      <c r="G22" s="20">
        <f>100*('Fig. 4B-C GABA_Raw'!G22-'Fig. 4B-C GABA_Raw'!G$16)/('Fig. 4B-C GABA_Raw'!G$11-'Fig. 4B-C GABA_Raw'!G$4)</f>
        <v>112.72123890370425</v>
      </c>
      <c r="H22" s="20"/>
      <c r="I22" s="13"/>
      <c r="J22" s="16"/>
      <c r="K22" s="17">
        <f t="shared" si="3"/>
        <v>102.87524110130926</v>
      </c>
      <c r="L22" s="17">
        <f t="shared" si="4"/>
        <v>5.5747323958771933</v>
      </c>
      <c r="M22" s="17">
        <f t="shared" si="5"/>
        <v>5</v>
      </c>
      <c r="N22" s="16"/>
      <c r="O22" s="16"/>
      <c r="P22" s="16"/>
    </row>
    <row r="23" spans="1:16" s="2" customFormat="1" ht="15.75" thickTop="1" thickBot="1">
      <c r="A23" s="19">
        <f>'Fig. 4B-C GABA_Raw'!A23</f>
        <v>1E-4</v>
      </c>
      <c r="B23" s="12">
        <f>'Fig. 4B-C GABA_Raw'!B23</f>
        <v>-4</v>
      </c>
      <c r="C23" s="20">
        <f>100*('Fig. 4B-C GABA_Raw'!C23-'Fig. 4B-C GABA_Raw'!C$16)/('Fig. 4B-C GABA_Raw'!C$11-'Fig. 4B-C GABA_Raw'!C$4)</f>
        <v>105.93149610608116</v>
      </c>
      <c r="D23" s="20">
        <f>100*('Fig. 4B-C GABA_Raw'!D23-'Fig. 4B-C GABA_Raw'!D$16)/('Fig. 4B-C GABA_Raw'!D$11-'Fig. 4B-C GABA_Raw'!D$4)</f>
        <v>108.45553105345287</v>
      </c>
      <c r="E23" s="20">
        <f>100*('Fig. 4B-C GABA_Raw'!E23-'Fig. 4B-C GABA_Raw'!E$16)/('Fig. 4B-C GABA_Raw'!E$11-'Fig. 4B-C GABA_Raw'!E$4)</f>
        <v>88.963286728275847</v>
      </c>
      <c r="F23" s="20">
        <f>100*('Fig. 4B-C GABA_Raw'!F23-'Fig. 4B-C GABA_Raw'!F$16)/('Fig. 4B-C GABA_Raw'!F$11-'Fig. 4B-C GABA_Raw'!F$4)</f>
        <v>113.64143463705398</v>
      </c>
      <c r="G23" s="20">
        <f>100*('Fig. 4B-C GABA_Raw'!G23-'Fig. 4B-C GABA_Raw'!G$16)/('Fig. 4B-C GABA_Raw'!G$11-'Fig. 4B-C GABA_Raw'!G$4)</f>
        <v>119.20276510825941</v>
      </c>
      <c r="H23" s="20"/>
      <c r="I23" s="13"/>
      <c r="J23" s="16"/>
      <c r="K23" s="17">
        <f t="shared" si="3"/>
        <v>107.23890272662466</v>
      </c>
      <c r="L23" s="17">
        <f t="shared" si="4"/>
        <v>5.1054581313871603</v>
      </c>
      <c r="M23" s="17">
        <f t="shared" si="5"/>
        <v>5</v>
      </c>
      <c r="N23" s="16"/>
      <c r="O23" s="16"/>
      <c r="P23" s="16"/>
    </row>
    <row r="24" spans="1:16" ht="15" thickTop="1"/>
    <row r="25" spans="1:16" s="2" customFormat="1" ht="15" thickBot="1">
      <c r="A25" s="1" t="str">
        <f>'Fig. 4B-C GABA_Raw'!A25</f>
        <v>GB1-2</v>
      </c>
    </row>
    <row r="26" spans="1:16" s="2" customFormat="1" ht="15.75" thickTop="1" thickBot="1">
      <c r="A26" s="1" t="str">
        <f>'Fig. 4B-C GABA_Raw'!A26</f>
        <v>GB1-Y810A + GB2</v>
      </c>
      <c r="B26" s="3"/>
      <c r="C26" s="4">
        <f>'Fig. 4B-C GABA_Raw'!C26</f>
        <v>20200313</v>
      </c>
      <c r="D26" s="4">
        <f>'Fig. 4B-C GABA_Raw'!D26</f>
        <v>20200526</v>
      </c>
      <c r="E26" s="4">
        <f>'Fig. 4B-C GABA_Raw'!E26</f>
        <v>20200529</v>
      </c>
      <c r="F26" s="4">
        <f>'Fig. 4B-C GABA_Raw'!F26</f>
        <v>20200603</v>
      </c>
      <c r="G26" s="4">
        <f>'Fig. 4B-C GABA_Raw'!G26</f>
        <v>20200605</v>
      </c>
      <c r="H26" s="4"/>
      <c r="I26" s="4"/>
      <c r="K26" s="5" t="s">
        <v>0</v>
      </c>
      <c r="L26" s="5" t="s">
        <v>1</v>
      </c>
      <c r="M26" s="5" t="s">
        <v>2</v>
      </c>
    </row>
    <row r="27" spans="1:16" s="2" customFormat="1" ht="15.75" thickTop="1" thickBot="1">
      <c r="A27" s="6" t="str">
        <f>'Fig. 4B-C GABA_Raw'!A27</f>
        <v>GABA (M)</v>
      </c>
      <c r="B27" s="7" t="str">
        <f>'Fig. 4B-C GABA_Raw'!B27</f>
        <v>Log M</v>
      </c>
      <c r="C27" s="8"/>
      <c r="D27" s="8"/>
      <c r="E27" s="8"/>
      <c r="F27" s="8"/>
      <c r="G27" s="8"/>
      <c r="H27" s="8"/>
      <c r="I27" s="10"/>
    </row>
    <row r="28" spans="1:16" s="2" customFormat="1" ht="15.75" thickTop="1" thickBot="1">
      <c r="A28" s="11" t="str">
        <f>'Fig. 4B-C GABA_Raw'!A28</f>
        <v>Buffer</v>
      </c>
      <c r="B28" s="12">
        <f>'Fig. 4B-C GABA_Raw'!B28</f>
        <v>-14</v>
      </c>
      <c r="C28" s="20">
        <f>100*('Fig. 4B-C GABA_Raw'!C28-'Fig. 4B-C GABA_Raw'!C$28)/('Fig. 4B-C GABA_Raw'!C$11-'Fig. 4B-C GABA_Raw'!C$4)</f>
        <v>0</v>
      </c>
      <c r="D28" s="20">
        <f>100*('Fig. 4B-C GABA_Raw'!D28-'Fig. 4B-C GABA_Raw'!D$28)/('Fig. 4B-C GABA_Raw'!D$11-'Fig. 4B-C GABA_Raw'!D$4)</f>
        <v>0</v>
      </c>
      <c r="E28" s="20">
        <f>100*('Fig. 4B-C GABA_Raw'!E28-'Fig. 4B-C GABA_Raw'!E$28)/('Fig. 4B-C GABA_Raw'!E$11-'Fig. 4B-C GABA_Raw'!E$4)</f>
        <v>0</v>
      </c>
      <c r="F28" s="20">
        <f>100*('Fig. 4B-C GABA_Raw'!F28-'Fig. 4B-C GABA_Raw'!F$28)/('Fig. 4B-C GABA_Raw'!F$11-'Fig. 4B-C GABA_Raw'!F$4)</f>
        <v>0</v>
      </c>
      <c r="G28" s="20">
        <f>100*('Fig. 4B-C GABA_Raw'!G28-'Fig. 4B-C GABA_Raw'!G$28)/('Fig. 4B-C GABA_Raw'!G$11-'Fig. 4B-C GABA_Raw'!G$4)</f>
        <v>0</v>
      </c>
      <c r="H28" s="20"/>
      <c r="I28" s="13"/>
      <c r="K28" s="14">
        <f t="shared" ref="K28:K35" si="6">AVERAGE(C28:I28)</f>
        <v>0</v>
      </c>
      <c r="L28" s="14">
        <f t="shared" ref="L28:L35" si="7">STDEVA(C28:I28)/SQRT(COUNT(C28:I28))</f>
        <v>0</v>
      </c>
      <c r="M28" s="14">
        <f t="shared" ref="M28:M35" si="8">COUNT(C28:I28)</f>
        <v>5</v>
      </c>
    </row>
    <row r="29" spans="1:16" s="2" customFormat="1" ht="15.75" thickTop="1" thickBot="1">
      <c r="A29" s="19">
        <f>'Fig. 4B-C GABA_Raw'!A29</f>
        <v>1E-10</v>
      </c>
      <c r="B29" s="12">
        <f>'Fig. 4B-C GABA_Raw'!B29</f>
        <v>-10</v>
      </c>
      <c r="C29" s="20">
        <f>100*('Fig. 4B-C GABA_Raw'!C29-'Fig. 4B-C GABA_Raw'!C$28)/('Fig. 4B-C GABA_Raw'!C$11-'Fig. 4B-C GABA_Raw'!C$4)</f>
        <v>-1.4163402721962359</v>
      </c>
      <c r="D29" s="20">
        <f>100*('Fig. 4B-C GABA_Raw'!D29-'Fig. 4B-C GABA_Raw'!D$28)/('Fig. 4B-C GABA_Raw'!D$11-'Fig. 4B-C GABA_Raw'!D$4)</f>
        <v>-2.3744166281402159</v>
      </c>
      <c r="E29" s="20">
        <f>100*('Fig. 4B-C GABA_Raw'!E29-'Fig. 4B-C GABA_Raw'!E$28)/('Fig. 4B-C GABA_Raw'!E$11-'Fig. 4B-C GABA_Raw'!E$4)</f>
        <v>-0.30763216737759969</v>
      </c>
      <c r="F29" s="20">
        <f>100*('Fig. 4B-C GABA_Raw'!F29-'Fig. 4B-C GABA_Raw'!F$28)/('Fig. 4B-C GABA_Raw'!F$11-'Fig. 4B-C GABA_Raw'!F$4)</f>
        <v>-0.12247897444271806</v>
      </c>
      <c r="G29" s="20">
        <f>100*('Fig. 4B-C GABA_Raw'!G29-'Fig. 4B-C GABA_Raw'!G$28)/('Fig. 4B-C GABA_Raw'!G$11-'Fig. 4B-C GABA_Raw'!G$4)</f>
        <v>0.93314731929307437</v>
      </c>
      <c r="H29" s="20"/>
      <c r="I29" s="13"/>
      <c r="K29" s="14">
        <f t="shared" si="6"/>
        <v>-0.65754414457273891</v>
      </c>
      <c r="L29" s="14">
        <f t="shared" si="7"/>
        <v>0.56843887751516498</v>
      </c>
      <c r="M29" s="14">
        <f t="shared" si="8"/>
        <v>5</v>
      </c>
    </row>
    <row r="30" spans="1:16" s="2" customFormat="1" ht="15.75" thickTop="1" thickBot="1">
      <c r="A30" s="19">
        <f>'Fig. 4B-C GABA_Raw'!A30</f>
        <v>1.0000000000000001E-9</v>
      </c>
      <c r="B30" s="12">
        <f>'Fig. 4B-C GABA_Raw'!B30</f>
        <v>-9</v>
      </c>
      <c r="C30" s="20">
        <f>100*('Fig. 4B-C GABA_Raw'!C30-'Fig. 4B-C GABA_Raw'!C$28)/('Fig. 4B-C GABA_Raw'!C$11-'Fig. 4B-C GABA_Raw'!C$4)</f>
        <v>-1.1998322258176843</v>
      </c>
      <c r="D30" s="20">
        <f>100*('Fig. 4B-C GABA_Raw'!D30-'Fig. 4B-C GABA_Raw'!D$28)/('Fig. 4B-C GABA_Raw'!D$11-'Fig. 4B-C GABA_Raw'!D$4)</f>
        <v>-0.90803705073045127</v>
      </c>
      <c r="E30" s="20">
        <f>100*('Fig. 4B-C GABA_Raw'!E30-'Fig. 4B-C GABA_Raw'!E$28)/('Fig. 4B-C GABA_Raw'!E$11-'Fig. 4B-C GABA_Raw'!E$4)</f>
        <v>1.1918455619988684</v>
      </c>
      <c r="F30" s="20">
        <f>100*('Fig. 4B-C GABA_Raw'!F30-'Fig. 4B-C GABA_Raw'!F$28)/('Fig. 4B-C GABA_Raw'!F$11-'Fig. 4B-C GABA_Raw'!F$4)</f>
        <v>-0.22318526986200801</v>
      </c>
      <c r="G30" s="20">
        <f>100*('Fig. 4B-C GABA_Raw'!G30-'Fig. 4B-C GABA_Raw'!G$28)/('Fig. 4B-C GABA_Raw'!G$11-'Fig. 4B-C GABA_Raw'!G$4)</f>
        <v>1.8343497530726587</v>
      </c>
      <c r="H30" s="20"/>
      <c r="I30" s="13"/>
      <c r="K30" s="14">
        <f t="shared" si="6"/>
        <v>0.1390281537322767</v>
      </c>
      <c r="L30" s="14">
        <f t="shared" si="7"/>
        <v>0.59171914971954165</v>
      </c>
      <c r="M30" s="14">
        <f t="shared" si="8"/>
        <v>5</v>
      </c>
    </row>
    <row r="31" spans="1:16" s="2" customFormat="1" ht="15.75" thickTop="1" thickBot="1">
      <c r="A31" s="19">
        <f>'Fig. 4B-C GABA_Raw'!A31</f>
        <v>1E-8</v>
      </c>
      <c r="B31" s="12">
        <f>'Fig. 4B-C GABA_Raw'!B31</f>
        <v>-8</v>
      </c>
      <c r="C31" s="20">
        <f>100*('Fig. 4B-C GABA_Raw'!C31-'Fig. 4B-C GABA_Raw'!C$28)/('Fig. 4B-C GABA_Raw'!C$11-'Fig. 4B-C GABA_Raw'!C$4)</f>
        <v>0.30131260185139497</v>
      </c>
      <c r="D31" s="20">
        <f>100*('Fig. 4B-C GABA_Raw'!D31-'Fig. 4B-C GABA_Raw'!D$28)/('Fig. 4B-C GABA_Raw'!D$11-'Fig. 4B-C GABA_Raw'!D$4)</f>
        <v>3.5042072064295646</v>
      </c>
      <c r="E31" s="20">
        <f>100*('Fig. 4B-C GABA_Raw'!E31-'Fig. 4B-C GABA_Raw'!E$28)/('Fig. 4B-C GABA_Raw'!E$11-'Fig. 4B-C GABA_Raw'!E$4)</f>
        <v>0.90854758522049184</v>
      </c>
      <c r="F31" s="20">
        <f>100*('Fig. 4B-C GABA_Raw'!F31-'Fig. 4B-C GABA_Raw'!F$28)/('Fig. 4B-C GABA_Raw'!F$11-'Fig. 4B-C GABA_Raw'!F$4)</f>
        <v>1.1063934024659097</v>
      </c>
      <c r="G31" s="20">
        <f>100*('Fig. 4B-C GABA_Raw'!G31-'Fig. 4B-C GABA_Raw'!G$28)/('Fig. 4B-C GABA_Raw'!G$11-'Fig. 4B-C GABA_Raw'!G$4)</f>
        <v>4.5736500527385884</v>
      </c>
      <c r="H31" s="20"/>
      <c r="I31" s="13"/>
      <c r="K31" s="14">
        <f t="shared" si="6"/>
        <v>2.0788221697411897</v>
      </c>
      <c r="L31" s="14">
        <f t="shared" si="7"/>
        <v>0.82857073455245145</v>
      </c>
      <c r="M31" s="14">
        <f t="shared" si="8"/>
        <v>5</v>
      </c>
    </row>
    <row r="32" spans="1:16" s="2" customFormat="1" ht="15.75" thickTop="1" thickBot="1">
      <c r="A32" s="19">
        <f>'Fig. 4B-C GABA_Raw'!A32</f>
        <v>9.9999999999999995E-8</v>
      </c>
      <c r="B32" s="12">
        <f>'Fig. 4B-C GABA_Raw'!B32</f>
        <v>-7</v>
      </c>
      <c r="C32" s="20">
        <f>100*('Fig. 4B-C GABA_Raw'!C32-'Fig. 4B-C GABA_Raw'!C$28)/('Fig. 4B-C GABA_Raw'!C$11-'Fig. 4B-C GABA_Raw'!C$4)</f>
        <v>35.309896080431869</v>
      </c>
      <c r="D32" s="20">
        <f>100*('Fig. 4B-C GABA_Raw'!D32-'Fig. 4B-C GABA_Raw'!D$28)/('Fig. 4B-C GABA_Raw'!D$11-'Fig. 4B-C GABA_Raw'!D$4)</f>
        <v>24.171100980040567</v>
      </c>
      <c r="E32" s="20">
        <f>100*('Fig. 4B-C GABA_Raw'!E32-'Fig. 4B-C GABA_Raw'!E$28)/('Fig. 4B-C GABA_Raw'!E$11-'Fig. 4B-C GABA_Raw'!E$4)</f>
        <v>26.648613801026031</v>
      </c>
      <c r="F32" s="20">
        <f>100*('Fig. 4B-C GABA_Raw'!F32-'Fig. 4B-C GABA_Raw'!F$28)/('Fig. 4B-C GABA_Raw'!F$11-'Fig. 4B-C GABA_Raw'!F$4)</f>
        <v>38.049681554666449</v>
      </c>
      <c r="G32" s="20">
        <f>100*('Fig. 4B-C GABA_Raw'!G32-'Fig. 4B-C GABA_Raw'!G$28)/('Fig. 4B-C GABA_Raw'!G$11-'Fig. 4B-C GABA_Raw'!G$4)</f>
        <v>38.226182402710457</v>
      </c>
      <c r="H32" s="20"/>
      <c r="I32" s="13"/>
      <c r="K32" s="14">
        <f t="shared" si="6"/>
        <v>32.481094963775078</v>
      </c>
      <c r="L32" s="14">
        <f t="shared" si="7"/>
        <v>2.9588100528962129</v>
      </c>
      <c r="M32" s="14">
        <f t="shared" si="8"/>
        <v>5</v>
      </c>
    </row>
    <row r="33" spans="1:16" s="2" customFormat="1" ht="15.75" thickTop="1" thickBot="1">
      <c r="A33" s="19">
        <f>'Fig. 4B-C GABA_Raw'!A33</f>
        <v>9.9999999999999995E-7</v>
      </c>
      <c r="B33" s="12">
        <f>'Fig. 4B-C GABA_Raw'!B33</f>
        <v>-6</v>
      </c>
      <c r="C33" s="20">
        <f>100*('Fig. 4B-C GABA_Raw'!C33-'Fig. 4B-C GABA_Raw'!C$28)/('Fig. 4B-C GABA_Raw'!C$11-'Fig. 4B-C GABA_Raw'!C$4)</f>
        <v>85.537985647826957</v>
      </c>
      <c r="D33" s="20">
        <f>100*('Fig. 4B-C GABA_Raw'!D33-'Fig. 4B-C GABA_Raw'!D$28)/('Fig. 4B-C GABA_Raw'!D$11-'Fig. 4B-C GABA_Raw'!D$4)</f>
        <v>63.991304437390653</v>
      </c>
      <c r="E33" s="20">
        <f>100*('Fig. 4B-C GABA_Raw'!E33-'Fig. 4B-C GABA_Raw'!E$28)/('Fig. 4B-C GABA_Raw'!E$11-'Fig. 4B-C GABA_Raw'!E$4)</f>
        <v>69.189299860090102</v>
      </c>
      <c r="F33" s="20">
        <f>100*('Fig. 4B-C GABA_Raw'!F33-'Fig. 4B-C GABA_Raw'!F$28)/('Fig. 4B-C GABA_Raw'!F$11-'Fig. 4B-C GABA_Raw'!F$4)</f>
        <v>70.689421899240628</v>
      </c>
      <c r="G33" s="20">
        <f>100*('Fig. 4B-C GABA_Raw'!G33-'Fig. 4B-C GABA_Raw'!G$28)/('Fig. 4B-C GABA_Raw'!G$11-'Fig. 4B-C GABA_Raw'!G$4)</f>
        <v>80.120884963217065</v>
      </c>
      <c r="H33" s="20"/>
      <c r="I33" s="13"/>
      <c r="K33" s="14">
        <f t="shared" si="6"/>
        <v>73.905779361553087</v>
      </c>
      <c r="L33" s="14">
        <f t="shared" si="7"/>
        <v>3.9039896769919911</v>
      </c>
      <c r="M33" s="14">
        <f t="shared" si="8"/>
        <v>5</v>
      </c>
    </row>
    <row r="34" spans="1:16" s="2" customFormat="1" ht="15.75" thickTop="1" thickBot="1">
      <c r="A34" s="19">
        <f>'Fig. 4B-C GABA_Raw'!A34</f>
        <v>1.0000000000000001E-5</v>
      </c>
      <c r="B34" s="12">
        <f>'Fig. 4B-C GABA_Raw'!B34</f>
        <v>-5</v>
      </c>
      <c r="C34" s="20">
        <f>100*('Fig. 4B-C GABA_Raw'!C34-'Fig. 4B-C GABA_Raw'!C$28)/('Fig. 4B-C GABA_Raw'!C$11-'Fig. 4B-C GABA_Raw'!C$4)</f>
        <v>112.9897439397693</v>
      </c>
      <c r="D34" s="20">
        <f>100*('Fig. 4B-C GABA_Raw'!D34-'Fig. 4B-C GABA_Raw'!D$28)/('Fig. 4B-C GABA_Raw'!D$11-'Fig. 4B-C GABA_Raw'!D$4)</f>
        <v>86.539388980592136</v>
      </c>
      <c r="E34" s="20">
        <f>100*('Fig. 4B-C GABA_Raw'!E34-'Fig. 4B-C GABA_Raw'!E$28)/('Fig. 4B-C GABA_Raw'!E$11-'Fig. 4B-C GABA_Raw'!E$4)</f>
        <v>78.736524420134344</v>
      </c>
      <c r="F34" s="20">
        <f>100*('Fig. 4B-C GABA_Raw'!F34-'Fig. 4B-C GABA_Raw'!F$28)/('Fig. 4B-C GABA_Raw'!F$11-'Fig. 4B-C GABA_Raw'!F$4)</f>
        <v>111.08434718706624</v>
      </c>
      <c r="G34" s="20">
        <f>100*('Fig. 4B-C GABA_Raw'!G34-'Fig. 4B-C GABA_Raw'!G$28)/('Fig. 4B-C GABA_Raw'!G$11-'Fig. 4B-C GABA_Raw'!G$4)</f>
        <v>125.49191317222828</v>
      </c>
      <c r="H34" s="20"/>
      <c r="I34" s="13"/>
      <c r="J34" s="16"/>
      <c r="K34" s="17">
        <f t="shared" si="6"/>
        <v>102.96838353995804</v>
      </c>
      <c r="L34" s="17">
        <f t="shared" si="7"/>
        <v>8.7484306475919222</v>
      </c>
      <c r="M34" s="17">
        <f t="shared" si="8"/>
        <v>5</v>
      </c>
      <c r="N34" s="16"/>
      <c r="O34" s="16"/>
      <c r="P34" s="16"/>
    </row>
    <row r="35" spans="1:16" s="2" customFormat="1" ht="15.75" thickTop="1" thickBot="1">
      <c r="A35" s="19">
        <f>'Fig. 4B-C GABA_Raw'!A35</f>
        <v>1E-4</v>
      </c>
      <c r="B35" s="12">
        <f>'Fig. 4B-C GABA_Raw'!B35</f>
        <v>-4</v>
      </c>
      <c r="C35" s="20">
        <f>100*('Fig. 4B-C GABA_Raw'!C35-'Fig. 4B-C GABA_Raw'!C$28)/('Fig. 4B-C GABA_Raw'!C$11-'Fig. 4B-C GABA_Raw'!C$4)</f>
        <v>115.98481025511842</v>
      </c>
      <c r="D35" s="20">
        <f>100*('Fig. 4B-C GABA_Raw'!D35-'Fig. 4B-C GABA_Raw'!D$28)/('Fig. 4B-C GABA_Raw'!D$11-'Fig. 4B-C GABA_Raw'!D$4)</f>
        <v>95.737264153871564</v>
      </c>
      <c r="E35" s="20">
        <f>100*('Fig. 4B-C GABA_Raw'!E35-'Fig. 4B-C GABA_Raw'!E$28)/('Fig. 4B-C GABA_Raw'!E$11-'Fig. 4B-C GABA_Raw'!E$4)</f>
        <v>81.376674587867839</v>
      </c>
      <c r="F35" s="20">
        <f>100*('Fig. 4B-C GABA_Raw'!F35-'Fig. 4B-C GABA_Raw'!F$28)/('Fig. 4B-C GABA_Raw'!F$11-'Fig. 4B-C GABA_Raw'!F$4)</f>
        <v>118.17088946952993</v>
      </c>
      <c r="G35" s="20">
        <f>100*('Fig. 4B-C GABA_Raw'!G35-'Fig. 4B-C GABA_Raw'!G$28)/('Fig. 4B-C GABA_Raw'!G$11-'Fig. 4B-C GABA_Raw'!G$4)</f>
        <v>140.44296226209855</v>
      </c>
      <c r="H35" s="20"/>
      <c r="I35" s="13"/>
      <c r="J35" s="16"/>
      <c r="K35" s="17">
        <f t="shared" si="6"/>
        <v>110.34252014569725</v>
      </c>
      <c r="L35" s="17">
        <f t="shared" si="7"/>
        <v>10.127904845077349</v>
      </c>
      <c r="M35" s="17">
        <f t="shared" si="8"/>
        <v>5</v>
      </c>
      <c r="N35" s="16"/>
      <c r="O35" s="16"/>
      <c r="P35" s="16"/>
    </row>
    <row r="36" spans="1:16" ht="15" thickTop="1">
      <c r="C36" s="21"/>
      <c r="J36" s="18"/>
      <c r="K36" s="18"/>
      <c r="L36" s="18"/>
      <c r="M36" s="18"/>
      <c r="N36" s="18"/>
      <c r="O36" s="18"/>
      <c r="P36" s="18"/>
    </row>
    <row r="37" spans="1:16" s="2" customFormat="1" ht="15" thickBot="1">
      <c r="A37" s="1" t="str">
        <f>'Fig. 4B-C GABA_Raw'!A37</f>
        <v>GB1-3</v>
      </c>
    </row>
    <row r="38" spans="1:16" s="2" customFormat="1" ht="15.75" thickTop="1" thickBot="1">
      <c r="A38" s="1" t="str">
        <f>'Fig. 4B-C GABA_Raw'!A38</f>
        <v>GB1-N811A + GB2</v>
      </c>
      <c r="B38" s="3"/>
      <c r="C38" s="4">
        <f>'Fig. 4B-C GABA_Raw'!C38</f>
        <v>20200313</v>
      </c>
      <c r="D38" s="4">
        <f>'Fig. 4B-C GABA_Raw'!D38</f>
        <v>20200526</v>
      </c>
      <c r="E38" s="4">
        <f>'Fig. 4B-C GABA_Raw'!E38</f>
        <v>20200529</v>
      </c>
      <c r="F38" s="4">
        <f>'Fig. 4B-C GABA_Raw'!F38</f>
        <v>20200603</v>
      </c>
      <c r="G38" s="4">
        <f>'Fig. 4B-C GABA_Raw'!G38</f>
        <v>20200605</v>
      </c>
      <c r="H38" s="4"/>
      <c r="I38" s="4"/>
      <c r="K38" s="5" t="s">
        <v>0</v>
      </c>
      <c r="L38" s="5" t="s">
        <v>1</v>
      </c>
      <c r="M38" s="5" t="s">
        <v>2</v>
      </c>
    </row>
    <row r="39" spans="1:16" s="2" customFormat="1" ht="15.75" thickTop="1" thickBot="1">
      <c r="A39" s="6" t="str">
        <f>'Fig. 4B-C GABA_Raw'!A39</f>
        <v>GABA (M)</v>
      </c>
      <c r="B39" s="7" t="str">
        <f>'Fig. 4B-C GABA_Raw'!B39</f>
        <v>Log M</v>
      </c>
      <c r="C39" s="8"/>
      <c r="D39" s="8"/>
      <c r="E39" s="8"/>
      <c r="F39" s="8"/>
      <c r="G39" s="8"/>
      <c r="H39" s="8"/>
      <c r="I39" s="10"/>
    </row>
    <row r="40" spans="1:16" s="2" customFormat="1" ht="15.75" thickTop="1" thickBot="1">
      <c r="A40" s="11" t="str">
        <f>'Fig. 4B-C GABA_Raw'!A40</f>
        <v>Buffer</v>
      </c>
      <c r="B40" s="12">
        <f>'Fig. 4B-C GABA_Raw'!B40</f>
        <v>-14</v>
      </c>
      <c r="C40" s="20">
        <f>100*('Fig. 4B-C GABA_Raw'!C40-'Fig. 4B-C GABA_Raw'!C$40)/('Fig. 4B-C GABA_Raw'!C$11-'Fig. 4B-C GABA_Raw'!C$4)</f>
        <v>0</v>
      </c>
      <c r="D40" s="20">
        <f>100*('Fig. 4B-C GABA_Raw'!D40-'Fig. 4B-C GABA_Raw'!D$40)/('Fig. 4B-C GABA_Raw'!D$11-'Fig. 4B-C GABA_Raw'!D$4)</f>
        <v>0</v>
      </c>
      <c r="E40" s="20">
        <f>100*('Fig. 4B-C GABA_Raw'!E40-'Fig. 4B-C GABA_Raw'!E$40)/('Fig. 4B-C GABA_Raw'!E$11-'Fig. 4B-C GABA_Raw'!E$4)</f>
        <v>0</v>
      </c>
      <c r="F40" s="20">
        <f>100*('Fig. 4B-C GABA_Raw'!F40-'Fig. 4B-C GABA_Raw'!F$40)/('Fig. 4B-C GABA_Raw'!F$11-'Fig. 4B-C GABA_Raw'!F$4)</f>
        <v>0</v>
      </c>
      <c r="G40" s="20">
        <f>100*('Fig. 4B-C GABA_Raw'!G40-'Fig. 4B-C GABA_Raw'!G$40)/('Fig. 4B-C GABA_Raw'!G$11-'Fig. 4B-C GABA_Raw'!G$4)</f>
        <v>0</v>
      </c>
      <c r="H40" s="20"/>
      <c r="I40" s="13"/>
      <c r="K40" s="14">
        <f t="shared" ref="K40:K47" si="9">AVERAGE(C40:I40)</f>
        <v>0</v>
      </c>
      <c r="L40" s="14">
        <f t="shared" ref="L40:L47" si="10">STDEVA(C40:I40)/SQRT(COUNT(C40:I40))</f>
        <v>0</v>
      </c>
      <c r="M40" s="14">
        <f t="shared" ref="M40:M47" si="11">COUNT(C40:I40)</f>
        <v>5</v>
      </c>
    </row>
    <row r="41" spans="1:16" s="2" customFormat="1" ht="15.75" thickTop="1" thickBot="1">
      <c r="A41" s="19">
        <f>'Fig. 4B-C GABA_Raw'!A41</f>
        <v>1E-10</v>
      </c>
      <c r="B41" s="12">
        <f>'Fig. 4B-C GABA_Raw'!B41</f>
        <v>-10</v>
      </c>
      <c r="C41" s="20">
        <f>100*('Fig. 4B-C GABA_Raw'!C41-'Fig. 4B-C GABA_Raw'!C$40)/('Fig. 4B-C GABA_Raw'!C$11-'Fig. 4B-C GABA_Raw'!C$4)</f>
        <v>-1.4605463551416151</v>
      </c>
      <c r="D41" s="20">
        <f>100*('Fig. 4B-C GABA_Raw'!D41-'Fig. 4B-C GABA_Raw'!D$40)/('Fig. 4B-C GABA_Raw'!D$11-'Fig. 4B-C GABA_Raw'!D$4)</f>
        <v>1.644405250019882</v>
      </c>
      <c r="E41" s="20">
        <f>100*('Fig. 4B-C GABA_Raw'!E41-'Fig. 4B-C GABA_Raw'!E$40)/('Fig. 4B-C GABA_Raw'!E$11-'Fig. 4B-C GABA_Raw'!E$4)</f>
        <v>1.9568702820096604</v>
      </c>
      <c r="F41" s="20">
        <f>100*('Fig. 4B-C GABA_Raw'!F41-'Fig. 4B-C GABA_Raw'!F$40)/('Fig. 4B-C GABA_Raw'!F$11-'Fig. 4B-C GABA_Raw'!F$4)</f>
        <v>1.0111312974606055</v>
      </c>
      <c r="G41" s="20">
        <f>100*('Fig. 4B-C GABA_Raw'!G41-'Fig. 4B-C GABA_Raw'!G$40)/('Fig. 4B-C GABA_Raw'!G$11-'Fig. 4B-C GABA_Raw'!G$4)</f>
        <v>0.29373833238606967</v>
      </c>
      <c r="H41" s="20"/>
      <c r="I41" s="13"/>
      <c r="K41" s="14">
        <f t="shared" si="9"/>
        <v>0.68911976134692055</v>
      </c>
      <c r="L41" s="14">
        <f t="shared" si="10"/>
        <v>0.60831094284280751</v>
      </c>
      <c r="M41" s="14">
        <f t="shared" si="11"/>
        <v>5</v>
      </c>
    </row>
    <row r="42" spans="1:16" s="2" customFormat="1" ht="15.75" thickTop="1" thickBot="1">
      <c r="A42" s="19">
        <f>'Fig. 4B-C GABA_Raw'!A42</f>
        <v>1.0000000000000001E-9</v>
      </c>
      <c r="B42" s="12">
        <f>'Fig. 4B-C GABA_Raw'!B42</f>
        <v>-9</v>
      </c>
      <c r="C42" s="20">
        <f>100*('Fig. 4B-C GABA_Raw'!C42-'Fig. 4B-C GABA_Raw'!C$40)/('Fig. 4B-C GABA_Raw'!C$11-'Fig. 4B-C GABA_Raw'!C$4)</f>
        <v>0.73884294380360727</v>
      </c>
      <c r="D42" s="20">
        <f>100*('Fig. 4B-C GABA_Raw'!D42-'Fig. 4B-C GABA_Raw'!D$40)/('Fig. 4B-C GABA_Raw'!D$11-'Fig. 4B-C GABA_Raw'!D$4)</f>
        <v>5.2464860009307408</v>
      </c>
      <c r="E42" s="20">
        <f>100*('Fig. 4B-C GABA_Raw'!E42-'Fig. 4B-C GABA_Raw'!E$40)/('Fig. 4B-C GABA_Raw'!E$11-'Fig. 4B-C GABA_Raw'!E$4)</f>
        <v>-8.2368211890578621E-2</v>
      </c>
      <c r="F42" s="20">
        <f>100*('Fig. 4B-C GABA_Raw'!F42-'Fig. 4B-C GABA_Raw'!F$40)/('Fig. 4B-C GABA_Raw'!F$11-'Fig. 4B-C GABA_Raw'!F$4)</f>
        <v>11.156475055115537</v>
      </c>
      <c r="G42" s="20">
        <f>100*('Fig. 4B-C GABA_Raw'!G42-'Fig. 4B-C GABA_Raw'!G$40)/('Fig. 4B-C GABA_Raw'!G$11-'Fig. 4B-C GABA_Raw'!G$4)</f>
        <v>0.993999946484593</v>
      </c>
      <c r="H42" s="20"/>
      <c r="I42" s="13"/>
      <c r="K42" s="14">
        <f t="shared" si="9"/>
        <v>3.6106871468887802</v>
      </c>
      <c r="L42" s="14">
        <f t="shared" si="10"/>
        <v>2.101760594851231</v>
      </c>
      <c r="M42" s="14">
        <f t="shared" si="11"/>
        <v>5</v>
      </c>
    </row>
    <row r="43" spans="1:16" s="2" customFormat="1" ht="15.75" thickTop="1" thickBot="1">
      <c r="A43" s="19">
        <f>'Fig. 4B-C GABA_Raw'!A43</f>
        <v>1E-8</v>
      </c>
      <c r="B43" s="12">
        <f>'Fig. 4B-C GABA_Raw'!B43</f>
        <v>-8</v>
      </c>
      <c r="C43" s="20">
        <f>100*('Fig. 4B-C GABA_Raw'!C43-'Fig. 4B-C GABA_Raw'!C$40)/('Fig. 4B-C GABA_Raw'!C$11-'Fig. 4B-C GABA_Raw'!C$4)</f>
        <v>-0.36806827969703465</v>
      </c>
      <c r="D43" s="20">
        <f>100*('Fig. 4B-C GABA_Raw'!D43-'Fig. 4B-C GABA_Raw'!D$40)/('Fig. 4B-C GABA_Raw'!D$11-'Fig. 4B-C GABA_Raw'!D$4)</f>
        <v>3.3402511592875475</v>
      </c>
      <c r="E43" s="20">
        <f>100*('Fig. 4B-C GABA_Raw'!E43-'Fig. 4B-C GABA_Raw'!E$40)/('Fig. 4B-C GABA_Raw'!E$11-'Fig. 4B-C GABA_Raw'!E$4)</f>
        <v>2.5284532563954301</v>
      </c>
      <c r="F43" s="20">
        <f>100*('Fig. 4B-C GABA_Raw'!F43-'Fig. 4B-C GABA_Raw'!F$40)/('Fig. 4B-C GABA_Raw'!F$11-'Fig. 4B-C GABA_Raw'!F$4)</f>
        <v>2.7231158651097134E-3</v>
      </c>
      <c r="G43" s="20">
        <f>100*('Fig. 4B-C GABA_Raw'!G43-'Fig. 4B-C GABA_Raw'!G$40)/('Fig. 4B-C GABA_Raw'!G$11-'Fig. 4B-C GABA_Raw'!G$4)</f>
        <v>1.9219707905890444</v>
      </c>
      <c r="H43" s="20"/>
      <c r="I43" s="13"/>
      <c r="K43" s="14">
        <f t="shared" si="9"/>
        <v>1.4850660084880194</v>
      </c>
      <c r="L43" s="14">
        <f t="shared" si="10"/>
        <v>0.71946861720378019</v>
      </c>
      <c r="M43" s="14">
        <f t="shared" si="11"/>
        <v>5</v>
      </c>
    </row>
    <row r="44" spans="1:16" s="2" customFormat="1" ht="15.75" thickTop="1" thickBot="1">
      <c r="A44" s="19">
        <f>'Fig. 4B-C GABA_Raw'!A44</f>
        <v>9.9999999999999995E-8</v>
      </c>
      <c r="B44" s="12">
        <f>'Fig. 4B-C GABA_Raw'!B44</f>
        <v>-7</v>
      </c>
      <c r="C44" s="20">
        <f>100*('Fig. 4B-C GABA_Raw'!C44-'Fig. 4B-C GABA_Raw'!C$40)/('Fig. 4B-C GABA_Raw'!C$11-'Fig. 4B-C GABA_Raw'!C$4)</f>
        <v>42.9199486313805</v>
      </c>
      <c r="D44" s="20">
        <f>100*('Fig. 4B-C GABA_Raw'!D44-'Fig. 4B-C GABA_Raw'!D$40)/('Fig. 4B-C GABA_Raw'!D$11-'Fig. 4B-C GABA_Raw'!D$4)</f>
        <v>21.94446108115136</v>
      </c>
      <c r="E44" s="20">
        <f>100*('Fig. 4B-C GABA_Raw'!E44-'Fig. 4B-C GABA_Raw'!E$40)/('Fig. 4B-C GABA_Raw'!E$11-'Fig. 4B-C GABA_Raw'!E$4)</f>
        <v>10.339707846691638</v>
      </c>
      <c r="F44" s="20">
        <f>100*('Fig. 4B-C GABA_Raw'!F44-'Fig. 4B-C GABA_Raw'!F$40)/('Fig. 4B-C GABA_Raw'!F$11-'Fig. 4B-C GABA_Raw'!F$4)</f>
        <v>54.676655507471217</v>
      </c>
      <c r="G44" s="20">
        <f>100*('Fig. 4B-C GABA_Raw'!G44-'Fig. 4B-C GABA_Raw'!G$40)/('Fig. 4B-C GABA_Raw'!G$11-'Fig. 4B-C GABA_Raw'!G$4)</f>
        <v>39.432366436580757</v>
      </c>
      <c r="H44" s="20"/>
      <c r="I44" s="13"/>
      <c r="K44" s="14">
        <f t="shared" si="9"/>
        <v>33.862627900655092</v>
      </c>
      <c r="L44" s="14">
        <f t="shared" si="10"/>
        <v>7.8792488842458308</v>
      </c>
      <c r="M44" s="14">
        <f t="shared" si="11"/>
        <v>5</v>
      </c>
    </row>
    <row r="45" spans="1:16" s="2" customFormat="1" ht="15.75" thickTop="1" thickBot="1">
      <c r="A45" s="19">
        <f>'Fig. 4B-C GABA_Raw'!A45</f>
        <v>9.9999999999999995E-7</v>
      </c>
      <c r="B45" s="12">
        <f>'Fig. 4B-C GABA_Raw'!B45</f>
        <v>-6</v>
      </c>
      <c r="C45" s="20">
        <f>100*('Fig. 4B-C GABA_Raw'!C45-'Fig. 4B-C GABA_Raw'!C$40)/('Fig. 4B-C GABA_Raw'!C$11-'Fig. 4B-C GABA_Raw'!C$4)</f>
        <v>93.529941515574194</v>
      </c>
      <c r="D45" s="20">
        <f>100*('Fig. 4B-C GABA_Raw'!D45-'Fig. 4B-C GABA_Raw'!D$40)/('Fig. 4B-C GABA_Raw'!D$11-'Fig. 4B-C GABA_Raw'!D$4)</f>
        <v>69.551646779087491</v>
      </c>
      <c r="E45" s="20">
        <f>100*('Fig. 4B-C GABA_Raw'!E45-'Fig. 4B-C GABA_Raw'!E$40)/('Fig. 4B-C GABA_Raw'!E$11-'Fig. 4B-C GABA_Raw'!E$4)</f>
        <v>33.278629608609094</v>
      </c>
      <c r="F45" s="20">
        <f>100*('Fig. 4B-C GABA_Raw'!F45-'Fig. 4B-C GABA_Raw'!F$40)/('Fig. 4B-C GABA_Raw'!F$11-'Fig. 4B-C GABA_Raw'!F$4)</f>
        <v>95.365530333959342</v>
      </c>
      <c r="G45" s="20">
        <f>100*('Fig. 4B-C GABA_Raw'!G45-'Fig. 4B-C GABA_Raw'!G$40)/('Fig. 4B-C GABA_Raw'!G$11-'Fig. 4B-C GABA_Raw'!G$4)</f>
        <v>74.924601686322049</v>
      </c>
      <c r="H45" s="20"/>
      <c r="I45" s="13"/>
      <c r="K45" s="14">
        <f t="shared" si="9"/>
        <v>73.330069984710434</v>
      </c>
      <c r="L45" s="14">
        <f t="shared" si="10"/>
        <v>11.212790045602736</v>
      </c>
      <c r="M45" s="14">
        <f t="shared" si="11"/>
        <v>5</v>
      </c>
    </row>
    <row r="46" spans="1:16" s="2" customFormat="1" ht="15.75" thickTop="1" thickBot="1">
      <c r="A46" s="19">
        <f>'Fig. 4B-C GABA_Raw'!A46</f>
        <v>1.0000000000000001E-5</v>
      </c>
      <c r="B46" s="12">
        <f>'Fig. 4B-C GABA_Raw'!B46</f>
        <v>-5</v>
      </c>
      <c r="C46" s="20">
        <f>100*('Fig. 4B-C GABA_Raw'!C46-'Fig. 4B-C GABA_Raw'!C$40)/('Fig. 4B-C GABA_Raw'!C$11-'Fig. 4B-C GABA_Raw'!C$4)</f>
        <v>118.68758705423751</v>
      </c>
      <c r="D46" s="20">
        <f>100*('Fig. 4B-C GABA_Raw'!D46-'Fig. 4B-C GABA_Raw'!D$40)/('Fig. 4B-C GABA_Raw'!D$11-'Fig. 4B-C GABA_Raw'!D$4)</f>
        <v>88.410561312164432</v>
      </c>
      <c r="E46" s="20">
        <f>100*('Fig. 4B-C GABA_Raw'!E46-'Fig. 4B-C GABA_Raw'!E$40)/('Fig. 4B-C GABA_Raw'!E$11-'Fig. 4B-C GABA_Raw'!E$4)</f>
        <v>37.855681382983242</v>
      </c>
      <c r="F46" s="20">
        <f>100*('Fig. 4B-C GABA_Raw'!F46-'Fig. 4B-C GABA_Raw'!F$40)/('Fig. 4B-C GABA_Raw'!F$11-'Fig. 4B-C GABA_Raw'!F$4)</f>
        <v>131.50907773332247</v>
      </c>
      <c r="G46" s="20">
        <f>100*('Fig. 4B-C GABA_Raw'!G46-'Fig. 4B-C GABA_Raw'!G$40)/('Fig. 4B-C GABA_Raw'!G$11-'Fig. 4B-C GABA_Raw'!G$4)</f>
        <v>95.394405061747904</v>
      </c>
      <c r="H46" s="20"/>
      <c r="I46" s="13"/>
      <c r="J46" s="16"/>
      <c r="K46" s="17">
        <f t="shared" si="9"/>
        <v>94.371462508891113</v>
      </c>
      <c r="L46" s="17">
        <f t="shared" si="10"/>
        <v>16.126203285767268</v>
      </c>
      <c r="M46" s="17">
        <f t="shared" si="11"/>
        <v>5</v>
      </c>
      <c r="N46" s="16"/>
      <c r="O46" s="16"/>
      <c r="P46" s="16"/>
    </row>
    <row r="47" spans="1:16" s="2" customFormat="1" ht="15.75" thickTop="1" thickBot="1">
      <c r="A47" s="19">
        <f>'Fig. 4B-C GABA_Raw'!A47</f>
        <v>1E-4</v>
      </c>
      <c r="B47" s="12">
        <f>'Fig. 4B-C GABA_Raw'!B47</f>
        <v>-4</v>
      </c>
      <c r="C47" s="20">
        <f>100*('Fig. 4B-C GABA_Raw'!C47-'Fig. 4B-C GABA_Raw'!C$40)/('Fig. 4B-C GABA_Raw'!C$11-'Fig. 4B-C GABA_Raw'!C$4)</f>
        <v>121.87841427308167</v>
      </c>
      <c r="D47" s="20">
        <f>100*('Fig. 4B-C GABA_Raw'!D47-'Fig. 4B-C GABA_Raw'!D$40)/('Fig. 4B-C GABA_Raw'!D$11-'Fig. 4B-C GABA_Raw'!D$4)</f>
        <v>89.639579106073271</v>
      </c>
      <c r="E47" s="20">
        <f>100*('Fig. 4B-C GABA_Raw'!E47-'Fig. 4B-C GABA_Raw'!E$40)/('Fig. 4B-C GABA_Raw'!E$11-'Fig. 4B-C GABA_Raw'!E$4)</f>
        <v>39.096195326180556</v>
      </c>
      <c r="F47" s="20">
        <f>100*('Fig. 4B-C GABA_Raw'!F47-'Fig. 4B-C GABA_Raw'!F$40)/('Fig. 4B-C GABA_Raw'!F$11-'Fig. 4B-C GABA_Raw'!F$4)</f>
        <v>130.23189352494487</v>
      </c>
      <c r="G47" s="20">
        <f>100*('Fig. 4B-C GABA_Raw'!G47-'Fig. 4B-C GABA_Raw'!G$40)/('Fig. 4B-C GABA_Raw'!G$11-'Fig. 4B-C GABA_Raw'!G$4)</f>
        <v>107.36916454945494</v>
      </c>
      <c r="H47" s="20"/>
      <c r="I47" s="13"/>
      <c r="J47" s="16"/>
      <c r="K47" s="17">
        <f t="shared" si="9"/>
        <v>97.643049355947056</v>
      </c>
      <c r="L47" s="17">
        <f t="shared" si="10"/>
        <v>16.179883569603778</v>
      </c>
      <c r="M47" s="17">
        <f t="shared" si="11"/>
        <v>5</v>
      </c>
      <c r="N47" s="16"/>
      <c r="O47" s="16"/>
      <c r="P47" s="16"/>
    </row>
    <row r="48" spans="1:16" ht="15" thickTop="1">
      <c r="C48" s="21"/>
      <c r="J48" s="18"/>
      <c r="K48" s="18"/>
      <c r="L48" s="18"/>
      <c r="M48" s="18"/>
      <c r="N48" s="18"/>
      <c r="O48" s="18"/>
      <c r="P48" s="18"/>
    </row>
    <row r="49" spans="1:16" s="2" customFormat="1" ht="15" thickBot="1">
      <c r="A49" s="1" t="str">
        <f>'Fig. 4B-C GABA_Raw'!A49</f>
        <v>GB1-20</v>
      </c>
    </row>
    <row r="50" spans="1:16" s="2" customFormat="1" ht="15.75" thickTop="1" thickBot="1">
      <c r="A50" s="1" t="str">
        <f>'Fig. 4B-C GABA_Raw'!A50</f>
        <v>GB1-K792A + GB2</v>
      </c>
      <c r="B50" s="3"/>
      <c r="C50" s="4"/>
      <c r="D50" s="4">
        <f>'Fig. 4B-C GABA_Raw'!D50</f>
        <v>20200526</v>
      </c>
      <c r="E50" s="4">
        <f>'Fig. 4B-C GABA_Raw'!E50</f>
        <v>20200529</v>
      </c>
      <c r="F50" s="4">
        <f>'Fig. 4B-C GABA_Raw'!F50</f>
        <v>20200603</v>
      </c>
      <c r="G50" s="4">
        <f>'Fig. 4B-C GABA_Raw'!G50</f>
        <v>20200605</v>
      </c>
      <c r="H50" s="4"/>
      <c r="I50" s="4"/>
      <c r="K50" s="5" t="s">
        <v>0</v>
      </c>
      <c r="L50" s="5" t="s">
        <v>1</v>
      </c>
      <c r="M50" s="5" t="s">
        <v>2</v>
      </c>
    </row>
    <row r="51" spans="1:16" s="2" customFormat="1" ht="15.75" thickTop="1" thickBot="1">
      <c r="A51" s="6" t="str">
        <f>'Fig. 4B-C GABA_Raw'!A51</f>
        <v>GABA (M)</v>
      </c>
      <c r="B51" s="7" t="str">
        <f>'Fig. 4B-C GABA_Raw'!B51</f>
        <v>Log M</v>
      </c>
      <c r="C51" s="8"/>
      <c r="D51" s="8"/>
      <c r="E51" s="8"/>
      <c r="F51" s="8"/>
      <c r="G51" s="8"/>
      <c r="H51" s="8"/>
      <c r="I51" s="10"/>
    </row>
    <row r="52" spans="1:16" s="2" customFormat="1" ht="15.75" thickTop="1" thickBot="1">
      <c r="A52" s="11" t="str">
        <f>'Fig. 4B-C GABA_Raw'!A52</f>
        <v>Buffer</v>
      </c>
      <c r="B52" s="12">
        <f>'Fig. 4B-C GABA_Raw'!B52</f>
        <v>-14</v>
      </c>
      <c r="C52" s="20"/>
      <c r="D52" s="20">
        <f>100*('Fig. 4B-C GABA_Raw'!D52-'Fig. 4B-C GABA_Raw'!D$52)/('Fig. 4B-C GABA_Raw'!D$11-'Fig. 4B-C GABA_Raw'!D$4)</f>
        <v>0</v>
      </c>
      <c r="E52" s="20">
        <f>100*('Fig. 4B-C GABA_Raw'!E52-'Fig. 4B-C GABA_Raw'!E$52)/('Fig. 4B-C GABA_Raw'!E$11-'Fig. 4B-C GABA_Raw'!E$4)</f>
        <v>0</v>
      </c>
      <c r="F52" s="20">
        <f>100*('Fig. 4B-C GABA_Raw'!F52-'Fig. 4B-C GABA_Raw'!F$52)/('Fig. 4B-C GABA_Raw'!F$11-'Fig. 4B-C GABA_Raw'!F$4)</f>
        <v>0</v>
      </c>
      <c r="G52" s="20">
        <f>100*('Fig. 4B-C GABA_Raw'!G52-'Fig. 4B-C GABA_Raw'!G$52)/('Fig. 4B-C GABA_Raw'!G$11-'Fig. 4B-C GABA_Raw'!G$4)</f>
        <v>0</v>
      </c>
      <c r="H52" s="20"/>
      <c r="I52" s="13"/>
      <c r="K52" s="14">
        <f t="shared" ref="K52:K59" si="12">AVERAGE(C52:I52)</f>
        <v>0</v>
      </c>
      <c r="L52" s="14">
        <f t="shared" ref="L52:L59" si="13">STDEVA(C52:I52)/SQRT(COUNT(C52:I52))</f>
        <v>0</v>
      </c>
      <c r="M52" s="14">
        <f t="shared" ref="M52:M59" si="14">COUNT(C52:I52)</f>
        <v>4</v>
      </c>
    </row>
    <row r="53" spans="1:16" s="2" customFormat="1" ht="15.75" thickTop="1" thickBot="1">
      <c r="A53" s="19">
        <f>'Fig. 4B-C GABA_Raw'!A53</f>
        <v>1E-10</v>
      </c>
      <c r="B53" s="12">
        <f>'Fig. 4B-C GABA_Raw'!B53</f>
        <v>-10</v>
      </c>
      <c r="C53" s="20"/>
      <c r="D53" s="20">
        <f>100*('Fig. 4B-C GABA_Raw'!D53-'Fig. 4B-C GABA_Raw'!D$52)/('Fig. 4B-C GABA_Raw'!D$11-'Fig. 4B-C GABA_Raw'!D$4)</f>
        <v>0.39419574022235176</v>
      </c>
      <c r="E53" s="20">
        <f>100*('Fig. 4B-C GABA_Raw'!E53-'Fig. 4B-C GABA_Raw'!E$52)/('Fig. 4B-C GABA_Raw'!E$11-'Fig. 4B-C GABA_Raw'!E$4)</f>
        <v>2.0517185260048709</v>
      </c>
      <c r="F53" s="20">
        <f>100*('Fig. 4B-C GABA_Raw'!F53-'Fig. 4B-C GABA_Raw'!F$52)/('Fig. 4B-C GABA_Raw'!F$11-'Fig. 4B-C GABA_Raw'!F$4)</f>
        <v>0.91995386625295839</v>
      </c>
      <c r="G53" s="20">
        <f>100*('Fig. 4B-C GABA_Raw'!G53-'Fig. 4B-C GABA_Raw'!G$52)/('Fig. 4B-C GABA_Raw'!G$11-'Fig. 4B-C GABA_Raw'!G$4)</f>
        <v>1.2370581829708012</v>
      </c>
      <c r="H53" s="20"/>
      <c r="I53" s="13"/>
      <c r="K53" s="14">
        <f t="shared" si="12"/>
        <v>1.1507315788627455</v>
      </c>
      <c r="L53" s="14">
        <f t="shared" si="13"/>
        <v>0.34699118496032499</v>
      </c>
      <c r="M53" s="14">
        <f t="shared" si="14"/>
        <v>4</v>
      </c>
    </row>
    <row r="54" spans="1:16" s="2" customFormat="1" ht="15.75" thickTop="1" thickBot="1">
      <c r="A54" s="19">
        <f>'Fig. 4B-C GABA_Raw'!A54</f>
        <v>1.0000000000000001E-9</v>
      </c>
      <c r="B54" s="12">
        <f>'Fig. 4B-C GABA_Raw'!B54</f>
        <v>-9</v>
      </c>
      <c r="C54" s="20"/>
      <c r="D54" s="20">
        <f>100*('Fig. 4B-C GABA_Raw'!D54-'Fig. 4B-C GABA_Raw'!D$52)/('Fig. 4B-C GABA_Raw'!D$11-'Fig. 4B-C GABA_Raw'!D$4)</f>
        <v>-2.0228771347156983E-2</v>
      </c>
      <c r="E54" s="20">
        <f>100*('Fig. 4B-C GABA_Raw'!E54-'Fig. 4B-C GABA_Raw'!E$52)/('Fig. 4B-C GABA_Raw'!E$11-'Fig. 4B-C GABA_Raw'!E$4)</f>
        <v>2.5571598262425059</v>
      </c>
      <c r="F54" s="20">
        <f>100*('Fig. 4B-C GABA_Raw'!F54-'Fig. 4B-C GABA_Raw'!F$52)/('Fig. 4B-C GABA_Raw'!F$11-'Fig. 4B-C GABA_Raw'!F$4)</f>
        <v>-2.2590573201600392</v>
      </c>
      <c r="G54" s="20">
        <f>100*('Fig. 4B-C GABA_Raw'!G54-'Fig. 4B-C GABA_Raw'!G$52)/('Fig. 4B-C GABA_Raw'!G$11-'Fig. 4B-C GABA_Raw'!G$4)</f>
        <v>3.7704205361162257</v>
      </c>
      <c r="H54" s="20"/>
      <c r="I54" s="13"/>
      <c r="K54" s="14">
        <f t="shared" si="12"/>
        <v>1.0120735677128838</v>
      </c>
      <c r="L54" s="14">
        <f t="shared" si="13"/>
        <v>1.3466537215515013</v>
      </c>
      <c r="M54" s="14">
        <f t="shared" si="14"/>
        <v>4</v>
      </c>
    </row>
    <row r="55" spans="1:16" s="2" customFormat="1" ht="15.75" thickTop="1" thickBot="1">
      <c r="A55" s="19">
        <f>'Fig. 4B-C GABA_Raw'!A55</f>
        <v>1E-8</v>
      </c>
      <c r="B55" s="12">
        <f>'Fig. 4B-C GABA_Raw'!B55</f>
        <v>-8</v>
      </c>
      <c r="C55" s="20"/>
      <c r="D55" s="20">
        <f>100*('Fig. 4B-C GABA_Raw'!D55-'Fig. 4B-C GABA_Raw'!D$52)/('Fig. 4B-C GABA_Raw'!D$11-'Fig. 4B-C GABA_Raw'!D$4)</f>
        <v>-12.86738863000169</v>
      </c>
      <c r="E55" s="20">
        <f>100*('Fig. 4B-C GABA_Raw'!E55-'Fig. 4B-C GABA_Raw'!E$52)/('Fig. 4B-C GABA_Raw'!E$11-'Fig. 4B-C GABA_Raw'!E$4)</f>
        <v>4.192043407947823</v>
      </c>
      <c r="F55" s="20">
        <f>100*('Fig. 4B-C GABA_Raw'!F55-'Fig. 4B-C GABA_Raw'!F$52)/('Fig. 4B-C GABA_Raw'!F$11-'Fig. 4B-C GABA_Raw'!F$4)</f>
        <v>10.727343431044341</v>
      </c>
      <c r="G55" s="20">
        <f>100*('Fig. 4B-C GABA_Raw'!G55-'Fig. 4B-C GABA_Raw'!G$52)/('Fig. 4B-C GABA_Raw'!G$11-'Fig. 4B-C GABA_Raw'!G$4)</f>
        <v>17.759591771891774</v>
      </c>
      <c r="H55" s="20"/>
      <c r="I55" s="13"/>
      <c r="K55" s="14">
        <f t="shared" si="12"/>
        <v>4.9528974952205616</v>
      </c>
      <c r="L55" s="14">
        <f t="shared" si="13"/>
        <v>6.5542425235414212</v>
      </c>
      <c r="M55" s="14">
        <f t="shared" si="14"/>
        <v>4</v>
      </c>
    </row>
    <row r="56" spans="1:16" s="2" customFormat="1" ht="15.75" thickTop="1" thickBot="1">
      <c r="A56" s="19">
        <f>'Fig. 4B-C GABA_Raw'!A56</f>
        <v>9.9999999999999995E-8</v>
      </c>
      <c r="B56" s="12">
        <f>'Fig. 4B-C GABA_Raw'!B56</f>
        <v>-7</v>
      </c>
      <c r="C56" s="20"/>
      <c r="D56" s="20">
        <f>100*('Fig. 4B-C GABA_Raw'!D56-'Fig. 4B-C GABA_Raw'!D$52)/('Fig. 4B-C GABA_Raw'!D$11-'Fig. 4B-C GABA_Raw'!D$4)</f>
        <v>12.011954014346443</v>
      </c>
      <c r="E56" s="20">
        <f>100*('Fig. 4B-C GABA_Raw'!E56-'Fig. 4B-C GABA_Raw'!E$52)/('Fig. 4B-C GABA_Raw'!E$11-'Fig. 4B-C GABA_Raw'!E$4)</f>
        <v>20.267572137923967</v>
      </c>
      <c r="F56" s="20">
        <f>100*('Fig. 4B-C GABA_Raw'!F56-'Fig. 4B-C GABA_Raw'!F$52)/('Fig. 4B-C GABA_Raw'!F$11-'Fig. 4B-C GABA_Raw'!F$4)</f>
        <v>50.031299501918838</v>
      </c>
      <c r="G56" s="20">
        <f>100*('Fig. 4B-C GABA_Raw'!G56-'Fig. 4B-C GABA_Raw'!G$52)/('Fig. 4B-C GABA_Raw'!G$11-'Fig. 4B-C GABA_Raw'!G$4)</f>
        <v>57.594555099758523</v>
      </c>
      <c r="H56" s="20"/>
      <c r="I56" s="13"/>
      <c r="K56" s="14">
        <f t="shared" si="12"/>
        <v>34.976345188486945</v>
      </c>
      <c r="L56" s="14">
        <f t="shared" si="13"/>
        <v>11.112854177414604</v>
      </c>
      <c r="M56" s="14">
        <f t="shared" si="14"/>
        <v>4</v>
      </c>
    </row>
    <row r="57" spans="1:16" s="2" customFormat="1" ht="15.75" thickTop="1" thickBot="1">
      <c r="A57" s="19">
        <f>'Fig. 4B-C GABA_Raw'!A57</f>
        <v>9.9999999999999995E-7</v>
      </c>
      <c r="B57" s="12">
        <f>'Fig. 4B-C GABA_Raw'!B57</f>
        <v>-6</v>
      </c>
      <c r="C57" s="20"/>
      <c r="D57" s="20">
        <f>100*('Fig. 4B-C GABA_Raw'!D57-'Fig. 4B-C GABA_Raw'!D$52)/('Fig. 4B-C GABA_Raw'!D$11-'Fig. 4B-C GABA_Raw'!D$4)</f>
        <v>48.307332501316893</v>
      </c>
      <c r="E57" s="20">
        <f>100*('Fig. 4B-C GABA_Raw'!E57-'Fig. 4B-C GABA_Raw'!E$52)/('Fig. 4B-C GABA_Raw'!E$11-'Fig. 4B-C GABA_Raw'!E$4)</f>
        <v>48.814398822064675</v>
      </c>
      <c r="F57" s="20">
        <f>100*('Fig. 4B-C GABA_Raw'!F57-'Fig. 4B-C GABA_Raw'!F$52)/('Fig. 4B-C GABA_Raw'!F$11-'Fig. 4B-C GABA_Raw'!F$4)</f>
        <v>72.714405568710717</v>
      </c>
      <c r="G57" s="20">
        <f>100*('Fig. 4B-C GABA_Raw'!G57-'Fig. 4B-C GABA_Raw'!G$52)/('Fig. 4B-C GABA_Raw'!G$11-'Fig. 4B-C GABA_Raw'!G$4)</f>
        <v>77.898216588925663</v>
      </c>
      <c r="H57" s="20"/>
      <c r="I57" s="13"/>
      <c r="K57" s="14">
        <f t="shared" si="12"/>
        <v>61.933588370254483</v>
      </c>
      <c r="L57" s="14">
        <f t="shared" si="13"/>
        <v>7.7936050549687526</v>
      </c>
      <c r="M57" s="14">
        <f t="shared" si="14"/>
        <v>4</v>
      </c>
    </row>
    <row r="58" spans="1:16" s="2" customFormat="1" ht="15.75" thickTop="1" thickBot="1">
      <c r="A58" s="19">
        <f>'Fig. 4B-C GABA_Raw'!A58</f>
        <v>1.0000000000000001E-5</v>
      </c>
      <c r="B58" s="12">
        <f>'Fig. 4B-C GABA_Raw'!B58</f>
        <v>-5</v>
      </c>
      <c r="C58" s="20"/>
      <c r="D58" s="20">
        <f>100*('Fig. 4B-C GABA_Raw'!D58-'Fig. 4B-C GABA_Raw'!D$52)/('Fig. 4B-C GABA_Raw'!D$11-'Fig. 4B-C GABA_Raw'!D$4)</f>
        <v>63.973967967655618</v>
      </c>
      <c r="E58" s="20">
        <f>100*('Fig. 4B-C GABA_Raw'!E58-'Fig. 4B-C GABA_Raw'!E$52)/('Fig. 4B-C GABA_Raw'!E$11-'Fig. 4B-C GABA_Raw'!E$4)</f>
        <v>59.528507631895316</v>
      </c>
      <c r="F58" s="20">
        <f>100*('Fig. 4B-C GABA_Raw'!F58-'Fig. 4B-C GABA_Raw'!F$52)/('Fig. 4B-C GABA_Raw'!F$11-'Fig. 4B-C GABA_Raw'!F$4)</f>
        <v>89.110257614109585</v>
      </c>
      <c r="G58" s="20">
        <f>100*('Fig. 4B-C GABA_Raw'!G58-'Fig. 4B-C GABA_Raw'!G$52)/('Fig. 4B-C GABA_Raw'!G$11-'Fig. 4B-C GABA_Raw'!G$4)</f>
        <v>97.174326606107016</v>
      </c>
      <c r="H58" s="20"/>
      <c r="I58" s="13"/>
      <c r="J58" s="16"/>
      <c r="K58" s="17">
        <f t="shared" si="12"/>
        <v>77.446764954941884</v>
      </c>
      <c r="L58" s="17">
        <f t="shared" si="13"/>
        <v>9.2547013001794554</v>
      </c>
      <c r="M58" s="17">
        <f t="shared" si="14"/>
        <v>4</v>
      </c>
      <c r="N58" s="16"/>
      <c r="O58" s="16"/>
      <c r="P58" s="16"/>
    </row>
    <row r="59" spans="1:16" s="2" customFormat="1" ht="15.75" thickTop="1" thickBot="1">
      <c r="A59" s="19">
        <f>'Fig. 4B-C GABA_Raw'!A59</f>
        <v>1E-4</v>
      </c>
      <c r="B59" s="12">
        <f>'Fig. 4B-C GABA_Raw'!B59</f>
        <v>-4</v>
      </c>
      <c r="C59" s="20"/>
      <c r="D59" s="20">
        <f>100*('Fig. 4B-C GABA_Raw'!D59-'Fig. 4B-C GABA_Raw'!D$52)/('Fig. 4B-C GABA_Raw'!D$11-'Fig. 4B-C GABA_Raw'!D$4)</f>
        <v>70.215188973935881</v>
      </c>
      <c r="E59" s="20">
        <f>100*('Fig. 4B-C GABA_Raw'!E59-'Fig. 4B-C GABA_Raw'!E$52)/('Fig. 4B-C GABA_Raw'!E$11-'Fig. 4B-C GABA_Raw'!E$4)</f>
        <v>58.790312484903048</v>
      </c>
      <c r="F59" s="20">
        <f>100*('Fig. 4B-C GABA_Raw'!F59-'Fig. 4B-C GABA_Raw'!F$52)/('Fig. 4B-C GABA_Raw'!F$11-'Fig. 4B-C GABA_Raw'!F$4)</f>
        <v>98.958928036798142</v>
      </c>
      <c r="G59" s="20">
        <f>100*('Fig. 4B-C GABA_Raw'!G59-'Fig. 4B-C GABA_Raw'!G$52)/('Fig. 4B-C GABA_Raw'!G$11-'Fig. 4B-C GABA_Raw'!G$4)</f>
        <v>108.88604149144287</v>
      </c>
      <c r="H59" s="20"/>
      <c r="I59" s="13"/>
      <c r="J59" s="16"/>
      <c r="K59" s="17">
        <f t="shared" si="12"/>
        <v>84.212617746769979</v>
      </c>
      <c r="L59" s="17">
        <f t="shared" si="13"/>
        <v>11.791427406991113</v>
      </c>
      <c r="M59" s="17">
        <f t="shared" si="14"/>
        <v>4</v>
      </c>
      <c r="N59" s="16"/>
      <c r="O59" s="16"/>
      <c r="P59" s="16"/>
    </row>
    <row r="60" spans="1:16" ht="15" thickTop="1"/>
    <row r="61" spans="1:16" s="2" customFormat="1" ht="15" thickBot="1">
      <c r="A61" s="1" t="str">
        <f>'Fig. 4B-C GABA_Raw'!A61</f>
        <v>GB2-9</v>
      </c>
    </row>
    <row r="62" spans="1:16" s="2" customFormat="1" ht="15.75" thickTop="1" thickBot="1">
      <c r="A62" s="1" t="str">
        <f>'Fig. 4B-C GABA_Raw'!A62</f>
        <v>GB1 + GB2-M694A</v>
      </c>
      <c r="B62" s="3"/>
      <c r="C62" s="4">
        <f>'Fig. 4B-C GABA_Raw'!C62</f>
        <v>20200313</v>
      </c>
      <c r="D62" s="4">
        <f>'Fig. 4B-C GABA_Raw'!D62</f>
        <v>20200526</v>
      </c>
      <c r="E62" s="4">
        <f>'Fig. 4B-C GABA_Raw'!E62</f>
        <v>20200529</v>
      </c>
      <c r="F62" s="4">
        <f>'Fig. 4B-C GABA_Raw'!F62</f>
        <v>20200603</v>
      </c>
      <c r="G62" s="4">
        <f>'Fig. 4B-C GABA_Raw'!G62</f>
        <v>20200605</v>
      </c>
      <c r="H62" s="4"/>
      <c r="I62" s="4"/>
      <c r="K62" s="5" t="s">
        <v>0</v>
      </c>
      <c r="L62" s="5" t="s">
        <v>1</v>
      </c>
      <c r="M62" s="5" t="s">
        <v>2</v>
      </c>
    </row>
    <row r="63" spans="1:16" s="2" customFormat="1" ht="15.75" thickTop="1" thickBot="1">
      <c r="A63" s="6" t="str">
        <f>'Fig. 4B-C GABA_Raw'!A63</f>
        <v>GABA (M)</v>
      </c>
      <c r="B63" s="7" t="str">
        <f>'Fig. 4B-C GABA_Raw'!B63</f>
        <v>Log M</v>
      </c>
      <c r="C63" s="8"/>
      <c r="D63" s="8"/>
      <c r="E63" s="8"/>
      <c r="F63" s="8"/>
      <c r="G63" s="8"/>
      <c r="H63" s="8"/>
      <c r="I63" s="10"/>
    </row>
    <row r="64" spans="1:16" s="2" customFormat="1" ht="15.75" thickTop="1" thickBot="1">
      <c r="A64" s="11" t="str">
        <f>'Fig. 4B-C GABA_Raw'!A64</f>
        <v>Buffer</v>
      </c>
      <c r="B64" s="12">
        <f>'Fig. 4B-C GABA_Raw'!B64</f>
        <v>-14</v>
      </c>
      <c r="C64" s="20">
        <f>100*('Fig. 4B-C GABA_Raw'!C64-'Fig. 4B-C GABA_Raw'!C$64)/('Fig. 4B-C GABA_Raw'!C$11-'Fig. 4B-C GABA_Raw'!C$4)</f>
        <v>0</v>
      </c>
      <c r="D64" s="20">
        <f>100*('Fig. 4B-C GABA_Raw'!D64-'Fig. 4B-C GABA_Raw'!D$64)/('Fig. 4B-C GABA_Raw'!D$11-'Fig. 4B-C GABA_Raw'!D$4)</f>
        <v>0</v>
      </c>
      <c r="E64" s="20">
        <f>100*('Fig. 4B-C GABA_Raw'!E64-'Fig. 4B-C GABA_Raw'!E$64)/('Fig. 4B-C GABA_Raw'!E$11-'Fig. 4B-C GABA_Raw'!E$4)</f>
        <v>0</v>
      </c>
      <c r="F64" s="20">
        <f>100*('Fig. 4B-C GABA_Raw'!F64-'Fig. 4B-C GABA_Raw'!F$64)/('Fig. 4B-C GABA_Raw'!F$11-'Fig. 4B-C GABA_Raw'!F$4)</f>
        <v>0</v>
      </c>
      <c r="G64" s="20">
        <f>100*('Fig. 4B-C GABA_Raw'!G64-'Fig. 4B-C GABA_Raw'!G$64)/('Fig. 4B-C GABA_Raw'!G$11-'Fig. 4B-C GABA_Raw'!G$4)</f>
        <v>0</v>
      </c>
      <c r="H64" s="20"/>
      <c r="I64" s="13"/>
      <c r="K64" s="14">
        <f t="shared" ref="K64:K71" si="15">AVERAGE(C64:I64)</f>
        <v>0</v>
      </c>
      <c r="L64" s="14">
        <f t="shared" ref="L64:L71" si="16">STDEVA(C64:I64)/SQRT(COUNT(C64:I64))</f>
        <v>0</v>
      </c>
      <c r="M64" s="14">
        <f t="shared" ref="M64:M71" si="17">COUNT(C64:I64)</f>
        <v>5</v>
      </c>
    </row>
    <row r="65" spans="1:16" s="2" customFormat="1" ht="15.75" thickTop="1" thickBot="1">
      <c r="A65" s="19">
        <f>'Fig. 4B-C GABA_Raw'!A65</f>
        <v>1E-10</v>
      </c>
      <c r="B65" s="12">
        <f>'Fig. 4B-C GABA_Raw'!B65</f>
        <v>-10</v>
      </c>
      <c r="C65" s="20">
        <f>100*('Fig. 4B-C GABA_Raw'!C65-'Fig. 4B-C GABA_Raw'!C$64)/('Fig. 4B-C GABA_Raw'!C$11-'Fig. 4B-C GABA_Raw'!C$4)</f>
        <v>0.86814677386618899</v>
      </c>
      <c r="D65" s="20">
        <f>100*('Fig. 4B-C GABA_Raw'!D65-'Fig. 4B-C GABA_Raw'!D$64)/('Fig. 4B-C GABA_Raw'!D$11-'Fig. 4B-C GABA_Raw'!D$4)</f>
        <v>-0.13294010053764721</v>
      </c>
      <c r="E65" s="20">
        <f>100*('Fig. 4B-C GABA_Raw'!E65-'Fig. 4B-C GABA_Raw'!E$64)/('Fig. 4B-C GABA_Raw'!E$11-'Fig. 4B-C GABA_Raw'!E$4)</f>
        <v>1.8270767001182677</v>
      </c>
      <c r="F65" s="20">
        <f>100*('Fig. 4B-C GABA_Raw'!F65-'Fig. 4B-C GABA_Raw'!F$64)/('Fig. 4B-C GABA_Raw'!F$11-'Fig. 4B-C GABA_Raw'!F$4)</f>
        <v>7.1405228491331192</v>
      </c>
      <c r="G65" s="20">
        <f>100*('Fig. 4B-C GABA_Raw'!G65-'Fig. 4B-C GABA_Raw'!G$64)/('Fig. 4B-C GABA_Raw'!G$11-'Fig. 4B-C GABA_Raw'!G$4)</f>
        <v>0.65100880983718068</v>
      </c>
      <c r="H65" s="20"/>
      <c r="I65" s="13"/>
      <c r="K65" s="14">
        <f t="shared" si="15"/>
        <v>2.0707630064834222</v>
      </c>
      <c r="L65" s="14">
        <f t="shared" si="16"/>
        <v>1.3053762492821135</v>
      </c>
      <c r="M65" s="14">
        <f t="shared" si="17"/>
        <v>5</v>
      </c>
    </row>
    <row r="66" spans="1:16" s="2" customFormat="1" ht="15.75" thickTop="1" thickBot="1">
      <c r="A66" s="19">
        <f>'Fig. 4B-C GABA_Raw'!A66</f>
        <v>1.0000000000000001E-9</v>
      </c>
      <c r="B66" s="12">
        <f>'Fig. 4B-C GABA_Raw'!B66</f>
        <v>-9</v>
      </c>
      <c r="C66" s="20">
        <f>100*('Fig. 4B-C GABA_Raw'!C66-'Fig. 4B-C GABA_Raw'!C$64)/('Fig. 4B-C GABA_Raw'!C$11-'Fig. 4B-C GABA_Raw'!C$4)</f>
        <v>0.37618382441309944</v>
      </c>
      <c r="D66" s="20">
        <f>100*('Fig. 4B-C GABA_Raw'!D66-'Fig. 4B-C GABA_Raw'!D$64)/('Fig. 4B-C GABA_Raw'!D$11-'Fig. 4B-C GABA_Raw'!D$4)</f>
        <v>-0.13987434163291096</v>
      </c>
      <c r="E66" s="20">
        <f>100*('Fig. 4B-C GABA_Raw'!E66-'Fig. 4B-C GABA_Raw'!E$64)/('Fig. 4B-C GABA_Raw'!E$11-'Fig. 4B-C GABA_Raw'!E$4)</f>
        <v>-4.2631802149458382</v>
      </c>
      <c r="F66" s="20">
        <f>100*('Fig. 4B-C GABA_Raw'!F66-'Fig. 4B-C GABA_Raw'!F$64)/('Fig. 4B-C GABA_Raw'!F$11-'Fig. 4B-C GABA_Raw'!F$4)</f>
        <v>-1.326856917340302</v>
      </c>
      <c r="G66" s="20">
        <f>100*('Fig. 4B-C GABA_Raw'!G66-'Fig. 4B-C GABA_Raw'!G$64)/('Fig. 4B-C GABA_Raw'!G$11-'Fig. 4B-C GABA_Raw'!G$4)</f>
        <v>3.5262926339534344</v>
      </c>
      <c r="H66" s="20"/>
      <c r="I66" s="13"/>
      <c r="K66" s="14">
        <f t="shared" si="15"/>
        <v>-0.36548700311050342</v>
      </c>
      <c r="L66" s="14">
        <f t="shared" si="16"/>
        <v>1.2622038250309953</v>
      </c>
      <c r="M66" s="14">
        <f t="shared" si="17"/>
        <v>5</v>
      </c>
    </row>
    <row r="67" spans="1:16" s="2" customFormat="1" ht="15.75" thickTop="1" thickBot="1">
      <c r="A67" s="19">
        <f>'Fig. 4B-C GABA_Raw'!A67</f>
        <v>1E-8</v>
      </c>
      <c r="B67" s="12">
        <f>'Fig. 4B-C GABA_Raw'!B67</f>
        <v>-8</v>
      </c>
      <c r="C67" s="20">
        <f>100*('Fig. 4B-C GABA_Raw'!C67-'Fig. 4B-C GABA_Raw'!C$64)/('Fig. 4B-C GABA_Raw'!C$11-'Fig. 4B-C GABA_Raw'!C$4)</f>
        <v>-9.5627386726582705E-2</v>
      </c>
      <c r="D67" s="20">
        <f>100*('Fig. 4B-C GABA_Raw'!D67-'Fig. 4B-C GABA_Raw'!D$64)/('Fig. 4B-C GABA_Raw'!D$11-'Fig. 4B-C GABA_Raw'!D$4)</f>
        <v>-4.7522977758374028</v>
      </c>
      <c r="E67" s="20">
        <f>100*('Fig. 4B-C GABA_Raw'!E67-'Fig. 4B-C GABA_Raw'!E$64)/('Fig. 4B-C GABA_Raw'!E$11-'Fig. 4B-C GABA_Raw'!E$4)</f>
        <v>1.9930598791066758</v>
      </c>
      <c r="F67" s="20">
        <f>100*('Fig. 4B-C GABA_Raw'!F67-'Fig. 4B-C GABA_Raw'!F$64)/('Fig. 4B-C GABA_Raw'!F$11-'Fig. 4B-C GABA_Raw'!F$4)</f>
        <v>4.8356522685827832</v>
      </c>
      <c r="G67" s="20">
        <f>100*('Fig. 4B-C GABA_Raw'!G67-'Fig. 4B-C GABA_Raw'!G$64)/('Fig. 4B-C GABA_Raw'!G$11-'Fig. 4B-C GABA_Raw'!G$4)</f>
        <v>5.7395047996134467</v>
      </c>
      <c r="H67" s="20"/>
      <c r="I67" s="13"/>
      <c r="K67" s="14">
        <f t="shared" si="15"/>
        <v>1.5440583569477841</v>
      </c>
      <c r="L67" s="14">
        <f t="shared" si="16"/>
        <v>1.8837546760149013</v>
      </c>
      <c r="M67" s="14">
        <f t="shared" si="17"/>
        <v>5</v>
      </c>
    </row>
    <row r="68" spans="1:16" s="2" customFormat="1" ht="15.75" thickTop="1" thickBot="1">
      <c r="A68" s="19">
        <f>'Fig. 4B-C GABA_Raw'!A68</f>
        <v>9.9999999999999995E-8</v>
      </c>
      <c r="B68" s="12">
        <f>'Fig. 4B-C GABA_Raw'!B68</f>
        <v>-7</v>
      </c>
      <c r="C68" s="20">
        <f>100*('Fig. 4B-C GABA_Raw'!C68-'Fig. 4B-C GABA_Raw'!C$64)/('Fig. 4B-C GABA_Raw'!C$11-'Fig. 4B-C GABA_Raw'!C$4)</f>
        <v>36.514535747089027</v>
      </c>
      <c r="D68" s="20">
        <f>100*('Fig. 4B-C GABA_Raw'!D68-'Fig. 4B-C GABA_Raw'!D$64)/('Fig. 4B-C GABA_Raw'!D$11-'Fig. 4B-C GABA_Raw'!D$4)</f>
        <v>-1.0727629911073535</v>
      </c>
      <c r="E68" s="20">
        <f>100*('Fig. 4B-C GABA_Raw'!E68-'Fig. 4B-C GABA_Raw'!E$64)/('Fig. 4B-C GABA_Raw'!E$11-'Fig. 4B-C GABA_Raw'!E$4)</f>
        <v>16.635049129331176</v>
      </c>
      <c r="F68" s="20">
        <f>100*('Fig. 4B-C GABA_Raw'!F68-'Fig. 4B-C GABA_Raw'!F$64)/('Fig. 4B-C GABA_Raw'!F$11-'Fig. 4B-C GABA_Raw'!F$4)</f>
        <v>31.5374282137122</v>
      </c>
      <c r="G68" s="20">
        <f>100*('Fig. 4B-C GABA_Raw'!G68-'Fig. 4B-C GABA_Raw'!G$64)/('Fig. 4B-C GABA_Raw'!G$11-'Fig. 4B-C GABA_Raw'!G$4)</f>
        <v>31.580658461563566</v>
      </c>
      <c r="H68" s="20"/>
      <c r="I68" s="13"/>
      <c r="K68" s="14">
        <f t="shared" si="15"/>
        <v>23.038981712117724</v>
      </c>
      <c r="L68" s="14">
        <f t="shared" si="16"/>
        <v>6.8889802450736344</v>
      </c>
      <c r="M68" s="14">
        <f t="shared" si="17"/>
        <v>5</v>
      </c>
    </row>
    <row r="69" spans="1:16" s="2" customFormat="1" ht="15.75" thickTop="1" thickBot="1">
      <c r="A69" s="19">
        <f>'Fig. 4B-C GABA_Raw'!A69</f>
        <v>9.9999999999999995E-7</v>
      </c>
      <c r="B69" s="12">
        <f>'Fig. 4B-C GABA_Raw'!B69</f>
        <v>-6</v>
      </c>
      <c r="C69" s="20">
        <f>100*('Fig. 4B-C GABA_Raw'!C69-'Fig. 4B-C GABA_Raw'!C$64)/('Fig. 4B-C GABA_Raw'!C$11-'Fig. 4B-C GABA_Raw'!C$4)</f>
        <v>56.196867020845787</v>
      </c>
      <c r="D69" s="20">
        <f>100*('Fig. 4B-C GABA_Raw'!D69-'Fig. 4B-C GABA_Raw'!D$64)/('Fig. 4B-C GABA_Raw'!D$11-'Fig. 4B-C GABA_Raw'!D$4)</f>
        <v>35.270589323562213</v>
      </c>
      <c r="E69" s="20">
        <f>100*('Fig. 4B-C GABA_Raw'!E69-'Fig. 4B-C GABA_Raw'!E$64)/('Fig. 4B-C GABA_Raw'!E$11-'Fig. 4B-C GABA_Raw'!E$4)</f>
        <v>34.758967336748292</v>
      </c>
      <c r="F69" s="20">
        <f>100*('Fig. 4B-C GABA_Raw'!F69-'Fig. 4B-C GABA_Raw'!F$64)/('Fig. 4B-C GABA_Raw'!F$11-'Fig. 4B-C GABA_Raw'!F$4)</f>
        <v>62.855301978715879</v>
      </c>
      <c r="G69" s="20">
        <f>100*('Fig. 4B-C GABA_Raw'!G69-'Fig. 4B-C GABA_Raw'!G$64)/('Fig. 4B-C GABA_Raw'!G$11-'Fig. 4B-C GABA_Raw'!G$4)</f>
        <v>66.147242082270949</v>
      </c>
      <c r="H69" s="20"/>
      <c r="I69" s="13"/>
      <c r="K69" s="14">
        <f t="shared" si="15"/>
        <v>51.045793548428627</v>
      </c>
      <c r="L69" s="14">
        <f t="shared" si="16"/>
        <v>6.7385813473210812</v>
      </c>
      <c r="M69" s="14">
        <f t="shared" si="17"/>
        <v>5</v>
      </c>
    </row>
    <row r="70" spans="1:16" s="2" customFormat="1" ht="15.75" thickTop="1" thickBot="1">
      <c r="A70" s="19">
        <f>'Fig. 4B-C GABA_Raw'!A70</f>
        <v>1.0000000000000001E-5</v>
      </c>
      <c r="B70" s="12">
        <f>'Fig. 4B-C GABA_Raw'!B70</f>
        <v>-5</v>
      </c>
      <c r="C70" s="20">
        <f>100*('Fig. 4B-C GABA_Raw'!C70-'Fig. 4B-C GABA_Raw'!C$64)/('Fig. 4B-C GABA_Raw'!C$11-'Fig. 4B-C GABA_Raw'!C$4)</f>
        <v>72.327219412483984</v>
      </c>
      <c r="D70" s="20">
        <f>100*('Fig. 4B-C GABA_Raw'!D70-'Fig. 4B-C GABA_Raw'!D$64)/('Fig. 4B-C GABA_Raw'!D$11-'Fig. 4B-C GABA_Raw'!D$4)</f>
        <v>47.131684723726416</v>
      </c>
      <c r="E70" s="20">
        <f>100*('Fig. 4B-C GABA_Raw'!E70-'Fig. 4B-C GABA_Raw'!E$64)/('Fig. 4B-C GABA_Raw'!E$11-'Fig. 4B-C GABA_Raw'!E$4)</f>
        <v>40.705288297540029</v>
      </c>
      <c r="F70" s="20">
        <f>100*('Fig. 4B-C GABA_Raw'!F70-'Fig. 4B-C GABA_Raw'!F$64)/('Fig. 4B-C GABA_Raw'!F$11-'Fig. 4B-C GABA_Raw'!F$4)</f>
        <v>84.817370240330973</v>
      </c>
      <c r="G70" s="20">
        <f>100*('Fig. 4B-C GABA_Raw'!G70-'Fig. 4B-C GABA_Raw'!G$64)/('Fig. 4B-C GABA_Raw'!G$11-'Fig. 4B-C GABA_Raw'!G$4)</f>
        <v>85.432987656432843</v>
      </c>
      <c r="H70" s="20"/>
      <c r="I70" s="13"/>
      <c r="J70" s="16"/>
      <c r="K70" s="17">
        <f t="shared" si="15"/>
        <v>66.082910066102855</v>
      </c>
      <c r="L70" s="17">
        <f t="shared" si="16"/>
        <v>9.4009827374338713</v>
      </c>
      <c r="M70" s="17">
        <f t="shared" si="17"/>
        <v>5</v>
      </c>
      <c r="N70" s="16"/>
      <c r="O70" s="16"/>
      <c r="P70" s="16"/>
    </row>
    <row r="71" spans="1:16" s="2" customFormat="1" ht="15.75" thickTop="1" thickBot="1">
      <c r="A71" s="19">
        <f>'Fig. 4B-C GABA_Raw'!A71</f>
        <v>1E-4</v>
      </c>
      <c r="B71" s="12">
        <f>'Fig. 4B-C GABA_Raw'!B71</f>
        <v>-4</v>
      </c>
      <c r="C71" s="20">
        <f>100*('Fig. 4B-C GABA_Raw'!C71-'Fig. 4B-C GABA_Raw'!C$64)/('Fig. 4B-C GABA_Raw'!C$11-'Fig. 4B-C GABA_Raw'!C$4)</f>
        <v>76.663749364698816</v>
      </c>
      <c r="D71" s="20">
        <f>100*('Fig. 4B-C GABA_Raw'!D71-'Fig. 4B-C GABA_Raw'!D$64)/('Fig. 4B-C GABA_Raw'!D$11-'Fig. 4B-C GABA_Raw'!D$4)</f>
        <v>51.103108460119778</v>
      </c>
      <c r="E71" s="20">
        <f>100*('Fig. 4B-C GABA_Raw'!E71-'Fig. 4B-C GABA_Raw'!E$64)/('Fig. 4B-C GABA_Raw'!E$11-'Fig. 4B-C GABA_Raw'!E$4)</f>
        <v>41.385031966167034</v>
      </c>
      <c r="F71" s="20">
        <f>100*('Fig. 4B-C GABA_Raw'!F71-'Fig. 4B-C GABA_Raw'!F$64)/('Fig. 4B-C GABA_Raw'!F$11-'Fig. 4B-C GABA_Raw'!F$4)</f>
        <v>91.395171606651985</v>
      </c>
      <c r="G71" s="20">
        <f>100*('Fig. 4B-C GABA_Raw'!G71-'Fig. 4B-C GABA_Raw'!G$64)/('Fig. 4B-C GABA_Raw'!G$11-'Fig. 4B-C GABA_Raw'!G$4)</f>
        <v>95.113159011092264</v>
      </c>
      <c r="H71" s="20"/>
      <c r="I71" s="13"/>
      <c r="J71" s="16"/>
      <c r="K71" s="17">
        <f t="shared" si="15"/>
        <v>71.132044081745988</v>
      </c>
      <c r="L71" s="17">
        <f t="shared" si="16"/>
        <v>10.729238010274104</v>
      </c>
      <c r="M71" s="17">
        <f t="shared" si="17"/>
        <v>5</v>
      </c>
      <c r="N71" s="16"/>
      <c r="O71" s="16"/>
      <c r="P71" s="16"/>
    </row>
    <row r="72" spans="1:16" ht="15" thickTop="1">
      <c r="C72" s="21"/>
      <c r="J72" s="18"/>
      <c r="K72" s="18"/>
      <c r="L72" s="18"/>
      <c r="M72" s="18"/>
      <c r="N72" s="18"/>
      <c r="O72" s="18"/>
      <c r="P72" s="18"/>
    </row>
    <row r="73" spans="1:16" s="2" customFormat="1" ht="15" thickBot="1">
      <c r="A73" s="1" t="str">
        <f>'Fig. 4B-C GABA_Raw'!A73</f>
        <v>GB2-10</v>
      </c>
    </row>
    <row r="74" spans="1:16" s="2" customFormat="1" ht="15.75" thickTop="1" thickBot="1">
      <c r="A74" s="1" t="str">
        <f>'Fig. 4B-C GABA_Raw'!A74</f>
        <v>GB1 + GB2-Y697A</v>
      </c>
      <c r="B74" s="3"/>
      <c r="C74" s="4">
        <f>'Fig. 4B-C GABA_Raw'!C74</f>
        <v>20200313</v>
      </c>
      <c r="D74" s="4">
        <f>'Fig. 4B-C GABA_Raw'!D74</f>
        <v>20200526</v>
      </c>
      <c r="E74" s="4">
        <f>'Fig. 4B-C GABA_Raw'!E74</f>
        <v>20200529</v>
      </c>
      <c r="F74" s="4">
        <f>'Fig. 4B-C GABA_Raw'!F74</f>
        <v>20200603</v>
      </c>
      <c r="G74" s="4">
        <f>'Fig. 4B-C GABA_Raw'!G74</f>
        <v>20200605</v>
      </c>
      <c r="H74" s="4"/>
      <c r="I74" s="4"/>
      <c r="K74" s="5" t="s">
        <v>0</v>
      </c>
      <c r="L74" s="5" t="s">
        <v>1</v>
      </c>
      <c r="M74" s="5" t="s">
        <v>2</v>
      </c>
    </row>
    <row r="75" spans="1:16" s="2" customFormat="1" ht="15.75" thickTop="1" thickBot="1">
      <c r="A75" s="6" t="str">
        <f>'Fig. 4B-C GABA_Raw'!A75</f>
        <v>GABA (M)</v>
      </c>
      <c r="B75" s="7" t="str">
        <f>'Fig. 4B-C GABA_Raw'!B75</f>
        <v>Log M</v>
      </c>
      <c r="C75" s="8"/>
      <c r="D75" s="8"/>
      <c r="E75" s="8"/>
      <c r="F75" s="8"/>
      <c r="G75" s="8"/>
      <c r="H75" s="8"/>
      <c r="I75" s="10"/>
    </row>
    <row r="76" spans="1:16" s="2" customFormat="1" ht="15.75" thickTop="1" thickBot="1">
      <c r="A76" s="11" t="str">
        <f>'Fig. 4B-C GABA_Raw'!A76</f>
        <v>Buffer</v>
      </c>
      <c r="B76" s="12">
        <f>'Fig. 4B-C GABA_Raw'!B76</f>
        <v>-14</v>
      </c>
      <c r="C76" s="20">
        <f>100*('Fig. 4B-C GABA_Raw'!C76-'Fig. 4B-C GABA_Raw'!C$76)/('Fig. 4B-C GABA_Raw'!C$11-'Fig. 4B-C GABA_Raw'!C$4)</f>
        <v>0</v>
      </c>
      <c r="D76" s="20">
        <f>100*('Fig. 4B-C GABA_Raw'!D76-'Fig. 4B-C GABA_Raw'!D$76)/('Fig. 4B-C GABA_Raw'!D$11-'Fig. 4B-C GABA_Raw'!D$4)</f>
        <v>0</v>
      </c>
      <c r="E76" s="20">
        <f>100*('Fig. 4B-C GABA_Raw'!E76-'Fig. 4B-C GABA_Raw'!E$76)/('Fig. 4B-C GABA_Raw'!E$11-'Fig. 4B-C GABA_Raw'!E$4)</f>
        <v>0</v>
      </c>
      <c r="F76" s="20">
        <f>100*('Fig. 4B-C GABA_Raw'!F76-'Fig. 4B-C GABA_Raw'!F$76)/('Fig. 4B-C GABA_Raw'!F$11-'Fig. 4B-C GABA_Raw'!F$4)</f>
        <v>0</v>
      </c>
      <c r="G76" s="20">
        <f>100*('Fig. 4B-C GABA_Raw'!G76-'Fig. 4B-C GABA_Raw'!G$76)/('Fig. 4B-C GABA_Raw'!G$11-'Fig. 4B-C GABA_Raw'!G$4)</f>
        <v>0</v>
      </c>
      <c r="H76" s="20"/>
      <c r="I76" s="13"/>
      <c r="K76" s="14">
        <f t="shared" ref="K76:K83" si="18">AVERAGE(C76:I76)</f>
        <v>0</v>
      </c>
      <c r="L76" s="14">
        <f t="shared" ref="L76:L83" si="19">STDEVA(C76:I76)/SQRT(COUNT(C76:I76))</f>
        <v>0</v>
      </c>
      <c r="M76" s="14">
        <f t="shared" ref="M76:M83" si="20">COUNT(C76:I76)</f>
        <v>5</v>
      </c>
    </row>
    <row r="77" spans="1:16" s="2" customFormat="1" ht="15.75" thickTop="1" thickBot="1">
      <c r="A77" s="19">
        <f>'Fig. 4B-C GABA_Raw'!A77</f>
        <v>1E-10</v>
      </c>
      <c r="B77" s="12">
        <f>'Fig. 4B-C GABA_Raw'!B77</f>
        <v>-10</v>
      </c>
      <c r="C77" s="20">
        <f>100*('Fig. 4B-C GABA_Raw'!C77-'Fig. 4B-C GABA_Raw'!C$76)/('Fig. 4B-C GABA_Raw'!C$11-'Fig. 4B-C GABA_Raw'!C$4)</f>
        <v>2.1858573768975353</v>
      </c>
      <c r="D77" s="20">
        <f>100*('Fig. 4B-C GABA_Raw'!D77-'Fig. 4B-C GABA_Raw'!D$76)/('Fig. 4B-C GABA_Raw'!D$11-'Fig. 4B-C GABA_Raw'!D$4)</f>
        <v>0.46240065126031565</v>
      </c>
      <c r="E77" s="20">
        <f>100*('Fig. 4B-C GABA_Raw'!E77-'Fig. 4B-C GABA_Raw'!E$76)/('Fig. 4B-C GABA_Raw'!E$11-'Fig. 4B-C GABA_Raw'!E$4)</f>
        <v>-0.3656661886689585</v>
      </c>
      <c r="F77" s="20">
        <f>100*('Fig. 4B-C GABA_Raw'!F77-'Fig. 4B-C GABA_Raw'!F$76)/('Fig. 4B-C GABA_Raw'!F$11-'Fig. 4B-C GABA_Raw'!F$4)</f>
        <v>-0.42459377806809689</v>
      </c>
      <c r="G77" s="20">
        <f>100*('Fig. 4B-C GABA_Raw'!G77-'Fig. 4B-C GABA_Raw'!G$76)/('Fig. 4B-C GABA_Raw'!G$11-'Fig. 4B-C GABA_Raw'!G$4)</f>
        <v>1.1408707187822482</v>
      </c>
      <c r="H77" s="20"/>
      <c r="I77" s="13"/>
      <c r="K77" s="14">
        <f t="shared" si="18"/>
        <v>0.5997737560406089</v>
      </c>
      <c r="L77" s="14">
        <f t="shared" si="19"/>
        <v>0.49034282278486468</v>
      </c>
      <c r="M77" s="14">
        <f t="shared" si="20"/>
        <v>5</v>
      </c>
    </row>
    <row r="78" spans="1:16" s="2" customFormat="1" ht="15.75" thickTop="1" thickBot="1">
      <c r="A78" s="19">
        <f>'Fig. 4B-C GABA_Raw'!A78</f>
        <v>1.0000000000000001E-9</v>
      </c>
      <c r="B78" s="12">
        <f>'Fig. 4B-C GABA_Raw'!B78</f>
        <v>-9</v>
      </c>
      <c r="C78" s="20">
        <f>100*('Fig. 4B-C GABA_Raw'!C78-'Fig. 4B-C GABA_Raw'!C$76)/('Fig. 4B-C GABA_Raw'!C$11-'Fig. 4B-C GABA_Raw'!C$4)</f>
        <v>2.7271342588049392</v>
      </c>
      <c r="D78" s="20">
        <f>100*('Fig. 4B-C GABA_Raw'!D78-'Fig. 4B-C GABA_Raw'!D$76)/('Fig. 4B-C GABA_Raw'!D$11-'Fig. 4B-C GABA_Raw'!D$4)</f>
        <v>2.0125893496645988</v>
      </c>
      <c r="E78" s="20">
        <f>100*('Fig. 4B-C GABA_Raw'!E78-'Fig. 4B-C GABA_Raw'!E$76)/('Fig. 4B-C GABA_Raw'!E$11-'Fig. 4B-C GABA_Raw'!E$4)</f>
        <v>10.521913819412863</v>
      </c>
      <c r="F78" s="20">
        <f>100*('Fig. 4B-C GABA_Raw'!F78-'Fig. 4B-C GABA_Raw'!F$76)/('Fig. 4B-C GABA_Raw'!F$11-'Fig. 4B-C GABA_Raw'!F$4)</f>
        <v>-0.42595329468441256</v>
      </c>
      <c r="G78" s="20">
        <f>100*('Fig. 4B-C GABA_Raw'!G78-'Fig. 4B-C GABA_Raw'!G$76)/('Fig. 4B-C GABA_Raw'!G$11-'Fig. 4B-C GABA_Raw'!G$4)</f>
        <v>-0.26821947145516806</v>
      </c>
      <c r="H78" s="20"/>
      <c r="I78" s="13"/>
      <c r="K78" s="14">
        <f t="shared" si="18"/>
        <v>2.9134929323485639</v>
      </c>
      <c r="L78" s="14">
        <f t="shared" si="19"/>
        <v>2.0001202481223141</v>
      </c>
      <c r="M78" s="14">
        <f t="shared" si="20"/>
        <v>5</v>
      </c>
    </row>
    <row r="79" spans="1:16" s="2" customFormat="1" ht="15.75" thickTop="1" thickBot="1">
      <c r="A79" s="19">
        <f>'Fig. 4B-C GABA_Raw'!A79</f>
        <v>1E-8</v>
      </c>
      <c r="B79" s="12">
        <f>'Fig. 4B-C GABA_Raw'!B79</f>
        <v>-8</v>
      </c>
      <c r="C79" s="20">
        <f>100*('Fig. 4B-C GABA_Raw'!C79-'Fig. 4B-C GABA_Raw'!C$76)/('Fig. 4B-C GABA_Raw'!C$11-'Fig. 4B-C GABA_Raw'!C$4)</f>
        <v>1.0040713223226443</v>
      </c>
      <c r="D79" s="20">
        <f>100*('Fig. 4B-C GABA_Raw'!D79-'Fig. 4B-C GABA_Raw'!D$76)/('Fig. 4B-C GABA_Raw'!D$11-'Fig. 4B-C GABA_Raw'!D$4)</f>
        <v>1.8842755445113246</v>
      </c>
      <c r="E79" s="20">
        <f>100*('Fig. 4B-C GABA_Raw'!E79-'Fig. 4B-C GABA_Raw'!E$76)/('Fig. 4B-C GABA_Raw'!E$11-'Fig. 4B-C GABA_Raw'!E$4)</f>
        <v>1.8033621431130449</v>
      </c>
      <c r="F79" s="20">
        <f>100*('Fig. 4B-C GABA_Raw'!F79-'Fig. 4B-C GABA_Raw'!F$76)/('Fig. 4B-C GABA_Raw'!F$11-'Fig. 4B-C GABA_Raw'!F$4)</f>
        <v>0.69586157154132933</v>
      </c>
      <c r="G79" s="20">
        <f>100*('Fig. 4B-C GABA_Raw'!G79-'Fig. 4B-C GABA_Raw'!G$76)/('Fig. 4B-C GABA_Raw'!G$11-'Fig. 4B-C GABA_Raw'!G$4)</f>
        <v>0.41062741438346106</v>
      </c>
      <c r="H79" s="20"/>
      <c r="I79" s="13"/>
      <c r="K79" s="14">
        <f t="shared" si="18"/>
        <v>1.1596395991743607</v>
      </c>
      <c r="L79" s="14">
        <f t="shared" si="19"/>
        <v>0.29493955037365893</v>
      </c>
      <c r="M79" s="14">
        <f t="shared" si="20"/>
        <v>5</v>
      </c>
    </row>
    <row r="80" spans="1:16" s="2" customFormat="1" ht="15.75" thickTop="1" thickBot="1">
      <c r="A80" s="19">
        <f>'Fig. 4B-C GABA_Raw'!A80</f>
        <v>9.9999999999999995E-8</v>
      </c>
      <c r="B80" s="12">
        <f>'Fig. 4B-C GABA_Raw'!B80</f>
        <v>-7</v>
      </c>
      <c r="C80" s="20">
        <f>100*('Fig. 4B-C GABA_Raw'!C80-'Fig. 4B-C GABA_Raw'!C$76)/('Fig. 4B-C GABA_Raw'!C$11-'Fig. 4B-C GABA_Raw'!C$4)</f>
        <v>9.4509965710289929</v>
      </c>
      <c r="D80" s="20">
        <f>100*('Fig. 4B-C GABA_Raw'!D80-'Fig. 4B-C GABA_Raw'!D$76)/('Fig. 4B-C GABA_Raw'!D$11-'Fig. 4B-C GABA_Raw'!D$4)</f>
        <v>1.2976064955684146</v>
      </c>
      <c r="E80" s="20">
        <f>100*('Fig. 4B-C GABA_Raw'!E80-'Fig. 4B-C GABA_Raw'!E$76)/('Fig. 4B-C GABA_Raw'!E$11-'Fig. 4B-C GABA_Raw'!E$4)</f>
        <v>2.5340692708425152</v>
      </c>
      <c r="F80" s="20">
        <f>100*('Fig. 4B-C GABA_Raw'!F80-'Fig. 4B-C GABA_Raw'!F$76)/('Fig. 4B-C GABA_Raw'!F$11-'Fig. 4B-C GABA_Raw'!F$4)</f>
        <v>21.153479763751665</v>
      </c>
      <c r="G80" s="20">
        <f>100*('Fig. 4B-C GABA_Raw'!G80-'Fig. 4B-C GABA_Raw'!G$76)/('Fig. 4B-C GABA_Raw'!G$11-'Fig. 4B-C GABA_Raw'!G$4)</f>
        <v>21.844094096872755</v>
      </c>
      <c r="H80" s="20"/>
      <c r="I80" s="13"/>
      <c r="K80" s="14">
        <f t="shared" si="18"/>
        <v>11.256049239612869</v>
      </c>
      <c r="L80" s="14">
        <f t="shared" si="19"/>
        <v>4.407763358427415</v>
      </c>
      <c r="M80" s="14">
        <f t="shared" si="20"/>
        <v>5</v>
      </c>
    </row>
    <row r="81" spans="1:16" s="2" customFormat="1" ht="15.75" thickTop="1" thickBot="1">
      <c r="A81" s="19">
        <f>'Fig. 4B-C GABA_Raw'!A81</f>
        <v>9.9999999999999995E-7</v>
      </c>
      <c r="B81" s="12">
        <f>'Fig. 4B-C GABA_Raw'!B81</f>
        <v>-6</v>
      </c>
      <c r="C81" s="20">
        <f>100*('Fig. 4B-C GABA_Raw'!C81-'Fig. 4B-C GABA_Raw'!C$76)/('Fig. 4B-C GABA_Raw'!C$11-'Fig. 4B-C GABA_Raw'!C$4)</f>
        <v>36.611068870464671</v>
      </c>
      <c r="D81" s="20">
        <f>100*('Fig. 4B-C GABA_Raw'!D81-'Fig. 4B-C GABA_Raw'!D$76)/('Fig. 4B-C GABA_Raw'!D$11-'Fig. 4B-C GABA_Raw'!D$4)</f>
        <v>17.321827891615818</v>
      </c>
      <c r="E81" s="20">
        <f>100*('Fig. 4B-C GABA_Raw'!E81-'Fig. 4B-C GABA_Raw'!E$76)/('Fig. 4B-C GABA_Raw'!E$11-'Fig. 4B-C GABA_Raw'!E$4)</f>
        <v>19.221745447555726</v>
      </c>
      <c r="F81" s="20">
        <f>100*('Fig. 4B-C GABA_Raw'!F81-'Fig. 4B-C GABA_Raw'!F$76)/('Fig. 4B-C GABA_Raw'!F$11-'Fig. 4B-C GABA_Raw'!F$4)</f>
        <v>45.842066084211098</v>
      </c>
      <c r="G81" s="20">
        <f>100*('Fig. 4B-C GABA_Raw'!G81-'Fig. 4B-C GABA_Raw'!G$76)/('Fig. 4B-C GABA_Raw'!G$11-'Fig. 4B-C GABA_Raw'!G$4)</f>
        <v>55.398831807300176</v>
      </c>
      <c r="H81" s="20"/>
      <c r="I81" s="13"/>
      <c r="K81" s="14">
        <f t="shared" si="18"/>
        <v>34.879108020229502</v>
      </c>
      <c r="L81" s="14">
        <f t="shared" si="19"/>
        <v>7.4082936309376182</v>
      </c>
      <c r="M81" s="14">
        <f t="shared" si="20"/>
        <v>5</v>
      </c>
    </row>
    <row r="82" spans="1:16" s="2" customFormat="1" ht="15.75" thickTop="1" thickBot="1">
      <c r="A82" s="19">
        <f>'Fig. 4B-C GABA_Raw'!A82</f>
        <v>1.0000000000000001E-5</v>
      </c>
      <c r="B82" s="12">
        <f>'Fig. 4B-C GABA_Raw'!B82</f>
        <v>-5</v>
      </c>
      <c r="C82" s="20">
        <f>100*('Fig. 4B-C GABA_Raw'!C82-'Fig. 4B-C GABA_Raw'!C$76)/('Fig. 4B-C GABA_Raw'!C$11-'Fig. 4B-C GABA_Raw'!C$4)</f>
        <v>72.019595522189576</v>
      </c>
      <c r="D82" s="20">
        <f>100*('Fig. 4B-C GABA_Raw'!D82-'Fig. 4B-C GABA_Raw'!D$76)/('Fig. 4B-C GABA_Raw'!D$11-'Fig. 4B-C GABA_Raw'!D$4)</f>
        <v>62.000681320832996</v>
      </c>
      <c r="E82" s="20">
        <f>100*('Fig. 4B-C GABA_Raw'!E82-'Fig. 4B-C GABA_Raw'!E$76)/('Fig. 4B-C GABA_Raw'!E$11-'Fig. 4B-C GABA_Raw'!E$4)</f>
        <v>40.261205699146437</v>
      </c>
      <c r="F82" s="20">
        <f>100*('Fig. 4B-C GABA_Raw'!F82-'Fig. 4B-C GABA_Raw'!F$76)/('Fig. 4B-C GABA_Raw'!F$11-'Fig. 4B-C GABA_Raw'!F$4)</f>
        <v>76.471789009553362</v>
      </c>
      <c r="G82" s="20">
        <f>100*('Fig. 4B-C GABA_Raw'!G82-'Fig. 4B-C GABA_Raw'!G$76)/('Fig. 4B-C GABA_Raw'!G$11-'Fig. 4B-C GABA_Raw'!G$4)</f>
        <v>64.516686126051781</v>
      </c>
      <c r="H82" s="20"/>
      <c r="I82" s="13"/>
      <c r="J82" s="16"/>
      <c r="K82" s="17">
        <f t="shared" si="18"/>
        <v>63.053991535554836</v>
      </c>
      <c r="L82" s="17">
        <f t="shared" si="19"/>
        <v>6.2577127129498349</v>
      </c>
      <c r="M82" s="17">
        <f t="shared" si="20"/>
        <v>5</v>
      </c>
      <c r="N82" s="16"/>
      <c r="O82" s="16"/>
      <c r="P82" s="16"/>
    </row>
    <row r="83" spans="1:16" s="2" customFormat="1" ht="15.75" thickTop="1" thickBot="1">
      <c r="A83" s="19">
        <f>'Fig. 4B-C GABA_Raw'!A83</f>
        <v>1E-4</v>
      </c>
      <c r="B83" s="12">
        <f>'Fig. 4B-C GABA_Raw'!B83</f>
        <v>-4</v>
      </c>
      <c r="C83" s="20">
        <f>100*('Fig. 4B-C GABA_Raw'!C83-'Fig. 4B-C GABA_Raw'!C$76)/('Fig. 4B-C GABA_Raw'!C$11-'Fig. 4B-C GABA_Raw'!C$4)</f>
        <v>81.777916476971654</v>
      </c>
      <c r="D83" s="20">
        <f>100*('Fig. 4B-C GABA_Raw'!D83-'Fig. 4B-C GABA_Raw'!D$76)/('Fig. 4B-C GABA_Raw'!D$11-'Fig. 4B-C GABA_Raw'!D$4)</f>
        <v>62.018408517164701</v>
      </c>
      <c r="E83" s="20">
        <f>100*('Fig. 4B-C GABA_Raw'!E83-'Fig. 4B-C GABA_Raw'!E$76)/('Fig. 4B-C GABA_Raw'!E$11-'Fig. 4B-C GABA_Raw'!E$4)</f>
        <v>44.214256492290545</v>
      </c>
      <c r="F83" s="20">
        <f>100*('Fig. 4B-C GABA_Raw'!F83-'Fig. 4B-C GABA_Raw'!F$76)/('Fig. 4B-C GABA_Raw'!F$11-'Fig. 4B-C GABA_Raw'!F$4)</f>
        <v>83.988368580060438</v>
      </c>
      <c r="G83" s="20">
        <f>100*('Fig. 4B-C GABA_Raw'!G83-'Fig. 4B-C GABA_Raw'!G$76)/('Fig. 4B-C GABA_Raw'!G$11-'Fig. 4B-C GABA_Raw'!G$4)</f>
        <v>76.076892344317088</v>
      </c>
      <c r="H83" s="20"/>
      <c r="I83" s="13"/>
      <c r="J83" s="16"/>
      <c r="K83" s="17">
        <f t="shared" si="18"/>
        <v>69.615168482160882</v>
      </c>
      <c r="L83" s="17">
        <f t="shared" si="19"/>
        <v>7.4134751870941136</v>
      </c>
      <c r="M83" s="17">
        <f t="shared" si="20"/>
        <v>5</v>
      </c>
      <c r="N83" s="16"/>
      <c r="O83" s="16"/>
      <c r="P83" s="16"/>
    </row>
    <row r="84" spans="1:16" ht="15" thickTop="1"/>
    <row r="85" spans="1:16" s="2" customFormat="1" ht="15" thickBot="1">
      <c r="A85" s="1" t="str">
        <f>'Fig. 4B-C GABA_Raw'!A85</f>
        <v>GB2-11</v>
      </c>
    </row>
    <row r="86" spans="1:16" s="2" customFormat="1" ht="15.75" thickTop="1" thickBot="1">
      <c r="A86" s="1" t="str">
        <f>'Fig. 4B-C GABA_Raw'!A86</f>
        <v>GB1 + GB2-N698A</v>
      </c>
      <c r="B86" s="3"/>
      <c r="C86" s="4">
        <f>'Fig. 4B-C GABA_Raw'!C86</f>
        <v>20200313</v>
      </c>
      <c r="D86" s="4">
        <f>'Fig. 4B-C GABA_Raw'!D86</f>
        <v>20200526</v>
      </c>
      <c r="E86" s="4">
        <f>'Fig. 4B-C GABA_Raw'!E86</f>
        <v>20200529</v>
      </c>
      <c r="F86" s="4">
        <f>'Fig. 4B-C GABA_Raw'!F86</f>
        <v>20200603</v>
      </c>
      <c r="G86" s="4">
        <f>'Fig. 4B-C GABA_Raw'!G86</f>
        <v>20200605</v>
      </c>
      <c r="H86" s="4"/>
      <c r="I86" s="4"/>
      <c r="K86" s="5" t="s">
        <v>0</v>
      </c>
      <c r="L86" s="5" t="s">
        <v>1</v>
      </c>
      <c r="M86" s="5" t="s">
        <v>2</v>
      </c>
    </row>
    <row r="87" spans="1:16" s="2" customFormat="1" ht="15.75" thickTop="1" thickBot="1">
      <c r="A87" s="6" t="str">
        <f>'Fig. 4B-C GABA_Raw'!A87</f>
        <v>GABA (M)</v>
      </c>
      <c r="B87" s="7" t="str">
        <f>'Fig. 4B-C GABA_Raw'!B87</f>
        <v>Log M</v>
      </c>
      <c r="C87" s="8"/>
      <c r="D87" s="8"/>
      <c r="E87" s="8"/>
      <c r="F87" s="8"/>
      <c r="G87" s="8"/>
      <c r="H87" s="8"/>
      <c r="I87" s="10"/>
    </row>
    <row r="88" spans="1:16" s="2" customFormat="1" ht="15.75" thickTop="1" thickBot="1">
      <c r="A88" s="11" t="str">
        <f>'Fig. 4B-C GABA_Raw'!A88</f>
        <v>Buffer</v>
      </c>
      <c r="B88" s="12">
        <f>'Fig. 4B-C GABA_Raw'!B88</f>
        <v>-14</v>
      </c>
      <c r="C88" s="20">
        <f>100*('Fig. 4B-C GABA_Raw'!C88-'Fig. 4B-C GABA_Raw'!C$88)/('Fig. 4B-C GABA_Raw'!C$11-'Fig. 4B-C GABA_Raw'!C$4)</f>
        <v>0</v>
      </c>
      <c r="D88" s="20">
        <f>100*('Fig. 4B-C GABA_Raw'!D88-'Fig. 4B-C GABA_Raw'!D$88)/('Fig. 4B-C GABA_Raw'!D$11-'Fig. 4B-C GABA_Raw'!D$4)</f>
        <v>0</v>
      </c>
      <c r="E88" s="20">
        <f>100*('Fig. 4B-C GABA_Raw'!E88-'Fig. 4B-C GABA_Raw'!E$88)/('Fig. 4B-C GABA_Raw'!E$11-'Fig. 4B-C GABA_Raw'!E$4)</f>
        <v>0</v>
      </c>
      <c r="F88" s="20">
        <f>100*('Fig. 4B-C GABA_Raw'!F88-'Fig. 4B-C GABA_Raw'!F$88)/('Fig. 4B-C GABA_Raw'!F$11-'Fig. 4B-C GABA_Raw'!F$4)</f>
        <v>0</v>
      </c>
      <c r="G88" s="20">
        <f>100*('Fig. 4B-C GABA_Raw'!G88-'Fig. 4B-C GABA_Raw'!G$88)/('Fig. 4B-C GABA_Raw'!G$11-'Fig. 4B-C GABA_Raw'!G$4)</f>
        <v>0</v>
      </c>
      <c r="H88" s="20"/>
      <c r="I88" s="13"/>
      <c r="K88" s="14">
        <f t="shared" ref="K88:K95" si="21">AVERAGE(C88:I88)</f>
        <v>0</v>
      </c>
      <c r="L88" s="14">
        <f t="shared" ref="L88:L95" si="22">STDEVA(C88:I88)/SQRT(COUNT(C88:I88))</f>
        <v>0</v>
      </c>
      <c r="M88" s="14">
        <f t="shared" ref="M88:M95" si="23">COUNT(C88:I88)</f>
        <v>5</v>
      </c>
    </row>
    <row r="89" spans="1:16" s="2" customFormat="1" ht="15.75" thickTop="1" thickBot="1">
      <c r="A89" s="19">
        <f>'Fig. 4B-C GABA_Raw'!A89</f>
        <v>1E-10</v>
      </c>
      <c r="B89" s="12">
        <f>'Fig. 4B-C GABA_Raw'!B89</f>
        <v>-10</v>
      </c>
      <c r="C89" s="20">
        <f>100*('Fig. 4B-C GABA_Raw'!C89-'Fig. 4B-C GABA_Raw'!C$88)/('Fig. 4B-C GABA_Raw'!C$11-'Fig. 4B-C GABA_Raw'!C$4)</f>
        <v>0.8714557798709196</v>
      </c>
      <c r="D89" s="20">
        <f>100*('Fig. 4B-C GABA_Raw'!D89-'Fig. 4B-C GABA_Raw'!D$88)/('Fig. 4B-C GABA_Raw'!D$11-'Fig. 4B-C GABA_Raw'!D$4)</f>
        <v>7.8495979116981243</v>
      </c>
      <c r="E89" s="20">
        <f>100*('Fig. 4B-C GABA_Raw'!E89-'Fig. 4B-C GABA_Raw'!E$88)/('Fig. 4B-C GABA_Raw'!E$11-'Fig. 4B-C GABA_Raw'!E$4)</f>
        <v>-8.6973343737187303</v>
      </c>
      <c r="F89" s="20">
        <f>100*('Fig. 4B-C GABA_Raw'!F89-'Fig. 4B-C GABA_Raw'!F$88)/('Fig. 4B-C GABA_Raw'!F$11-'Fig. 4B-C GABA_Raw'!F$4)</f>
        <v>-2.5564097329958342</v>
      </c>
      <c r="G89" s="20">
        <f>100*('Fig. 4B-C GABA_Raw'!G89-'Fig. 4B-C GABA_Raw'!G$88)/('Fig. 4B-C GABA_Raw'!G$11-'Fig. 4B-C GABA_Raw'!G$4)</f>
        <v>-0.67991708688341712</v>
      </c>
      <c r="H89" s="20"/>
      <c r="I89" s="13"/>
      <c r="K89" s="14">
        <f t="shared" si="21"/>
        <v>-0.64252150040578759</v>
      </c>
      <c r="L89" s="14">
        <f t="shared" si="22"/>
        <v>2.6735051555537415</v>
      </c>
      <c r="M89" s="14">
        <f t="shared" si="23"/>
        <v>5</v>
      </c>
    </row>
    <row r="90" spans="1:16" s="2" customFormat="1" ht="15.75" thickTop="1" thickBot="1">
      <c r="A90" s="19">
        <f>'Fig. 4B-C GABA_Raw'!A90</f>
        <v>1.0000000000000001E-9</v>
      </c>
      <c r="B90" s="12">
        <f>'Fig. 4B-C GABA_Raw'!B90</f>
        <v>-9</v>
      </c>
      <c r="C90" s="20">
        <f>100*('Fig. 4B-C GABA_Raw'!C90-'Fig. 4B-C GABA_Raw'!C$88)/('Fig. 4B-C GABA_Raw'!C$11-'Fig. 4B-C GABA_Raw'!C$4)</f>
        <v>2.7127011107488772</v>
      </c>
      <c r="D90" s="20">
        <f>100*('Fig. 4B-C GABA_Raw'!D90-'Fig. 4B-C GABA_Raw'!D$88)/('Fig. 4B-C GABA_Raw'!D$11-'Fig. 4B-C GABA_Raw'!D$4)</f>
        <v>-0.89088900831867401</v>
      </c>
      <c r="E90" s="20">
        <f>100*('Fig. 4B-C GABA_Raw'!E90-'Fig. 4B-C GABA_Raw'!E$88)/('Fig. 4B-C GABA_Raw'!E$11-'Fig. 4B-C GABA_Raw'!E$4)</f>
        <v>-14.11366955513266</v>
      </c>
      <c r="F90" s="20">
        <f>100*('Fig. 4B-C GABA_Raw'!F90-'Fig. 4B-C GABA_Raw'!F$88)/('Fig. 4B-C GABA_Raw'!F$11-'Fig. 4B-C GABA_Raw'!F$4)</f>
        <v>-4.4786498734383935</v>
      </c>
      <c r="G90" s="20">
        <f>100*('Fig. 4B-C GABA_Raw'!G90-'Fig. 4B-C GABA_Raw'!G$88)/('Fig. 4B-C GABA_Raw'!G$11-'Fig. 4B-C GABA_Raw'!G$4)</f>
        <v>0.453992774477954</v>
      </c>
      <c r="H90" s="20"/>
      <c r="I90" s="13"/>
      <c r="K90" s="14">
        <f t="shared" si="21"/>
        <v>-3.2633029103325795</v>
      </c>
      <c r="L90" s="14">
        <f t="shared" si="22"/>
        <v>2.9526833859904644</v>
      </c>
      <c r="M90" s="14">
        <f t="shared" si="23"/>
        <v>5</v>
      </c>
    </row>
    <row r="91" spans="1:16" s="2" customFormat="1" ht="15.75" thickTop="1" thickBot="1">
      <c r="A91" s="19">
        <f>'Fig. 4B-C GABA_Raw'!A91</f>
        <v>1E-8</v>
      </c>
      <c r="B91" s="12">
        <f>'Fig. 4B-C GABA_Raw'!B91</f>
        <v>-8</v>
      </c>
      <c r="C91" s="20">
        <f>100*('Fig. 4B-C GABA_Raw'!C91-'Fig. 4B-C GABA_Raw'!C$88)/('Fig. 4B-C GABA_Raw'!C$11-'Fig. 4B-C GABA_Raw'!C$4)</f>
        <v>2.848918850849695</v>
      </c>
      <c r="D91" s="20">
        <f>100*('Fig. 4B-C GABA_Raw'!D91-'Fig. 4B-C GABA_Raw'!D$88)/('Fig. 4B-C GABA_Raw'!D$11-'Fig. 4B-C GABA_Raw'!D$4)</f>
        <v>2.5690077212546276</v>
      </c>
      <c r="E91" s="20">
        <f>100*('Fig. 4B-C GABA_Raw'!E91-'Fig. 4B-C GABA_Raw'!E$88)/('Fig. 4B-C GABA_Raw'!E$11-'Fig. 4B-C GABA_Raw'!E$4)</f>
        <v>-9.1116726875957568</v>
      </c>
      <c r="F91" s="20">
        <f>100*('Fig. 4B-C GABA_Raw'!F91-'Fig. 4B-C GABA_Raw'!F$88)/('Fig. 4B-C GABA_Raw'!F$11-'Fig. 4B-C GABA_Raw'!F$4)</f>
        <v>-1.7242345064097337</v>
      </c>
      <c r="G91" s="20">
        <f>100*('Fig. 4B-C GABA_Raw'!G91-'Fig. 4B-C GABA_Raw'!G$88)/('Fig. 4B-C GABA_Raw'!G$11-'Fig. 4B-C GABA_Raw'!G$4)</f>
        <v>6.6075144045901952</v>
      </c>
      <c r="H91" s="20"/>
      <c r="I91" s="13"/>
      <c r="K91" s="14">
        <f t="shared" si="21"/>
        <v>0.23790675653780546</v>
      </c>
      <c r="L91" s="14">
        <f t="shared" si="22"/>
        <v>2.6841008883087865</v>
      </c>
      <c r="M91" s="14">
        <f t="shared" si="23"/>
        <v>5</v>
      </c>
    </row>
    <row r="92" spans="1:16" s="2" customFormat="1" ht="15.75" thickTop="1" thickBot="1">
      <c r="A92" s="19">
        <f>'Fig. 4B-C GABA_Raw'!A92</f>
        <v>9.9999999999999995E-8</v>
      </c>
      <c r="B92" s="12">
        <f>'Fig. 4B-C GABA_Raw'!B92</f>
        <v>-7</v>
      </c>
      <c r="C92" s="20">
        <f>100*('Fig. 4B-C GABA_Raw'!C92-'Fig. 4B-C GABA_Raw'!C$88)/('Fig. 4B-C GABA_Raw'!C$11-'Fig. 4B-C GABA_Raw'!C$4)</f>
        <v>33.458729144308556</v>
      </c>
      <c r="D92" s="20">
        <f>100*('Fig. 4B-C GABA_Raw'!D92-'Fig. 4B-C GABA_Raw'!D$88)/('Fig. 4B-C GABA_Raw'!D$11-'Fig. 4B-C GABA_Raw'!D$4)</f>
        <v>21.314635239208656</v>
      </c>
      <c r="E92" s="20">
        <f>100*('Fig. 4B-C GABA_Raw'!E92-'Fig. 4B-C GABA_Raw'!E$88)/('Fig. 4B-C GABA_Raw'!E$11-'Fig. 4B-C GABA_Raw'!E$4)</f>
        <v>20.988085575430379</v>
      </c>
      <c r="F92" s="20">
        <f>100*('Fig. 4B-C GABA_Raw'!F92-'Fig. 4B-C GABA_Raw'!F$88)/('Fig. 4B-C GABA_Raw'!F$11-'Fig. 4B-C GABA_Raw'!F$4)</f>
        <v>49.774773413897272</v>
      </c>
      <c r="G92" s="20">
        <f>100*('Fig. 4B-C GABA_Raw'!G92-'Fig. 4B-C GABA_Raw'!G$88)/('Fig. 4B-C GABA_Raw'!G$11-'Fig. 4B-C GABA_Raw'!G$4)</f>
        <v>67.011325832189442</v>
      </c>
      <c r="H92" s="20"/>
      <c r="I92" s="13"/>
      <c r="K92" s="14">
        <f t="shared" si="21"/>
        <v>38.50950984100686</v>
      </c>
      <c r="L92" s="14">
        <f t="shared" si="22"/>
        <v>8.8527794637445947</v>
      </c>
      <c r="M92" s="14">
        <f t="shared" si="23"/>
        <v>5</v>
      </c>
    </row>
    <row r="93" spans="1:16" s="2" customFormat="1" ht="15.75" thickTop="1" thickBot="1">
      <c r="A93" s="19">
        <f>'Fig. 4B-C GABA_Raw'!A93</f>
        <v>9.9999999999999995E-7</v>
      </c>
      <c r="B93" s="12">
        <f>'Fig. 4B-C GABA_Raw'!B93</f>
        <v>-6</v>
      </c>
      <c r="C93" s="20">
        <f>100*('Fig. 4B-C GABA_Raw'!C93-'Fig. 4B-C GABA_Raw'!C$88)/('Fig. 4B-C GABA_Raw'!C$11-'Fig. 4B-C GABA_Raw'!C$4)</f>
        <v>79.206848581527112</v>
      </c>
      <c r="D93" s="20">
        <f>100*('Fig. 4B-C GABA_Raw'!D93-'Fig. 4B-C GABA_Raw'!D$88)/('Fig. 4B-C GABA_Raw'!D$11-'Fig. 4B-C GABA_Raw'!D$4)</f>
        <v>67.29938018623811</v>
      </c>
      <c r="E93" s="20">
        <f>100*('Fig. 4B-C GABA_Raw'!E93-'Fig. 4B-C GABA_Raw'!E$88)/('Fig. 4B-C GABA_Raw'!E$11-'Fig. 4B-C GABA_Raw'!E$4)</f>
        <v>46.499767203721127</v>
      </c>
      <c r="F93" s="20">
        <f>100*('Fig. 4B-C GABA_Raw'!F93-'Fig. 4B-C GABA_Raw'!F$88)/('Fig. 4B-C GABA_Raw'!F$11-'Fig. 4B-C GABA_Raw'!F$4)</f>
        <v>83.891291744917112</v>
      </c>
      <c r="G93" s="20">
        <f>100*('Fig. 4B-C GABA_Raw'!G93-'Fig. 4B-C GABA_Raw'!G$88)/('Fig. 4B-C GABA_Raw'!G$11-'Fig. 4B-C GABA_Raw'!G$4)</f>
        <v>109.32361666450041</v>
      </c>
      <c r="H93" s="20"/>
      <c r="I93" s="13"/>
      <c r="K93" s="14">
        <f t="shared" si="21"/>
        <v>77.244180876180764</v>
      </c>
      <c r="L93" s="14">
        <f t="shared" si="22"/>
        <v>10.298651321279465</v>
      </c>
      <c r="M93" s="14">
        <f t="shared" si="23"/>
        <v>5</v>
      </c>
    </row>
    <row r="94" spans="1:16" s="2" customFormat="1" ht="15.75" thickTop="1" thickBot="1">
      <c r="A94" s="19">
        <f>'Fig. 4B-C GABA_Raw'!A94</f>
        <v>1.0000000000000001E-5</v>
      </c>
      <c r="B94" s="12">
        <f>'Fig. 4B-C GABA_Raw'!B94</f>
        <v>-5</v>
      </c>
      <c r="C94" s="20">
        <f>100*('Fig. 4B-C GABA_Raw'!C94-'Fig. 4B-C GABA_Raw'!C$88)/('Fig. 4B-C GABA_Raw'!C$11-'Fig. 4B-C GABA_Raw'!C$4)</f>
        <v>102.57196912145295</v>
      </c>
      <c r="D94" s="20">
        <f>100*('Fig. 4B-C GABA_Raw'!D94-'Fig. 4B-C GABA_Raw'!D$88)/('Fig. 4B-C GABA_Raw'!D$11-'Fig. 4B-C GABA_Raw'!D$4)</f>
        <v>72.952392357105708</v>
      </c>
      <c r="E94" s="20">
        <f>100*('Fig. 4B-C GABA_Raw'!E94-'Fig. 4B-C GABA_Raw'!E$88)/('Fig. 4B-C GABA_Raw'!E$11-'Fig. 4B-C GABA_Raw'!E$4)</f>
        <v>59.668281495460782</v>
      </c>
      <c r="F94" s="20">
        <f>100*('Fig. 4B-C GABA_Raw'!F94-'Fig. 4B-C GABA_Raw'!F$88)/('Fig. 4B-C GABA_Raw'!F$11-'Fig. 4B-C GABA_Raw'!F$4)</f>
        <v>108.92939699518247</v>
      </c>
      <c r="G94" s="20">
        <f>100*('Fig. 4B-C GABA_Raw'!G94-'Fig. 4B-C GABA_Raw'!G$88)/('Fig. 4B-C GABA_Raw'!G$11-'Fig. 4B-C GABA_Raw'!G$4)</f>
        <v>126.27301645624428</v>
      </c>
      <c r="H94" s="20"/>
      <c r="I94" s="13"/>
      <c r="J94" s="16"/>
      <c r="K94" s="17">
        <f t="shared" si="21"/>
        <v>94.079011285089251</v>
      </c>
      <c r="L94" s="17">
        <f t="shared" si="22"/>
        <v>12.164601533737557</v>
      </c>
      <c r="M94" s="17">
        <f t="shared" si="23"/>
        <v>5</v>
      </c>
      <c r="N94" s="16"/>
      <c r="O94" s="16"/>
      <c r="P94" s="16"/>
    </row>
    <row r="95" spans="1:16" s="2" customFormat="1" ht="15.75" thickTop="1" thickBot="1">
      <c r="A95" s="19">
        <f>'Fig. 4B-C GABA_Raw'!A95</f>
        <v>1E-4</v>
      </c>
      <c r="B95" s="12">
        <f>'Fig. 4B-C GABA_Raw'!B95</f>
        <v>-4</v>
      </c>
      <c r="C95" s="20">
        <f>100*('Fig. 4B-C GABA_Raw'!C95-'Fig. 4B-C GABA_Raw'!C$88)/('Fig. 4B-C GABA_Raw'!C$11-'Fig. 4B-C GABA_Raw'!C$4)</f>
        <v>114.45750822213117</v>
      </c>
      <c r="D95" s="20">
        <f>100*('Fig. 4B-C GABA_Raw'!D95-'Fig. 4B-C GABA_Raw'!D$88)/('Fig. 4B-C GABA_Raw'!D$11-'Fig. 4B-C GABA_Raw'!D$4)</f>
        <v>74.357504732560315</v>
      </c>
      <c r="E95" s="20">
        <f>100*('Fig. 4B-C GABA_Raw'!E95-'Fig. 4B-C GABA_Raw'!E$88)/('Fig. 4B-C GABA_Raw'!E$11-'Fig. 4B-C GABA_Raw'!E$4)</f>
        <v>56.726113302791944</v>
      </c>
      <c r="F95" s="20">
        <f>100*('Fig. 4B-C GABA_Raw'!F95-'Fig. 4B-C GABA_Raw'!F$88)/('Fig. 4B-C GABA_Raw'!F$11-'Fig. 4B-C GABA_Raw'!F$4)</f>
        <v>111.13469829345962</v>
      </c>
      <c r="G95" s="20">
        <f>100*('Fig. 4B-C GABA_Raw'!G95-'Fig. 4B-C GABA_Raw'!G$88)/('Fig. 4B-C GABA_Raw'!G$11-'Fig. 4B-C GABA_Raw'!G$4)</f>
        <v>138.49761301266818</v>
      </c>
      <c r="H95" s="20"/>
      <c r="I95" s="13"/>
      <c r="J95" s="16"/>
      <c r="K95" s="17">
        <f t="shared" si="21"/>
        <v>99.034687512722243</v>
      </c>
      <c r="L95" s="17">
        <f t="shared" si="22"/>
        <v>14.73189558438683</v>
      </c>
      <c r="M95" s="17">
        <f t="shared" si="23"/>
        <v>5</v>
      </c>
      <c r="N95" s="16"/>
      <c r="O95" s="16"/>
      <c r="P95" s="16"/>
    </row>
    <row r="96" spans="1:16" ht="15" thickTop="1"/>
    <row r="97" spans="1:16" s="2" customFormat="1" ht="15" thickBot="1">
      <c r="A97" s="1" t="str">
        <f>'Fig. 4B-C GABA_Raw'!A97</f>
        <v>GB2-22</v>
      </c>
    </row>
    <row r="98" spans="1:16" s="2" customFormat="1" ht="15.75" thickTop="1" thickBot="1">
      <c r="A98" s="1" t="str">
        <f>'Fig. 4B-C GABA_Raw'!A98</f>
        <v>GB1 + GB2-S695A</v>
      </c>
      <c r="B98" s="3"/>
      <c r="C98" s="4"/>
      <c r="D98" s="4">
        <f>'Fig. 4B-C GABA_Raw'!D98</f>
        <v>20200526</v>
      </c>
      <c r="E98" s="4">
        <f>'Fig. 4B-C GABA_Raw'!E98</f>
        <v>20200529</v>
      </c>
      <c r="F98" s="4">
        <f>'Fig. 4B-C GABA_Raw'!F98</f>
        <v>20200603</v>
      </c>
      <c r="G98" s="4">
        <f>'Fig. 4B-C GABA_Raw'!G98</f>
        <v>20200605</v>
      </c>
      <c r="H98" s="4"/>
      <c r="I98" s="4"/>
      <c r="K98" s="5" t="s">
        <v>0</v>
      </c>
      <c r="L98" s="5" t="s">
        <v>1</v>
      </c>
      <c r="M98" s="5" t="s">
        <v>2</v>
      </c>
    </row>
    <row r="99" spans="1:16" s="2" customFormat="1" ht="15.75" thickTop="1" thickBot="1">
      <c r="A99" s="6" t="str">
        <f>'Fig. 4B-C GABA_Raw'!A99</f>
        <v>GABA (M)</v>
      </c>
      <c r="B99" s="7" t="str">
        <f>'Fig. 4B-C GABA_Raw'!B99</f>
        <v>Log M</v>
      </c>
      <c r="C99" s="8"/>
      <c r="D99" s="8"/>
      <c r="E99" s="8"/>
      <c r="F99" s="8"/>
      <c r="G99" s="8"/>
      <c r="H99" s="8"/>
      <c r="I99" s="10"/>
    </row>
    <row r="100" spans="1:16" s="2" customFormat="1" ht="15.75" thickTop="1" thickBot="1">
      <c r="A100" s="11" t="str">
        <f>'Fig. 4B-C GABA_Raw'!A100</f>
        <v>Buffer</v>
      </c>
      <c r="B100" s="12">
        <f>'Fig. 4B-C GABA_Raw'!B100</f>
        <v>-14</v>
      </c>
      <c r="C100" s="20"/>
      <c r="D100" s="20">
        <f>100*('Fig. 4B-C GABA_Raw'!D100-'Fig. 4B-C GABA_Raw'!D$100)/('Fig. 4B-C GABA_Raw'!D$11-'Fig. 4B-C GABA_Raw'!D$4)</f>
        <v>0</v>
      </c>
      <c r="E100" s="20">
        <f>100*('Fig. 4B-C GABA_Raw'!E100-'Fig. 4B-C GABA_Raw'!E$100)/('Fig. 4B-C GABA_Raw'!E$11-'Fig. 4B-C GABA_Raw'!E$4)</f>
        <v>0</v>
      </c>
      <c r="F100" s="20">
        <f>100*('Fig. 4B-C GABA_Raw'!F100-'Fig. 4B-C GABA_Raw'!F$100)/('Fig. 4B-C GABA_Raw'!F$11-'Fig. 4B-C GABA_Raw'!F$4)</f>
        <v>0</v>
      </c>
      <c r="G100" s="20">
        <f>100*('Fig. 4B-C GABA_Raw'!G100-'Fig. 4B-C GABA_Raw'!G$100)/('Fig. 4B-C GABA_Raw'!G$11-'Fig. 4B-C GABA_Raw'!G$4)</f>
        <v>0</v>
      </c>
      <c r="H100" s="20"/>
      <c r="I100" s="13"/>
      <c r="K100" s="14">
        <f t="shared" ref="K100:K107" si="24">AVERAGE(C100:I100)</f>
        <v>0</v>
      </c>
      <c r="L100" s="14">
        <f t="shared" ref="L100:L107" si="25">STDEVA(C100:I100)/SQRT(COUNT(C100:I100))</f>
        <v>0</v>
      </c>
      <c r="M100" s="14">
        <f t="shared" ref="M100:M107" si="26">COUNT(C100:I100)</f>
        <v>4</v>
      </c>
    </row>
    <row r="101" spans="1:16" s="2" customFormat="1" ht="15.75" thickTop="1" thickBot="1">
      <c r="A101" s="19">
        <f>'Fig. 4B-C GABA_Raw'!A101</f>
        <v>1E-10</v>
      </c>
      <c r="B101" s="12">
        <f>'Fig. 4B-C GABA_Raw'!B101</f>
        <v>-10</v>
      </c>
      <c r="C101" s="20"/>
      <c r="D101" s="20">
        <f>100*('Fig. 4B-C GABA_Raw'!D101-'Fig. 4B-C GABA_Raw'!D$100)/('Fig. 4B-C GABA_Raw'!D$11-'Fig. 4B-C GABA_Raw'!D$4)</f>
        <v>4.7840888176579641</v>
      </c>
      <c r="E101" s="20">
        <f>100*('Fig. 4B-C GABA_Raw'!E101-'Fig. 4B-C GABA_Raw'!E$100)/('Fig. 4B-C GABA_Raw'!E$11-'Fig. 4B-C GABA_Raw'!E$4)</f>
        <v>-0.44740915095109407</v>
      </c>
      <c r="F101" s="20">
        <f>100*('Fig. 4B-C GABA_Raw'!F101-'Fig. 4B-C GABA_Raw'!F$100)/('Fig. 4B-C GABA_Raw'!F$11-'Fig. 4B-C GABA_Raw'!F$4)</f>
        <v>3.8186229280640158</v>
      </c>
      <c r="G101" s="20">
        <f>100*('Fig. 4B-C GABA_Raw'!G101-'Fig. 4B-C GABA_Raw'!G$100)/('Fig. 4B-C GABA_Raw'!G$11-'Fig. 4B-C GABA_Raw'!G$4)</f>
        <v>1.2131454266593891</v>
      </c>
      <c r="H101" s="20"/>
      <c r="I101" s="13"/>
      <c r="K101" s="14">
        <f t="shared" si="24"/>
        <v>2.3421120053575688</v>
      </c>
      <c r="L101" s="14">
        <f t="shared" si="25"/>
        <v>1.1971956493543334</v>
      </c>
      <c r="M101" s="14">
        <f t="shared" si="26"/>
        <v>4</v>
      </c>
    </row>
    <row r="102" spans="1:16" s="2" customFormat="1" ht="15.75" thickTop="1" thickBot="1">
      <c r="A102" s="19">
        <f>'Fig. 4B-C GABA_Raw'!A102</f>
        <v>1.0000000000000001E-9</v>
      </c>
      <c r="B102" s="12">
        <f>'Fig. 4B-C GABA_Raw'!B102</f>
        <v>-9</v>
      </c>
      <c r="C102" s="20"/>
      <c r="D102" s="20">
        <f>100*('Fig. 4B-C GABA_Raw'!D102-'Fig. 4B-C GABA_Raw'!D$100)/('Fig. 4B-C GABA_Raw'!D$11-'Fig. 4B-C GABA_Raw'!D$4)</f>
        <v>2.7063793318762426</v>
      </c>
      <c r="E102" s="20">
        <f>100*('Fig. 4B-C GABA_Raw'!E102-'Fig. 4B-C GABA_Raw'!E$100)/('Fig. 4B-C GABA_Raw'!E$11-'Fig. 4B-C GABA_Raw'!E$4)</f>
        <v>-1.2754605290967012</v>
      </c>
      <c r="F102" s="20">
        <f>100*('Fig. 4B-C GABA_Raw'!F102-'Fig. 4B-C GABA_Raw'!F$100)/('Fig. 4B-C GABA_Raw'!F$11-'Fig. 4B-C GABA_Raw'!F$4)</f>
        <v>6.0763180098527547</v>
      </c>
      <c r="G102" s="20">
        <f>100*('Fig. 4B-C GABA_Raw'!G102-'Fig. 4B-C GABA_Raw'!G$100)/('Fig. 4B-C GABA_Raw'!G$11-'Fig. 4B-C GABA_Raw'!G$4)</f>
        <v>0.42044285508138302</v>
      </c>
      <c r="H102" s="20"/>
      <c r="I102" s="13"/>
      <c r="K102" s="14">
        <f t="shared" si="24"/>
        <v>1.9819199169284198</v>
      </c>
      <c r="L102" s="14">
        <f t="shared" si="25"/>
        <v>1.5900124520495178</v>
      </c>
      <c r="M102" s="14">
        <f t="shared" si="26"/>
        <v>4</v>
      </c>
    </row>
    <row r="103" spans="1:16" s="2" customFormat="1" ht="15.75" thickTop="1" thickBot="1">
      <c r="A103" s="19">
        <f>'Fig. 4B-C GABA_Raw'!A103</f>
        <v>1E-8</v>
      </c>
      <c r="B103" s="12">
        <f>'Fig. 4B-C GABA_Raw'!B103</f>
        <v>-8</v>
      </c>
      <c r="C103" s="20"/>
      <c r="D103" s="20">
        <f>100*('Fig. 4B-C GABA_Raw'!D103-'Fig. 4B-C GABA_Raw'!D$100)/('Fig. 4B-C GABA_Raw'!D$11-'Fig. 4B-C GABA_Raw'!D$4)</f>
        <v>-9.4300372874552814</v>
      </c>
      <c r="E103" s="20">
        <f>100*('Fig. 4B-C GABA_Raw'!E103-'Fig. 4B-C GABA_Raw'!E$100)/('Fig. 4B-C GABA_Raw'!E$11-'Fig. 4B-C GABA_Raw'!E$4)</f>
        <v>6.4604957874962032</v>
      </c>
      <c r="F103" s="20">
        <f>100*('Fig. 4B-C GABA_Raw'!F103-'Fig. 4B-C GABA_Raw'!F$100)/('Fig. 4B-C GABA_Raw'!F$11-'Fig. 4B-C GABA_Raw'!F$4)</f>
        <v>12.879344601398984</v>
      </c>
      <c r="G103" s="20">
        <f>100*('Fig. 4B-C GABA_Raw'!G103-'Fig. 4B-C GABA_Raw'!G$100)/('Fig. 4B-C GABA_Raw'!G$11-'Fig. 4B-C GABA_Raw'!G$4)</f>
        <v>19.684419287230686</v>
      </c>
      <c r="H103" s="20"/>
      <c r="I103" s="13"/>
      <c r="K103" s="14">
        <f t="shared" si="24"/>
        <v>7.3985555971676478</v>
      </c>
      <c r="L103" s="14">
        <f t="shared" si="25"/>
        <v>6.2253714039312191</v>
      </c>
      <c r="M103" s="14">
        <f t="shared" si="26"/>
        <v>4</v>
      </c>
    </row>
    <row r="104" spans="1:16" s="2" customFormat="1" ht="15.75" thickTop="1" thickBot="1">
      <c r="A104" s="19">
        <f>'Fig. 4B-C GABA_Raw'!A104</f>
        <v>9.9999999999999995E-8</v>
      </c>
      <c r="B104" s="12">
        <f>'Fig. 4B-C GABA_Raw'!B104</f>
        <v>-7</v>
      </c>
      <c r="C104" s="20"/>
      <c r="D104" s="20">
        <f>100*('Fig. 4B-C GABA_Raw'!D104-'Fig. 4B-C GABA_Raw'!D$100)/('Fig. 4B-C GABA_Raw'!D$11-'Fig. 4B-C GABA_Raw'!D$4)</f>
        <v>20.605047995733823</v>
      </c>
      <c r="E104" s="20">
        <f>100*('Fig. 4B-C GABA_Raw'!E104-'Fig. 4B-C GABA_Raw'!E$100)/('Fig. 4B-C GABA_Raw'!E$11-'Fig. 4B-C GABA_Raw'!E$4)</f>
        <v>44.121903006713033</v>
      </c>
      <c r="F104" s="20">
        <f>100*('Fig. 4B-C GABA_Raw'!F104-'Fig. 4B-C GABA_Raw'!F$100)/('Fig. 4B-C GABA_Raw'!F$11-'Fig. 4B-C GABA_Raw'!F$4)</f>
        <v>84.533628643749481</v>
      </c>
      <c r="G104" s="20">
        <f>100*('Fig. 4B-C GABA_Raw'!G104-'Fig. 4B-C GABA_Raw'!G$100)/('Fig. 4B-C GABA_Raw'!G$11-'Fig. 4B-C GABA_Raw'!G$4)</f>
        <v>68.094197436320826</v>
      </c>
      <c r="H104" s="20"/>
      <c r="I104" s="13"/>
      <c r="K104" s="14">
        <f t="shared" si="24"/>
        <v>54.33869427062929</v>
      </c>
      <c r="L104" s="14">
        <f t="shared" si="25"/>
        <v>13.974052275165178</v>
      </c>
      <c r="M104" s="14">
        <f t="shared" si="26"/>
        <v>4</v>
      </c>
    </row>
    <row r="105" spans="1:16" s="2" customFormat="1" ht="15.75" thickTop="1" thickBot="1">
      <c r="A105" s="19">
        <f>'Fig. 4B-C GABA_Raw'!A105</f>
        <v>9.9999999999999995E-7</v>
      </c>
      <c r="B105" s="12">
        <f>'Fig. 4B-C GABA_Raw'!B105</f>
        <v>-6</v>
      </c>
      <c r="C105" s="20"/>
      <c r="D105" s="20">
        <f>100*('Fig. 4B-C GABA_Raw'!D105-'Fig. 4B-C GABA_Raw'!D$100)/('Fig. 4B-C GABA_Raw'!D$11-'Fig. 4B-C GABA_Raw'!D$4)</f>
        <v>60.979358988973445</v>
      </c>
      <c r="E105" s="20">
        <f>100*('Fig. 4B-C GABA_Raw'!E105-'Fig. 4B-C GABA_Raw'!E$100)/('Fig. 4B-C GABA_Raw'!E$11-'Fig. 4B-C GABA_Raw'!E$4)</f>
        <v>54.33057051630604</v>
      </c>
      <c r="F105" s="20">
        <f>100*('Fig. 4B-C GABA_Raw'!F105-'Fig. 4B-C GABA_Raw'!F$100)/('Fig. 4B-C GABA_Raw'!F$11-'Fig. 4B-C GABA_Raw'!F$4)</f>
        <v>112.47652486323182</v>
      </c>
      <c r="G105" s="20">
        <f>100*('Fig. 4B-C GABA_Raw'!G105-'Fig. 4B-C GABA_Raw'!G$100)/('Fig. 4B-C GABA_Raw'!G$11-'Fig. 4B-C GABA_Raw'!G$4)</f>
        <v>96.709984628829275</v>
      </c>
      <c r="H105" s="20"/>
      <c r="I105" s="13"/>
      <c r="K105" s="14">
        <f t="shared" si="24"/>
        <v>81.124109749335148</v>
      </c>
      <c r="L105" s="14">
        <f t="shared" si="25"/>
        <v>13.992849832034169</v>
      </c>
      <c r="M105" s="14">
        <f t="shared" si="26"/>
        <v>4</v>
      </c>
    </row>
    <row r="106" spans="1:16" s="2" customFormat="1" ht="15.75" thickTop="1" thickBot="1">
      <c r="A106" s="19">
        <f>'Fig. 4B-C GABA_Raw'!A106</f>
        <v>1.0000000000000001E-5</v>
      </c>
      <c r="B106" s="12">
        <f>'Fig. 4B-C GABA_Raw'!B106</f>
        <v>-5</v>
      </c>
      <c r="C106" s="20"/>
      <c r="D106" s="20">
        <f>100*('Fig. 4B-C GABA_Raw'!D106-'Fig. 4B-C GABA_Raw'!D$100)/('Fig. 4B-C GABA_Raw'!D$11-'Fig. 4B-C GABA_Raw'!D$4)</f>
        <v>77.80487798111244</v>
      </c>
      <c r="E106" s="20">
        <f>100*('Fig. 4B-C GABA_Raw'!E106-'Fig. 4B-C GABA_Raw'!E$100)/('Fig. 4B-C GABA_Raw'!E$11-'Fig. 4B-C GABA_Raw'!E$4)</f>
        <v>65.109574245077539</v>
      </c>
      <c r="F106" s="20">
        <f>100*('Fig. 4B-C GABA_Raw'!F106-'Fig. 4B-C GABA_Raw'!F$100)/('Fig. 4B-C GABA_Raw'!F$11-'Fig. 4B-C GABA_Raw'!F$4)</f>
        <v>126.89411692659426</v>
      </c>
      <c r="G106" s="20">
        <f>100*('Fig. 4B-C GABA_Raw'!G106-'Fig. 4B-C GABA_Raw'!G$100)/('Fig. 4B-C GABA_Raw'!G$11-'Fig. 4B-C GABA_Raw'!G$4)</f>
        <v>110.68380792886093</v>
      </c>
      <c r="H106" s="20"/>
      <c r="I106" s="13"/>
      <c r="J106" s="16"/>
      <c r="K106" s="17">
        <f t="shared" si="24"/>
        <v>95.123094270411286</v>
      </c>
      <c r="L106" s="17">
        <f t="shared" si="25"/>
        <v>14.295295525492527</v>
      </c>
      <c r="M106" s="17">
        <f t="shared" si="26"/>
        <v>4</v>
      </c>
      <c r="N106" s="16"/>
      <c r="O106" s="16"/>
      <c r="P106" s="16"/>
    </row>
    <row r="107" spans="1:16" s="2" customFormat="1" ht="15.75" thickTop="1" thickBot="1">
      <c r="A107" s="19">
        <f>'Fig. 4B-C GABA_Raw'!A107</f>
        <v>1E-4</v>
      </c>
      <c r="B107" s="12">
        <f>'Fig. 4B-C GABA_Raw'!B107</f>
        <v>-4</v>
      </c>
      <c r="C107" s="20"/>
      <c r="D107" s="20">
        <f>100*('Fig. 4B-C GABA_Raw'!D107-'Fig. 4B-C GABA_Raw'!D$100)/('Fig. 4B-C GABA_Raw'!D$11-'Fig. 4B-C GABA_Raw'!D$4)</f>
        <v>78.985921369324231</v>
      </c>
      <c r="E107" s="20">
        <f>100*('Fig. 4B-C GABA_Raw'!E107-'Fig. 4B-C GABA_Raw'!E$100)/('Fig. 4B-C GABA_Raw'!E$11-'Fig. 4B-C GABA_Raw'!E$4)</f>
        <v>63.756738140933741</v>
      </c>
      <c r="F107" s="20">
        <f>100*('Fig. 4B-C GABA_Raw'!F107-'Fig. 4B-C GABA_Raw'!F$100)/('Fig. 4B-C GABA_Raw'!F$11-'Fig. 4B-C GABA_Raw'!F$4)</f>
        <v>124.91131841811602</v>
      </c>
      <c r="G107" s="20">
        <f>100*('Fig. 4B-C GABA_Raw'!G107-'Fig. 4B-C GABA_Raw'!G$100)/('Fig. 4B-C GABA_Raw'!G$11-'Fig. 4B-C GABA_Raw'!G$4)</f>
        <v>120.64022927807299</v>
      </c>
      <c r="H107" s="20"/>
      <c r="I107" s="13"/>
      <c r="J107" s="16"/>
      <c r="K107" s="17">
        <f t="shared" si="24"/>
        <v>97.073551801611742</v>
      </c>
      <c r="L107" s="17">
        <f t="shared" si="25"/>
        <v>15.186347993702181</v>
      </c>
      <c r="M107" s="17">
        <f t="shared" si="26"/>
        <v>4</v>
      </c>
      <c r="N107" s="16"/>
      <c r="O107" s="16"/>
      <c r="P107" s="16"/>
    </row>
    <row r="108" spans="1:16" ht="15" thickTop="1"/>
  </sheetData>
  <phoneticPr fontId="1" type="noConversion"/>
  <pageMargins left="0.7" right="0.7" top="0.75" bottom="0.75" header="0.3" footer="0.3"/>
  <pageSetup orientation="portrait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8"/>
  <sheetViews>
    <sheetView zoomScale="70" zoomScaleNormal="70" workbookViewId="0">
      <pane xSplit="2" topLeftCell="C1" activePane="topRight" state="frozen"/>
      <selection activeCell="P17" sqref="P17"/>
      <selection pane="topRight" activeCell="P17" sqref="P17"/>
    </sheetView>
  </sheetViews>
  <sheetFormatPr defaultColWidth="9.125" defaultRowHeight="14.25"/>
  <cols>
    <col min="1" max="1" width="22.75" style="34" bestFit="1" customWidth="1"/>
    <col min="2" max="2" width="7.5" style="34" bestFit="1" customWidth="1"/>
    <col min="3" max="8" width="9" style="34" customWidth="1"/>
    <col min="9" max="9" width="5.75" style="34" customWidth="1"/>
    <col min="10" max="11" width="6.625" style="34" customWidth="1"/>
    <col min="12" max="12" width="3.875" style="34" customWidth="1"/>
    <col min="13" max="16384" width="9.125" style="34"/>
  </cols>
  <sheetData>
    <row r="1" spans="1:12" s="2" customFormat="1" ht="15" thickBot="1">
      <c r="A1" s="1" t="s">
        <v>31</v>
      </c>
    </row>
    <row r="2" spans="1:12" s="2" customFormat="1" ht="15.75" thickTop="1" thickBot="1">
      <c r="A2" s="31" t="s">
        <v>32</v>
      </c>
      <c r="B2" s="3"/>
      <c r="C2" s="32">
        <v>20200527</v>
      </c>
      <c r="D2" s="32">
        <v>20200528</v>
      </c>
      <c r="E2" s="32">
        <v>20200529</v>
      </c>
      <c r="F2" s="32"/>
      <c r="G2" s="32"/>
      <c r="H2" s="32"/>
      <c r="J2" s="5" t="s">
        <v>33</v>
      </c>
      <c r="K2" s="5" t="s">
        <v>34</v>
      </c>
      <c r="L2" s="5" t="s">
        <v>35</v>
      </c>
    </row>
    <row r="3" spans="1:12" s="2" customFormat="1" ht="15.75" thickTop="1" thickBot="1">
      <c r="A3" s="33" t="s">
        <v>36</v>
      </c>
      <c r="B3" s="7" t="s">
        <v>37</v>
      </c>
      <c r="C3" s="10">
        <v>67.5</v>
      </c>
      <c r="D3" s="10">
        <v>75</v>
      </c>
      <c r="E3" s="10">
        <v>52.25</v>
      </c>
      <c r="F3" s="10"/>
      <c r="G3" s="10"/>
      <c r="H3" s="10"/>
      <c r="J3" s="14">
        <f>AVERAGE(C3:H3)</f>
        <v>64.916666666666671</v>
      </c>
      <c r="K3" s="14">
        <f>STDEVA(C3:H3)/SQRT(COUNT(C3:H3))</f>
        <v>6.6931764589850022</v>
      </c>
      <c r="L3" s="14">
        <f>COUNT(C3:H3)</f>
        <v>3</v>
      </c>
    </row>
    <row r="4" spans="1:12" ht="15" thickTop="1"/>
    <row r="5" spans="1:12" s="2" customFormat="1" ht="15" thickBot="1">
      <c r="A5" s="1" t="s">
        <v>5</v>
      </c>
    </row>
    <row r="6" spans="1:12" s="2" customFormat="1" ht="15.75" thickTop="1" thickBot="1">
      <c r="A6" s="25" t="s">
        <v>38</v>
      </c>
      <c r="B6" s="3"/>
      <c r="C6" s="32">
        <v>20200527</v>
      </c>
      <c r="D6" s="32">
        <v>20200528</v>
      </c>
      <c r="E6" s="32">
        <v>20200529</v>
      </c>
      <c r="F6" s="32"/>
      <c r="G6" s="32"/>
      <c r="H6" s="32"/>
      <c r="J6" s="5" t="s">
        <v>39</v>
      </c>
      <c r="K6" s="5" t="s">
        <v>34</v>
      </c>
      <c r="L6" s="5" t="s">
        <v>35</v>
      </c>
    </row>
    <row r="7" spans="1:12" s="2" customFormat="1" ht="15.75" thickTop="1" thickBot="1">
      <c r="A7" s="33" t="s">
        <v>36</v>
      </c>
      <c r="B7" s="7" t="s">
        <v>37</v>
      </c>
      <c r="C7" s="10">
        <v>4546</v>
      </c>
      <c r="D7" s="10">
        <v>3823.4</v>
      </c>
      <c r="E7" s="10">
        <v>2482</v>
      </c>
      <c r="F7" s="10"/>
      <c r="G7" s="10"/>
      <c r="H7" s="10"/>
      <c r="J7" s="14">
        <f>AVERAGE(C7:H7)</f>
        <v>3617.1333333333332</v>
      </c>
      <c r="K7" s="14">
        <f>STDEVA(C7:H7)/SQRT(COUNT(C7:H7))</f>
        <v>604.68544256038263</v>
      </c>
      <c r="L7" s="14">
        <f>COUNT(C7:H7)</f>
        <v>3</v>
      </c>
    </row>
    <row r="8" spans="1:12" ht="15" thickTop="1"/>
    <row r="9" spans="1:12" s="2" customFormat="1" ht="15" thickBot="1">
      <c r="A9" s="1" t="s">
        <v>6</v>
      </c>
    </row>
    <row r="10" spans="1:12" s="2" customFormat="1" ht="15.75" thickTop="1" thickBot="1">
      <c r="A10" s="25" t="s">
        <v>40</v>
      </c>
      <c r="B10" s="3"/>
      <c r="C10" s="32">
        <v>20200527</v>
      </c>
      <c r="D10" s="32">
        <v>20200528</v>
      </c>
      <c r="E10" s="32">
        <v>20200529</v>
      </c>
      <c r="F10" s="32"/>
      <c r="G10" s="32"/>
      <c r="H10" s="32"/>
      <c r="J10" s="5" t="s">
        <v>33</v>
      </c>
      <c r="K10" s="5" t="s">
        <v>34</v>
      </c>
      <c r="L10" s="5" t="s">
        <v>35</v>
      </c>
    </row>
    <row r="11" spans="1:12" s="2" customFormat="1" ht="15.75" thickTop="1" thickBot="1">
      <c r="A11" s="33" t="s">
        <v>36</v>
      </c>
      <c r="B11" s="7" t="s">
        <v>37</v>
      </c>
      <c r="C11" s="10">
        <v>3503.75</v>
      </c>
      <c r="D11" s="10">
        <v>3339.75</v>
      </c>
      <c r="E11" s="10">
        <v>2076</v>
      </c>
      <c r="F11" s="10"/>
      <c r="G11" s="10"/>
      <c r="H11" s="10"/>
      <c r="J11" s="14">
        <f>AVERAGE(C11:H11)</f>
        <v>2973.1666666666665</v>
      </c>
      <c r="K11" s="14">
        <f>STDEVA(C11:H11)/SQRT(COUNT(C11:H11))</f>
        <v>451.07465044910032</v>
      </c>
      <c r="L11" s="14">
        <f>COUNT(C11:H11)</f>
        <v>3</v>
      </c>
    </row>
    <row r="12" spans="1:12" ht="15" thickTop="1"/>
    <row r="13" spans="1:12" s="2" customFormat="1" ht="15" thickBot="1">
      <c r="A13" s="1" t="s">
        <v>7</v>
      </c>
    </row>
    <row r="14" spans="1:12" s="2" customFormat="1" ht="15.75" thickTop="1" thickBot="1">
      <c r="A14" s="25" t="s">
        <v>20</v>
      </c>
      <c r="B14" s="3"/>
      <c r="C14" s="32">
        <v>20200527</v>
      </c>
      <c r="D14" s="32">
        <v>20200528</v>
      </c>
      <c r="E14" s="32">
        <v>20200529</v>
      </c>
      <c r="F14" s="32"/>
      <c r="G14" s="32"/>
      <c r="H14" s="32"/>
      <c r="J14" s="5" t="s">
        <v>33</v>
      </c>
      <c r="K14" s="5" t="s">
        <v>34</v>
      </c>
      <c r="L14" s="5" t="s">
        <v>35</v>
      </c>
    </row>
    <row r="15" spans="1:12" s="2" customFormat="1" ht="15.75" thickTop="1" thickBot="1">
      <c r="A15" s="33" t="s">
        <v>36</v>
      </c>
      <c r="B15" s="7" t="s">
        <v>37</v>
      </c>
      <c r="C15" s="10">
        <v>4807.5</v>
      </c>
      <c r="D15" s="10">
        <v>3584.2</v>
      </c>
      <c r="E15" s="10">
        <v>2460.5</v>
      </c>
      <c r="F15" s="10"/>
      <c r="G15" s="10"/>
      <c r="H15" s="10"/>
      <c r="J15" s="14">
        <f>AVERAGE(C15:H15)</f>
        <v>3617.4</v>
      </c>
      <c r="K15" s="14">
        <f>STDEVA(C15:H15)/SQRT(COUNT(C15:H15))</f>
        <v>677.72386953192972</v>
      </c>
      <c r="L15" s="14">
        <f>COUNT(C15:H15)</f>
        <v>3</v>
      </c>
    </row>
    <row r="16" spans="1:12" ht="15" thickTop="1"/>
    <row r="17" spans="1:12" s="2" customFormat="1" ht="15" thickBot="1">
      <c r="A17" s="1" t="s">
        <v>8</v>
      </c>
    </row>
    <row r="18" spans="1:12" s="2" customFormat="1" ht="15.75" thickTop="1" thickBot="1">
      <c r="A18" s="25" t="s">
        <v>21</v>
      </c>
      <c r="B18" s="3"/>
      <c r="C18" s="32">
        <v>20200527</v>
      </c>
      <c r="D18" s="32">
        <v>20200528</v>
      </c>
      <c r="E18" s="32">
        <v>20200529</v>
      </c>
      <c r="F18" s="32"/>
      <c r="G18" s="32"/>
      <c r="H18" s="32"/>
      <c r="J18" s="5" t="s">
        <v>33</v>
      </c>
      <c r="K18" s="5" t="s">
        <v>34</v>
      </c>
      <c r="L18" s="5" t="s">
        <v>41</v>
      </c>
    </row>
    <row r="19" spans="1:12" s="2" customFormat="1" ht="15.75" thickTop="1" thickBot="1">
      <c r="A19" s="33" t="s">
        <v>36</v>
      </c>
      <c r="B19" s="7" t="s">
        <v>37</v>
      </c>
      <c r="C19" s="10">
        <v>4790.5</v>
      </c>
      <c r="D19" s="10">
        <v>3848</v>
      </c>
      <c r="E19" s="10">
        <v>2487.75</v>
      </c>
      <c r="F19" s="10"/>
      <c r="G19" s="10"/>
      <c r="H19" s="10"/>
      <c r="J19" s="14">
        <f>AVERAGE(C19:H19)</f>
        <v>3708.75</v>
      </c>
      <c r="K19" s="14">
        <f>STDEVA(C19:H19)/SQRT(COUNT(C19:H19))</f>
        <v>668.38295223122896</v>
      </c>
      <c r="L19" s="14">
        <f>COUNT(C19:H19)</f>
        <v>3</v>
      </c>
    </row>
    <row r="20" spans="1:12" ht="15" thickTop="1"/>
    <row r="21" spans="1:12" s="2" customFormat="1" ht="15" thickBot="1">
      <c r="A21" s="1" t="s">
        <v>9</v>
      </c>
    </row>
    <row r="22" spans="1:12" s="2" customFormat="1" ht="15.75" thickTop="1" thickBot="1">
      <c r="A22" s="25" t="s">
        <v>22</v>
      </c>
      <c r="B22" s="3"/>
      <c r="C22" s="32">
        <v>20200527</v>
      </c>
      <c r="D22" s="32">
        <v>20200528</v>
      </c>
      <c r="E22" s="32">
        <v>20200529</v>
      </c>
      <c r="F22" s="32"/>
      <c r="G22" s="32"/>
      <c r="H22" s="32"/>
      <c r="J22" s="5" t="s">
        <v>33</v>
      </c>
      <c r="K22" s="5" t="s">
        <v>34</v>
      </c>
      <c r="L22" s="5" t="s">
        <v>35</v>
      </c>
    </row>
    <row r="23" spans="1:12" s="2" customFormat="1" ht="15.75" thickTop="1" thickBot="1">
      <c r="A23" s="33" t="s">
        <v>36</v>
      </c>
      <c r="B23" s="7" t="s">
        <v>37</v>
      </c>
      <c r="C23" s="10">
        <v>3765</v>
      </c>
      <c r="D23" s="10">
        <v>3258.4</v>
      </c>
      <c r="E23" s="10">
        <v>2210.25</v>
      </c>
      <c r="F23" s="10"/>
      <c r="G23" s="10"/>
      <c r="H23" s="10"/>
      <c r="J23" s="14">
        <f>AVERAGE(C23:H23)</f>
        <v>3077.8833333333332</v>
      </c>
      <c r="K23" s="14">
        <f>STDEVA(C23:H23)/SQRT(COUNT(C23:H23))</f>
        <v>457.80330231564739</v>
      </c>
      <c r="L23" s="14">
        <f>COUNT(C23:H23)</f>
        <v>3</v>
      </c>
    </row>
    <row r="24" spans="1:12" ht="15" thickTop="1"/>
    <row r="25" spans="1:12" s="2" customFormat="1" ht="15" thickBot="1">
      <c r="A25" s="1" t="s">
        <v>16</v>
      </c>
    </row>
    <row r="26" spans="1:12" s="2" customFormat="1" ht="15.75" thickTop="1" thickBot="1">
      <c r="A26" s="25" t="s">
        <v>23</v>
      </c>
      <c r="B26" s="3"/>
      <c r="C26" s="32">
        <v>20200527</v>
      </c>
      <c r="D26" s="32">
        <v>20200528</v>
      </c>
      <c r="E26" s="32">
        <v>20200529</v>
      </c>
      <c r="F26" s="32"/>
      <c r="G26" s="32"/>
      <c r="H26" s="32"/>
      <c r="J26" s="5" t="s">
        <v>33</v>
      </c>
      <c r="K26" s="5" t="s">
        <v>42</v>
      </c>
      <c r="L26" s="5" t="s">
        <v>35</v>
      </c>
    </row>
    <row r="27" spans="1:12" s="2" customFormat="1" ht="15.75" thickTop="1" thickBot="1">
      <c r="A27" s="33" t="s">
        <v>36</v>
      </c>
      <c r="B27" s="7" t="s">
        <v>37</v>
      </c>
      <c r="C27" s="10">
        <v>3450</v>
      </c>
      <c r="D27" s="10">
        <v>3547.8333333333335</v>
      </c>
      <c r="E27" s="10">
        <v>2105</v>
      </c>
      <c r="F27" s="10"/>
      <c r="G27" s="10"/>
      <c r="H27" s="10"/>
      <c r="J27" s="14">
        <f>AVERAGE(C27:H27)</f>
        <v>3034.2777777777778</v>
      </c>
      <c r="K27" s="14">
        <f>STDEVA(C27:H27)/SQRT(COUNT(C27:H27))</f>
        <v>465.49641297632627</v>
      </c>
      <c r="L27" s="14">
        <f>COUNT(C27:H27)</f>
        <v>3</v>
      </c>
    </row>
    <row r="28" spans="1:12" ht="15" thickTop="1"/>
    <row r="29" spans="1:12" s="2" customFormat="1" ht="15" thickBot="1">
      <c r="A29" s="1" t="s">
        <v>10</v>
      </c>
    </row>
    <row r="30" spans="1:12" s="2" customFormat="1" ht="15.75" thickTop="1" thickBot="1">
      <c r="A30" s="25" t="s">
        <v>24</v>
      </c>
      <c r="B30" s="3"/>
      <c r="C30" s="32">
        <v>20200527</v>
      </c>
      <c r="D30" s="32">
        <v>20200528</v>
      </c>
      <c r="E30" s="32">
        <v>20200529</v>
      </c>
      <c r="F30" s="32"/>
      <c r="G30" s="32"/>
      <c r="H30" s="32"/>
      <c r="J30" s="5" t="s">
        <v>33</v>
      </c>
      <c r="K30" s="5" t="s">
        <v>34</v>
      </c>
      <c r="L30" s="5" t="s">
        <v>35</v>
      </c>
    </row>
    <row r="31" spans="1:12" s="2" customFormat="1" ht="15.75" thickTop="1" thickBot="1">
      <c r="A31" s="33" t="s">
        <v>36</v>
      </c>
      <c r="B31" s="7" t="s">
        <v>37</v>
      </c>
      <c r="C31" s="10">
        <v>1811.1666666666667</v>
      </c>
      <c r="D31" s="10">
        <v>1563.6666666666667</v>
      </c>
      <c r="E31" s="10">
        <v>855</v>
      </c>
      <c r="F31" s="10"/>
      <c r="G31" s="10"/>
      <c r="H31" s="10"/>
      <c r="J31" s="14">
        <f>AVERAGE(C31:H31)</f>
        <v>1409.9444444444446</v>
      </c>
      <c r="K31" s="14">
        <f>STDEVA(C31:H31)/SQRT(COUNT(C31:H31))</f>
        <v>286.52316067804708</v>
      </c>
      <c r="L31" s="14">
        <f>COUNT(C31:H31)</f>
        <v>3</v>
      </c>
    </row>
    <row r="32" spans="1:12" ht="15" thickTop="1"/>
    <row r="33" spans="1:12" s="2" customFormat="1" ht="15" thickBot="1">
      <c r="A33" s="1" t="s">
        <v>11</v>
      </c>
    </row>
    <row r="34" spans="1:12" s="2" customFormat="1" ht="15.75" thickTop="1" thickBot="1">
      <c r="A34" s="25" t="s">
        <v>25</v>
      </c>
      <c r="B34" s="3"/>
      <c r="C34" s="32">
        <v>20200527</v>
      </c>
      <c r="D34" s="32">
        <v>20200528</v>
      </c>
      <c r="E34" s="32">
        <v>20200529</v>
      </c>
      <c r="F34" s="32"/>
      <c r="G34" s="32"/>
      <c r="H34" s="32"/>
      <c r="J34" s="5" t="s">
        <v>33</v>
      </c>
      <c r="K34" s="5" t="s">
        <v>34</v>
      </c>
      <c r="L34" s="5" t="s">
        <v>35</v>
      </c>
    </row>
    <row r="35" spans="1:12" s="2" customFormat="1" ht="15.75" thickTop="1" thickBot="1">
      <c r="A35" s="33" t="s">
        <v>36</v>
      </c>
      <c r="B35" s="7" t="s">
        <v>37</v>
      </c>
      <c r="C35" s="10">
        <v>2551.25</v>
      </c>
      <c r="D35" s="10">
        <v>2341</v>
      </c>
      <c r="E35" s="10">
        <v>1315.5</v>
      </c>
      <c r="F35" s="10"/>
      <c r="G35" s="10"/>
      <c r="H35" s="10"/>
      <c r="J35" s="14">
        <f>AVERAGE(C35:H35)</f>
        <v>2069.25</v>
      </c>
      <c r="K35" s="14">
        <f>STDEVA(C35:H35)/SQRT(COUNT(C35:H35))</f>
        <v>381.7309534650463</v>
      </c>
      <c r="L35" s="14">
        <f>COUNT(C35:H35)</f>
        <v>3</v>
      </c>
    </row>
    <row r="36" spans="1:12" ht="15" thickTop="1"/>
    <row r="37" spans="1:12" s="2" customFormat="1" ht="15" thickBot="1">
      <c r="A37" s="1" t="s">
        <v>12</v>
      </c>
    </row>
    <row r="38" spans="1:12" s="2" customFormat="1" ht="15.75" thickTop="1" thickBot="1">
      <c r="A38" s="25" t="s">
        <v>26</v>
      </c>
      <c r="B38" s="3"/>
      <c r="C38" s="32">
        <v>20200527</v>
      </c>
      <c r="D38" s="32">
        <v>20200528</v>
      </c>
      <c r="E38" s="32">
        <v>20200529</v>
      </c>
      <c r="F38" s="32"/>
      <c r="G38" s="32"/>
      <c r="H38" s="32"/>
      <c r="J38" s="5" t="s">
        <v>33</v>
      </c>
      <c r="K38" s="5" t="s">
        <v>34</v>
      </c>
      <c r="L38" s="5" t="s">
        <v>35</v>
      </c>
    </row>
    <row r="39" spans="1:12" s="2" customFormat="1" ht="15.75" thickTop="1" thickBot="1">
      <c r="A39" s="33" t="s">
        <v>36</v>
      </c>
      <c r="B39" s="7" t="s">
        <v>37</v>
      </c>
      <c r="C39" s="10">
        <v>2861.3333333333335</v>
      </c>
      <c r="D39" s="10">
        <v>2407.75</v>
      </c>
      <c r="E39" s="10">
        <v>1166</v>
      </c>
      <c r="F39" s="10"/>
      <c r="G39" s="10"/>
      <c r="H39" s="10"/>
      <c r="J39" s="14">
        <f>AVERAGE(C39:H39)</f>
        <v>2145.0277777777778</v>
      </c>
      <c r="K39" s="14">
        <f>STDEVA(C39:H39)/SQRT(COUNT(C39:H39))</f>
        <v>506.7234624904109</v>
      </c>
      <c r="L39" s="14">
        <f>COUNT(C39:H39)</f>
        <v>3</v>
      </c>
    </row>
    <row r="40" spans="1:12" ht="15" thickTop="1"/>
    <row r="41" spans="1:12" s="2" customFormat="1" ht="15" thickBot="1">
      <c r="A41" s="1" t="s">
        <v>13</v>
      </c>
    </row>
    <row r="42" spans="1:12" s="2" customFormat="1" ht="15.75" thickTop="1" thickBot="1">
      <c r="A42" s="25" t="s">
        <v>27</v>
      </c>
      <c r="B42" s="3"/>
      <c r="C42" s="32">
        <v>20200527</v>
      </c>
      <c r="D42" s="32">
        <v>20200528</v>
      </c>
      <c r="E42" s="32">
        <v>20200529</v>
      </c>
      <c r="F42" s="32"/>
      <c r="G42" s="32"/>
      <c r="H42" s="32"/>
      <c r="J42" s="5" t="s">
        <v>33</v>
      </c>
      <c r="K42" s="5" t="s">
        <v>34</v>
      </c>
      <c r="L42" s="5" t="s">
        <v>35</v>
      </c>
    </row>
    <row r="43" spans="1:12" s="2" customFormat="1" ht="15.75" thickTop="1" thickBot="1">
      <c r="A43" s="33" t="s">
        <v>36</v>
      </c>
      <c r="B43" s="7" t="s">
        <v>37</v>
      </c>
      <c r="C43" s="10">
        <v>2132.3333333333335</v>
      </c>
      <c r="D43" s="10">
        <v>2243.5</v>
      </c>
      <c r="E43" s="10">
        <v>1154</v>
      </c>
      <c r="F43" s="10"/>
      <c r="G43" s="10"/>
      <c r="H43" s="10"/>
      <c r="J43" s="14">
        <f>AVERAGE(C43:H43)</f>
        <v>1843.2777777777781</v>
      </c>
      <c r="K43" s="14">
        <f>STDEVA(C43:H43)/SQRT(COUNT(C43:H43))</f>
        <v>346.1297435683843</v>
      </c>
      <c r="L43" s="14">
        <f>COUNT(C43:H43)</f>
        <v>3</v>
      </c>
    </row>
    <row r="44" spans="1:12" ht="15" thickTop="1"/>
    <row r="45" spans="1:12" s="2" customFormat="1" ht="15" thickBot="1">
      <c r="A45" s="1" t="s">
        <v>17</v>
      </c>
    </row>
    <row r="46" spans="1:12" s="2" customFormat="1" ht="15.75" thickTop="1" thickBot="1">
      <c r="A46" s="25" t="s">
        <v>28</v>
      </c>
      <c r="B46" s="3"/>
      <c r="C46" s="32">
        <v>20200527</v>
      </c>
      <c r="D46" s="32">
        <v>20200528</v>
      </c>
      <c r="E46" s="32">
        <v>20200529</v>
      </c>
      <c r="F46" s="32"/>
      <c r="G46" s="32"/>
      <c r="H46" s="32"/>
      <c r="J46" s="5" t="s">
        <v>33</v>
      </c>
      <c r="K46" s="5" t="s">
        <v>34</v>
      </c>
      <c r="L46" s="5" t="s">
        <v>35</v>
      </c>
    </row>
    <row r="47" spans="1:12" s="2" customFormat="1" ht="15.75" thickTop="1" thickBot="1">
      <c r="A47" s="33" t="s">
        <v>36</v>
      </c>
      <c r="B47" s="7" t="s">
        <v>37</v>
      </c>
      <c r="C47" s="10">
        <v>4528</v>
      </c>
      <c r="D47" s="10">
        <v>4023.5</v>
      </c>
      <c r="E47" s="10">
        <v>2185</v>
      </c>
      <c r="F47" s="10"/>
      <c r="G47" s="10"/>
      <c r="H47" s="10"/>
      <c r="J47" s="14">
        <f>AVERAGE(C47:H47)</f>
        <v>3578.8333333333335</v>
      </c>
      <c r="K47" s="14">
        <f>STDEVA(C47:H47)/SQRT(COUNT(C47:H47))</f>
        <v>711.97110974470775</v>
      </c>
      <c r="L47" s="14">
        <f>COUNT(C47:H47)</f>
        <v>3</v>
      </c>
    </row>
    <row r="48" spans="1:12" ht="15" thickTop="1"/>
  </sheetData>
  <phoneticPr fontId="1" type="noConversion"/>
  <pageMargins left="0.7" right="0.7" top="0.75" bottom="0.75" header="0.3" footer="0.3"/>
  <pageSetup paperSize="9"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8"/>
  <sheetViews>
    <sheetView zoomScale="70" zoomScaleNormal="70" workbookViewId="0">
      <pane xSplit="2" topLeftCell="C1" activePane="topRight" state="frozen"/>
      <selection activeCell="P17" sqref="P17"/>
      <selection pane="topRight" activeCell="P19" sqref="P19"/>
    </sheetView>
  </sheetViews>
  <sheetFormatPr defaultColWidth="9.125" defaultRowHeight="14.25"/>
  <cols>
    <col min="1" max="1" width="22.75" style="34" bestFit="1" customWidth="1"/>
    <col min="2" max="2" width="7.5" style="34" bestFit="1" customWidth="1"/>
    <col min="3" max="8" width="9" style="34" customWidth="1"/>
    <col min="9" max="9" width="5.75" style="34" customWidth="1"/>
    <col min="10" max="11" width="6.625" style="34" customWidth="1"/>
    <col min="12" max="12" width="3.875" style="34" customWidth="1"/>
    <col min="13" max="16384" width="9.125" style="34"/>
  </cols>
  <sheetData>
    <row r="1" spans="1:12" s="2" customFormat="1" ht="15" thickBot="1">
      <c r="A1" s="1" t="str">
        <f>'Fig. 4D_Raw'!A1</f>
        <v>Mock</v>
      </c>
    </row>
    <row r="2" spans="1:12" s="2" customFormat="1" ht="15.75" thickTop="1" thickBot="1">
      <c r="A2" s="31" t="str">
        <f>'Fig. 4D_Raw'!A2</f>
        <v>pRK</v>
      </c>
      <c r="B2" s="3"/>
      <c r="C2" s="32">
        <f>'Fig. 4D_Raw'!C2</f>
        <v>20200527</v>
      </c>
      <c r="D2" s="32">
        <f>'Fig. 4D_Raw'!D2</f>
        <v>20200528</v>
      </c>
      <c r="E2" s="32">
        <f>'Fig. 4D_Raw'!E2</f>
        <v>20200529</v>
      </c>
      <c r="F2" s="32"/>
      <c r="G2" s="32"/>
      <c r="H2" s="32"/>
      <c r="J2" s="5" t="s">
        <v>33</v>
      </c>
      <c r="K2" s="5" t="s">
        <v>34</v>
      </c>
      <c r="L2" s="5" t="s">
        <v>35</v>
      </c>
    </row>
    <row r="3" spans="1:12" s="2" customFormat="1" ht="15.75" thickTop="1" thickBot="1">
      <c r="A3" s="33" t="str">
        <f>'Fig. 4D_Raw'!A3</f>
        <v>Halo</v>
      </c>
      <c r="B3" s="7" t="str">
        <f>'Fig. 4D_Raw'!B3</f>
        <v>Surface</v>
      </c>
      <c r="C3" s="10">
        <f>100*('Fig. 4D_Raw'!C3-'Fig. 4D_Raw'!C$3)/('Fig. 4D_Raw'!C$7-'Fig. 4D_Raw'!C$3)</f>
        <v>0</v>
      </c>
      <c r="D3" s="10">
        <f>100*('Fig. 4D_Raw'!D3-'Fig. 4D_Raw'!D$3)/('Fig. 4D_Raw'!D$7-'Fig. 4D_Raw'!D$3)</f>
        <v>0</v>
      </c>
      <c r="E3" s="10">
        <f>100*('Fig. 4D_Raw'!E3-'Fig. 4D_Raw'!E$3)/('Fig. 4D_Raw'!E$7-'Fig. 4D_Raw'!E$3)</f>
        <v>0</v>
      </c>
      <c r="F3" s="10"/>
      <c r="G3" s="10"/>
      <c r="H3" s="10"/>
      <c r="J3" s="14">
        <f>AVERAGE(C3:H3)</f>
        <v>0</v>
      </c>
      <c r="K3" s="14">
        <f>STDEVA(C3:H3)/SQRT(COUNT(C3:H3))</f>
        <v>0</v>
      </c>
      <c r="L3" s="14">
        <f>COUNT(C3:H3)</f>
        <v>3</v>
      </c>
    </row>
    <row r="4" spans="1:12" ht="15" thickTop="1"/>
    <row r="5" spans="1:12" s="2" customFormat="1" ht="15" thickBot="1">
      <c r="A5" s="1" t="str">
        <f>'Fig. 4D_Raw'!A5</f>
        <v>WT</v>
      </c>
    </row>
    <row r="6" spans="1:12" s="2" customFormat="1" ht="15.75" thickTop="1" thickBot="1">
      <c r="A6" s="31" t="str">
        <f>'Fig. 4D_Raw'!A6</f>
        <v>GB1 + GB2</v>
      </c>
      <c r="B6" s="3"/>
      <c r="C6" s="32">
        <f>'Fig. 4D_Raw'!C6</f>
        <v>20200527</v>
      </c>
      <c r="D6" s="32">
        <f>'Fig. 4D_Raw'!D6</f>
        <v>20200528</v>
      </c>
      <c r="E6" s="32">
        <f>'Fig. 4D_Raw'!E6</f>
        <v>20200529</v>
      </c>
      <c r="F6" s="32"/>
      <c r="G6" s="32"/>
      <c r="H6" s="32"/>
      <c r="J6" s="5" t="s">
        <v>33</v>
      </c>
      <c r="K6" s="5" t="s">
        <v>34</v>
      </c>
      <c r="L6" s="5" t="s">
        <v>35</v>
      </c>
    </row>
    <row r="7" spans="1:12" s="2" customFormat="1" ht="15.75" thickTop="1" thickBot="1">
      <c r="A7" s="33" t="str">
        <f>'Fig. 4D_Raw'!A7</f>
        <v>Halo</v>
      </c>
      <c r="B7" s="7" t="str">
        <f>'Fig. 4D_Raw'!B7</f>
        <v>Surface</v>
      </c>
      <c r="C7" s="10">
        <f>100*('Fig. 4D_Raw'!C7-'Fig. 4D_Raw'!C$3)/('Fig. 4D_Raw'!C$7-'Fig. 4D_Raw'!C$3)</f>
        <v>100</v>
      </c>
      <c r="D7" s="10">
        <f>100*('Fig. 4D_Raw'!D7-'Fig. 4D_Raw'!D$3)/('Fig. 4D_Raw'!D$7-'Fig. 4D_Raw'!D$3)</f>
        <v>100</v>
      </c>
      <c r="E7" s="10">
        <f>100*('Fig. 4D_Raw'!E7-'Fig. 4D_Raw'!E$3)/('Fig. 4D_Raw'!E$7-'Fig. 4D_Raw'!E$3)</f>
        <v>100</v>
      </c>
      <c r="F7" s="10"/>
      <c r="G7" s="10"/>
      <c r="H7" s="10"/>
      <c r="J7" s="14">
        <f>AVERAGE(C7:H7)</f>
        <v>100</v>
      </c>
      <c r="K7" s="14">
        <f>STDEVA(C7:H7)/SQRT(COUNT(C7:H7))</f>
        <v>0</v>
      </c>
      <c r="L7" s="14">
        <f>COUNT(C7:H7)</f>
        <v>3</v>
      </c>
    </row>
    <row r="8" spans="1:12" ht="15" thickTop="1"/>
    <row r="9" spans="1:12" s="2" customFormat="1" ht="15" thickBot="1">
      <c r="A9" s="1" t="str">
        <f>'Fig. 4D_Raw'!A9</f>
        <v>GB1-1</v>
      </c>
    </row>
    <row r="10" spans="1:12" s="2" customFormat="1" ht="15.75" thickTop="1" thickBot="1">
      <c r="A10" s="31" t="str">
        <f>'Fig. 4D_Raw'!A10</f>
        <v>GB1-M807A + GB2</v>
      </c>
      <c r="B10" s="3"/>
      <c r="C10" s="32">
        <f>'Fig. 4D_Raw'!C10</f>
        <v>20200527</v>
      </c>
      <c r="D10" s="32">
        <f>'Fig. 4D_Raw'!D10</f>
        <v>20200528</v>
      </c>
      <c r="E10" s="32">
        <f>'Fig. 4D_Raw'!E10</f>
        <v>20200529</v>
      </c>
      <c r="F10" s="32"/>
      <c r="G10" s="32"/>
      <c r="H10" s="32"/>
      <c r="J10" s="5" t="s">
        <v>33</v>
      </c>
      <c r="K10" s="5" t="s">
        <v>34</v>
      </c>
      <c r="L10" s="5" t="s">
        <v>35</v>
      </c>
    </row>
    <row r="11" spans="1:12" s="2" customFormat="1" ht="15.75" thickTop="1" thickBot="1">
      <c r="A11" s="33" t="str">
        <f>'Fig. 4D_Raw'!A11</f>
        <v>Halo</v>
      </c>
      <c r="B11" s="7" t="str">
        <f>'Fig. 4D_Raw'!B11</f>
        <v>Surface</v>
      </c>
      <c r="C11" s="10">
        <f>100*('Fig. 4D_Raw'!C11-'Fig. 4D_Raw'!C$3)/('Fig. 4D_Raw'!C$7-'Fig. 4D_Raw'!C$3)</f>
        <v>76.727699006363736</v>
      </c>
      <c r="D11" s="10">
        <f>100*('Fig. 4D_Raw'!D11-'Fig. 4D_Raw'!D$3)/('Fig. 4D_Raw'!D$7-'Fig. 4D_Raw'!D$3)</f>
        <v>87.097161455554371</v>
      </c>
      <c r="E11" s="10">
        <f>100*('Fig. 4D_Raw'!E11-'Fig. 4D_Raw'!E$3)/('Fig. 4D_Raw'!E$7-'Fig. 4D_Raw'!E$3)</f>
        <v>83.290461981685354</v>
      </c>
      <c r="F11" s="10"/>
      <c r="G11" s="10"/>
      <c r="H11" s="10"/>
      <c r="J11" s="14">
        <f>AVERAGE(C11:H11)</f>
        <v>82.371774147867811</v>
      </c>
      <c r="K11" s="14">
        <f>STDEVA(C11:H11)/SQRT(COUNT(C11:H11))</f>
        <v>3.0284445057541189</v>
      </c>
      <c r="L11" s="14">
        <f>COUNT(C11:H11)</f>
        <v>3</v>
      </c>
    </row>
    <row r="12" spans="1:12" ht="15" thickTop="1"/>
    <row r="13" spans="1:12" s="2" customFormat="1" ht="15" thickBot="1">
      <c r="A13" s="1" t="str">
        <f>'Fig. 4D_Raw'!A13</f>
        <v>GB1-2</v>
      </c>
    </row>
    <row r="14" spans="1:12" s="2" customFormat="1" ht="15.75" thickTop="1" thickBot="1">
      <c r="A14" s="31" t="str">
        <f>'Fig. 4D_Raw'!A14</f>
        <v>GB1-Y810A + GB2</v>
      </c>
      <c r="B14" s="3"/>
      <c r="C14" s="32">
        <f>'Fig. 4D_Raw'!C14</f>
        <v>20200527</v>
      </c>
      <c r="D14" s="32">
        <f>'Fig. 4D_Raw'!D14</f>
        <v>20200528</v>
      </c>
      <c r="E14" s="32">
        <f>'Fig. 4D_Raw'!E14</f>
        <v>20200529</v>
      </c>
      <c r="F14" s="32"/>
      <c r="G14" s="32"/>
      <c r="H14" s="32"/>
      <c r="J14" s="5" t="s">
        <v>33</v>
      </c>
      <c r="K14" s="5" t="s">
        <v>42</v>
      </c>
      <c r="L14" s="5" t="s">
        <v>41</v>
      </c>
    </row>
    <row r="15" spans="1:12" s="2" customFormat="1" ht="15.75" thickTop="1" thickBot="1">
      <c r="A15" s="33" t="str">
        <f>'Fig. 4D_Raw'!A15</f>
        <v>Halo</v>
      </c>
      <c r="B15" s="7" t="str">
        <f>'Fig. 4D_Raw'!B15</f>
        <v>Surface</v>
      </c>
      <c r="C15" s="10">
        <f>100*('Fig. 4D_Raw'!C15-'Fig. 4D_Raw'!C$3)/('Fig. 4D_Raw'!C$7-'Fig. 4D_Raw'!C$3)</f>
        <v>105.83900859662833</v>
      </c>
      <c r="D15" s="10">
        <f>100*('Fig. 4D_Raw'!D15-'Fig. 4D_Raw'!D$3)/('Fig. 4D_Raw'!D$7-'Fig. 4D_Raw'!D$3)</f>
        <v>93.618610607192394</v>
      </c>
      <c r="E15" s="10">
        <f>100*('Fig. 4D_Raw'!E15-'Fig. 4D_Raw'!E$3)/('Fig. 4D_Raw'!E$7-'Fig. 4D_Raw'!E$3)</f>
        <v>99.115135301985802</v>
      </c>
      <c r="F15" s="10"/>
      <c r="G15" s="10"/>
      <c r="H15" s="10"/>
      <c r="J15" s="14">
        <f>AVERAGE(C15:H15)</f>
        <v>99.52425150193551</v>
      </c>
      <c r="K15" s="14">
        <f>STDEVA(C15:H15)/SQRT(COUNT(C15:H15))</f>
        <v>3.533650794096121</v>
      </c>
      <c r="L15" s="14">
        <f>COUNT(C15:H15)</f>
        <v>3</v>
      </c>
    </row>
    <row r="16" spans="1:12" ht="15" thickTop="1"/>
    <row r="17" spans="1:12" s="2" customFormat="1" ht="15" thickBot="1">
      <c r="A17" s="1" t="str">
        <f>'Fig. 4D_Raw'!A17</f>
        <v>GB1-3</v>
      </c>
    </row>
    <row r="18" spans="1:12" s="2" customFormat="1" ht="15.75" thickTop="1" thickBot="1">
      <c r="A18" s="31" t="str">
        <f>'Fig. 4D_Raw'!A18</f>
        <v>GB1-N811A + GB2</v>
      </c>
      <c r="B18" s="3"/>
      <c r="C18" s="32">
        <f>'Fig. 4D_Raw'!C18</f>
        <v>20200527</v>
      </c>
      <c r="D18" s="32">
        <f>'Fig. 4D_Raw'!D18</f>
        <v>20200528</v>
      </c>
      <c r="E18" s="32">
        <f>'Fig. 4D_Raw'!E18</f>
        <v>20200529</v>
      </c>
      <c r="F18" s="32"/>
      <c r="G18" s="32"/>
      <c r="H18" s="32"/>
      <c r="J18" s="5" t="s">
        <v>33</v>
      </c>
      <c r="K18" s="5" t="s">
        <v>42</v>
      </c>
      <c r="L18" s="5" t="s">
        <v>41</v>
      </c>
    </row>
    <row r="19" spans="1:12" s="2" customFormat="1" ht="15.75" thickTop="1" thickBot="1">
      <c r="A19" s="33" t="str">
        <f>'Fig. 4D_Raw'!A19</f>
        <v>Halo</v>
      </c>
      <c r="B19" s="7" t="str">
        <f>'Fig. 4D_Raw'!B19</f>
        <v>Surface</v>
      </c>
      <c r="C19" s="10">
        <f>100*('Fig. 4D_Raw'!C19-'Fig. 4D_Raw'!C$3)/('Fig. 4D_Raw'!C$7-'Fig. 4D_Raw'!C$3)</f>
        <v>105.45941721558557</v>
      </c>
      <c r="D19" s="10">
        <f>100*('Fig. 4D_Raw'!D19-'Fig. 4D_Raw'!D$3)/('Fig. 4D_Raw'!D$7-'Fig. 4D_Raw'!D$3)</f>
        <v>100.65628001280547</v>
      </c>
      <c r="E19" s="10">
        <f>100*('Fig. 4D_Raw'!E19-'Fig. 4D_Raw'!E$3)/('Fig. 4D_Raw'!E$7-'Fig. 4D_Raw'!E$3)</f>
        <v>100.23664986109682</v>
      </c>
      <c r="F19" s="10"/>
      <c r="G19" s="10"/>
      <c r="H19" s="10"/>
      <c r="J19" s="14">
        <f>AVERAGE(C19:H19)</f>
        <v>102.11744902982929</v>
      </c>
      <c r="K19" s="14">
        <f>STDEVA(C19:H19)/SQRT(COUNT(C19:H19))</f>
        <v>1.6753692013017238</v>
      </c>
      <c r="L19" s="14">
        <f>COUNT(C19:H19)</f>
        <v>3</v>
      </c>
    </row>
    <row r="20" spans="1:12" ht="15" thickTop="1"/>
    <row r="21" spans="1:12" s="2" customFormat="1" ht="15" thickBot="1">
      <c r="A21" s="1" t="str">
        <f>'Fig. 4D_Raw'!A21</f>
        <v>GB1-4</v>
      </c>
    </row>
    <row r="22" spans="1:12" s="2" customFormat="1" ht="15.75" thickTop="1" thickBot="1">
      <c r="A22" s="31" t="str">
        <f>'Fig. 4D_Raw'!A22</f>
        <v>GB1-MYN-AAA + GB2</v>
      </c>
      <c r="B22" s="3"/>
      <c r="C22" s="32">
        <f>'Fig. 4D_Raw'!C22</f>
        <v>20200527</v>
      </c>
      <c r="D22" s="32">
        <f>'Fig. 4D_Raw'!D22</f>
        <v>20200528</v>
      </c>
      <c r="E22" s="32">
        <f>'Fig. 4D_Raw'!E22</f>
        <v>20200529</v>
      </c>
      <c r="F22" s="32"/>
      <c r="G22" s="32"/>
      <c r="H22" s="32"/>
      <c r="J22" s="5" t="s">
        <v>33</v>
      </c>
      <c r="K22" s="5" t="s">
        <v>34</v>
      </c>
      <c r="L22" s="5" t="s">
        <v>35</v>
      </c>
    </row>
    <row r="23" spans="1:12" s="2" customFormat="1" ht="15.75" thickTop="1" thickBot="1">
      <c r="A23" s="33" t="str">
        <f>'Fig. 4D_Raw'!A23</f>
        <v>Halo</v>
      </c>
      <c r="B23" s="7" t="str">
        <f>'Fig. 4D_Raw'!B23</f>
        <v>Surface</v>
      </c>
      <c r="C23" s="10">
        <f>100*('Fig. 4D_Raw'!C23-'Fig. 4D_Raw'!C$3)/('Fig. 4D_Raw'!C$7-'Fig. 4D_Raw'!C$3)</f>
        <v>82.561125376800263</v>
      </c>
      <c r="D23" s="10">
        <f>100*('Fig. 4D_Raw'!D23-'Fig. 4D_Raw'!D$3)/('Fig. 4D_Raw'!D$7-'Fig. 4D_Raw'!D$3)</f>
        <v>84.926902144915161</v>
      </c>
      <c r="E23" s="10">
        <f>100*('Fig. 4D_Raw'!E23-'Fig. 4D_Raw'!E$3)/('Fig. 4D_Raw'!E$7-'Fig. 4D_Raw'!E$3)</f>
        <v>88.815721782076352</v>
      </c>
      <c r="F23" s="10"/>
      <c r="G23" s="10"/>
      <c r="H23" s="10"/>
      <c r="J23" s="14">
        <f>AVERAGE(C23:H23)</f>
        <v>85.434583101263925</v>
      </c>
      <c r="K23" s="14">
        <f>STDEVA(C23:H23)/SQRT(COUNT(C23:H23))</f>
        <v>1.8233027736594325</v>
      </c>
      <c r="L23" s="14">
        <f>COUNT(C23:H23)</f>
        <v>3</v>
      </c>
    </row>
    <row r="24" spans="1:12" ht="15" thickTop="1"/>
    <row r="25" spans="1:12" s="2" customFormat="1" ht="15" thickBot="1">
      <c r="A25" s="1" t="str">
        <f>'Fig. 4D_Raw'!A25</f>
        <v>GB1-20</v>
      </c>
    </row>
    <row r="26" spans="1:12" s="2" customFormat="1" ht="15.75" thickTop="1" thickBot="1">
      <c r="A26" s="31" t="str">
        <f>'Fig. 4D_Raw'!A26</f>
        <v>GB1-K792A + GB2</v>
      </c>
      <c r="B26" s="3"/>
      <c r="C26" s="32">
        <f>'Fig. 4D_Raw'!C26</f>
        <v>20200527</v>
      </c>
      <c r="D26" s="32">
        <f>'Fig. 4D_Raw'!D26</f>
        <v>20200528</v>
      </c>
      <c r="E26" s="32">
        <f>'Fig. 4D_Raw'!E26</f>
        <v>20200529</v>
      </c>
      <c r="F26" s="32"/>
      <c r="G26" s="32"/>
      <c r="H26" s="32"/>
      <c r="J26" s="5" t="s">
        <v>33</v>
      </c>
      <c r="K26" s="5" t="s">
        <v>34</v>
      </c>
      <c r="L26" s="5" t="s">
        <v>35</v>
      </c>
    </row>
    <row r="27" spans="1:12" s="2" customFormat="1" ht="15.75" thickTop="1" thickBot="1">
      <c r="A27" s="33" t="str">
        <f>'Fig. 4D_Raw'!A27</f>
        <v>Halo</v>
      </c>
      <c r="B27" s="7" t="str">
        <f>'Fig. 4D_Raw'!B27</f>
        <v>Surface</v>
      </c>
      <c r="C27" s="10">
        <f>100*('Fig. 4D_Raw'!C27-'Fig. 4D_Raw'!C$3)/('Fig. 4D_Raw'!C$7-'Fig. 4D_Raw'!C$3)</f>
        <v>75.527520375125604</v>
      </c>
      <c r="D27" s="10">
        <f>100*('Fig. 4D_Raw'!D27-'Fig. 4D_Raw'!D$3)/('Fig. 4D_Raw'!D$7-'Fig. 4D_Raw'!D$3)</f>
        <v>92.64841888094476</v>
      </c>
      <c r="E27" s="10">
        <f>100*('Fig. 4D_Raw'!E27-'Fig. 4D_Raw'!E$3)/('Fig. 4D_Raw'!E$7-'Fig. 4D_Raw'!E$3)</f>
        <v>84.484000411564978</v>
      </c>
      <c r="F27" s="10"/>
      <c r="G27" s="10"/>
      <c r="H27" s="10"/>
      <c r="J27" s="14">
        <f>AVERAGE(C27:H27)</f>
        <v>84.219979889211785</v>
      </c>
      <c r="K27" s="14">
        <f>STDEVA(C27:H27)/SQRT(COUNT(C27:H27))</f>
        <v>4.9441403546288303</v>
      </c>
      <c r="L27" s="14">
        <f>COUNT(C27:H27)</f>
        <v>3</v>
      </c>
    </row>
    <row r="28" spans="1:12" ht="15" thickTop="1"/>
    <row r="29" spans="1:12" s="2" customFormat="1" ht="15" thickBot="1">
      <c r="A29" s="1" t="str">
        <f>'Fig. 4D_Raw'!A29</f>
        <v>GB2-9</v>
      </c>
    </row>
    <row r="30" spans="1:12" s="2" customFormat="1" ht="15.75" thickTop="1" thickBot="1">
      <c r="A30" s="31" t="str">
        <f>'Fig. 4D_Raw'!A30</f>
        <v>GB1 + GB2-M694A</v>
      </c>
      <c r="B30" s="3"/>
      <c r="C30" s="32">
        <f>'Fig. 4D_Raw'!C30</f>
        <v>20200527</v>
      </c>
      <c r="D30" s="32">
        <f>'Fig. 4D_Raw'!D30</f>
        <v>20200528</v>
      </c>
      <c r="E30" s="32">
        <f>'Fig. 4D_Raw'!E30</f>
        <v>20200529</v>
      </c>
      <c r="F30" s="32"/>
      <c r="G30" s="32"/>
      <c r="H30" s="32"/>
      <c r="J30" s="5" t="s">
        <v>33</v>
      </c>
      <c r="K30" s="5" t="s">
        <v>34</v>
      </c>
      <c r="L30" s="5" t="s">
        <v>35</v>
      </c>
    </row>
    <row r="31" spans="1:12" s="2" customFormat="1" ht="15.75" thickTop="1" thickBot="1">
      <c r="A31" s="33" t="str">
        <f>'Fig. 4D_Raw'!A31</f>
        <v>Halo</v>
      </c>
      <c r="B31" s="7" t="str">
        <f>'Fig. 4D_Raw'!B31</f>
        <v>Surface</v>
      </c>
      <c r="C31" s="10">
        <f>100*('Fig. 4D_Raw'!C31-'Fig. 4D_Raw'!C$3)/('Fig. 4D_Raw'!C$7-'Fig. 4D_Raw'!C$3)</f>
        <v>38.934166945777982</v>
      </c>
      <c r="D31" s="10">
        <f>100*('Fig. 4D_Raw'!D31-'Fig. 4D_Raw'!D$3)/('Fig. 4D_Raw'!D$7-'Fig. 4D_Raw'!D$3)</f>
        <v>39.714722726140934</v>
      </c>
      <c r="E31" s="10">
        <f>100*('Fig. 4D_Raw'!E31-'Fig. 4D_Raw'!E$3)/('Fig. 4D_Raw'!E$7-'Fig. 4D_Raw'!E$3)</f>
        <v>33.03837843399527</v>
      </c>
      <c r="F31" s="10"/>
      <c r="G31" s="10"/>
      <c r="H31" s="10"/>
      <c r="J31" s="14">
        <f>AVERAGE(C31:H31)</f>
        <v>37.229089368638057</v>
      </c>
      <c r="K31" s="14">
        <f>STDEVA(C31:H31)/SQRT(COUNT(C31:H31))</f>
        <v>2.1074360753346313</v>
      </c>
      <c r="L31" s="14">
        <f>COUNT(C31:H31)</f>
        <v>3</v>
      </c>
    </row>
    <row r="32" spans="1:12" ht="15" thickTop="1"/>
    <row r="33" spans="1:12" s="2" customFormat="1" ht="15" thickBot="1">
      <c r="A33" s="1" t="str">
        <f>'Fig. 4D_Raw'!A33</f>
        <v>GB2-10</v>
      </c>
    </row>
    <row r="34" spans="1:12" s="2" customFormat="1" ht="15.75" thickTop="1" thickBot="1">
      <c r="A34" s="31" t="str">
        <f>'Fig. 4D_Raw'!A34</f>
        <v>GB1 + GB2-Y697A</v>
      </c>
      <c r="B34" s="3"/>
      <c r="C34" s="32">
        <f>'Fig. 4D_Raw'!C34</f>
        <v>20200527</v>
      </c>
      <c r="D34" s="32">
        <f>'Fig. 4D_Raw'!D34</f>
        <v>20200528</v>
      </c>
      <c r="E34" s="32">
        <f>'Fig. 4D_Raw'!E34</f>
        <v>20200529</v>
      </c>
      <c r="F34" s="32"/>
      <c r="G34" s="32"/>
      <c r="H34" s="32"/>
      <c r="J34" s="5" t="s">
        <v>33</v>
      </c>
      <c r="K34" s="5" t="s">
        <v>34</v>
      </c>
      <c r="L34" s="5" t="s">
        <v>35</v>
      </c>
    </row>
    <row r="35" spans="1:12" s="2" customFormat="1" ht="15.75" thickTop="1" thickBot="1">
      <c r="A35" s="33" t="str">
        <f>'Fig. 4D_Raw'!A35</f>
        <v>Halo</v>
      </c>
      <c r="B35" s="7" t="str">
        <f>'Fig. 4D_Raw'!B35</f>
        <v>Surface</v>
      </c>
      <c r="C35" s="10">
        <f>100*('Fig. 4D_Raw'!C35-'Fig. 4D_Raw'!C$3)/('Fig. 4D_Raw'!C$7-'Fig. 4D_Raw'!C$3)</f>
        <v>55.459417215585574</v>
      </c>
      <c r="D35" s="10">
        <f>100*('Fig. 4D_Raw'!D35-'Fig. 4D_Raw'!D$3)/('Fig. 4D_Raw'!D$7-'Fig. 4D_Raw'!D$3)</f>
        <v>60.452459716145555</v>
      </c>
      <c r="E35" s="10">
        <f>100*('Fig. 4D_Raw'!E35-'Fig. 4D_Raw'!E$3)/('Fig. 4D_Raw'!E$7-'Fig. 4D_Raw'!E$3)</f>
        <v>51.990945570531949</v>
      </c>
      <c r="F35" s="10"/>
      <c r="G35" s="10"/>
      <c r="H35" s="10"/>
      <c r="J35" s="14">
        <f>AVERAGE(C35:H35)</f>
        <v>55.967607500754355</v>
      </c>
      <c r="K35" s="14">
        <f>STDEVA(C35:H35)/SQRT(COUNT(C35:H35))</f>
        <v>2.4558093325527626</v>
      </c>
      <c r="L35" s="14">
        <f>COUNT(C35:H35)</f>
        <v>3</v>
      </c>
    </row>
    <row r="36" spans="1:12" ht="15" thickTop="1"/>
    <row r="37" spans="1:12" s="2" customFormat="1" ht="15" thickBot="1">
      <c r="A37" s="1" t="str">
        <f>'Fig. 4D_Raw'!A37</f>
        <v>GB2-11</v>
      </c>
    </row>
    <row r="38" spans="1:12" s="2" customFormat="1" ht="15.75" thickTop="1" thickBot="1">
      <c r="A38" s="31" t="str">
        <f>'Fig. 4D_Raw'!A38</f>
        <v>GB1 + GB2-N698A</v>
      </c>
      <c r="B38" s="3"/>
      <c r="C38" s="32">
        <f>'Fig. 4D_Raw'!C38</f>
        <v>20200527</v>
      </c>
      <c r="D38" s="32">
        <f>'Fig. 4D_Raw'!D38</f>
        <v>20200528</v>
      </c>
      <c r="E38" s="32">
        <f>'Fig. 4D_Raw'!E38</f>
        <v>20200529</v>
      </c>
      <c r="F38" s="32"/>
      <c r="G38" s="32"/>
      <c r="H38" s="32"/>
      <c r="J38" s="5" t="s">
        <v>33</v>
      </c>
      <c r="K38" s="5" t="s">
        <v>34</v>
      </c>
      <c r="L38" s="5" t="s">
        <v>35</v>
      </c>
    </row>
    <row r="39" spans="1:12" s="2" customFormat="1" ht="15.75" thickTop="1" thickBot="1">
      <c r="A39" s="33" t="str">
        <f>'Fig. 4D_Raw'!A39</f>
        <v>Halo</v>
      </c>
      <c r="B39" s="7" t="str">
        <f>'Fig. 4D_Raw'!B39</f>
        <v>Surface</v>
      </c>
      <c r="C39" s="10">
        <f>100*('Fig. 4D_Raw'!C39-'Fig. 4D_Raw'!C$3)/('Fig. 4D_Raw'!C$7-'Fig. 4D_Raw'!C$3)</f>
        <v>62.383238435488082</v>
      </c>
      <c r="D39" s="10">
        <f>100*('Fig. 4D_Raw'!D39-'Fig. 4D_Raw'!D$3)/('Fig. 4D_Raw'!D$7-'Fig. 4D_Raw'!D$3)</f>
        <v>62.233219506989649</v>
      </c>
      <c r="E39" s="10">
        <f>100*('Fig. 4D_Raw'!E39-'Fig. 4D_Raw'!E$3)/('Fig. 4D_Raw'!E$7-'Fig. 4D_Raw'!E$3)</f>
        <v>45.838049182014608</v>
      </c>
      <c r="F39" s="10"/>
      <c r="G39" s="10"/>
      <c r="H39" s="10"/>
      <c r="J39" s="14">
        <f>AVERAGE(C39:H39)</f>
        <v>56.818169041497441</v>
      </c>
      <c r="K39" s="14">
        <f>STDEVA(C39:H39)/SQRT(COUNT(C39:H39))</f>
        <v>5.4902307333476497</v>
      </c>
      <c r="L39" s="14">
        <f>COUNT(C39:H39)</f>
        <v>3</v>
      </c>
    </row>
    <row r="40" spans="1:12" ht="15" thickTop="1"/>
    <row r="41" spans="1:12" s="2" customFormat="1" ht="15" thickBot="1">
      <c r="A41" s="1" t="str">
        <f>'Fig. 4D_Raw'!A41</f>
        <v>GB2-12</v>
      </c>
    </row>
    <row r="42" spans="1:12" s="2" customFormat="1" ht="15.75" thickTop="1" thickBot="1">
      <c r="A42" s="31" t="str">
        <f>'Fig. 4D_Raw'!A42</f>
        <v>GB1 + GB2-MYN-AAA</v>
      </c>
      <c r="B42" s="3"/>
      <c r="C42" s="32">
        <f>'Fig. 4D_Raw'!C42</f>
        <v>20200527</v>
      </c>
      <c r="D42" s="32">
        <f>'Fig. 4D_Raw'!D42</f>
        <v>20200528</v>
      </c>
      <c r="E42" s="32">
        <f>'Fig. 4D_Raw'!E42</f>
        <v>20200529</v>
      </c>
      <c r="F42" s="32"/>
      <c r="G42" s="32"/>
      <c r="H42" s="32"/>
      <c r="J42" s="5" t="s">
        <v>33</v>
      </c>
      <c r="K42" s="5" t="s">
        <v>34</v>
      </c>
      <c r="L42" s="5" t="s">
        <v>35</v>
      </c>
    </row>
    <row r="43" spans="1:12" s="2" customFormat="1" ht="15.75" thickTop="1" thickBot="1">
      <c r="A43" s="33" t="str">
        <f>'Fig. 4D_Raw'!A43</f>
        <v>Halo</v>
      </c>
      <c r="B43" s="7" t="str">
        <f>'Fig. 4D_Raw'!B43</f>
        <v>Surface</v>
      </c>
      <c r="C43" s="10">
        <f>100*('Fig. 4D_Raw'!C43-'Fig. 4D_Raw'!C$3)/('Fig. 4D_Raw'!C$7-'Fig. 4D_Raw'!C$3)</f>
        <v>46.105466860183846</v>
      </c>
      <c r="D43" s="10">
        <f>100*('Fig. 4D_Raw'!D43-'Fig. 4D_Raw'!D$3)/('Fig. 4D_Raw'!D$7-'Fig. 4D_Raw'!D$3)</f>
        <v>57.851349909294633</v>
      </c>
      <c r="E43" s="10">
        <f>100*('Fig. 4D_Raw'!E43-'Fig. 4D_Raw'!E$3)/('Fig. 4D_Raw'!E$7-'Fig. 4D_Raw'!E$3)</f>
        <v>45.344171211029945</v>
      </c>
      <c r="F43" s="10"/>
      <c r="G43" s="10"/>
      <c r="H43" s="10"/>
      <c r="J43" s="14">
        <f>AVERAGE(C43:H43)</f>
        <v>49.766995993502803</v>
      </c>
      <c r="K43" s="14">
        <f>STDEVA(C43:H43)/SQRT(COUNT(C43:H43))</f>
        <v>4.0481467547174992</v>
      </c>
      <c r="L43" s="14">
        <f>COUNT(C43:H43)</f>
        <v>3</v>
      </c>
    </row>
    <row r="44" spans="1:12" ht="15" thickTop="1"/>
    <row r="45" spans="1:12" s="2" customFormat="1" ht="15" thickBot="1">
      <c r="A45" s="1" t="str">
        <f>'Fig. 4D_Raw'!A45</f>
        <v>GB2-22</v>
      </c>
    </row>
    <row r="46" spans="1:12" s="2" customFormat="1" ht="15.75" thickTop="1" thickBot="1">
      <c r="A46" s="31" t="str">
        <f>'Fig. 4D_Raw'!A46</f>
        <v>GB1 + GB2-S695A</v>
      </c>
      <c r="B46" s="3"/>
      <c r="C46" s="32">
        <f>'Fig. 4D_Raw'!C46</f>
        <v>20200527</v>
      </c>
      <c r="D46" s="32">
        <f>'Fig. 4D_Raw'!D46</f>
        <v>20200528</v>
      </c>
      <c r="E46" s="32">
        <f>'Fig. 4D_Raw'!E46</f>
        <v>20200529</v>
      </c>
      <c r="F46" s="32"/>
      <c r="G46" s="32"/>
      <c r="H46" s="32"/>
      <c r="J46" s="5" t="s">
        <v>33</v>
      </c>
      <c r="K46" s="5" t="s">
        <v>34</v>
      </c>
      <c r="L46" s="5" t="s">
        <v>35</v>
      </c>
    </row>
    <row r="47" spans="1:12" s="2" customFormat="1" ht="15.75" thickTop="1" thickBot="1">
      <c r="A47" s="33" t="str">
        <f>'Fig. 4D_Raw'!A47</f>
        <v>Halo</v>
      </c>
      <c r="B47" s="7" t="str">
        <f>'Fig. 4D_Raw'!B47</f>
        <v>Surface</v>
      </c>
      <c r="C47" s="10">
        <f>100*('Fig. 4D_Raw'!C47-'Fig. 4D_Raw'!C$3)/('Fig. 4D_Raw'!C$7-'Fig. 4D_Raw'!C$3)</f>
        <v>99.598079714190021</v>
      </c>
      <c r="D47" s="10">
        <f>100*('Fig. 4D_Raw'!D47-'Fig. 4D_Raw'!D$3)/('Fig. 4D_Raw'!D$7-'Fig. 4D_Raw'!D$3)</f>
        <v>105.33827766513713</v>
      </c>
      <c r="E47" s="10">
        <f>100*('Fig. 4D_Raw'!E47-'Fig. 4D_Raw'!E$3)/('Fig. 4D_Raw'!E$7-'Fig. 4D_Raw'!E$3)</f>
        <v>87.776520218129434</v>
      </c>
      <c r="F47" s="10"/>
      <c r="G47" s="10"/>
      <c r="H47" s="10"/>
      <c r="J47" s="14">
        <f>AVERAGE(C47:H47)</f>
        <v>97.570959199152185</v>
      </c>
      <c r="K47" s="14">
        <f>STDEVA(C47:H47)/SQRT(COUNT(C47:H47))</f>
        <v>5.1699691921631397</v>
      </c>
      <c r="L47" s="14">
        <f>COUNT(C47:H47)</f>
        <v>3</v>
      </c>
    </row>
    <row r="48" spans="1:12" ht="15" thickTop="1"/>
  </sheetData>
  <phoneticPr fontId="1" type="noConversion"/>
  <pageMargins left="0.7" right="0.7" top="0.75" bottom="0.75" header="0.3" footer="0.3"/>
  <pageSetup paperSize="9" orientation="portrait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5"/>
  <sheetViews>
    <sheetView zoomScale="55" zoomScaleNormal="55" workbookViewId="0">
      <pane xSplit="2" ySplit="2" topLeftCell="C3" activePane="bottomRight" state="frozen"/>
      <selection activeCell="F20" sqref="F20"/>
      <selection pane="topRight" activeCell="F20" sqref="F20"/>
      <selection pane="bottomLeft" activeCell="F20" sqref="F20"/>
      <selection pane="bottomRight" activeCell="P13" sqref="P13"/>
    </sheetView>
  </sheetViews>
  <sheetFormatPr defaultColWidth="7.625" defaultRowHeight="14.25"/>
  <cols>
    <col min="1" max="1" width="7.75" style="41" bestFit="1" customWidth="1"/>
    <col min="2" max="2" width="21.125" style="41" bestFit="1" customWidth="1"/>
    <col min="3" max="17" width="8.375" style="23" customWidth="1"/>
    <col min="18" max="18" width="7.625" style="23"/>
    <col min="19" max="20" width="7.75" style="23" bestFit="1" customWidth="1"/>
    <col min="21" max="21" width="3.125" style="23" bestFit="1" customWidth="1"/>
    <col min="22" max="16384" width="7.625" style="23"/>
  </cols>
  <sheetData>
    <row r="1" spans="1:24" s="2" customFormat="1" ht="15" thickBot="1">
      <c r="A1" s="49" t="s">
        <v>29</v>
      </c>
      <c r="B1" s="50"/>
    </row>
    <row r="2" spans="1:24" s="2" customFormat="1" ht="15.75" thickTop="1" thickBot="1">
      <c r="A2" s="25"/>
      <c r="B2" s="3"/>
      <c r="C2" s="4">
        <v>20200527</v>
      </c>
      <c r="D2" s="4">
        <v>20200527</v>
      </c>
      <c r="E2" s="4">
        <v>20200528</v>
      </c>
      <c r="F2" s="4">
        <v>20200528</v>
      </c>
      <c r="G2" s="4">
        <v>20200529</v>
      </c>
      <c r="H2" s="4">
        <v>20200529</v>
      </c>
      <c r="I2" s="4">
        <v>20200604</v>
      </c>
      <c r="J2" s="4">
        <v>20200604</v>
      </c>
      <c r="K2" s="4">
        <v>20200605</v>
      </c>
      <c r="L2" s="4">
        <v>20200605</v>
      </c>
      <c r="M2" s="4">
        <v>20200610</v>
      </c>
      <c r="N2" s="4">
        <v>20200610</v>
      </c>
      <c r="O2" s="4"/>
      <c r="P2" s="4"/>
      <c r="Q2" s="4"/>
      <c r="S2" s="5" t="s">
        <v>43</v>
      </c>
      <c r="T2" s="5" t="s">
        <v>1</v>
      </c>
      <c r="U2" s="5" t="s">
        <v>2</v>
      </c>
    </row>
    <row r="3" spans="1:24" s="2" customFormat="1" ht="15.75" thickTop="1" thickBot="1">
      <c r="A3" s="35" t="s">
        <v>44</v>
      </c>
      <c r="B3" s="36" t="s">
        <v>45</v>
      </c>
      <c r="C3" s="8">
        <v>167.5552431610495</v>
      </c>
      <c r="D3" s="9">
        <v>51.339556612613393</v>
      </c>
      <c r="E3" s="10">
        <v>106.9974840098282</v>
      </c>
      <c r="F3" s="10">
        <v>74.800902749208177</v>
      </c>
      <c r="G3" s="10">
        <v>54.906396791840436</v>
      </c>
      <c r="H3" s="10">
        <v>144.33708199337786</v>
      </c>
      <c r="I3" s="10">
        <v>128.29206465522273</v>
      </c>
      <c r="J3" s="10">
        <v>158.1815188140136</v>
      </c>
      <c r="K3" s="10">
        <v>148.81581578584627</v>
      </c>
      <c r="L3" s="10">
        <v>36.934175267619331</v>
      </c>
      <c r="M3" s="10">
        <v>128.85481284385384</v>
      </c>
      <c r="N3" s="10">
        <v>96.089321174344875</v>
      </c>
      <c r="O3" s="10"/>
      <c r="P3" s="10"/>
      <c r="Q3" s="10"/>
      <c r="S3" s="14">
        <f t="shared" ref="S3:S14" si="0">AVERAGE(C3:Q3)</f>
        <v>108.09203115490152</v>
      </c>
      <c r="T3" s="14">
        <f t="shared" ref="T3:T14" si="1">STDEVA(C3:Q3)/SQRT(COUNT(C3:Q3))</f>
        <v>12.975108159902128</v>
      </c>
      <c r="U3" s="14">
        <f t="shared" ref="U3:U14" si="2">COUNT(C3:Q3)</f>
        <v>12</v>
      </c>
    </row>
    <row r="4" spans="1:24" s="2" customFormat="1" ht="15.75" thickTop="1" thickBot="1">
      <c r="A4" s="37" t="s">
        <v>46</v>
      </c>
      <c r="B4" s="38" t="s">
        <v>38</v>
      </c>
      <c r="C4" s="22">
        <v>897.62517922997108</v>
      </c>
      <c r="D4" s="13">
        <v>555.49895086532672</v>
      </c>
      <c r="E4" s="13">
        <v>427.08421469078621</v>
      </c>
      <c r="F4" s="13">
        <v>360.77333500432655</v>
      </c>
      <c r="G4" s="13">
        <v>290.43124402734151</v>
      </c>
      <c r="H4" s="13">
        <v>590.19718688533419</v>
      </c>
      <c r="I4" s="13">
        <v>541.60356154065278</v>
      </c>
      <c r="J4" s="13">
        <v>726.86765275333937</v>
      </c>
      <c r="K4" s="13">
        <v>520.38382756582621</v>
      </c>
      <c r="L4" s="13">
        <v>375.07284022336523</v>
      </c>
      <c r="M4" s="13">
        <v>429.00575376233638</v>
      </c>
      <c r="N4" s="13">
        <v>479.10524926664846</v>
      </c>
      <c r="O4" s="13"/>
      <c r="P4" s="13"/>
      <c r="Q4" s="13"/>
      <c r="S4" s="14">
        <f t="shared" si="0"/>
        <v>516.13741631793789</v>
      </c>
      <c r="T4" s="14">
        <f t="shared" si="1"/>
        <v>48.423256348878866</v>
      </c>
      <c r="U4" s="14">
        <f t="shared" si="2"/>
        <v>12</v>
      </c>
    </row>
    <row r="5" spans="1:24" s="2" customFormat="1" ht="15.75" thickTop="1" thickBot="1">
      <c r="A5" s="39" t="s">
        <v>6</v>
      </c>
      <c r="B5" s="40" t="s">
        <v>19</v>
      </c>
      <c r="C5" s="13"/>
      <c r="D5" s="13"/>
      <c r="E5" s="13"/>
      <c r="F5" s="13"/>
      <c r="G5" s="13"/>
      <c r="H5" s="13"/>
      <c r="I5" s="13">
        <v>511.75177622565889</v>
      </c>
      <c r="J5" s="13">
        <v>609.95920053295492</v>
      </c>
      <c r="K5" s="13">
        <v>419.69121831898542</v>
      </c>
      <c r="L5" s="13">
        <v>329.80521988541352</v>
      </c>
      <c r="M5" s="13">
        <v>330.77095291334496</v>
      </c>
      <c r="N5" s="13">
        <v>362.85338391793931</v>
      </c>
      <c r="O5" s="13"/>
      <c r="P5" s="13"/>
      <c r="Q5" s="13"/>
      <c r="S5" s="14">
        <f t="shared" si="0"/>
        <v>427.47195863238289</v>
      </c>
      <c r="T5" s="14">
        <f t="shared" si="1"/>
        <v>46.018350539948074</v>
      </c>
      <c r="U5" s="14">
        <f t="shared" si="2"/>
        <v>6</v>
      </c>
    </row>
    <row r="6" spans="1:24" s="2" customFormat="1" ht="15.75" thickTop="1" thickBot="1">
      <c r="A6" s="39" t="s">
        <v>7</v>
      </c>
      <c r="B6" s="40" t="s">
        <v>20</v>
      </c>
      <c r="C6" s="13"/>
      <c r="D6" s="13"/>
      <c r="E6" s="13"/>
      <c r="F6" s="13"/>
      <c r="G6" s="13"/>
      <c r="H6" s="13"/>
      <c r="I6" s="13">
        <v>203.75422471904844</v>
      </c>
      <c r="J6" s="13">
        <v>324.53993330383253</v>
      </c>
      <c r="K6" s="13">
        <v>216.4464032917237</v>
      </c>
      <c r="L6" s="13">
        <v>145.70391744772121</v>
      </c>
      <c r="M6" s="13">
        <v>245.14568938736551</v>
      </c>
      <c r="N6" s="13">
        <v>326.62344136078019</v>
      </c>
      <c r="O6" s="13"/>
      <c r="P6" s="13"/>
      <c r="Q6" s="13"/>
      <c r="S6" s="14">
        <f t="shared" si="0"/>
        <v>243.70226825174527</v>
      </c>
      <c r="T6" s="14">
        <f t="shared" si="1"/>
        <v>29.07182921807323</v>
      </c>
      <c r="U6" s="14">
        <f t="shared" si="2"/>
        <v>6</v>
      </c>
    </row>
    <row r="7" spans="1:24" s="2" customFormat="1" ht="15.75" thickTop="1" thickBot="1">
      <c r="A7" s="39" t="s">
        <v>47</v>
      </c>
      <c r="B7" s="40" t="s">
        <v>21</v>
      </c>
      <c r="C7" s="13"/>
      <c r="D7" s="13"/>
      <c r="E7" s="13"/>
      <c r="F7" s="13"/>
      <c r="G7" s="13"/>
      <c r="H7" s="13"/>
      <c r="I7" s="13">
        <v>306.07153500839786</v>
      </c>
      <c r="J7" s="13">
        <v>378.69564557588035</v>
      </c>
      <c r="K7" s="13">
        <v>229.43652153835819</v>
      </c>
      <c r="L7" s="13">
        <v>166.25656464887211</v>
      </c>
      <c r="M7" s="13">
        <v>209.86957365874548</v>
      </c>
      <c r="N7" s="13">
        <v>276.84255662929428</v>
      </c>
      <c r="O7" s="13"/>
      <c r="P7" s="13"/>
      <c r="Q7" s="13"/>
      <c r="S7" s="14">
        <f t="shared" si="0"/>
        <v>261.1953995099247</v>
      </c>
      <c r="T7" s="14">
        <f t="shared" si="1"/>
        <v>30.941535182150819</v>
      </c>
      <c r="U7" s="14">
        <f t="shared" si="2"/>
        <v>6</v>
      </c>
    </row>
    <row r="8" spans="1:24" s="2" customFormat="1" ht="15.75" thickTop="1" thickBot="1">
      <c r="A8" s="39" t="s">
        <v>9</v>
      </c>
      <c r="B8" s="40" t="s">
        <v>22</v>
      </c>
      <c r="C8" s="13"/>
      <c r="D8" s="13"/>
      <c r="E8" s="13"/>
      <c r="F8" s="13"/>
      <c r="G8" s="13"/>
      <c r="H8" s="13"/>
      <c r="I8" s="13">
        <v>129.45761379313507</v>
      </c>
      <c r="J8" s="13">
        <v>164.30641352141751</v>
      </c>
      <c r="K8" s="13">
        <v>150.50415575579601</v>
      </c>
      <c r="L8" s="13">
        <v>61.788732595794521</v>
      </c>
      <c r="M8" s="13">
        <v>143.89277470373108</v>
      </c>
      <c r="N8" s="13">
        <v>104.89215275860732</v>
      </c>
      <c r="O8" s="13"/>
      <c r="P8" s="13"/>
      <c r="Q8" s="13"/>
      <c r="S8" s="14">
        <f t="shared" si="0"/>
        <v>125.80697385474691</v>
      </c>
      <c r="T8" s="14">
        <f t="shared" si="1"/>
        <v>15.240675803238904</v>
      </c>
      <c r="U8" s="14">
        <f t="shared" si="2"/>
        <v>6</v>
      </c>
    </row>
    <row r="9" spans="1:24" s="2" customFormat="1" ht="15.75" thickTop="1" thickBot="1">
      <c r="A9" s="39" t="s">
        <v>48</v>
      </c>
      <c r="B9" s="40" t="s">
        <v>23</v>
      </c>
      <c r="C9" s="13"/>
      <c r="D9" s="13"/>
      <c r="E9" s="13"/>
      <c r="F9" s="13"/>
      <c r="G9" s="13"/>
      <c r="H9" s="13"/>
      <c r="I9" s="13">
        <v>665.10169657202903</v>
      </c>
      <c r="J9" s="13">
        <v>651.510671046433</v>
      </c>
      <c r="K9" s="13">
        <v>641.38243884551707</v>
      </c>
      <c r="L9" s="13">
        <v>465.07230842956704</v>
      </c>
      <c r="M9" s="13">
        <v>467.07973776163948</v>
      </c>
      <c r="N9" s="13">
        <v>462.01738310113211</v>
      </c>
      <c r="O9" s="13"/>
      <c r="P9" s="13"/>
      <c r="Q9" s="13"/>
      <c r="S9" s="14">
        <f t="shared" si="0"/>
        <v>558.69403929271959</v>
      </c>
      <c r="T9" s="14">
        <f t="shared" si="1"/>
        <v>42.142406459371045</v>
      </c>
      <c r="U9" s="14">
        <f t="shared" si="2"/>
        <v>6</v>
      </c>
    </row>
    <row r="10" spans="1:24" s="2" customFormat="1" ht="15.75" thickTop="1" thickBot="1">
      <c r="A10" s="39" t="s">
        <v>10</v>
      </c>
      <c r="B10" s="40" t="s">
        <v>24</v>
      </c>
      <c r="C10" s="13">
        <v>1002.8374747877933</v>
      </c>
      <c r="D10" s="13">
        <v>537.29884792872849</v>
      </c>
      <c r="E10" s="13">
        <v>422.71034122517557</v>
      </c>
      <c r="F10" s="13">
        <v>359.2672910641549</v>
      </c>
      <c r="G10" s="13">
        <v>241.10169599695612</v>
      </c>
      <c r="H10" s="13">
        <v>460.81717897662435</v>
      </c>
      <c r="I10" s="13"/>
      <c r="J10" s="13"/>
      <c r="K10" s="13"/>
      <c r="L10" s="13"/>
      <c r="M10" s="13"/>
      <c r="N10" s="13"/>
      <c r="O10" s="13"/>
      <c r="P10" s="13"/>
      <c r="Q10" s="13"/>
      <c r="S10" s="14">
        <f t="shared" si="0"/>
        <v>504.00547166323878</v>
      </c>
      <c r="T10" s="14">
        <f t="shared" si="1"/>
        <v>107.77808671606331</v>
      </c>
      <c r="U10" s="14">
        <f t="shared" si="2"/>
        <v>6</v>
      </c>
    </row>
    <row r="11" spans="1:24" s="2" customFormat="1" ht="15.75" thickTop="1" thickBot="1">
      <c r="A11" s="39" t="s">
        <v>11</v>
      </c>
      <c r="B11" s="40" t="s">
        <v>25</v>
      </c>
      <c r="C11" s="13">
        <v>846.00550000950932</v>
      </c>
      <c r="D11" s="13">
        <v>566.09183068885318</v>
      </c>
      <c r="E11" s="13">
        <v>404.16964390679732</v>
      </c>
      <c r="F11" s="13">
        <v>355.91853783728925</v>
      </c>
      <c r="G11" s="13">
        <v>213.1504242644979</v>
      </c>
      <c r="H11" s="13">
        <v>367.94194008572106</v>
      </c>
      <c r="I11" s="13"/>
      <c r="J11" s="13"/>
      <c r="K11" s="13"/>
      <c r="L11" s="13"/>
      <c r="M11" s="13"/>
      <c r="N11" s="13"/>
      <c r="O11" s="13"/>
      <c r="P11" s="13"/>
      <c r="Q11" s="13"/>
      <c r="S11" s="14">
        <f t="shared" si="0"/>
        <v>458.8796461321113</v>
      </c>
      <c r="T11" s="14">
        <f t="shared" si="1"/>
        <v>90.112442774415229</v>
      </c>
      <c r="U11" s="14">
        <f t="shared" si="2"/>
        <v>6</v>
      </c>
    </row>
    <row r="12" spans="1:24" s="2" customFormat="1" ht="15.75" thickTop="1" thickBot="1">
      <c r="A12" s="39" t="s">
        <v>12</v>
      </c>
      <c r="B12" s="40" t="s">
        <v>26</v>
      </c>
      <c r="C12" s="13">
        <v>967.66718064235795</v>
      </c>
      <c r="D12" s="13">
        <v>539.62559856184453</v>
      </c>
      <c r="E12" s="13">
        <v>376.11161643377028</v>
      </c>
      <c r="F12" s="13">
        <v>266.75116316892826</v>
      </c>
      <c r="G12" s="13">
        <v>290.16973658551274</v>
      </c>
      <c r="H12" s="13">
        <v>319.08027568212668</v>
      </c>
      <c r="I12" s="13"/>
      <c r="J12" s="13"/>
      <c r="K12" s="13"/>
      <c r="L12" s="13"/>
      <c r="M12" s="13"/>
      <c r="N12" s="13"/>
      <c r="O12" s="13"/>
      <c r="P12" s="13"/>
      <c r="Q12" s="13"/>
      <c r="S12" s="14">
        <f t="shared" si="0"/>
        <v>459.90092851242343</v>
      </c>
      <c r="T12" s="14">
        <f t="shared" si="1"/>
        <v>109.10991465244446</v>
      </c>
      <c r="U12" s="14">
        <f t="shared" si="2"/>
        <v>6</v>
      </c>
    </row>
    <row r="13" spans="1:24" s="2" customFormat="1" ht="15.75" thickTop="1" thickBot="1">
      <c r="A13" s="39" t="s">
        <v>13</v>
      </c>
      <c r="B13" s="40" t="s">
        <v>27</v>
      </c>
      <c r="C13" s="13">
        <v>917.11242514357502</v>
      </c>
      <c r="D13" s="13">
        <v>818.43588127723331</v>
      </c>
      <c r="E13" s="13">
        <v>476.68623791117318</v>
      </c>
      <c r="F13" s="13">
        <v>473.57104209543866</v>
      </c>
      <c r="G13" s="13">
        <v>324.37709243621777</v>
      </c>
      <c r="H13" s="13">
        <v>507.42361981333681</v>
      </c>
      <c r="I13" s="13"/>
      <c r="J13" s="13"/>
      <c r="K13" s="13"/>
      <c r="L13" s="13"/>
      <c r="M13" s="13"/>
      <c r="N13" s="13"/>
      <c r="O13" s="13"/>
      <c r="P13" s="13"/>
      <c r="Q13" s="13"/>
      <c r="R13" s="16"/>
      <c r="S13" s="17">
        <f t="shared" si="0"/>
        <v>586.26771644616247</v>
      </c>
      <c r="T13" s="17">
        <f t="shared" si="1"/>
        <v>93.607693665263596</v>
      </c>
      <c r="U13" s="17">
        <f t="shared" si="2"/>
        <v>6</v>
      </c>
      <c r="V13" s="16"/>
      <c r="W13" s="16"/>
      <c r="X13" s="16"/>
    </row>
    <row r="14" spans="1:24" s="2" customFormat="1" ht="15.75" thickTop="1" thickBot="1">
      <c r="A14" s="39" t="s">
        <v>49</v>
      </c>
      <c r="B14" s="40" t="s">
        <v>28</v>
      </c>
      <c r="C14" s="13">
        <v>1055.0738510013966</v>
      </c>
      <c r="D14" s="13">
        <v>650.88955325318102</v>
      </c>
      <c r="E14" s="13">
        <v>471.80781228745883</v>
      </c>
      <c r="F14" s="13">
        <v>448.33788644532666</v>
      </c>
      <c r="G14" s="13">
        <v>445.56987666392558</v>
      </c>
      <c r="H14" s="13">
        <v>376.56762719932175</v>
      </c>
      <c r="I14" s="13"/>
      <c r="J14" s="13"/>
      <c r="K14" s="13"/>
      <c r="L14" s="13"/>
      <c r="M14" s="13"/>
      <c r="N14" s="13"/>
      <c r="O14" s="13"/>
      <c r="P14" s="13"/>
      <c r="Q14" s="13"/>
      <c r="R14" s="16"/>
      <c r="S14" s="17">
        <f t="shared" si="0"/>
        <v>574.70776780843505</v>
      </c>
      <c r="T14" s="17">
        <f t="shared" si="1"/>
        <v>103.12599031079934</v>
      </c>
      <c r="U14" s="17">
        <f t="shared" si="2"/>
        <v>6</v>
      </c>
      <c r="V14" s="16"/>
      <c r="W14" s="16"/>
      <c r="X14" s="16"/>
    </row>
    <row r="15" spans="1:24" ht="15" thickTop="1">
      <c r="R15" s="24"/>
      <c r="S15" s="24"/>
      <c r="T15" s="24"/>
      <c r="U15" s="24"/>
      <c r="V15" s="24"/>
      <c r="W15" s="24"/>
      <c r="X15" s="24"/>
    </row>
    <row r="16" spans="1:24" s="2" customFormat="1" ht="15" thickBot="1">
      <c r="A16" s="49" t="s">
        <v>50</v>
      </c>
      <c r="B16" s="50"/>
    </row>
    <row r="17" spans="1:24" s="2" customFormat="1" ht="15.75" thickTop="1" thickBot="1">
      <c r="A17" s="25"/>
      <c r="B17" s="3"/>
      <c r="C17" s="4">
        <v>20200527</v>
      </c>
      <c r="D17" s="4">
        <v>20200527</v>
      </c>
      <c r="E17" s="4">
        <v>20200528</v>
      </c>
      <c r="F17" s="4">
        <v>20200528</v>
      </c>
      <c r="G17" s="4">
        <v>20200529</v>
      </c>
      <c r="H17" s="4">
        <v>20200529</v>
      </c>
      <c r="I17" s="4">
        <v>20200604</v>
      </c>
      <c r="J17" s="4">
        <v>20200604</v>
      </c>
      <c r="K17" s="4">
        <v>20200605</v>
      </c>
      <c r="L17" s="4">
        <v>20200605</v>
      </c>
      <c r="M17" s="4">
        <v>20200610</v>
      </c>
      <c r="N17" s="4">
        <v>20200610</v>
      </c>
      <c r="O17" s="4"/>
      <c r="P17" s="4"/>
      <c r="Q17" s="4"/>
      <c r="S17" s="5" t="s">
        <v>0</v>
      </c>
      <c r="T17" s="5" t="s">
        <v>1</v>
      </c>
      <c r="U17" s="5" t="s">
        <v>2</v>
      </c>
    </row>
    <row r="18" spans="1:24" s="2" customFormat="1" ht="15.75" thickTop="1" thickBot="1">
      <c r="A18" s="35" t="s">
        <v>44</v>
      </c>
      <c r="B18" s="36" t="s">
        <v>45</v>
      </c>
      <c r="C18" s="8">
        <v>213.15486275833621</v>
      </c>
      <c r="D18" s="9"/>
      <c r="E18" s="10">
        <v>116.93073003097797</v>
      </c>
      <c r="F18" s="10"/>
      <c r="G18" s="10">
        <v>65.489060309248629</v>
      </c>
      <c r="H18" s="10"/>
      <c r="I18" s="10">
        <v>144.85070822609055</v>
      </c>
      <c r="J18" s="10"/>
      <c r="K18" s="10">
        <v>161.33141165288936</v>
      </c>
      <c r="L18" s="10"/>
      <c r="M18" s="10">
        <v>140.66526194307164</v>
      </c>
      <c r="N18" s="10"/>
      <c r="O18" s="10"/>
      <c r="P18" s="10"/>
      <c r="Q18" s="10"/>
      <c r="S18" s="14">
        <f t="shared" ref="S18:S29" si="3">AVERAGE(C18:Q18)</f>
        <v>140.40367248676907</v>
      </c>
      <c r="T18" s="14">
        <f t="shared" ref="T18:T29" si="4">STDEVA(C18:Q18)/SQRT(COUNT(C18:Q18))</f>
        <v>19.927977530502655</v>
      </c>
      <c r="U18" s="14">
        <f t="shared" ref="U18:U29" si="5">COUNT(C18:Q18)</f>
        <v>6</v>
      </c>
    </row>
    <row r="19" spans="1:24" s="2" customFormat="1" ht="15.75" thickTop="1" thickBot="1">
      <c r="A19" s="37" t="s">
        <v>46</v>
      </c>
      <c r="B19" s="38" t="s">
        <v>38</v>
      </c>
      <c r="C19" s="22">
        <v>1601.2049795162422</v>
      </c>
      <c r="D19" s="13"/>
      <c r="E19" s="13">
        <v>946.36816303253693</v>
      </c>
      <c r="F19" s="13"/>
      <c r="G19" s="13">
        <v>778.40714211125294</v>
      </c>
      <c r="H19" s="13"/>
      <c r="I19" s="13">
        <v>1237.4478096971106</v>
      </c>
      <c r="J19" s="13"/>
      <c r="K19" s="13">
        <v>1062.2920246200883</v>
      </c>
      <c r="L19" s="13"/>
      <c r="M19" s="13">
        <v>968.78208775188534</v>
      </c>
      <c r="N19" s="13"/>
      <c r="O19" s="13"/>
      <c r="P19" s="13"/>
      <c r="Q19" s="13"/>
      <c r="S19" s="14">
        <f t="shared" si="3"/>
        <v>1099.0837011215194</v>
      </c>
      <c r="T19" s="14">
        <f t="shared" si="4"/>
        <v>117.72255996447137</v>
      </c>
      <c r="U19" s="14">
        <f t="shared" si="5"/>
        <v>6</v>
      </c>
    </row>
    <row r="20" spans="1:24" s="2" customFormat="1" ht="15.75" thickTop="1" thickBot="1">
      <c r="A20" s="39" t="s">
        <v>6</v>
      </c>
      <c r="B20" s="40" t="s">
        <v>19</v>
      </c>
      <c r="C20" s="13"/>
      <c r="D20" s="13"/>
      <c r="E20" s="13"/>
      <c r="F20" s="13"/>
      <c r="G20" s="13"/>
      <c r="H20" s="13"/>
      <c r="I20" s="13">
        <v>1362.482597036483</v>
      </c>
      <c r="J20" s="13"/>
      <c r="K20" s="13">
        <v>1099.7468840351569</v>
      </c>
      <c r="L20" s="13"/>
      <c r="M20" s="13">
        <v>949.43722589046922</v>
      </c>
      <c r="N20" s="13"/>
      <c r="O20" s="13"/>
      <c r="P20" s="13"/>
      <c r="Q20" s="13"/>
      <c r="S20" s="14">
        <f t="shared" si="3"/>
        <v>1137.2222356540362</v>
      </c>
      <c r="T20" s="14">
        <f t="shared" si="4"/>
        <v>120.69924211375756</v>
      </c>
      <c r="U20" s="14">
        <f t="shared" si="5"/>
        <v>3</v>
      </c>
    </row>
    <row r="21" spans="1:24" s="2" customFormat="1" ht="15.75" thickTop="1" thickBot="1">
      <c r="A21" s="39" t="s">
        <v>7</v>
      </c>
      <c r="B21" s="40" t="s">
        <v>20</v>
      </c>
      <c r="C21" s="13"/>
      <c r="D21" s="13"/>
      <c r="E21" s="13"/>
      <c r="F21" s="13"/>
      <c r="G21" s="13"/>
      <c r="H21" s="13"/>
      <c r="I21" s="13">
        <v>1659.6032243427203</v>
      </c>
      <c r="J21" s="13"/>
      <c r="K21" s="13">
        <v>1198.4506122072173</v>
      </c>
      <c r="L21" s="13"/>
      <c r="M21" s="13">
        <v>1164.6944071803046</v>
      </c>
      <c r="N21" s="13"/>
      <c r="O21" s="13"/>
      <c r="P21" s="13"/>
      <c r="Q21" s="13"/>
      <c r="S21" s="14">
        <f t="shared" si="3"/>
        <v>1340.9160812434141</v>
      </c>
      <c r="T21" s="14">
        <f t="shared" si="4"/>
        <v>159.64125586979202</v>
      </c>
      <c r="U21" s="14">
        <f t="shared" si="5"/>
        <v>3</v>
      </c>
    </row>
    <row r="22" spans="1:24" s="2" customFormat="1" ht="15.75" thickTop="1" thickBot="1">
      <c r="A22" s="39" t="s">
        <v>47</v>
      </c>
      <c r="B22" s="40" t="s">
        <v>21</v>
      </c>
      <c r="C22" s="13"/>
      <c r="D22" s="13"/>
      <c r="E22" s="13"/>
      <c r="F22" s="13"/>
      <c r="G22" s="13"/>
      <c r="H22" s="13"/>
      <c r="I22" s="13">
        <v>1712.9746849054357</v>
      </c>
      <c r="J22" s="13"/>
      <c r="K22" s="13">
        <v>1424.1748124799847</v>
      </c>
      <c r="L22" s="13"/>
      <c r="M22" s="13">
        <v>1279.003333740759</v>
      </c>
      <c r="N22" s="13"/>
      <c r="O22" s="13"/>
      <c r="P22" s="13"/>
      <c r="Q22" s="13"/>
      <c r="S22" s="14">
        <f t="shared" si="3"/>
        <v>1472.0509437087264</v>
      </c>
      <c r="T22" s="14">
        <f t="shared" si="4"/>
        <v>127.54329508575748</v>
      </c>
      <c r="U22" s="14">
        <f t="shared" si="5"/>
        <v>3</v>
      </c>
    </row>
    <row r="23" spans="1:24" s="2" customFormat="1" ht="15.75" thickTop="1" thickBot="1">
      <c r="A23" s="39" t="s">
        <v>9</v>
      </c>
      <c r="B23" s="40" t="s">
        <v>22</v>
      </c>
      <c r="C23" s="13"/>
      <c r="D23" s="13"/>
      <c r="E23" s="13"/>
      <c r="F23" s="13"/>
      <c r="G23" s="13"/>
      <c r="H23" s="13"/>
      <c r="I23" s="13">
        <v>1141.7078502011082</v>
      </c>
      <c r="J23" s="13"/>
      <c r="K23" s="13">
        <v>1000.5157732083522</v>
      </c>
      <c r="L23" s="13"/>
      <c r="M23" s="13">
        <v>979.38277446257325</v>
      </c>
      <c r="N23" s="13"/>
      <c r="O23" s="13"/>
      <c r="P23" s="13"/>
      <c r="Q23" s="13"/>
      <c r="S23" s="14">
        <f t="shared" si="3"/>
        <v>1040.5354659573445</v>
      </c>
      <c r="T23" s="14">
        <f t="shared" si="4"/>
        <v>50.952721252723045</v>
      </c>
      <c r="U23" s="14">
        <f t="shared" si="5"/>
        <v>3</v>
      </c>
    </row>
    <row r="24" spans="1:24" s="2" customFormat="1" ht="15.75" thickTop="1" thickBot="1">
      <c r="A24" s="39" t="s">
        <v>48</v>
      </c>
      <c r="B24" s="40" t="s">
        <v>23</v>
      </c>
      <c r="C24" s="13"/>
      <c r="D24" s="13"/>
      <c r="E24" s="13"/>
      <c r="F24" s="13"/>
      <c r="G24" s="13"/>
      <c r="H24" s="13"/>
      <c r="I24" s="13">
        <v>1456.1601198794187</v>
      </c>
      <c r="J24" s="13"/>
      <c r="K24" s="13">
        <v>1102.9204897210689</v>
      </c>
      <c r="L24" s="13"/>
      <c r="M24" s="13">
        <v>1127.8023395840385</v>
      </c>
      <c r="N24" s="13"/>
      <c r="O24" s="13"/>
      <c r="P24" s="13"/>
      <c r="Q24" s="13"/>
      <c r="S24" s="14">
        <f t="shared" si="3"/>
        <v>1228.9609830615088</v>
      </c>
      <c r="T24" s="14">
        <f t="shared" si="4"/>
        <v>113.82642112921019</v>
      </c>
      <c r="U24" s="14">
        <f t="shared" si="5"/>
        <v>3</v>
      </c>
    </row>
    <row r="25" spans="1:24" s="2" customFormat="1" ht="15.75" thickTop="1" thickBot="1">
      <c r="A25" s="39" t="s">
        <v>10</v>
      </c>
      <c r="B25" s="40" t="s">
        <v>24</v>
      </c>
      <c r="C25" s="13">
        <v>1534.7366598895635</v>
      </c>
      <c r="D25" s="13"/>
      <c r="E25" s="13">
        <v>963.31359535352397</v>
      </c>
      <c r="F25" s="13"/>
      <c r="G25" s="13">
        <v>744.73446395256769</v>
      </c>
      <c r="H25" s="13"/>
      <c r="I25" s="13"/>
      <c r="J25" s="13"/>
      <c r="K25" s="13"/>
      <c r="L25" s="13"/>
      <c r="M25" s="13"/>
      <c r="N25" s="13"/>
      <c r="O25" s="13"/>
      <c r="P25" s="13"/>
      <c r="Q25" s="13"/>
      <c r="S25" s="14">
        <f t="shared" si="3"/>
        <v>1080.928239731885</v>
      </c>
      <c r="T25" s="14">
        <f t="shared" si="4"/>
        <v>235.51416859395462</v>
      </c>
      <c r="U25" s="14">
        <f t="shared" si="5"/>
        <v>3</v>
      </c>
    </row>
    <row r="26" spans="1:24" s="2" customFormat="1" ht="15.75" thickTop="1" thickBot="1">
      <c r="A26" s="39" t="s">
        <v>11</v>
      </c>
      <c r="B26" s="40" t="s">
        <v>25</v>
      </c>
      <c r="C26" s="13">
        <v>1605.4885318051649</v>
      </c>
      <c r="D26" s="13"/>
      <c r="E26" s="13">
        <v>860.20764030382134</v>
      </c>
      <c r="F26" s="13"/>
      <c r="G26" s="13">
        <v>736.6497672545629</v>
      </c>
      <c r="H26" s="13"/>
      <c r="I26" s="13"/>
      <c r="J26" s="13"/>
      <c r="K26" s="13"/>
      <c r="L26" s="13"/>
      <c r="M26" s="13"/>
      <c r="N26" s="13"/>
      <c r="O26" s="13"/>
      <c r="P26" s="13"/>
      <c r="Q26" s="13"/>
      <c r="S26" s="14">
        <f t="shared" si="3"/>
        <v>1067.4486464545164</v>
      </c>
      <c r="T26" s="14">
        <f t="shared" si="4"/>
        <v>271.37417321797489</v>
      </c>
      <c r="U26" s="14">
        <f t="shared" si="5"/>
        <v>3</v>
      </c>
    </row>
    <row r="27" spans="1:24" s="2" customFormat="1" ht="15.75" thickTop="1" thickBot="1">
      <c r="A27" s="39" t="s">
        <v>12</v>
      </c>
      <c r="B27" s="40" t="s">
        <v>26</v>
      </c>
      <c r="C27" s="13">
        <v>1881.8915166096224</v>
      </c>
      <c r="D27" s="13"/>
      <c r="E27" s="13">
        <v>1074.9609627874959</v>
      </c>
      <c r="F27" s="13"/>
      <c r="G27" s="13">
        <v>879.85810384802187</v>
      </c>
      <c r="H27" s="13"/>
      <c r="I27" s="13"/>
      <c r="J27" s="13"/>
      <c r="K27" s="13"/>
      <c r="L27" s="13"/>
      <c r="M27" s="13"/>
      <c r="N27" s="13"/>
      <c r="O27" s="13"/>
      <c r="P27" s="13"/>
      <c r="Q27" s="13"/>
      <c r="S27" s="14">
        <f t="shared" si="3"/>
        <v>1278.9035277483802</v>
      </c>
      <c r="T27" s="14">
        <f t="shared" si="4"/>
        <v>306.70950828907758</v>
      </c>
      <c r="U27" s="14">
        <f t="shared" si="5"/>
        <v>3</v>
      </c>
    </row>
    <row r="28" spans="1:24" s="2" customFormat="1" ht="15.75" thickTop="1" thickBot="1">
      <c r="A28" s="39" t="s">
        <v>13</v>
      </c>
      <c r="B28" s="40" t="s">
        <v>27</v>
      </c>
      <c r="C28" s="13">
        <v>1057.0944905824406</v>
      </c>
      <c r="D28" s="13"/>
      <c r="E28" s="13">
        <v>646.63326857571496</v>
      </c>
      <c r="F28" s="13"/>
      <c r="G28" s="13">
        <v>636.53853470197782</v>
      </c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6"/>
      <c r="S28" s="17">
        <f t="shared" si="3"/>
        <v>780.08876462004446</v>
      </c>
      <c r="T28" s="17">
        <f t="shared" si="4"/>
        <v>138.53351589051292</v>
      </c>
      <c r="U28" s="17">
        <f t="shared" si="5"/>
        <v>3</v>
      </c>
      <c r="V28" s="16"/>
      <c r="W28" s="16"/>
      <c r="X28" s="16"/>
    </row>
    <row r="29" spans="1:24" s="2" customFormat="1" ht="15.75" thickTop="1" thickBot="1">
      <c r="A29" s="39" t="s">
        <v>49</v>
      </c>
      <c r="B29" s="40" t="s">
        <v>28</v>
      </c>
      <c r="C29" s="13">
        <v>1588.4448676481618</v>
      </c>
      <c r="D29" s="13"/>
      <c r="E29" s="13">
        <v>1160.8326088551985</v>
      </c>
      <c r="F29" s="13"/>
      <c r="G29" s="13">
        <v>905.66968392070123</v>
      </c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6"/>
      <c r="S29" s="17">
        <f t="shared" si="3"/>
        <v>1218.3157201413537</v>
      </c>
      <c r="T29" s="17">
        <f t="shared" si="4"/>
        <v>199.18477095473432</v>
      </c>
      <c r="U29" s="17">
        <f t="shared" si="5"/>
        <v>3</v>
      </c>
      <c r="V29" s="16"/>
      <c r="W29" s="16"/>
      <c r="X29" s="16"/>
    </row>
    <row r="30" spans="1:24" ht="15" thickTop="1"/>
    <row r="31" spans="1:24" s="2" customFormat="1" ht="36" customHeight="1" thickBot="1">
      <c r="A31" s="49" t="s">
        <v>51</v>
      </c>
      <c r="B31" s="50"/>
    </row>
    <row r="32" spans="1:24" s="2" customFormat="1" ht="15.75" thickTop="1" thickBot="1">
      <c r="A32" s="25"/>
      <c r="B32" s="3"/>
      <c r="C32" s="4">
        <v>20200527</v>
      </c>
      <c r="D32" s="4">
        <v>20200527</v>
      </c>
      <c r="E32" s="4">
        <v>20200528</v>
      </c>
      <c r="F32" s="4">
        <v>20200528</v>
      </c>
      <c r="G32" s="4">
        <v>20200529</v>
      </c>
      <c r="H32" s="4">
        <v>20200529</v>
      </c>
      <c r="I32" s="4">
        <v>20200604</v>
      </c>
      <c r="J32" s="4">
        <v>20200604</v>
      </c>
      <c r="K32" s="4">
        <v>20200605</v>
      </c>
      <c r="L32" s="4">
        <v>20200605</v>
      </c>
      <c r="M32" s="4">
        <v>20200610</v>
      </c>
      <c r="N32" s="4">
        <v>20200610</v>
      </c>
      <c r="O32" s="4"/>
      <c r="P32" s="4"/>
      <c r="Q32" s="4"/>
      <c r="S32" s="5" t="s">
        <v>0</v>
      </c>
      <c r="T32" s="5" t="s">
        <v>1</v>
      </c>
      <c r="U32" s="5" t="s">
        <v>2</v>
      </c>
    </row>
    <row r="33" spans="1:24" s="2" customFormat="1" ht="15.75" thickTop="1" thickBot="1">
      <c r="A33" s="35" t="s">
        <v>44</v>
      </c>
      <c r="B33" s="36" t="s">
        <v>45</v>
      </c>
      <c r="C33" s="8">
        <v>167.95526720946319</v>
      </c>
      <c r="D33" s="9"/>
      <c r="E33" s="10">
        <v>209.0762326050847</v>
      </c>
      <c r="F33" s="10"/>
      <c r="G33" s="10">
        <v>61.817612480024565</v>
      </c>
      <c r="H33" s="10"/>
      <c r="I33" s="10">
        <v>257.22574378247714</v>
      </c>
      <c r="J33" s="10"/>
      <c r="K33" s="10">
        <v>156.24354128243149</v>
      </c>
      <c r="L33" s="10"/>
      <c r="M33" s="10">
        <v>184.87468681309736</v>
      </c>
      <c r="N33" s="10"/>
      <c r="O33" s="10"/>
      <c r="P33" s="10"/>
      <c r="Q33" s="10"/>
      <c r="S33" s="14">
        <f t="shared" ref="S33:S44" si="6">AVERAGE(C33:Q33)</f>
        <v>172.86551402876307</v>
      </c>
      <c r="T33" s="14">
        <f t="shared" ref="T33:T44" si="7">STDEVA(C33:Q33)/SQRT(COUNT(C33:Q33))</f>
        <v>26.585786725906448</v>
      </c>
      <c r="U33" s="14">
        <f t="shared" ref="U33:U44" si="8">COUNT(C33:Q33)</f>
        <v>6</v>
      </c>
    </row>
    <row r="34" spans="1:24" s="2" customFormat="1" ht="15.75" thickTop="1" thickBot="1">
      <c r="A34" s="37" t="s">
        <v>46</v>
      </c>
      <c r="B34" s="38" t="s">
        <v>38</v>
      </c>
      <c r="C34" s="22">
        <v>324.99696825666808</v>
      </c>
      <c r="D34" s="13"/>
      <c r="E34" s="13">
        <v>236.94060044543312</v>
      </c>
      <c r="F34" s="13"/>
      <c r="G34" s="13">
        <v>138.4760915305514</v>
      </c>
      <c r="H34" s="13"/>
      <c r="I34" s="13">
        <v>277.18828495131294</v>
      </c>
      <c r="J34" s="13"/>
      <c r="K34" s="13">
        <v>238.01732818479104</v>
      </c>
      <c r="L34" s="13"/>
      <c r="M34" s="13">
        <v>240.62592697876934</v>
      </c>
      <c r="N34" s="13"/>
      <c r="O34" s="13"/>
      <c r="P34" s="13"/>
      <c r="Q34" s="13"/>
      <c r="S34" s="14">
        <f t="shared" si="6"/>
        <v>242.70753339125429</v>
      </c>
      <c r="T34" s="14">
        <f t="shared" si="7"/>
        <v>25.08934396426347</v>
      </c>
      <c r="U34" s="14">
        <f t="shared" si="8"/>
        <v>6</v>
      </c>
    </row>
    <row r="35" spans="1:24" s="2" customFormat="1" ht="15.75" thickTop="1" thickBot="1">
      <c r="A35" s="39" t="s">
        <v>6</v>
      </c>
      <c r="B35" s="40" t="s">
        <v>19</v>
      </c>
      <c r="C35" s="13"/>
      <c r="D35" s="13"/>
      <c r="E35" s="13"/>
      <c r="F35" s="13"/>
      <c r="G35" s="13"/>
      <c r="H35" s="13"/>
      <c r="I35" s="13">
        <v>306.97204831978502</v>
      </c>
      <c r="J35" s="13"/>
      <c r="K35" s="13">
        <v>201.13334108917888</v>
      </c>
      <c r="L35" s="13"/>
      <c r="M35" s="13">
        <v>257.98194611076747</v>
      </c>
      <c r="N35" s="13"/>
      <c r="O35" s="13"/>
      <c r="P35" s="13"/>
      <c r="Q35" s="13"/>
      <c r="S35" s="14">
        <f t="shared" si="6"/>
        <v>255.3624451732438</v>
      </c>
      <c r="T35" s="14">
        <f t="shared" si="7"/>
        <v>30.581063454000102</v>
      </c>
      <c r="U35" s="14">
        <f t="shared" si="8"/>
        <v>3</v>
      </c>
    </row>
    <row r="36" spans="1:24" s="2" customFormat="1" ht="15.75" thickTop="1" thickBot="1">
      <c r="A36" s="39" t="s">
        <v>7</v>
      </c>
      <c r="B36" s="40" t="s">
        <v>20</v>
      </c>
      <c r="C36" s="13"/>
      <c r="D36" s="13"/>
      <c r="E36" s="13"/>
      <c r="F36" s="13"/>
      <c r="G36" s="13"/>
      <c r="H36" s="13"/>
      <c r="I36" s="13">
        <v>276.08722620521331</v>
      </c>
      <c r="J36" s="13"/>
      <c r="K36" s="13">
        <v>180.7226697276553</v>
      </c>
      <c r="L36" s="13"/>
      <c r="M36" s="13">
        <v>182.44360508766718</v>
      </c>
      <c r="N36" s="13"/>
      <c r="O36" s="13"/>
      <c r="P36" s="13"/>
      <c r="Q36" s="13"/>
      <c r="S36" s="14">
        <f t="shared" si="6"/>
        <v>213.08450034017858</v>
      </c>
      <c r="T36" s="14">
        <f t="shared" si="7"/>
        <v>31.505280004293901</v>
      </c>
      <c r="U36" s="14">
        <f t="shared" si="8"/>
        <v>3</v>
      </c>
    </row>
    <row r="37" spans="1:24" s="2" customFormat="1" ht="15.75" thickTop="1" thickBot="1">
      <c r="A37" s="39" t="s">
        <v>47</v>
      </c>
      <c r="B37" s="40" t="s">
        <v>21</v>
      </c>
      <c r="C37" s="13"/>
      <c r="D37" s="13"/>
      <c r="E37" s="13"/>
      <c r="F37" s="13"/>
      <c r="G37" s="13"/>
      <c r="H37" s="13"/>
      <c r="I37" s="13">
        <v>273.33933474592885</v>
      </c>
      <c r="J37" s="13"/>
      <c r="K37" s="13">
        <v>211.42943308694578</v>
      </c>
      <c r="L37" s="13"/>
      <c r="M37" s="13">
        <v>172.2978808162672</v>
      </c>
      <c r="N37" s="13"/>
      <c r="O37" s="13"/>
      <c r="P37" s="13"/>
      <c r="Q37" s="13"/>
      <c r="S37" s="14">
        <f t="shared" si="6"/>
        <v>219.0222162163806</v>
      </c>
      <c r="T37" s="14">
        <f t="shared" si="7"/>
        <v>29.414178099418699</v>
      </c>
      <c r="U37" s="14">
        <f t="shared" si="8"/>
        <v>3</v>
      </c>
    </row>
    <row r="38" spans="1:24" s="2" customFormat="1" ht="15.75" thickTop="1" thickBot="1">
      <c r="A38" s="39" t="s">
        <v>9</v>
      </c>
      <c r="B38" s="40" t="s">
        <v>22</v>
      </c>
      <c r="C38" s="13"/>
      <c r="D38" s="13"/>
      <c r="E38" s="13"/>
      <c r="F38" s="13"/>
      <c r="G38" s="13"/>
      <c r="H38" s="13"/>
      <c r="I38" s="13">
        <v>258.90498668220164</v>
      </c>
      <c r="J38" s="13"/>
      <c r="K38" s="13">
        <v>150.59625682552686</v>
      </c>
      <c r="L38" s="13"/>
      <c r="M38" s="13">
        <v>127.1915556826488</v>
      </c>
      <c r="N38" s="13"/>
      <c r="O38" s="13"/>
      <c r="P38" s="13"/>
      <c r="Q38" s="13"/>
      <c r="S38" s="14">
        <f t="shared" si="6"/>
        <v>178.89759973012576</v>
      </c>
      <c r="T38" s="14">
        <f t="shared" si="7"/>
        <v>40.570233275441666</v>
      </c>
      <c r="U38" s="14">
        <f t="shared" si="8"/>
        <v>3</v>
      </c>
    </row>
    <row r="39" spans="1:24" s="2" customFormat="1" ht="15.75" thickTop="1" thickBot="1">
      <c r="A39" s="39" t="s">
        <v>48</v>
      </c>
      <c r="B39" s="40" t="s">
        <v>23</v>
      </c>
      <c r="C39" s="13"/>
      <c r="D39" s="13"/>
      <c r="E39" s="13"/>
      <c r="F39" s="13"/>
      <c r="G39" s="13"/>
      <c r="H39" s="13"/>
      <c r="I39" s="13">
        <v>352.88370051249814</v>
      </c>
      <c r="J39" s="13"/>
      <c r="K39" s="13">
        <v>343.41570580805302</v>
      </c>
      <c r="L39" s="13"/>
      <c r="M39" s="13">
        <v>258.41604727206436</v>
      </c>
      <c r="N39" s="13"/>
      <c r="O39" s="13"/>
      <c r="P39" s="13"/>
      <c r="Q39" s="13"/>
      <c r="S39" s="14">
        <f t="shared" si="6"/>
        <v>318.23848453087186</v>
      </c>
      <c r="T39" s="14">
        <f t="shared" si="7"/>
        <v>30.035832659335494</v>
      </c>
      <c r="U39" s="14">
        <f t="shared" si="8"/>
        <v>3</v>
      </c>
    </row>
    <row r="40" spans="1:24" s="2" customFormat="1" ht="15.75" thickTop="1" thickBot="1">
      <c r="A40" s="39" t="s">
        <v>10</v>
      </c>
      <c r="B40" s="40" t="s">
        <v>24</v>
      </c>
      <c r="C40" s="13">
        <v>270.38149412363009</v>
      </c>
      <c r="D40" s="13"/>
      <c r="E40" s="13">
        <v>301.04380591703142</v>
      </c>
      <c r="F40" s="13"/>
      <c r="G40" s="13">
        <v>86.607127390514421</v>
      </c>
      <c r="H40" s="13"/>
      <c r="I40" s="13"/>
      <c r="J40" s="13"/>
      <c r="K40" s="13"/>
      <c r="L40" s="13"/>
      <c r="M40" s="13"/>
      <c r="N40" s="13"/>
      <c r="O40" s="13"/>
      <c r="P40" s="13"/>
      <c r="Q40" s="13"/>
      <c r="S40" s="14">
        <f t="shared" si="6"/>
        <v>219.34414247705865</v>
      </c>
      <c r="T40" s="14">
        <f t="shared" si="7"/>
        <v>66.956156604385598</v>
      </c>
      <c r="U40" s="14">
        <f t="shared" si="8"/>
        <v>3</v>
      </c>
    </row>
    <row r="41" spans="1:24" s="2" customFormat="1" ht="15.75" thickTop="1" thickBot="1">
      <c r="A41" s="39" t="s">
        <v>11</v>
      </c>
      <c r="B41" s="40" t="s">
        <v>25</v>
      </c>
      <c r="C41" s="13">
        <v>481.68547066415607</v>
      </c>
      <c r="D41" s="13"/>
      <c r="E41" s="13">
        <v>253.07652343047744</v>
      </c>
      <c r="F41" s="13"/>
      <c r="G41" s="13">
        <v>130.83209445221743</v>
      </c>
      <c r="H41" s="13"/>
      <c r="I41" s="13"/>
      <c r="J41" s="13"/>
      <c r="K41" s="13"/>
      <c r="L41" s="13"/>
      <c r="M41" s="13"/>
      <c r="N41" s="13"/>
      <c r="O41" s="13"/>
      <c r="P41" s="13"/>
      <c r="Q41" s="13"/>
      <c r="S41" s="14">
        <f t="shared" si="6"/>
        <v>288.53136284895032</v>
      </c>
      <c r="T41" s="14">
        <f t="shared" si="7"/>
        <v>102.82235024298186</v>
      </c>
      <c r="U41" s="14">
        <f t="shared" si="8"/>
        <v>3</v>
      </c>
    </row>
    <row r="42" spans="1:24" s="2" customFormat="1" ht="15.75" thickTop="1" thickBot="1">
      <c r="A42" s="39" t="s">
        <v>12</v>
      </c>
      <c r="B42" s="40" t="s">
        <v>26</v>
      </c>
      <c r="C42" s="13">
        <v>243.62856574958582</v>
      </c>
      <c r="D42" s="13"/>
      <c r="E42" s="13">
        <v>276.51518665814552</v>
      </c>
      <c r="F42" s="13"/>
      <c r="G42" s="13">
        <v>88.688185275498114</v>
      </c>
      <c r="H42" s="13"/>
      <c r="I42" s="13"/>
      <c r="J42" s="13"/>
      <c r="K42" s="13"/>
      <c r="L42" s="13"/>
      <c r="M42" s="13"/>
      <c r="N42" s="13"/>
      <c r="O42" s="13"/>
      <c r="P42" s="13"/>
      <c r="Q42" s="13"/>
      <c r="S42" s="14">
        <f t="shared" si="6"/>
        <v>202.94397922774314</v>
      </c>
      <c r="T42" s="14">
        <f t="shared" si="7"/>
        <v>57.91134689459755</v>
      </c>
      <c r="U42" s="14">
        <f t="shared" si="8"/>
        <v>3</v>
      </c>
    </row>
    <row r="43" spans="1:24" s="2" customFormat="1" ht="15.75" thickTop="1" thickBot="1">
      <c r="A43" s="39" t="s">
        <v>13</v>
      </c>
      <c r="B43" s="40" t="s">
        <v>27</v>
      </c>
      <c r="C43" s="13">
        <v>780.19538731952537</v>
      </c>
      <c r="D43" s="13"/>
      <c r="E43" s="13">
        <v>476.33151045055376</v>
      </c>
      <c r="F43" s="13"/>
      <c r="G43" s="13">
        <v>289.16230278307512</v>
      </c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6"/>
      <c r="S43" s="17">
        <f t="shared" si="6"/>
        <v>515.22973351771805</v>
      </c>
      <c r="T43" s="17">
        <f t="shared" si="7"/>
        <v>143.07710781915506</v>
      </c>
      <c r="U43" s="17">
        <f t="shared" si="8"/>
        <v>3</v>
      </c>
      <c r="V43" s="16"/>
      <c r="W43" s="16"/>
      <c r="X43" s="16"/>
    </row>
    <row r="44" spans="1:24" s="2" customFormat="1" ht="15.75" thickTop="1" thickBot="1">
      <c r="A44" s="39" t="s">
        <v>49</v>
      </c>
      <c r="B44" s="40" t="s">
        <v>28</v>
      </c>
      <c r="C44" s="13">
        <v>258.70919904706955</v>
      </c>
      <c r="D44" s="13"/>
      <c r="E44" s="13">
        <v>276.17384892423536</v>
      </c>
      <c r="F44" s="13"/>
      <c r="G44" s="13">
        <v>174.03058676200567</v>
      </c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6"/>
      <c r="S44" s="17">
        <f t="shared" si="6"/>
        <v>236.30454491110353</v>
      </c>
      <c r="T44" s="17">
        <f t="shared" si="7"/>
        <v>31.542499882432054</v>
      </c>
      <c r="U44" s="17">
        <f t="shared" si="8"/>
        <v>3</v>
      </c>
      <c r="V44" s="16"/>
      <c r="W44" s="16"/>
      <c r="X44" s="16"/>
    </row>
    <row r="45" spans="1:24" ht="15" thickTop="1">
      <c r="R45" s="24"/>
      <c r="S45" s="24"/>
      <c r="T45" s="24"/>
      <c r="U45" s="24"/>
      <c r="V45" s="24"/>
      <c r="W45" s="24"/>
      <c r="X45" s="24"/>
    </row>
    <row r="46" spans="1:24" s="2" customFormat="1" ht="36" customHeight="1" thickBot="1">
      <c r="A46" s="49" t="s">
        <v>52</v>
      </c>
      <c r="B46" s="50"/>
    </row>
    <row r="47" spans="1:24" s="2" customFormat="1" ht="15.75" thickTop="1" thickBot="1">
      <c r="A47" s="25"/>
      <c r="B47" s="3"/>
      <c r="C47" s="4">
        <v>20200527</v>
      </c>
      <c r="D47" s="4">
        <v>20200527</v>
      </c>
      <c r="E47" s="4">
        <v>20200528</v>
      </c>
      <c r="F47" s="4">
        <v>20200528</v>
      </c>
      <c r="G47" s="4">
        <v>20200529</v>
      </c>
      <c r="H47" s="4">
        <v>20200529</v>
      </c>
      <c r="I47" s="4">
        <v>20200604</v>
      </c>
      <c r="J47" s="4">
        <v>20200604</v>
      </c>
      <c r="K47" s="4">
        <v>20200605</v>
      </c>
      <c r="L47" s="4">
        <v>20200605</v>
      </c>
      <c r="M47" s="4">
        <v>20200610</v>
      </c>
      <c r="N47" s="4">
        <v>20200610</v>
      </c>
      <c r="O47" s="4"/>
      <c r="P47" s="4"/>
      <c r="Q47" s="4"/>
      <c r="S47" s="5" t="s">
        <v>0</v>
      </c>
      <c r="T47" s="5" t="s">
        <v>1</v>
      </c>
      <c r="U47" s="5" t="s">
        <v>2</v>
      </c>
    </row>
    <row r="48" spans="1:24" s="2" customFormat="1" ht="15.75" thickTop="1" thickBot="1">
      <c r="A48" s="35" t="s">
        <v>44</v>
      </c>
      <c r="B48" s="36" t="s">
        <v>45</v>
      </c>
      <c r="C48" s="8">
        <v>181.00671952729931</v>
      </c>
      <c r="D48" s="9"/>
      <c r="E48" s="10">
        <v>180.2730916418295</v>
      </c>
      <c r="F48" s="10"/>
      <c r="G48" s="10">
        <v>55.691637455165214</v>
      </c>
      <c r="H48" s="10"/>
      <c r="I48" s="10">
        <v>283.89260627705386</v>
      </c>
      <c r="J48" s="10"/>
      <c r="K48" s="10">
        <v>156.79909684396293</v>
      </c>
      <c r="L48" s="10"/>
      <c r="M48" s="10">
        <v>183.29945664231482</v>
      </c>
      <c r="N48" s="10"/>
      <c r="O48" s="10"/>
      <c r="P48" s="10"/>
      <c r="Q48" s="10"/>
      <c r="S48" s="14">
        <f t="shared" ref="S48:S59" si="9">AVERAGE(C48:Q48)</f>
        <v>173.4937680646043</v>
      </c>
      <c r="T48" s="14">
        <f t="shared" ref="T48:T59" si="10">STDEVA(C48:Q48)/SQRT(COUNT(C48:Q48))</f>
        <v>29.74475455060707</v>
      </c>
      <c r="U48" s="14">
        <f t="shared" ref="U48:U59" si="11">COUNT(C48:Q48)</f>
        <v>6</v>
      </c>
    </row>
    <row r="49" spans="1:24" s="2" customFormat="1" ht="15.75" thickTop="1" thickBot="1">
      <c r="A49" s="37" t="s">
        <v>46</v>
      </c>
      <c r="B49" s="38" t="s">
        <v>38</v>
      </c>
      <c r="C49" s="22">
        <v>307.68607218225611</v>
      </c>
      <c r="D49" s="13"/>
      <c r="E49" s="13">
        <v>325.13701236458945</v>
      </c>
      <c r="F49" s="13"/>
      <c r="G49" s="13">
        <v>151.16487142460585</v>
      </c>
      <c r="H49" s="13"/>
      <c r="I49" s="13">
        <v>365.4223748462594</v>
      </c>
      <c r="J49" s="13"/>
      <c r="K49" s="13">
        <v>275.64197369432935</v>
      </c>
      <c r="L49" s="13"/>
      <c r="M49" s="13">
        <v>250.68999577535192</v>
      </c>
      <c r="N49" s="13"/>
      <c r="O49" s="13"/>
      <c r="P49" s="13"/>
      <c r="Q49" s="13"/>
      <c r="S49" s="14">
        <f t="shared" si="9"/>
        <v>279.29038338123206</v>
      </c>
      <c r="T49" s="14">
        <f t="shared" si="10"/>
        <v>30.317425332609936</v>
      </c>
      <c r="U49" s="14">
        <f t="shared" si="11"/>
        <v>6</v>
      </c>
    </row>
    <row r="50" spans="1:24" s="2" customFormat="1" ht="15.75" thickTop="1" thickBot="1">
      <c r="A50" s="39" t="s">
        <v>6</v>
      </c>
      <c r="B50" s="40" t="s">
        <v>19</v>
      </c>
      <c r="C50" s="13"/>
      <c r="D50" s="13"/>
      <c r="E50" s="13"/>
      <c r="F50" s="13"/>
      <c r="G50" s="13"/>
      <c r="H50" s="13"/>
      <c r="I50" s="13">
        <v>287.60449402017935</v>
      </c>
      <c r="J50" s="13"/>
      <c r="K50" s="13">
        <v>208.92713330209904</v>
      </c>
      <c r="L50" s="13"/>
      <c r="M50" s="13">
        <v>172.01516576108074</v>
      </c>
      <c r="N50" s="13"/>
      <c r="O50" s="13"/>
      <c r="P50" s="13"/>
      <c r="Q50" s="13"/>
      <c r="S50" s="14">
        <f t="shared" si="9"/>
        <v>222.84893102778639</v>
      </c>
      <c r="T50" s="14">
        <f t="shared" si="10"/>
        <v>34.08609462710379</v>
      </c>
      <c r="U50" s="14">
        <f t="shared" si="11"/>
        <v>3</v>
      </c>
    </row>
    <row r="51" spans="1:24" s="2" customFormat="1" ht="15.75" thickTop="1" thickBot="1">
      <c r="A51" s="39" t="s">
        <v>7</v>
      </c>
      <c r="B51" s="40" t="s">
        <v>20</v>
      </c>
      <c r="C51" s="13"/>
      <c r="D51" s="13"/>
      <c r="E51" s="13"/>
      <c r="F51" s="13"/>
      <c r="G51" s="13"/>
      <c r="H51" s="13"/>
      <c r="I51" s="13">
        <v>335.19599151872831</v>
      </c>
      <c r="J51" s="13"/>
      <c r="K51" s="13">
        <v>200.13623678446243</v>
      </c>
      <c r="L51" s="13"/>
      <c r="M51" s="13">
        <v>273.64389193577028</v>
      </c>
      <c r="N51" s="13"/>
      <c r="O51" s="13"/>
      <c r="P51" s="13"/>
      <c r="Q51" s="13"/>
      <c r="S51" s="14">
        <f t="shared" si="9"/>
        <v>269.65870674632032</v>
      </c>
      <c r="T51" s="14">
        <f t="shared" si="10"/>
        <v>39.039277712604935</v>
      </c>
      <c r="U51" s="14">
        <f t="shared" si="11"/>
        <v>3</v>
      </c>
    </row>
    <row r="52" spans="1:24" s="2" customFormat="1" ht="15.75" thickTop="1" thickBot="1">
      <c r="A52" s="39" t="s">
        <v>47</v>
      </c>
      <c r="B52" s="40" t="s">
        <v>21</v>
      </c>
      <c r="C52" s="13"/>
      <c r="D52" s="13"/>
      <c r="E52" s="13"/>
      <c r="F52" s="13"/>
      <c r="G52" s="13"/>
      <c r="H52" s="13"/>
      <c r="I52" s="13">
        <v>279.585238438712</v>
      </c>
      <c r="J52" s="13"/>
      <c r="K52" s="13">
        <v>160.16484541337186</v>
      </c>
      <c r="L52" s="13"/>
      <c r="M52" s="13">
        <v>147.71697535831109</v>
      </c>
      <c r="N52" s="13"/>
      <c r="O52" s="13"/>
      <c r="P52" s="13"/>
      <c r="Q52" s="13"/>
      <c r="S52" s="14">
        <f t="shared" si="9"/>
        <v>195.82235307013164</v>
      </c>
      <c r="T52" s="14">
        <f t="shared" si="10"/>
        <v>42.035314879988555</v>
      </c>
      <c r="U52" s="14">
        <f t="shared" si="11"/>
        <v>3</v>
      </c>
    </row>
    <row r="53" spans="1:24" s="2" customFormat="1" ht="15.75" thickTop="1" thickBot="1">
      <c r="A53" s="39" t="s">
        <v>9</v>
      </c>
      <c r="B53" s="40" t="s">
        <v>22</v>
      </c>
      <c r="C53" s="13"/>
      <c r="D53" s="13"/>
      <c r="E53" s="13"/>
      <c r="F53" s="13"/>
      <c r="G53" s="13"/>
      <c r="H53" s="13"/>
      <c r="I53" s="13">
        <v>283.60735526474912</v>
      </c>
      <c r="J53" s="13"/>
      <c r="K53" s="13">
        <v>170.11647158352699</v>
      </c>
      <c r="L53" s="13"/>
      <c r="M53" s="13">
        <v>209.83270618911578</v>
      </c>
      <c r="N53" s="13"/>
      <c r="O53" s="13"/>
      <c r="P53" s="13"/>
      <c r="Q53" s="13"/>
      <c r="S53" s="14">
        <f t="shared" si="9"/>
        <v>221.18551101246396</v>
      </c>
      <c r="T53" s="14">
        <f t="shared" si="10"/>
        <v>33.25011179281438</v>
      </c>
      <c r="U53" s="14">
        <f t="shared" si="11"/>
        <v>3</v>
      </c>
    </row>
    <row r="54" spans="1:24" s="2" customFormat="1" ht="15.75" thickTop="1" thickBot="1">
      <c r="A54" s="39" t="s">
        <v>48</v>
      </c>
      <c r="B54" s="40" t="s">
        <v>23</v>
      </c>
      <c r="C54" s="13"/>
      <c r="D54" s="13"/>
      <c r="E54" s="13"/>
      <c r="F54" s="13"/>
      <c r="G54" s="13"/>
      <c r="H54" s="13"/>
      <c r="I54" s="13">
        <v>333.87516912340328</v>
      </c>
      <c r="J54" s="13"/>
      <c r="K54" s="13">
        <v>257.13616216939931</v>
      </c>
      <c r="L54" s="13"/>
      <c r="M54" s="13">
        <v>217.32684683017746</v>
      </c>
      <c r="N54" s="13"/>
      <c r="O54" s="13"/>
      <c r="P54" s="13"/>
      <c r="Q54" s="13"/>
      <c r="S54" s="14">
        <f t="shared" si="9"/>
        <v>269.44605937432669</v>
      </c>
      <c r="T54" s="14">
        <f t="shared" si="10"/>
        <v>34.202963001462756</v>
      </c>
      <c r="U54" s="14">
        <f t="shared" si="11"/>
        <v>3</v>
      </c>
    </row>
    <row r="55" spans="1:24" s="2" customFormat="1" ht="15.75" thickTop="1" thickBot="1">
      <c r="A55" s="39" t="s">
        <v>10</v>
      </c>
      <c r="B55" s="40" t="s">
        <v>24</v>
      </c>
      <c r="C55" s="13">
        <v>217.29212449073694</v>
      </c>
      <c r="D55" s="13"/>
      <c r="E55" s="13">
        <v>246.13194444083885</v>
      </c>
      <c r="F55" s="13"/>
      <c r="G55" s="13">
        <v>63.350315977916942</v>
      </c>
      <c r="H55" s="13"/>
      <c r="I55" s="13"/>
      <c r="J55" s="13"/>
      <c r="K55" s="13"/>
      <c r="L55" s="13"/>
      <c r="M55" s="13"/>
      <c r="N55" s="13"/>
      <c r="O55" s="13"/>
      <c r="P55" s="13"/>
      <c r="Q55" s="13"/>
      <c r="S55" s="14">
        <f t="shared" si="9"/>
        <v>175.59146163649757</v>
      </c>
      <c r="T55" s="14">
        <f t="shared" si="10"/>
        <v>56.734733299662871</v>
      </c>
      <c r="U55" s="14">
        <f t="shared" si="11"/>
        <v>3</v>
      </c>
    </row>
    <row r="56" spans="1:24" s="2" customFormat="1" ht="15.75" thickTop="1" thickBot="1">
      <c r="A56" s="39" t="s">
        <v>11</v>
      </c>
      <c r="B56" s="40" t="s">
        <v>25</v>
      </c>
      <c r="C56" s="13">
        <v>503.3567464679345</v>
      </c>
      <c r="D56" s="13"/>
      <c r="E56" s="13">
        <v>451.14362140990789</v>
      </c>
      <c r="F56" s="13"/>
      <c r="G56" s="13">
        <v>236.64251726229125</v>
      </c>
      <c r="H56" s="13"/>
      <c r="I56" s="13"/>
      <c r="J56" s="13"/>
      <c r="K56" s="13"/>
      <c r="L56" s="13"/>
      <c r="M56" s="13"/>
      <c r="N56" s="13"/>
      <c r="O56" s="13"/>
      <c r="P56" s="13"/>
      <c r="Q56" s="13"/>
      <c r="S56" s="14">
        <f t="shared" si="9"/>
        <v>397.0476283800445</v>
      </c>
      <c r="T56" s="14">
        <f t="shared" si="10"/>
        <v>81.606581355520063</v>
      </c>
      <c r="U56" s="14">
        <f t="shared" si="11"/>
        <v>3</v>
      </c>
    </row>
    <row r="57" spans="1:24" s="2" customFormat="1" ht="15.75" thickTop="1" thickBot="1">
      <c r="A57" s="39" t="s">
        <v>12</v>
      </c>
      <c r="B57" s="40" t="s">
        <v>26</v>
      </c>
      <c r="C57" s="13">
        <v>194.64857350136288</v>
      </c>
      <c r="D57" s="13"/>
      <c r="E57" s="13">
        <v>300.11035226689933</v>
      </c>
      <c r="F57" s="13"/>
      <c r="G57" s="13">
        <v>57.885491505432078</v>
      </c>
      <c r="H57" s="13"/>
      <c r="I57" s="13"/>
      <c r="J57" s="13"/>
      <c r="K57" s="13"/>
      <c r="L57" s="13"/>
      <c r="M57" s="13"/>
      <c r="N57" s="13"/>
      <c r="O57" s="13"/>
      <c r="P57" s="13"/>
      <c r="Q57" s="13"/>
      <c r="S57" s="14">
        <f t="shared" si="9"/>
        <v>184.21480575789812</v>
      </c>
      <c r="T57" s="14">
        <f t="shared" si="10"/>
        <v>70.118633816129702</v>
      </c>
      <c r="U57" s="14">
        <f t="shared" si="11"/>
        <v>3</v>
      </c>
    </row>
    <row r="58" spans="1:24" s="2" customFormat="1" ht="15.75" thickTop="1" thickBot="1">
      <c r="A58" s="39" t="s">
        <v>13</v>
      </c>
      <c r="B58" s="40" t="s">
        <v>27</v>
      </c>
      <c r="C58" s="13">
        <v>902.15596982158024</v>
      </c>
      <c r="D58" s="13"/>
      <c r="E58" s="13">
        <v>652.72178371666303</v>
      </c>
      <c r="F58" s="13"/>
      <c r="G58" s="13">
        <v>382.91442504830388</v>
      </c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6"/>
      <c r="S58" s="17">
        <f t="shared" si="9"/>
        <v>645.93072619551572</v>
      </c>
      <c r="T58" s="17">
        <f t="shared" si="10"/>
        <v>149.93057760324291</v>
      </c>
      <c r="U58" s="17">
        <f t="shared" si="11"/>
        <v>3</v>
      </c>
      <c r="V58" s="16"/>
      <c r="W58" s="16"/>
      <c r="X58" s="16"/>
    </row>
    <row r="59" spans="1:24" s="2" customFormat="1" ht="15.75" thickTop="1" thickBot="1">
      <c r="A59" s="39" t="s">
        <v>49</v>
      </c>
      <c r="B59" s="40" t="s">
        <v>28</v>
      </c>
      <c r="C59" s="13">
        <v>183.44562923528534</v>
      </c>
      <c r="D59" s="13"/>
      <c r="E59" s="13">
        <v>306.32141952799702</v>
      </c>
      <c r="F59" s="13"/>
      <c r="G59" s="13">
        <v>132.90893718220755</v>
      </c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6"/>
      <c r="S59" s="17">
        <f t="shared" si="9"/>
        <v>207.55866198182994</v>
      </c>
      <c r="T59" s="17">
        <f t="shared" si="10"/>
        <v>51.491264694474012</v>
      </c>
      <c r="U59" s="17">
        <f t="shared" si="11"/>
        <v>3</v>
      </c>
      <c r="V59" s="16"/>
      <c r="W59" s="16"/>
      <c r="X59" s="16"/>
    </row>
    <row r="60" spans="1:24" ht="15" thickTop="1"/>
    <row r="61" spans="1:24" s="2" customFormat="1" ht="15" thickBot="1">
      <c r="A61" s="49" t="s">
        <v>53</v>
      </c>
      <c r="B61" s="50"/>
    </row>
    <row r="62" spans="1:24" s="2" customFormat="1" ht="15.75" thickTop="1" thickBot="1">
      <c r="A62" s="25"/>
      <c r="B62" s="3"/>
      <c r="C62" s="4">
        <v>20200527</v>
      </c>
      <c r="D62" s="4">
        <v>20200527</v>
      </c>
      <c r="E62" s="4">
        <v>20200528</v>
      </c>
      <c r="F62" s="4">
        <v>20200528</v>
      </c>
      <c r="G62" s="4">
        <v>20200529</v>
      </c>
      <c r="H62" s="4">
        <v>20200529</v>
      </c>
      <c r="I62" s="4">
        <v>20200604</v>
      </c>
      <c r="J62" s="4">
        <v>20200604</v>
      </c>
      <c r="K62" s="4">
        <v>20200605</v>
      </c>
      <c r="L62" s="4">
        <v>20200605</v>
      </c>
      <c r="M62" s="4">
        <v>20200610</v>
      </c>
      <c r="N62" s="4">
        <v>20200610</v>
      </c>
      <c r="O62" s="4"/>
      <c r="P62" s="4"/>
      <c r="Q62" s="4"/>
      <c r="S62" s="5" t="s">
        <v>0</v>
      </c>
      <c r="T62" s="5" t="s">
        <v>1</v>
      </c>
      <c r="U62" s="5" t="s">
        <v>2</v>
      </c>
    </row>
    <row r="63" spans="1:24" s="2" customFormat="1" ht="15.75" thickTop="1" thickBot="1">
      <c r="A63" s="35" t="s">
        <v>44</v>
      </c>
      <c r="B63" s="36" t="s">
        <v>45</v>
      </c>
      <c r="C63" s="8"/>
      <c r="D63" s="9">
        <v>126.59715593966956</v>
      </c>
      <c r="E63" s="10"/>
      <c r="F63" s="10">
        <v>216.64907530517598</v>
      </c>
      <c r="G63" s="10"/>
      <c r="H63" s="10">
        <v>127.73351913160852</v>
      </c>
      <c r="I63" s="10"/>
      <c r="J63" s="10">
        <v>326.01149934034925</v>
      </c>
      <c r="K63" s="10"/>
      <c r="L63" s="10">
        <v>47.635484470343663</v>
      </c>
      <c r="M63" s="10"/>
      <c r="N63" s="10">
        <v>143.69749877702355</v>
      </c>
      <c r="O63" s="10"/>
      <c r="P63" s="10"/>
      <c r="Q63" s="10"/>
      <c r="S63" s="14">
        <f t="shared" ref="S63:S74" si="12">AVERAGE(C63:Q63)</f>
        <v>164.72070549402841</v>
      </c>
      <c r="T63" s="14">
        <f t="shared" ref="T63:T74" si="13">STDEVA(C63:Q63)/SQRT(COUNT(C63:Q63))</f>
        <v>39.022923587417488</v>
      </c>
      <c r="U63" s="14">
        <f t="shared" ref="U63:U74" si="14">COUNT(C63:Q63)</f>
        <v>6</v>
      </c>
    </row>
    <row r="64" spans="1:24" s="2" customFormat="1" ht="15.75" thickTop="1" thickBot="1">
      <c r="A64" s="37" t="s">
        <v>46</v>
      </c>
      <c r="B64" s="38" t="s">
        <v>38</v>
      </c>
      <c r="C64" s="22"/>
      <c r="D64" s="13">
        <v>1183.336206621686</v>
      </c>
      <c r="E64" s="13"/>
      <c r="F64" s="13">
        <v>755.1507747466153</v>
      </c>
      <c r="G64" s="13"/>
      <c r="H64" s="13">
        <v>933.60191561841475</v>
      </c>
      <c r="I64" s="13"/>
      <c r="J64" s="13">
        <v>1439.6276403009415</v>
      </c>
      <c r="K64" s="13"/>
      <c r="L64" s="13">
        <v>744.50387954287055</v>
      </c>
      <c r="M64" s="13"/>
      <c r="N64" s="13">
        <v>953.08232295162202</v>
      </c>
      <c r="O64" s="13"/>
      <c r="P64" s="13"/>
      <c r="Q64" s="13"/>
      <c r="S64" s="14">
        <f t="shared" si="12"/>
        <v>1001.5504566303583</v>
      </c>
      <c r="T64" s="14">
        <f t="shared" si="13"/>
        <v>109.34800531413686</v>
      </c>
      <c r="U64" s="14">
        <f t="shared" si="14"/>
        <v>6</v>
      </c>
    </row>
    <row r="65" spans="1:24" s="2" customFormat="1" ht="15.75" thickTop="1" thickBot="1">
      <c r="A65" s="39" t="s">
        <v>6</v>
      </c>
      <c r="B65" s="40" t="s">
        <v>54</v>
      </c>
      <c r="C65" s="13"/>
      <c r="D65" s="13"/>
      <c r="E65" s="13"/>
      <c r="F65" s="13"/>
      <c r="G65" s="13"/>
      <c r="H65" s="13"/>
      <c r="I65" s="13"/>
      <c r="J65" s="13">
        <v>1319.2939751376573</v>
      </c>
      <c r="K65" s="13"/>
      <c r="L65" s="13">
        <v>542.46684121370947</v>
      </c>
      <c r="M65" s="13"/>
      <c r="N65" s="13">
        <v>726.03454719570641</v>
      </c>
      <c r="O65" s="13"/>
      <c r="P65" s="13"/>
      <c r="Q65" s="13"/>
      <c r="S65" s="14">
        <f t="shared" si="12"/>
        <v>862.59845451569106</v>
      </c>
      <c r="T65" s="14">
        <f t="shared" si="13"/>
        <v>234.4158517016287</v>
      </c>
      <c r="U65" s="14">
        <f t="shared" si="14"/>
        <v>3</v>
      </c>
    </row>
    <row r="66" spans="1:24" s="2" customFormat="1" ht="15.75" thickTop="1" thickBot="1">
      <c r="A66" s="39" t="s">
        <v>7</v>
      </c>
      <c r="B66" s="40" t="s">
        <v>20</v>
      </c>
      <c r="C66" s="13"/>
      <c r="D66" s="13"/>
      <c r="E66" s="13"/>
      <c r="F66" s="13"/>
      <c r="G66" s="13"/>
      <c r="H66" s="13"/>
      <c r="I66" s="13"/>
      <c r="J66" s="13">
        <v>432.48526943595493</v>
      </c>
      <c r="K66" s="13"/>
      <c r="L66" s="13">
        <v>184.20288981286262</v>
      </c>
      <c r="M66" s="13"/>
      <c r="N66" s="13">
        <v>344.64112709548181</v>
      </c>
      <c r="O66" s="13"/>
      <c r="P66" s="13"/>
      <c r="Q66" s="13"/>
      <c r="S66" s="14">
        <f t="shared" si="12"/>
        <v>320.44309544809977</v>
      </c>
      <c r="T66" s="14">
        <f t="shared" si="13"/>
        <v>72.686985445658507</v>
      </c>
      <c r="U66" s="14">
        <f t="shared" si="14"/>
        <v>3</v>
      </c>
    </row>
    <row r="67" spans="1:24" s="2" customFormat="1" ht="15.75" thickTop="1" thickBot="1">
      <c r="A67" s="39" t="s">
        <v>47</v>
      </c>
      <c r="B67" s="40" t="s">
        <v>21</v>
      </c>
      <c r="C67" s="13"/>
      <c r="D67" s="13"/>
      <c r="E67" s="13"/>
      <c r="F67" s="13"/>
      <c r="G67" s="13"/>
      <c r="H67" s="13"/>
      <c r="I67" s="13"/>
      <c r="J67" s="13">
        <v>721.78680272985707</v>
      </c>
      <c r="K67" s="13"/>
      <c r="L67" s="13">
        <v>306.13052840320569</v>
      </c>
      <c r="M67" s="13"/>
      <c r="N67" s="13">
        <v>461.46003123442875</v>
      </c>
      <c r="O67" s="13"/>
      <c r="P67" s="13"/>
      <c r="Q67" s="13"/>
      <c r="S67" s="14">
        <f t="shared" si="12"/>
        <v>496.45912078916382</v>
      </c>
      <c r="T67" s="14">
        <f t="shared" si="13"/>
        <v>121.25900213870503</v>
      </c>
      <c r="U67" s="14">
        <f t="shared" si="14"/>
        <v>3</v>
      </c>
    </row>
    <row r="68" spans="1:24" s="2" customFormat="1" ht="15.75" thickTop="1" thickBot="1">
      <c r="A68" s="39" t="s">
        <v>9</v>
      </c>
      <c r="B68" s="40" t="s">
        <v>22</v>
      </c>
      <c r="C68" s="13"/>
      <c r="D68" s="13"/>
      <c r="E68" s="13"/>
      <c r="F68" s="13"/>
      <c r="G68" s="13"/>
      <c r="H68" s="13"/>
      <c r="I68" s="13"/>
      <c r="J68" s="13">
        <v>266.1526961805086</v>
      </c>
      <c r="K68" s="13"/>
      <c r="L68" s="13">
        <v>64.58426665039444</v>
      </c>
      <c r="M68" s="13"/>
      <c r="N68" s="13">
        <v>148.39232128051754</v>
      </c>
      <c r="O68" s="13"/>
      <c r="P68" s="13"/>
      <c r="Q68" s="13"/>
      <c r="S68" s="14">
        <f t="shared" si="12"/>
        <v>159.70976137047353</v>
      </c>
      <c r="T68" s="14">
        <f t="shared" si="13"/>
        <v>58.462299200571572</v>
      </c>
      <c r="U68" s="14">
        <f t="shared" si="14"/>
        <v>3</v>
      </c>
    </row>
    <row r="69" spans="1:24" s="2" customFormat="1" ht="15.75" thickTop="1" thickBot="1">
      <c r="A69" s="39" t="s">
        <v>48</v>
      </c>
      <c r="B69" s="40" t="s">
        <v>23</v>
      </c>
      <c r="C69" s="13"/>
      <c r="D69" s="13"/>
      <c r="E69" s="13"/>
      <c r="F69" s="13"/>
      <c r="G69" s="13"/>
      <c r="H69" s="13"/>
      <c r="I69" s="13"/>
      <c r="J69" s="13">
        <v>1325.3705730456522</v>
      </c>
      <c r="K69" s="13"/>
      <c r="L69" s="13">
        <v>853.38043616436221</v>
      </c>
      <c r="M69" s="13"/>
      <c r="N69" s="13">
        <v>1146.2073428399499</v>
      </c>
      <c r="O69" s="13"/>
      <c r="P69" s="13"/>
      <c r="Q69" s="13"/>
      <c r="S69" s="14">
        <f t="shared" si="12"/>
        <v>1108.3194506833215</v>
      </c>
      <c r="T69" s="14">
        <f t="shared" si="13"/>
        <v>137.56246048899419</v>
      </c>
      <c r="U69" s="14">
        <f t="shared" si="14"/>
        <v>3</v>
      </c>
    </row>
    <row r="70" spans="1:24" s="2" customFormat="1" ht="15.75" thickTop="1" thickBot="1">
      <c r="A70" s="39" t="s">
        <v>10</v>
      </c>
      <c r="B70" s="40" t="s">
        <v>24</v>
      </c>
      <c r="C70" s="13"/>
      <c r="D70" s="13">
        <v>976.98968218998061</v>
      </c>
      <c r="E70" s="13"/>
      <c r="F70" s="13">
        <v>801.63299964869793</v>
      </c>
      <c r="G70" s="13"/>
      <c r="H70" s="13">
        <v>757.12441431236221</v>
      </c>
      <c r="I70" s="13"/>
      <c r="J70" s="13"/>
      <c r="K70" s="13"/>
      <c r="L70" s="13"/>
      <c r="M70" s="13"/>
      <c r="N70" s="13"/>
      <c r="O70" s="13"/>
      <c r="P70" s="13"/>
      <c r="Q70" s="13"/>
      <c r="S70" s="14">
        <f t="shared" si="12"/>
        <v>845.24903205034695</v>
      </c>
      <c r="T70" s="14">
        <f t="shared" si="13"/>
        <v>67.111729517699516</v>
      </c>
      <c r="U70" s="14">
        <f t="shared" si="14"/>
        <v>3</v>
      </c>
    </row>
    <row r="71" spans="1:24" s="2" customFormat="1" ht="15.75" thickTop="1" thickBot="1">
      <c r="A71" s="39" t="s">
        <v>11</v>
      </c>
      <c r="B71" s="40" t="s">
        <v>25</v>
      </c>
      <c r="C71" s="13"/>
      <c r="D71" s="13">
        <v>573.83617965441363</v>
      </c>
      <c r="E71" s="13"/>
      <c r="F71" s="13">
        <v>405.40803265476012</v>
      </c>
      <c r="G71" s="13"/>
      <c r="H71" s="13">
        <v>303.5183534494235</v>
      </c>
      <c r="I71" s="13"/>
      <c r="J71" s="13"/>
      <c r="K71" s="13"/>
      <c r="L71" s="13"/>
      <c r="M71" s="13"/>
      <c r="N71" s="13"/>
      <c r="O71" s="13"/>
      <c r="P71" s="13"/>
      <c r="Q71" s="13"/>
      <c r="S71" s="14">
        <f t="shared" si="12"/>
        <v>427.58752191953243</v>
      </c>
      <c r="T71" s="14">
        <f t="shared" si="13"/>
        <v>78.818100922487844</v>
      </c>
      <c r="U71" s="14">
        <f t="shared" si="14"/>
        <v>3</v>
      </c>
    </row>
    <row r="72" spans="1:24" s="2" customFormat="1" ht="15.75" thickTop="1" thickBot="1">
      <c r="A72" s="39" t="s">
        <v>12</v>
      </c>
      <c r="B72" s="40" t="s">
        <v>26</v>
      </c>
      <c r="C72" s="13"/>
      <c r="D72" s="13">
        <v>596.57415873535467</v>
      </c>
      <c r="E72" s="13"/>
      <c r="F72" s="13">
        <v>366.0758233594272</v>
      </c>
      <c r="G72" s="13"/>
      <c r="H72" s="13">
        <v>324.5664095563472</v>
      </c>
      <c r="I72" s="13"/>
      <c r="J72" s="13"/>
      <c r="K72" s="13"/>
      <c r="L72" s="13"/>
      <c r="M72" s="13"/>
      <c r="N72" s="13"/>
      <c r="O72" s="13"/>
      <c r="P72" s="13"/>
      <c r="Q72" s="13"/>
      <c r="S72" s="14">
        <f t="shared" si="12"/>
        <v>429.07213055037636</v>
      </c>
      <c r="T72" s="14">
        <f t="shared" si="13"/>
        <v>84.603890657443173</v>
      </c>
      <c r="U72" s="14">
        <f t="shared" si="14"/>
        <v>3</v>
      </c>
    </row>
    <row r="73" spans="1:24" s="2" customFormat="1" ht="15.75" thickTop="1" thickBot="1">
      <c r="A73" s="39" t="s">
        <v>13</v>
      </c>
      <c r="B73" s="40" t="s">
        <v>27</v>
      </c>
      <c r="C73" s="13"/>
      <c r="D73" s="13">
        <v>863.00898478773377</v>
      </c>
      <c r="E73" s="13"/>
      <c r="F73" s="13">
        <v>503.21135487750513</v>
      </c>
      <c r="G73" s="13"/>
      <c r="H73" s="13">
        <v>442.47656691254599</v>
      </c>
      <c r="I73" s="13"/>
      <c r="J73" s="13"/>
      <c r="K73" s="13"/>
      <c r="L73" s="13"/>
      <c r="M73" s="13"/>
      <c r="N73" s="13"/>
      <c r="O73" s="13"/>
      <c r="P73" s="13"/>
      <c r="Q73" s="13"/>
      <c r="R73" s="16"/>
      <c r="S73" s="17">
        <f t="shared" si="12"/>
        <v>602.89896885926157</v>
      </c>
      <c r="T73" s="17">
        <f t="shared" si="13"/>
        <v>131.23146714491372</v>
      </c>
      <c r="U73" s="17">
        <f t="shared" si="14"/>
        <v>3</v>
      </c>
      <c r="V73" s="16"/>
      <c r="W73" s="16"/>
      <c r="X73" s="16"/>
    </row>
    <row r="74" spans="1:24" s="2" customFormat="1" ht="15.75" thickTop="1" thickBot="1">
      <c r="A74" s="39" t="s">
        <v>49</v>
      </c>
      <c r="B74" s="40" t="s">
        <v>28</v>
      </c>
      <c r="C74" s="13"/>
      <c r="D74" s="13">
        <v>1279.1101294960245</v>
      </c>
      <c r="E74" s="13"/>
      <c r="F74" s="13">
        <v>862.65727603650339</v>
      </c>
      <c r="G74" s="13"/>
      <c r="H74" s="13">
        <v>833.62331731073311</v>
      </c>
      <c r="I74" s="13"/>
      <c r="J74" s="13"/>
      <c r="K74" s="13"/>
      <c r="L74" s="13"/>
      <c r="M74" s="13"/>
      <c r="N74" s="13"/>
      <c r="O74" s="13"/>
      <c r="P74" s="13"/>
      <c r="Q74" s="13"/>
      <c r="R74" s="16"/>
      <c r="S74" s="17">
        <f t="shared" si="12"/>
        <v>991.79690761442032</v>
      </c>
      <c r="T74" s="17">
        <f t="shared" si="13"/>
        <v>143.90090142271893</v>
      </c>
      <c r="U74" s="17">
        <f t="shared" si="14"/>
        <v>3</v>
      </c>
      <c r="V74" s="16"/>
      <c r="W74" s="16"/>
      <c r="X74" s="16"/>
    </row>
    <row r="75" spans="1:24" ht="15" thickTop="1">
      <c r="R75" s="24"/>
      <c r="S75" s="24"/>
      <c r="T75" s="24"/>
      <c r="U75" s="24"/>
      <c r="V75" s="24"/>
      <c r="W75" s="24"/>
      <c r="X75" s="24"/>
    </row>
    <row r="76" spans="1:24" s="2" customFormat="1" ht="15" thickBot="1">
      <c r="A76" s="49" t="s">
        <v>55</v>
      </c>
      <c r="B76" s="50"/>
    </row>
    <row r="77" spans="1:24" s="2" customFormat="1" ht="15.75" thickTop="1" thickBot="1">
      <c r="A77" s="25"/>
      <c r="B77" s="3"/>
      <c r="C77" s="4">
        <v>20200527</v>
      </c>
      <c r="D77" s="4">
        <v>20200527</v>
      </c>
      <c r="E77" s="4">
        <v>20200528</v>
      </c>
      <c r="F77" s="4">
        <v>20200528</v>
      </c>
      <c r="G77" s="4">
        <v>20200529</v>
      </c>
      <c r="H77" s="4">
        <v>20200529</v>
      </c>
      <c r="I77" s="4">
        <v>20200604</v>
      </c>
      <c r="J77" s="4">
        <v>20200604</v>
      </c>
      <c r="K77" s="4">
        <v>20200605</v>
      </c>
      <c r="L77" s="4">
        <v>20200605</v>
      </c>
      <c r="M77" s="4">
        <v>20200610</v>
      </c>
      <c r="N77" s="4">
        <v>20200610</v>
      </c>
      <c r="O77" s="4"/>
      <c r="P77" s="4"/>
      <c r="Q77" s="4"/>
      <c r="S77" s="5" t="s">
        <v>0</v>
      </c>
      <c r="T77" s="5" t="s">
        <v>1</v>
      </c>
      <c r="U77" s="5" t="s">
        <v>56</v>
      </c>
    </row>
    <row r="78" spans="1:24" s="2" customFormat="1" ht="15.75" thickTop="1" thickBot="1">
      <c r="A78" s="35" t="s">
        <v>44</v>
      </c>
      <c r="B78" s="36" t="s">
        <v>57</v>
      </c>
      <c r="C78" s="8"/>
      <c r="D78" s="9">
        <v>143.4709036672744</v>
      </c>
      <c r="E78" s="10"/>
      <c r="F78" s="42">
        <v>194.86878082297491</v>
      </c>
      <c r="G78" s="10"/>
      <c r="H78" s="10">
        <v>168.85902264113889</v>
      </c>
      <c r="I78" s="10"/>
      <c r="J78" s="10">
        <v>521.58318948086571</v>
      </c>
      <c r="K78" s="10"/>
      <c r="L78" s="10">
        <v>68.94715598800326</v>
      </c>
      <c r="M78" s="10"/>
      <c r="N78" s="10">
        <v>162.3589257804922</v>
      </c>
      <c r="O78" s="10"/>
      <c r="P78" s="10"/>
      <c r="Q78" s="10"/>
      <c r="S78" s="14">
        <f t="shared" ref="S78:S89" si="15">AVERAGE(C78:Q78)</f>
        <v>210.01466306345822</v>
      </c>
      <c r="T78" s="14">
        <f t="shared" ref="T78:T89" si="16">STDEVA(C78:Q78)/SQRT(COUNT(C78:Q78))</f>
        <v>64.703764420207804</v>
      </c>
      <c r="U78" s="14">
        <f t="shared" ref="U78:U89" si="17">COUNT(C78:Q78)</f>
        <v>6</v>
      </c>
    </row>
    <row r="79" spans="1:24" s="2" customFormat="1" ht="15.75" thickTop="1" thickBot="1">
      <c r="A79" s="37" t="s">
        <v>46</v>
      </c>
      <c r="B79" s="38" t="s">
        <v>38</v>
      </c>
      <c r="C79" s="22"/>
      <c r="D79" s="13">
        <v>1026.8300575436908</v>
      </c>
      <c r="E79" s="13"/>
      <c r="F79" s="42">
        <v>745.11136522174547</v>
      </c>
      <c r="G79" s="13"/>
      <c r="H79" s="13">
        <v>730.19935858030669</v>
      </c>
      <c r="I79" s="13"/>
      <c r="J79" s="13">
        <v>1555.5476467510268</v>
      </c>
      <c r="K79" s="13"/>
      <c r="L79" s="13">
        <v>824.97864507647319</v>
      </c>
      <c r="M79" s="13"/>
      <c r="N79" s="13">
        <v>922.69383923917007</v>
      </c>
      <c r="O79" s="13"/>
      <c r="P79" s="13"/>
      <c r="Q79" s="13"/>
      <c r="S79" s="14">
        <f t="shared" si="15"/>
        <v>967.56015206873553</v>
      </c>
      <c r="T79" s="14">
        <f t="shared" si="16"/>
        <v>126.14915732523765</v>
      </c>
      <c r="U79" s="14">
        <f t="shared" si="17"/>
        <v>6</v>
      </c>
    </row>
    <row r="80" spans="1:24" s="2" customFormat="1" ht="15.75" thickTop="1" thickBot="1">
      <c r="A80" s="39" t="s">
        <v>6</v>
      </c>
      <c r="B80" s="40" t="s">
        <v>19</v>
      </c>
      <c r="C80" s="13"/>
      <c r="D80" s="13"/>
      <c r="E80" s="13"/>
      <c r="F80" s="13"/>
      <c r="G80" s="13"/>
      <c r="H80" s="13"/>
      <c r="I80" s="13"/>
      <c r="J80" s="13">
        <v>1457.4852235524882</v>
      </c>
      <c r="K80" s="13"/>
      <c r="L80" s="13">
        <v>707.32331990767887</v>
      </c>
      <c r="M80" s="13"/>
      <c r="N80" s="13">
        <v>764.11656345066683</v>
      </c>
      <c r="O80" s="13"/>
      <c r="P80" s="13"/>
      <c r="Q80" s="13"/>
      <c r="S80" s="14">
        <f t="shared" si="15"/>
        <v>976.30836897027802</v>
      </c>
      <c r="T80" s="14">
        <f t="shared" si="16"/>
        <v>241.1463885742817</v>
      </c>
      <c r="U80" s="14">
        <f t="shared" si="17"/>
        <v>3</v>
      </c>
    </row>
    <row r="81" spans="1:24" s="2" customFormat="1" ht="15.75" thickTop="1" thickBot="1">
      <c r="A81" s="39" t="s">
        <v>7</v>
      </c>
      <c r="B81" s="40" t="s">
        <v>20</v>
      </c>
      <c r="C81" s="13"/>
      <c r="D81" s="13"/>
      <c r="E81" s="13"/>
      <c r="F81" s="13"/>
      <c r="G81" s="13"/>
      <c r="H81" s="13"/>
      <c r="I81" s="13"/>
      <c r="J81" s="13">
        <v>1672.0590225078195</v>
      </c>
      <c r="K81" s="13"/>
      <c r="L81" s="13">
        <v>818.81912723358664</v>
      </c>
      <c r="M81" s="13"/>
      <c r="N81" s="13">
        <v>869.18152897793584</v>
      </c>
      <c r="O81" s="13"/>
      <c r="P81" s="13"/>
      <c r="Q81" s="13"/>
      <c r="S81" s="14">
        <f t="shared" si="15"/>
        <v>1120.0198929064472</v>
      </c>
      <c r="T81" s="14">
        <f t="shared" si="16"/>
        <v>276.40217879968907</v>
      </c>
      <c r="U81" s="14">
        <f t="shared" si="17"/>
        <v>3</v>
      </c>
    </row>
    <row r="82" spans="1:24" s="2" customFormat="1" ht="15.75" thickTop="1" thickBot="1">
      <c r="A82" s="39" t="s">
        <v>47</v>
      </c>
      <c r="B82" s="40" t="s">
        <v>58</v>
      </c>
      <c r="C82" s="13"/>
      <c r="D82" s="13"/>
      <c r="E82" s="13"/>
      <c r="F82" s="13"/>
      <c r="G82" s="13"/>
      <c r="H82" s="13"/>
      <c r="I82" s="13"/>
      <c r="J82" s="13">
        <v>1208.8968260714939</v>
      </c>
      <c r="K82" s="13"/>
      <c r="L82" s="13">
        <v>456.69900693099197</v>
      </c>
      <c r="M82" s="13"/>
      <c r="N82" s="13">
        <v>577.83675702266123</v>
      </c>
      <c r="O82" s="13"/>
      <c r="P82" s="13"/>
      <c r="Q82" s="13"/>
      <c r="S82" s="14">
        <f t="shared" si="15"/>
        <v>747.81086334171562</v>
      </c>
      <c r="T82" s="14">
        <f t="shared" si="16"/>
        <v>233.18003587653956</v>
      </c>
      <c r="U82" s="14">
        <f t="shared" si="17"/>
        <v>3</v>
      </c>
    </row>
    <row r="83" spans="1:24" s="2" customFormat="1" ht="15.75" thickTop="1" thickBot="1">
      <c r="A83" s="39" t="s">
        <v>9</v>
      </c>
      <c r="B83" s="40" t="s">
        <v>22</v>
      </c>
      <c r="C83" s="13"/>
      <c r="D83" s="13"/>
      <c r="E83" s="13"/>
      <c r="F83" s="13"/>
      <c r="G83" s="13"/>
      <c r="H83" s="13"/>
      <c r="I83" s="13"/>
      <c r="J83" s="13">
        <v>686.82937357477317</v>
      </c>
      <c r="K83" s="13"/>
      <c r="L83" s="13">
        <v>506.55454770582838</v>
      </c>
      <c r="M83" s="13"/>
      <c r="N83" s="13">
        <v>533.81208964203609</v>
      </c>
      <c r="O83" s="13"/>
      <c r="P83" s="13"/>
      <c r="Q83" s="13"/>
      <c r="S83" s="14">
        <f t="shared" si="15"/>
        <v>575.73200364087916</v>
      </c>
      <c r="T83" s="14">
        <f t="shared" si="16"/>
        <v>56.103216196496433</v>
      </c>
      <c r="U83" s="14">
        <f t="shared" si="17"/>
        <v>3</v>
      </c>
    </row>
    <row r="84" spans="1:24" s="2" customFormat="1" ht="15.75" thickTop="1" thickBot="1">
      <c r="A84" s="39" t="s">
        <v>48</v>
      </c>
      <c r="B84" s="40" t="s">
        <v>59</v>
      </c>
      <c r="C84" s="13"/>
      <c r="D84" s="13"/>
      <c r="E84" s="13"/>
      <c r="F84" s="13"/>
      <c r="G84" s="13"/>
      <c r="H84" s="13"/>
      <c r="I84" s="13"/>
      <c r="J84" s="13">
        <v>1179.383139150849</v>
      </c>
      <c r="K84" s="13"/>
      <c r="L84" s="13">
        <v>833.58752578250267</v>
      </c>
      <c r="M84" s="13"/>
      <c r="N84" s="13">
        <v>931.96638516206212</v>
      </c>
      <c r="O84" s="13"/>
      <c r="P84" s="13"/>
      <c r="Q84" s="13"/>
      <c r="S84" s="14">
        <f t="shared" si="15"/>
        <v>981.64568336513787</v>
      </c>
      <c r="T84" s="14">
        <f t="shared" si="16"/>
        <v>102.8667034866976</v>
      </c>
      <c r="U84" s="14">
        <f t="shared" si="17"/>
        <v>3</v>
      </c>
    </row>
    <row r="85" spans="1:24" s="2" customFormat="1" ht="15.75" thickTop="1" thickBot="1">
      <c r="A85" s="39" t="s">
        <v>10</v>
      </c>
      <c r="B85" s="40" t="s">
        <v>24</v>
      </c>
      <c r="C85" s="13"/>
      <c r="D85" s="13">
        <v>646.68468114150221</v>
      </c>
      <c r="E85" s="13"/>
      <c r="F85" s="13">
        <v>504.33873996740891</v>
      </c>
      <c r="G85" s="13"/>
      <c r="H85" s="13">
        <v>492.3054609026758</v>
      </c>
      <c r="I85" s="13"/>
      <c r="J85" s="13"/>
      <c r="K85" s="13"/>
      <c r="L85" s="13"/>
      <c r="M85" s="13"/>
      <c r="N85" s="13"/>
      <c r="O85" s="13"/>
      <c r="P85" s="13"/>
      <c r="Q85" s="13"/>
      <c r="S85" s="14">
        <f t="shared" si="15"/>
        <v>547.77629400386229</v>
      </c>
      <c r="T85" s="14">
        <f t="shared" si="16"/>
        <v>49.576041713342853</v>
      </c>
      <c r="U85" s="14">
        <f t="shared" si="17"/>
        <v>3</v>
      </c>
    </row>
    <row r="86" spans="1:24" s="2" customFormat="1" ht="15.75" thickTop="1" thickBot="1">
      <c r="A86" s="39" t="s">
        <v>11</v>
      </c>
      <c r="B86" s="40" t="s">
        <v>25</v>
      </c>
      <c r="C86" s="13"/>
      <c r="D86" s="13">
        <v>645.8402741815089</v>
      </c>
      <c r="E86" s="13"/>
      <c r="F86" s="13">
        <v>460.83425326533205</v>
      </c>
      <c r="G86" s="13"/>
      <c r="H86" s="13">
        <v>403.58673299707618</v>
      </c>
      <c r="I86" s="13"/>
      <c r="J86" s="13"/>
      <c r="K86" s="13"/>
      <c r="L86" s="13"/>
      <c r="M86" s="13"/>
      <c r="N86" s="13"/>
      <c r="O86" s="13"/>
      <c r="P86" s="13"/>
      <c r="Q86" s="13"/>
      <c r="S86" s="14">
        <f t="shared" si="15"/>
        <v>503.42042014797244</v>
      </c>
      <c r="T86" s="14">
        <f t="shared" si="16"/>
        <v>73.102395677607348</v>
      </c>
      <c r="U86" s="14">
        <f t="shared" si="17"/>
        <v>3</v>
      </c>
    </row>
    <row r="87" spans="1:24" s="2" customFormat="1" ht="15.75" thickTop="1" thickBot="1">
      <c r="A87" s="39" t="s">
        <v>12</v>
      </c>
      <c r="B87" s="40" t="s">
        <v>60</v>
      </c>
      <c r="C87" s="13"/>
      <c r="D87" s="13">
        <v>623.09817273863212</v>
      </c>
      <c r="E87" s="13"/>
      <c r="F87" s="13">
        <v>486.97130023617234</v>
      </c>
      <c r="G87" s="13"/>
      <c r="H87" s="13">
        <v>382.70256469097018</v>
      </c>
      <c r="I87" s="13"/>
      <c r="J87" s="13"/>
      <c r="K87" s="13"/>
      <c r="L87" s="13"/>
      <c r="M87" s="13"/>
      <c r="N87" s="13"/>
      <c r="O87" s="13"/>
      <c r="P87" s="13"/>
      <c r="Q87" s="13"/>
      <c r="S87" s="14">
        <f t="shared" si="15"/>
        <v>497.59067922192486</v>
      </c>
      <c r="T87" s="14">
        <f t="shared" si="16"/>
        <v>69.599067282264585</v>
      </c>
      <c r="U87" s="14">
        <f t="shared" si="17"/>
        <v>3</v>
      </c>
    </row>
    <row r="88" spans="1:24" s="2" customFormat="1" ht="15.75" thickTop="1" thickBot="1">
      <c r="A88" s="39" t="s">
        <v>13</v>
      </c>
      <c r="B88" s="40" t="s">
        <v>27</v>
      </c>
      <c r="C88" s="13"/>
      <c r="D88" s="13">
        <v>869.85713365362017</v>
      </c>
      <c r="E88" s="13"/>
      <c r="F88" s="13">
        <v>500.66877500495627</v>
      </c>
      <c r="G88" s="13"/>
      <c r="H88" s="13">
        <v>496.1484619952833</v>
      </c>
      <c r="I88" s="13"/>
      <c r="J88" s="13"/>
      <c r="K88" s="13"/>
      <c r="L88" s="13"/>
      <c r="M88" s="13"/>
      <c r="N88" s="13"/>
      <c r="O88" s="13"/>
      <c r="P88" s="13"/>
      <c r="Q88" s="13"/>
      <c r="R88" s="16"/>
      <c r="S88" s="17">
        <f t="shared" si="15"/>
        <v>622.22479021795323</v>
      </c>
      <c r="T88" s="17">
        <f t="shared" si="16"/>
        <v>123.82304772538163</v>
      </c>
      <c r="U88" s="17">
        <f t="shared" si="17"/>
        <v>3</v>
      </c>
      <c r="V88" s="16"/>
      <c r="W88" s="16"/>
      <c r="X88" s="16"/>
    </row>
    <row r="89" spans="1:24" s="2" customFormat="1" ht="15.75" thickTop="1" thickBot="1">
      <c r="A89" s="39" t="s">
        <v>49</v>
      </c>
      <c r="B89" s="40" t="s">
        <v>28</v>
      </c>
      <c r="C89" s="13"/>
      <c r="D89" s="13">
        <v>1058.6787584110893</v>
      </c>
      <c r="E89" s="13"/>
      <c r="F89" s="13">
        <v>775.93420918286176</v>
      </c>
      <c r="G89" s="13"/>
      <c r="H89" s="13">
        <v>518.52580396769156</v>
      </c>
      <c r="I89" s="13"/>
      <c r="J89" s="13"/>
      <c r="K89" s="13"/>
      <c r="L89" s="13"/>
      <c r="M89" s="13"/>
      <c r="N89" s="13"/>
      <c r="O89" s="13"/>
      <c r="P89" s="13"/>
      <c r="Q89" s="13"/>
      <c r="R89" s="16"/>
      <c r="S89" s="17">
        <f t="shared" si="15"/>
        <v>784.37959052054748</v>
      </c>
      <c r="T89" s="17">
        <f t="shared" si="16"/>
        <v>155.98589348392727</v>
      </c>
      <c r="U89" s="17">
        <f t="shared" si="17"/>
        <v>3</v>
      </c>
      <c r="V89" s="16"/>
      <c r="W89" s="16"/>
      <c r="X89" s="16"/>
    </row>
    <row r="90" spans="1:24" ht="15" thickTop="1"/>
    <row r="91" spans="1:24" s="2" customFormat="1" ht="15" thickBot="1">
      <c r="A91" s="49" t="s">
        <v>61</v>
      </c>
      <c r="B91" s="50"/>
    </row>
    <row r="92" spans="1:24" s="2" customFormat="1" ht="15.75" thickTop="1" thickBot="1">
      <c r="A92" s="25"/>
      <c r="B92" s="3"/>
      <c r="C92" s="4">
        <v>20200527</v>
      </c>
      <c r="D92" s="4">
        <v>20200527</v>
      </c>
      <c r="E92" s="4">
        <v>20200528</v>
      </c>
      <c r="F92" s="4">
        <v>20200528</v>
      </c>
      <c r="G92" s="4">
        <v>20200529</v>
      </c>
      <c r="H92" s="4">
        <v>20200529</v>
      </c>
      <c r="I92" s="4">
        <v>20200604</v>
      </c>
      <c r="J92" s="4">
        <v>20200604</v>
      </c>
      <c r="K92" s="4">
        <v>20200605</v>
      </c>
      <c r="L92" s="4">
        <v>20200605</v>
      </c>
      <c r="M92" s="4">
        <v>20200610</v>
      </c>
      <c r="N92" s="4">
        <v>20200610</v>
      </c>
      <c r="O92" s="4"/>
      <c r="P92" s="4"/>
      <c r="Q92" s="4"/>
      <c r="S92" s="5" t="s">
        <v>0</v>
      </c>
      <c r="T92" s="5" t="s">
        <v>1</v>
      </c>
      <c r="U92" s="5" t="s">
        <v>2</v>
      </c>
    </row>
    <row r="93" spans="1:24" s="2" customFormat="1" ht="15.75" thickTop="1" thickBot="1">
      <c r="A93" s="35" t="s">
        <v>44</v>
      </c>
      <c r="B93" s="36" t="s">
        <v>45</v>
      </c>
      <c r="C93" s="8"/>
      <c r="D93" s="9">
        <v>90.039186076901586</v>
      </c>
      <c r="E93" s="10"/>
      <c r="F93" s="10">
        <v>136.63470294820499</v>
      </c>
      <c r="G93" s="10"/>
      <c r="H93" s="10">
        <v>173.64991065587085</v>
      </c>
      <c r="I93" s="10"/>
      <c r="J93" s="10">
        <v>335.11814216231539</v>
      </c>
      <c r="K93" s="10"/>
      <c r="L93" s="10">
        <v>38.914927184477406</v>
      </c>
      <c r="M93" s="10"/>
      <c r="N93" s="10">
        <v>116.35784924524502</v>
      </c>
      <c r="O93" s="10"/>
      <c r="P93" s="10"/>
      <c r="Q93" s="10"/>
      <c r="S93" s="14">
        <f t="shared" ref="S93:S104" si="18">AVERAGE(C93:Q93)</f>
        <v>148.45245304550255</v>
      </c>
      <c r="T93" s="14">
        <f t="shared" ref="T93:T104" si="19">STDEVA(C93:Q93)/SQRT(COUNT(C93:Q93))</f>
        <v>41.657049624938807</v>
      </c>
      <c r="U93" s="14">
        <f t="shared" ref="U93:U104" si="20">COUNT(C93:Q93)</f>
        <v>6</v>
      </c>
    </row>
    <row r="94" spans="1:24" s="2" customFormat="1" ht="15.75" thickTop="1" thickBot="1">
      <c r="A94" s="37" t="s">
        <v>46</v>
      </c>
      <c r="B94" s="38" t="s">
        <v>38</v>
      </c>
      <c r="C94" s="22"/>
      <c r="D94" s="13">
        <v>1405.9673735992701</v>
      </c>
      <c r="E94" s="13"/>
      <c r="F94" s="13">
        <v>1034.4041381032109</v>
      </c>
      <c r="G94" s="13"/>
      <c r="H94" s="13">
        <v>1023.3537226384564</v>
      </c>
      <c r="I94" s="13"/>
      <c r="J94" s="13">
        <v>1654.2259951778983</v>
      </c>
      <c r="K94" s="13"/>
      <c r="L94" s="13">
        <v>929.21545529785067</v>
      </c>
      <c r="M94" s="13"/>
      <c r="N94" s="13">
        <v>1109.8146929460399</v>
      </c>
      <c r="O94" s="13"/>
      <c r="P94" s="13"/>
      <c r="Q94" s="13"/>
      <c r="S94" s="14">
        <f t="shared" si="18"/>
        <v>1192.8302296271211</v>
      </c>
      <c r="T94" s="14">
        <f t="shared" si="19"/>
        <v>113.80084007899242</v>
      </c>
      <c r="U94" s="14">
        <f t="shared" si="20"/>
        <v>6</v>
      </c>
    </row>
    <row r="95" spans="1:24" s="2" customFormat="1" ht="15.75" thickTop="1" thickBot="1">
      <c r="A95" s="39" t="s">
        <v>6</v>
      </c>
      <c r="B95" s="40" t="s">
        <v>19</v>
      </c>
      <c r="C95" s="13"/>
      <c r="D95" s="13"/>
      <c r="E95" s="13"/>
      <c r="F95" s="13"/>
      <c r="G95" s="13"/>
      <c r="H95" s="13"/>
      <c r="I95" s="13"/>
      <c r="J95" s="13">
        <v>1655.6434225159664</v>
      </c>
      <c r="K95" s="13"/>
      <c r="L95" s="13">
        <v>921.2900764062224</v>
      </c>
      <c r="M95" s="13"/>
      <c r="N95" s="13">
        <v>1076.1897610283238</v>
      </c>
      <c r="O95" s="13"/>
      <c r="P95" s="13"/>
      <c r="Q95" s="13"/>
      <c r="S95" s="14">
        <f t="shared" si="18"/>
        <v>1217.7077533168376</v>
      </c>
      <c r="T95" s="14">
        <f t="shared" si="19"/>
        <v>223.48692418250698</v>
      </c>
      <c r="U95" s="14">
        <f t="shared" si="20"/>
        <v>3</v>
      </c>
    </row>
    <row r="96" spans="1:24" s="2" customFormat="1" ht="15.75" thickTop="1" thickBot="1">
      <c r="A96" s="39" t="s">
        <v>7</v>
      </c>
      <c r="B96" s="40" t="s">
        <v>20</v>
      </c>
      <c r="C96" s="13"/>
      <c r="D96" s="13"/>
      <c r="E96" s="13"/>
      <c r="F96" s="13"/>
      <c r="G96" s="13"/>
      <c r="H96" s="13"/>
      <c r="I96" s="13"/>
      <c r="J96" s="13">
        <v>790.63977616715329</v>
      </c>
      <c r="K96" s="13"/>
      <c r="L96" s="13">
        <v>477.28700226974911</v>
      </c>
      <c r="M96" s="13"/>
      <c r="N96" s="13">
        <v>459.80836593598724</v>
      </c>
      <c r="O96" s="13"/>
      <c r="P96" s="13"/>
      <c r="Q96" s="13"/>
      <c r="S96" s="14">
        <f t="shared" si="18"/>
        <v>575.91171479096317</v>
      </c>
      <c r="T96" s="14">
        <f t="shared" si="19"/>
        <v>107.48252716729455</v>
      </c>
      <c r="U96" s="14">
        <f t="shared" si="20"/>
        <v>3</v>
      </c>
    </row>
    <row r="97" spans="1:24" s="2" customFormat="1" ht="15.75" thickTop="1" thickBot="1">
      <c r="A97" s="39" t="s">
        <v>47</v>
      </c>
      <c r="B97" s="40" t="s">
        <v>21</v>
      </c>
      <c r="C97" s="13"/>
      <c r="D97" s="13"/>
      <c r="E97" s="13"/>
      <c r="F97" s="13"/>
      <c r="G97" s="13"/>
      <c r="H97" s="13"/>
      <c r="I97" s="13"/>
      <c r="J97" s="13">
        <v>1915.5121847425823</v>
      </c>
      <c r="K97" s="13"/>
      <c r="L97" s="13">
        <v>1084.0012054253311</v>
      </c>
      <c r="M97" s="13"/>
      <c r="N97" s="13">
        <v>1254.5484232995359</v>
      </c>
      <c r="O97" s="13"/>
      <c r="P97" s="13"/>
      <c r="Q97" s="13"/>
      <c r="S97" s="14">
        <f t="shared" si="18"/>
        <v>1418.0206044891499</v>
      </c>
      <c r="T97" s="14">
        <f t="shared" si="19"/>
        <v>253.57115549581675</v>
      </c>
      <c r="U97" s="14">
        <f t="shared" si="20"/>
        <v>3</v>
      </c>
    </row>
    <row r="98" spans="1:24" s="2" customFormat="1" ht="15.75" thickTop="1" thickBot="1">
      <c r="A98" s="39" t="s">
        <v>9</v>
      </c>
      <c r="B98" s="40" t="s">
        <v>22</v>
      </c>
      <c r="C98" s="13"/>
      <c r="D98" s="13"/>
      <c r="E98" s="13"/>
      <c r="F98" s="13"/>
      <c r="G98" s="13"/>
      <c r="H98" s="13"/>
      <c r="I98" s="13"/>
      <c r="J98" s="13">
        <v>139.27297366574302</v>
      </c>
      <c r="K98" s="13"/>
      <c r="L98" s="13">
        <v>154.83431056419417</v>
      </c>
      <c r="M98" s="13"/>
      <c r="N98" s="13">
        <v>145.72396643404147</v>
      </c>
      <c r="O98" s="13"/>
      <c r="P98" s="13"/>
      <c r="Q98" s="13"/>
      <c r="S98" s="14">
        <f t="shared" si="18"/>
        <v>146.6104168879929</v>
      </c>
      <c r="T98" s="14">
        <f t="shared" si="19"/>
        <v>4.5139837291929954</v>
      </c>
      <c r="U98" s="14">
        <f t="shared" si="20"/>
        <v>3</v>
      </c>
    </row>
    <row r="99" spans="1:24" s="2" customFormat="1" ht="15.75" thickTop="1" thickBot="1">
      <c r="A99" s="39" t="s">
        <v>48</v>
      </c>
      <c r="B99" s="40" t="s">
        <v>23</v>
      </c>
      <c r="C99" s="13"/>
      <c r="D99" s="13"/>
      <c r="E99" s="13"/>
      <c r="F99" s="13"/>
      <c r="G99" s="13"/>
      <c r="H99" s="13"/>
      <c r="I99" s="13"/>
      <c r="J99" s="13">
        <v>844.4005682777937</v>
      </c>
      <c r="K99" s="13"/>
      <c r="L99" s="13">
        <v>747.0698606778235</v>
      </c>
      <c r="M99" s="13"/>
      <c r="N99" s="13">
        <v>836.80270708254523</v>
      </c>
      <c r="O99" s="13"/>
      <c r="P99" s="13"/>
      <c r="Q99" s="13"/>
      <c r="S99" s="14">
        <f t="shared" si="18"/>
        <v>809.42437867938736</v>
      </c>
      <c r="T99" s="14">
        <f t="shared" si="19"/>
        <v>31.254313356138489</v>
      </c>
      <c r="U99" s="14">
        <f t="shared" si="20"/>
        <v>3</v>
      </c>
    </row>
    <row r="100" spans="1:24" s="2" customFormat="1" ht="15.75" thickTop="1" thickBot="1">
      <c r="A100" s="39" t="s">
        <v>10</v>
      </c>
      <c r="B100" s="40" t="s">
        <v>24</v>
      </c>
      <c r="C100" s="13"/>
      <c r="D100" s="13">
        <v>966.63558381494659</v>
      </c>
      <c r="E100" s="13"/>
      <c r="F100" s="13">
        <v>869.93054713371919</v>
      </c>
      <c r="G100" s="13"/>
      <c r="H100" s="13">
        <v>812.77015437410478</v>
      </c>
      <c r="I100" s="13"/>
      <c r="J100" s="13"/>
      <c r="K100" s="13"/>
      <c r="L100" s="13"/>
      <c r="M100" s="13"/>
      <c r="N100" s="13"/>
      <c r="O100" s="13"/>
      <c r="P100" s="13"/>
      <c r="Q100" s="13"/>
      <c r="S100" s="14">
        <f t="shared" si="18"/>
        <v>883.11209510759033</v>
      </c>
      <c r="T100" s="14">
        <f t="shared" si="19"/>
        <v>44.903442702070059</v>
      </c>
      <c r="U100" s="14">
        <f t="shared" si="20"/>
        <v>3</v>
      </c>
    </row>
    <row r="101" spans="1:24" s="2" customFormat="1" ht="15.75" thickTop="1" thickBot="1">
      <c r="A101" s="39" t="s">
        <v>11</v>
      </c>
      <c r="B101" s="40" t="s">
        <v>62</v>
      </c>
      <c r="C101" s="13"/>
      <c r="D101" s="13">
        <v>1185.0252546184411</v>
      </c>
      <c r="E101" s="13"/>
      <c r="F101" s="13">
        <v>833.33738759629671</v>
      </c>
      <c r="G101" s="13"/>
      <c r="H101" s="13">
        <v>850.66943024322177</v>
      </c>
      <c r="I101" s="13"/>
      <c r="J101" s="13"/>
      <c r="K101" s="13"/>
      <c r="L101" s="13"/>
      <c r="M101" s="13"/>
      <c r="N101" s="13"/>
      <c r="O101" s="13"/>
      <c r="P101" s="13"/>
      <c r="Q101" s="13"/>
      <c r="S101" s="14">
        <f t="shared" si="18"/>
        <v>956.34402415265322</v>
      </c>
      <c r="T101" s="14">
        <f t="shared" si="19"/>
        <v>114.45003101949281</v>
      </c>
      <c r="U101" s="14">
        <f t="shared" si="20"/>
        <v>3</v>
      </c>
    </row>
    <row r="102" spans="1:24" s="2" customFormat="1" ht="15.75" thickTop="1" thickBot="1">
      <c r="A102" s="39" t="s">
        <v>12</v>
      </c>
      <c r="B102" s="40" t="s">
        <v>26</v>
      </c>
      <c r="C102" s="13"/>
      <c r="D102" s="13">
        <v>1031.9822215385245</v>
      </c>
      <c r="E102" s="13"/>
      <c r="F102" s="13">
        <v>1028.1380911847339</v>
      </c>
      <c r="G102" s="13"/>
      <c r="H102" s="13">
        <v>886.58753772613159</v>
      </c>
      <c r="I102" s="13"/>
      <c r="J102" s="13"/>
      <c r="K102" s="13"/>
      <c r="L102" s="13"/>
      <c r="M102" s="13"/>
      <c r="N102" s="13"/>
      <c r="O102" s="13"/>
      <c r="P102" s="13"/>
      <c r="Q102" s="13"/>
      <c r="S102" s="14">
        <f t="shared" si="18"/>
        <v>982.23595014979674</v>
      </c>
      <c r="T102" s="14">
        <f t="shared" si="19"/>
        <v>47.837079181738929</v>
      </c>
      <c r="U102" s="14">
        <f t="shared" si="20"/>
        <v>3</v>
      </c>
    </row>
    <row r="103" spans="1:24" s="2" customFormat="1" ht="15.75" thickTop="1" thickBot="1">
      <c r="A103" s="39" t="s">
        <v>13</v>
      </c>
      <c r="B103" s="40" t="s">
        <v>63</v>
      </c>
      <c r="C103" s="13"/>
      <c r="D103" s="13">
        <v>769.92966878734205</v>
      </c>
      <c r="E103" s="13"/>
      <c r="F103" s="13">
        <v>496.2520763552543</v>
      </c>
      <c r="G103" s="13"/>
      <c r="H103" s="13">
        <v>432.81291093825661</v>
      </c>
      <c r="I103" s="13"/>
      <c r="J103" s="13"/>
      <c r="K103" s="13"/>
      <c r="L103" s="13"/>
      <c r="M103" s="13"/>
      <c r="N103" s="13"/>
      <c r="O103" s="13"/>
      <c r="P103" s="13"/>
      <c r="Q103" s="13"/>
      <c r="R103" s="16"/>
      <c r="S103" s="17">
        <f t="shared" si="18"/>
        <v>566.33155202695104</v>
      </c>
      <c r="T103" s="17">
        <f t="shared" si="19"/>
        <v>103.43319387972872</v>
      </c>
      <c r="U103" s="17">
        <f t="shared" si="20"/>
        <v>3</v>
      </c>
      <c r="V103" s="16"/>
      <c r="W103" s="16"/>
      <c r="X103" s="16"/>
    </row>
    <row r="104" spans="1:24" s="2" customFormat="1" ht="15.75" thickTop="1" thickBot="1">
      <c r="A104" s="39" t="s">
        <v>49</v>
      </c>
      <c r="B104" s="40" t="s">
        <v>64</v>
      </c>
      <c r="C104" s="13"/>
      <c r="D104" s="13">
        <v>1572.3718520004352</v>
      </c>
      <c r="E104" s="13"/>
      <c r="F104" s="13">
        <v>941.0733000753329</v>
      </c>
      <c r="G104" s="13"/>
      <c r="H104" s="13">
        <v>834.35094702168351</v>
      </c>
      <c r="I104" s="13"/>
      <c r="J104" s="13"/>
      <c r="K104" s="13"/>
      <c r="L104" s="13"/>
      <c r="M104" s="13"/>
      <c r="N104" s="13"/>
      <c r="O104" s="13"/>
      <c r="P104" s="13"/>
      <c r="Q104" s="13"/>
      <c r="R104" s="16"/>
      <c r="S104" s="17">
        <f t="shared" si="18"/>
        <v>1115.9320330324838</v>
      </c>
      <c r="T104" s="17">
        <f t="shared" si="19"/>
        <v>230.28995955457916</v>
      </c>
      <c r="U104" s="17">
        <f t="shared" si="20"/>
        <v>3</v>
      </c>
      <c r="V104" s="16"/>
      <c r="W104" s="16"/>
      <c r="X104" s="16"/>
    </row>
    <row r="105" spans="1:24" ht="15" thickTop="1">
      <c r="R105" s="24"/>
      <c r="S105" s="24"/>
      <c r="T105" s="24"/>
      <c r="U105" s="24"/>
      <c r="V105" s="24"/>
      <c r="W105" s="24"/>
      <c r="X105" s="24"/>
    </row>
  </sheetData>
  <mergeCells count="7">
    <mergeCell ref="A91:B91"/>
    <mergeCell ref="A1:B1"/>
    <mergeCell ref="A16:B16"/>
    <mergeCell ref="A31:B31"/>
    <mergeCell ref="A46:B46"/>
    <mergeCell ref="A61:B61"/>
    <mergeCell ref="A76:B76"/>
  </mergeCells>
  <phoneticPr fontId="1" type="noConversion"/>
  <pageMargins left="0.7" right="0.7" top="0.75" bottom="0.75" header="0.3" footer="0.3"/>
  <pageSetup orientation="portrait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5"/>
  <sheetViews>
    <sheetView zoomScale="70" zoomScaleNormal="70" workbookViewId="0">
      <pane xSplit="2" ySplit="2" topLeftCell="C3" activePane="bottomRight" state="frozen"/>
      <selection activeCell="F20" sqref="F20"/>
      <selection pane="topRight" activeCell="F20" sqref="F20"/>
      <selection pane="bottomLeft" activeCell="F20" sqref="F20"/>
      <selection pane="bottomRight" activeCell="F20" sqref="F20"/>
    </sheetView>
  </sheetViews>
  <sheetFormatPr defaultColWidth="7.625" defaultRowHeight="14.25"/>
  <cols>
    <col min="1" max="1" width="7.75" style="41" bestFit="1" customWidth="1"/>
    <col min="2" max="2" width="21.125" style="41" bestFit="1" customWidth="1"/>
    <col min="3" max="17" width="8.375" style="23" customWidth="1"/>
    <col min="18" max="18" width="7.625" style="23"/>
    <col min="19" max="20" width="7.75" style="23" bestFit="1" customWidth="1"/>
    <col min="21" max="21" width="3.125" style="23" bestFit="1" customWidth="1"/>
    <col min="22" max="16384" width="7.625" style="23"/>
  </cols>
  <sheetData>
    <row r="1" spans="1:24" s="2" customFormat="1" ht="15" thickBot="1">
      <c r="A1" s="49" t="str">
        <f>'Fig. 4E-F_Raw'!A1:B1</f>
        <v>Buffer</v>
      </c>
      <c r="B1" s="50"/>
    </row>
    <row r="2" spans="1:24" s="2" customFormat="1" ht="15.75" thickTop="1" thickBot="1">
      <c r="A2" s="25"/>
      <c r="B2" s="3"/>
      <c r="C2" s="4">
        <f>'Fig. 4E-F_Raw'!C2</f>
        <v>20200527</v>
      </c>
      <c r="D2" s="4">
        <f>'Fig. 4E-F_Raw'!D2</f>
        <v>20200527</v>
      </c>
      <c r="E2" s="4">
        <f>'Fig. 4E-F_Raw'!E2</f>
        <v>20200528</v>
      </c>
      <c r="F2" s="4">
        <f>'Fig. 4E-F_Raw'!F2</f>
        <v>20200528</v>
      </c>
      <c r="G2" s="4">
        <f>'Fig. 4E-F_Raw'!G2</f>
        <v>20200529</v>
      </c>
      <c r="H2" s="4">
        <f>'Fig. 4E-F_Raw'!H2</f>
        <v>20200529</v>
      </c>
      <c r="I2" s="4">
        <f>'Fig. 4E-F_Raw'!I2</f>
        <v>20200604</v>
      </c>
      <c r="J2" s="4">
        <f>'Fig. 4E-F_Raw'!J2</f>
        <v>20200604</v>
      </c>
      <c r="K2" s="4">
        <f>'Fig. 4E-F_Raw'!K2</f>
        <v>20200605</v>
      </c>
      <c r="L2" s="4">
        <f>'Fig. 4E-F_Raw'!L2</f>
        <v>20200605</v>
      </c>
      <c r="M2" s="4">
        <f>'Fig. 4E-F_Raw'!M2</f>
        <v>20200610</v>
      </c>
      <c r="N2" s="4">
        <f>'Fig. 4E-F_Raw'!N2</f>
        <v>20200610</v>
      </c>
      <c r="O2" s="4"/>
      <c r="P2" s="4"/>
      <c r="Q2" s="4"/>
      <c r="S2" s="5" t="s">
        <v>0</v>
      </c>
      <c r="T2" s="5" t="s">
        <v>1</v>
      </c>
      <c r="U2" s="5" t="s">
        <v>56</v>
      </c>
    </row>
    <row r="3" spans="1:24" s="2" customFormat="1" ht="15.75" thickTop="1" thickBot="1">
      <c r="A3" s="35" t="str">
        <f>'Fig. 4E-F_Raw'!A3</f>
        <v>Mock</v>
      </c>
      <c r="B3" s="36" t="str">
        <f>'Fig. 4E-F_Raw'!B3</f>
        <v>pRK</v>
      </c>
      <c r="C3" s="8">
        <f>'Fig. 4E-F_Raw'!C3-'Fig. 4E-F_Raw'!C$3</f>
        <v>0</v>
      </c>
      <c r="D3" s="8">
        <f>'Fig. 4E-F_Raw'!D3-'Fig. 4E-F_Raw'!D$3</f>
        <v>0</v>
      </c>
      <c r="E3" s="8">
        <f>'Fig. 4E-F_Raw'!E3-'Fig. 4E-F_Raw'!E$3</f>
        <v>0</v>
      </c>
      <c r="F3" s="8">
        <f>'Fig. 4E-F_Raw'!F3-'Fig. 4E-F_Raw'!F$3</f>
        <v>0</v>
      </c>
      <c r="G3" s="8">
        <f>'Fig. 4E-F_Raw'!G3-'Fig. 4E-F_Raw'!G$3</f>
        <v>0</v>
      </c>
      <c r="H3" s="8">
        <f>'Fig. 4E-F_Raw'!H3-'Fig. 4E-F_Raw'!H$3</f>
        <v>0</v>
      </c>
      <c r="I3" s="8">
        <f>'Fig. 4E-F_Raw'!I3-'Fig. 4E-F_Raw'!I$3</f>
        <v>0</v>
      </c>
      <c r="J3" s="8">
        <f>'Fig. 4E-F_Raw'!J3-'Fig. 4E-F_Raw'!J$3</f>
        <v>0</v>
      </c>
      <c r="K3" s="8">
        <f>'Fig. 4E-F_Raw'!K3-'Fig. 4E-F_Raw'!K$3</f>
        <v>0</v>
      </c>
      <c r="L3" s="8">
        <f>'Fig. 4E-F_Raw'!L3-'Fig. 4E-F_Raw'!L$3</f>
        <v>0</v>
      </c>
      <c r="M3" s="8">
        <f>'Fig. 4E-F_Raw'!M3-'Fig. 4E-F_Raw'!M$3</f>
        <v>0</v>
      </c>
      <c r="N3" s="8">
        <f>'Fig. 4E-F_Raw'!N3-'Fig. 4E-F_Raw'!N$3</f>
        <v>0</v>
      </c>
      <c r="O3" s="10"/>
      <c r="P3" s="10"/>
      <c r="Q3" s="10"/>
      <c r="S3" s="14">
        <f t="shared" ref="S3:S14" si="0">AVERAGE(C3:Q3)</f>
        <v>0</v>
      </c>
      <c r="T3" s="14">
        <f t="shared" ref="T3:T14" si="1">STDEVA(C3:Q3)/SQRT(COUNT(C3:Q3))</f>
        <v>0</v>
      </c>
      <c r="U3" s="14">
        <f t="shared" ref="U3:U14" si="2">COUNT(C3:Q3)</f>
        <v>12</v>
      </c>
      <c r="W3" s="51" t="s">
        <v>65</v>
      </c>
    </row>
    <row r="4" spans="1:24" s="2" customFormat="1" ht="15.75" thickTop="1" thickBot="1">
      <c r="A4" s="37" t="str">
        <f>'Fig. 4E-F_Raw'!A4</f>
        <v>WT</v>
      </c>
      <c r="B4" s="38" t="str">
        <f>'Fig. 4E-F_Raw'!B4</f>
        <v>GB1 + GB2</v>
      </c>
      <c r="C4" s="8">
        <f>'Fig. 4E-F_Raw'!C4-'Fig. 4E-F_Raw'!C$3</f>
        <v>730.06993606892161</v>
      </c>
      <c r="D4" s="8">
        <f>'Fig. 4E-F_Raw'!D4-'Fig. 4E-F_Raw'!D$3</f>
        <v>504.15939425271335</v>
      </c>
      <c r="E4" s="8">
        <f>'Fig. 4E-F_Raw'!E4-'Fig. 4E-F_Raw'!E$3</f>
        <v>320.086730680958</v>
      </c>
      <c r="F4" s="8">
        <f>'Fig. 4E-F_Raw'!F4-'Fig. 4E-F_Raw'!F$3</f>
        <v>285.97243225511841</v>
      </c>
      <c r="G4" s="8">
        <f>'Fig. 4E-F_Raw'!G4-'Fig. 4E-F_Raw'!G$3</f>
        <v>235.52484723550106</v>
      </c>
      <c r="H4" s="8">
        <f>'Fig. 4E-F_Raw'!H4-'Fig. 4E-F_Raw'!H$3</f>
        <v>445.86010489195633</v>
      </c>
      <c r="I4" s="8">
        <f>'Fig. 4E-F_Raw'!I4-'Fig. 4E-F_Raw'!I$3</f>
        <v>413.31149688543007</v>
      </c>
      <c r="J4" s="8">
        <f>'Fig. 4E-F_Raw'!J4-'Fig. 4E-F_Raw'!J$3</f>
        <v>568.68613393932583</v>
      </c>
      <c r="K4" s="8">
        <f>'Fig. 4E-F_Raw'!K4-'Fig. 4E-F_Raw'!K$3</f>
        <v>371.56801177997994</v>
      </c>
      <c r="L4" s="8">
        <f>'Fig. 4E-F_Raw'!L4-'Fig. 4E-F_Raw'!L$3</f>
        <v>338.13866495574592</v>
      </c>
      <c r="M4" s="8">
        <f>'Fig. 4E-F_Raw'!M4-'Fig. 4E-F_Raw'!M$3</f>
        <v>300.15094091848255</v>
      </c>
      <c r="N4" s="8">
        <f>'Fig. 4E-F_Raw'!N4-'Fig. 4E-F_Raw'!N$3</f>
        <v>383.01592809230357</v>
      </c>
      <c r="O4" s="13"/>
      <c r="P4" s="13"/>
      <c r="Q4" s="13"/>
      <c r="S4" s="14">
        <f t="shared" si="0"/>
        <v>408.04538516303637</v>
      </c>
      <c r="T4" s="14">
        <f t="shared" si="1"/>
        <v>39.989387712849073</v>
      </c>
      <c r="U4" s="14">
        <f t="shared" si="2"/>
        <v>12</v>
      </c>
      <c r="W4" s="51"/>
    </row>
    <row r="5" spans="1:24" s="2" customFormat="1" ht="15.75" thickTop="1" thickBot="1">
      <c r="A5" s="37" t="str">
        <f>'Fig. 4E-F_Raw'!A5</f>
        <v>GB1-1</v>
      </c>
      <c r="B5" s="38" t="str">
        <f>'Fig. 4E-F_Raw'!B5</f>
        <v>GB1-M807A + GB2</v>
      </c>
      <c r="C5" s="8"/>
      <c r="D5" s="8"/>
      <c r="E5" s="8"/>
      <c r="F5" s="8"/>
      <c r="G5" s="8"/>
      <c r="H5" s="8"/>
      <c r="I5" s="8">
        <f>'Fig. 4E-F_Raw'!I5-'Fig. 4E-F_Raw'!I$3</f>
        <v>383.45971157043618</v>
      </c>
      <c r="J5" s="8">
        <f>'Fig. 4E-F_Raw'!J5-'Fig. 4E-F_Raw'!J$3</f>
        <v>451.77768171894132</v>
      </c>
      <c r="K5" s="8">
        <f>'Fig. 4E-F_Raw'!K5-'Fig. 4E-F_Raw'!K$3</f>
        <v>270.87540253313915</v>
      </c>
      <c r="L5" s="8">
        <f>'Fig. 4E-F_Raw'!L5-'Fig. 4E-F_Raw'!L$3</f>
        <v>292.87104461779421</v>
      </c>
      <c r="M5" s="8">
        <f>'Fig. 4E-F_Raw'!M5-'Fig. 4E-F_Raw'!M$3</f>
        <v>201.91614006949112</v>
      </c>
      <c r="N5" s="8">
        <f>'Fig. 4E-F_Raw'!N5-'Fig. 4E-F_Raw'!N$3</f>
        <v>266.76406274359442</v>
      </c>
      <c r="O5" s="13"/>
      <c r="P5" s="13"/>
      <c r="Q5" s="13"/>
      <c r="S5" s="14">
        <f t="shared" si="0"/>
        <v>311.27734054223271</v>
      </c>
      <c r="T5" s="14">
        <f t="shared" si="1"/>
        <v>36.906662881649311</v>
      </c>
      <c r="U5" s="14">
        <f t="shared" si="2"/>
        <v>6</v>
      </c>
      <c r="W5" s="51"/>
    </row>
    <row r="6" spans="1:24" s="2" customFormat="1" ht="15.75" thickTop="1" thickBot="1">
      <c r="A6" s="37" t="str">
        <f>'Fig. 4E-F_Raw'!A6</f>
        <v>GB1-2</v>
      </c>
      <c r="B6" s="38" t="str">
        <f>'Fig. 4E-F_Raw'!B6</f>
        <v>GB1-Y810A + GB2</v>
      </c>
      <c r="C6" s="8"/>
      <c r="D6" s="8"/>
      <c r="E6" s="8"/>
      <c r="F6" s="8"/>
      <c r="G6" s="8"/>
      <c r="H6" s="8"/>
      <c r="I6" s="8">
        <f>'Fig. 4E-F_Raw'!I6-'Fig. 4E-F_Raw'!I$3</f>
        <v>75.462160063825706</v>
      </c>
      <c r="J6" s="8">
        <f>'Fig. 4E-F_Raw'!J6-'Fig. 4E-F_Raw'!J$3</f>
        <v>166.35841448981893</v>
      </c>
      <c r="K6" s="8">
        <f>'Fig. 4E-F_Raw'!K6-'Fig. 4E-F_Raw'!K$3</f>
        <v>67.630587505877429</v>
      </c>
      <c r="L6" s="8">
        <f>'Fig. 4E-F_Raw'!L6-'Fig. 4E-F_Raw'!L$3</f>
        <v>108.76974218010187</v>
      </c>
      <c r="M6" s="8">
        <f>'Fig. 4E-F_Raw'!M6-'Fig. 4E-F_Raw'!M$3</f>
        <v>116.29087654351167</v>
      </c>
      <c r="N6" s="8">
        <f>'Fig. 4E-F_Raw'!N6-'Fig. 4E-F_Raw'!N$3</f>
        <v>230.5341201864353</v>
      </c>
      <c r="O6" s="13"/>
      <c r="P6" s="13"/>
      <c r="Q6" s="13"/>
      <c r="S6" s="14">
        <f t="shared" si="0"/>
        <v>127.50765016159515</v>
      </c>
      <c r="T6" s="14">
        <f t="shared" si="1"/>
        <v>25.096318649277688</v>
      </c>
      <c r="U6" s="14">
        <f t="shared" si="2"/>
        <v>6</v>
      </c>
      <c r="W6" s="51"/>
    </row>
    <row r="7" spans="1:24" s="2" customFormat="1" ht="15.75" thickTop="1" thickBot="1">
      <c r="A7" s="37" t="str">
        <f>'Fig. 4E-F_Raw'!A7</f>
        <v>GB1-3</v>
      </c>
      <c r="B7" s="38" t="str">
        <f>'Fig. 4E-F_Raw'!B7</f>
        <v>GB1-N811A + GB2</v>
      </c>
      <c r="C7" s="8"/>
      <c r="D7" s="8"/>
      <c r="E7" s="8"/>
      <c r="F7" s="8"/>
      <c r="G7" s="8"/>
      <c r="H7" s="8"/>
      <c r="I7" s="8">
        <f>'Fig. 4E-F_Raw'!I7-'Fig. 4E-F_Raw'!I$3</f>
        <v>177.77947035317513</v>
      </c>
      <c r="J7" s="8">
        <f>'Fig. 4E-F_Raw'!J7-'Fig. 4E-F_Raw'!J$3</f>
        <v>220.51412676186675</v>
      </c>
      <c r="K7" s="8">
        <f>'Fig. 4E-F_Raw'!K7-'Fig. 4E-F_Raw'!K$3</f>
        <v>80.620705752511924</v>
      </c>
      <c r="L7" s="8">
        <f>'Fig. 4E-F_Raw'!L7-'Fig. 4E-F_Raw'!L$3</f>
        <v>129.32238938125278</v>
      </c>
      <c r="M7" s="8">
        <f>'Fig. 4E-F_Raw'!M7-'Fig. 4E-F_Raw'!M$3</f>
        <v>81.014760814891645</v>
      </c>
      <c r="N7" s="8">
        <f>'Fig. 4E-F_Raw'!N7-'Fig. 4E-F_Raw'!N$3</f>
        <v>180.75323545494939</v>
      </c>
      <c r="O7" s="13"/>
      <c r="P7" s="13"/>
      <c r="Q7" s="13"/>
      <c r="S7" s="14">
        <f t="shared" si="0"/>
        <v>145.0007814197746</v>
      </c>
      <c r="T7" s="14">
        <f t="shared" si="1"/>
        <v>23.480319912051584</v>
      </c>
      <c r="U7" s="14">
        <f t="shared" si="2"/>
        <v>6</v>
      </c>
      <c r="W7" s="51"/>
    </row>
    <row r="8" spans="1:24" s="2" customFormat="1" ht="15.75" thickTop="1" thickBot="1">
      <c r="A8" s="37" t="str">
        <f>'Fig. 4E-F_Raw'!A8</f>
        <v>GB1-4</v>
      </c>
      <c r="B8" s="38" t="str">
        <f>'Fig. 4E-F_Raw'!B8</f>
        <v>GB1-MYN-AAA + GB2</v>
      </c>
      <c r="C8" s="8"/>
      <c r="D8" s="8"/>
      <c r="E8" s="8"/>
      <c r="F8" s="8"/>
      <c r="G8" s="8"/>
      <c r="H8" s="8"/>
      <c r="I8" s="8">
        <f>'Fig. 4E-F_Raw'!I8-'Fig. 4E-F_Raw'!I$3</f>
        <v>1.1655491379123362</v>
      </c>
      <c r="J8" s="8">
        <f>'Fig. 4E-F_Raw'!J8-'Fig. 4E-F_Raw'!J$3</f>
        <v>6.1248947074039108</v>
      </c>
      <c r="K8" s="8">
        <f>'Fig. 4E-F_Raw'!K8-'Fig. 4E-F_Raw'!K$3</f>
        <v>1.6883399699497375</v>
      </c>
      <c r="L8" s="8">
        <f>'Fig. 4E-F_Raw'!L8-'Fig. 4E-F_Raw'!L$3</f>
        <v>24.85455732817519</v>
      </c>
      <c r="M8" s="8">
        <f>'Fig. 4E-F_Raw'!M8-'Fig. 4E-F_Raw'!M$3</f>
        <v>15.037961859877242</v>
      </c>
      <c r="N8" s="8">
        <f>'Fig. 4E-F_Raw'!N8-'Fig. 4E-F_Raw'!N$3</f>
        <v>8.8028315842624494</v>
      </c>
      <c r="O8" s="13"/>
      <c r="P8" s="13"/>
      <c r="Q8" s="13"/>
      <c r="S8" s="14">
        <f t="shared" si="0"/>
        <v>9.6123557645968116</v>
      </c>
      <c r="T8" s="14">
        <f t="shared" si="1"/>
        <v>3.6910621440279918</v>
      </c>
      <c r="U8" s="14">
        <f t="shared" si="2"/>
        <v>6</v>
      </c>
      <c r="W8" s="51"/>
    </row>
    <row r="9" spans="1:24" s="2" customFormat="1" ht="15.75" thickTop="1" thickBot="1">
      <c r="A9" s="37" t="str">
        <f>'Fig. 4E-F_Raw'!A9</f>
        <v>GB1-20</v>
      </c>
      <c r="B9" s="38" t="str">
        <f>'Fig. 4E-F_Raw'!B9</f>
        <v>GB1-K792A + GB2</v>
      </c>
      <c r="C9" s="8"/>
      <c r="D9" s="8"/>
      <c r="E9" s="8"/>
      <c r="F9" s="8"/>
      <c r="G9" s="8"/>
      <c r="H9" s="8"/>
      <c r="I9" s="8">
        <f>'Fig. 4E-F_Raw'!I9-'Fig. 4E-F_Raw'!I$3</f>
        <v>536.80963191680632</v>
      </c>
      <c r="J9" s="8">
        <f>'Fig. 4E-F_Raw'!J9-'Fig. 4E-F_Raw'!J$3</f>
        <v>493.3291522324194</v>
      </c>
      <c r="K9" s="8">
        <f>'Fig. 4E-F_Raw'!K9-'Fig. 4E-F_Raw'!K$3</f>
        <v>492.5666230596708</v>
      </c>
      <c r="L9" s="8">
        <f>'Fig. 4E-F_Raw'!L9-'Fig. 4E-F_Raw'!L$3</f>
        <v>428.13813316194774</v>
      </c>
      <c r="M9" s="8">
        <f>'Fig. 4E-F_Raw'!M9-'Fig. 4E-F_Raw'!M$3</f>
        <v>338.22492491778564</v>
      </c>
      <c r="N9" s="8">
        <f>'Fig. 4E-F_Raw'!N9-'Fig. 4E-F_Raw'!N$3</f>
        <v>365.92806192678722</v>
      </c>
      <c r="O9" s="13"/>
      <c r="P9" s="13"/>
      <c r="Q9" s="13"/>
      <c r="S9" s="14">
        <f t="shared" si="0"/>
        <v>442.49942120256947</v>
      </c>
      <c r="T9" s="14">
        <f t="shared" si="1"/>
        <v>32.107835146737642</v>
      </c>
      <c r="U9" s="14">
        <f t="shared" si="2"/>
        <v>6</v>
      </c>
      <c r="W9" s="51"/>
    </row>
    <row r="10" spans="1:24" s="2" customFormat="1" ht="15.75" thickTop="1" thickBot="1">
      <c r="A10" s="37" t="str">
        <f>'Fig. 4E-F_Raw'!A10</f>
        <v>GB2-9</v>
      </c>
      <c r="B10" s="38" t="str">
        <f>'Fig. 4E-F_Raw'!B10</f>
        <v>GB1 + GB2-M694A</v>
      </c>
      <c r="C10" s="8">
        <f>'Fig. 4E-F_Raw'!C10-'Fig. 4E-F_Raw'!C$3</f>
        <v>835.28223162674385</v>
      </c>
      <c r="D10" s="8">
        <f>'Fig. 4E-F_Raw'!D10-'Fig. 4E-F_Raw'!D$3</f>
        <v>485.95929131611513</v>
      </c>
      <c r="E10" s="8">
        <f>'Fig. 4E-F_Raw'!E10-'Fig. 4E-F_Raw'!E$3</f>
        <v>315.71285721534736</v>
      </c>
      <c r="F10" s="8">
        <f>'Fig. 4E-F_Raw'!F10-'Fig. 4E-F_Raw'!F$3</f>
        <v>284.4663883149467</v>
      </c>
      <c r="G10" s="8">
        <f>'Fig. 4E-F_Raw'!G10-'Fig. 4E-F_Raw'!G$3</f>
        <v>186.1952992051157</v>
      </c>
      <c r="H10" s="8">
        <f>'Fig. 4E-F_Raw'!H10-'Fig. 4E-F_Raw'!H$3</f>
        <v>316.48009698324648</v>
      </c>
      <c r="I10" s="8"/>
      <c r="J10" s="8"/>
      <c r="K10" s="8"/>
      <c r="L10" s="8"/>
      <c r="M10" s="8"/>
      <c r="N10" s="8"/>
      <c r="O10" s="13"/>
      <c r="P10" s="13"/>
      <c r="Q10" s="13"/>
      <c r="S10" s="14">
        <f t="shared" si="0"/>
        <v>404.01602744358587</v>
      </c>
      <c r="T10" s="14">
        <f t="shared" si="1"/>
        <v>94.851324402047311</v>
      </c>
      <c r="U10" s="14">
        <f t="shared" si="2"/>
        <v>6</v>
      </c>
      <c r="W10" s="51"/>
    </row>
    <row r="11" spans="1:24" s="2" customFormat="1" ht="15.75" thickTop="1" thickBot="1">
      <c r="A11" s="37" t="str">
        <f>'Fig. 4E-F_Raw'!A11</f>
        <v>GB2-10</v>
      </c>
      <c r="B11" s="38" t="str">
        <f>'Fig. 4E-F_Raw'!B11</f>
        <v>GB1 + GB2-Y697A</v>
      </c>
      <c r="C11" s="8">
        <f>'Fig. 4E-F_Raw'!C11-'Fig. 4E-F_Raw'!C$3</f>
        <v>678.45025684845984</v>
      </c>
      <c r="D11" s="8">
        <f>'Fig. 4E-F_Raw'!D11-'Fig. 4E-F_Raw'!D$3</f>
        <v>514.75227407623981</v>
      </c>
      <c r="E11" s="8">
        <f>'Fig. 4E-F_Raw'!E11-'Fig. 4E-F_Raw'!E$3</f>
        <v>297.17215989696911</v>
      </c>
      <c r="F11" s="8">
        <f>'Fig. 4E-F_Raw'!F11-'Fig. 4E-F_Raw'!F$3</f>
        <v>281.1176350880811</v>
      </c>
      <c r="G11" s="8">
        <f>'Fig. 4E-F_Raw'!G11-'Fig. 4E-F_Raw'!G$3</f>
        <v>158.24402747265748</v>
      </c>
      <c r="H11" s="8">
        <f>'Fig. 4E-F_Raw'!H11-'Fig. 4E-F_Raw'!H$3</f>
        <v>223.60485809234319</v>
      </c>
      <c r="I11" s="8"/>
      <c r="J11" s="8"/>
      <c r="K11" s="8"/>
      <c r="L11" s="8"/>
      <c r="M11" s="8"/>
      <c r="N11" s="8"/>
      <c r="O11" s="13"/>
      <c r="P11" s="13"/>
      <c r="Q11" s="13"/>
      <c r="S11" s="14">
        <f t="shared" si="0"/>
        <v>358.89020191245845</v>
      </c>
      <c r="T11" s="14">
        <f t="shared" si="1"/>
        <v>80.587491725953697</v>
      </c>
      <c r="U11" s="14">
        <f t="shared" si="2"/>
        <v>6</v>
      </c>
      <c r="W11" s="51"/>
    </row>
    <row r="12" spans="1:24" s="2" customFormat="1" ht="15.75" thickTop="1" thickBot="1">
      <c r="A12" s="37" t="str">
        <f>'Fig. 4E-F_Raw'!A12</f>
        <v>GB2-11</v>
      </c>
      <c r="B12" s="38" t="str">
        <f>'Fig. 4E-F_Raw'!B12</f>
        <v>GB1 + GB2-N698A</v>
      </c>
      <c r="C12" s="8">
        <f>'Fig. 4E-F_Raw'!C12-'Fig. 4E-F_Raw'!C$3</f>
        <v>800.11193748130847</v>
      </c>
      <c r="D12" s="8">
        <f>'Fig. 4E-F_Raw'!D12-'Fig. 4E-F_Raw'!D$3</f>
        <v>488.28604194923116</v>
      </c>
      <c r="E12" s="8">
        <f>'Fig. 4E-F_Raw'!E12-'Fig. 4E-F_Raw'!E$3</f>
        <v>269.11413242394207</v>
      </c>
      <c r="F12" s="8">
        <f>'Fig. 4E-F_Raw'!F12-'Fig. 4E-F_Raw'!F$3</f>
        <v>191.95026041972008</v>
      </c>
      <c r="G12" s="8">
        <f>'Fig. 4E-F_Raw'!G12-'Fig. 4E-F_Raw'!G$3</f>
        <v>235.26333979367229</v>
      </c>
      <c r="H12" s="8">
        <f>'Fig. 4E-F_Raw'!H12-'Fig. 4E-F_Raw'!H$3</f>
        <v>174.74319368874882</v>
      </c>
      <c r="I12" s="8"/>
      <c r="J12" s="8"/>
      <c r="K12" s="8"/>
      <c r="L12" s="8"/>
      <c r="M12" s="8"/>
      <c r="N12" s="8"/>
      <c r="O12" s="13"/>
      <c r="P12" s="13"/>
      <c r="Q12" s="13"/>
      <c r="S12" s="14">
        <f t="shared" si="0"/>
        <v>359.91148429277047</v>
      </c>
      <c r="T12" s="14">
        <f t="shared" si="1"/>
        <v>99.420999398935578</v>
      </c>
      <c r="U12" s="14">
        <f t="shared" si="2"/>
        <v>6</v>
      </c>
      <c r="W12" s="51"/>
    </row>
    <row r="13" spans="1:24" s="2" customFormat="1" ht="15.75" thickTop="1" thickBot="1">
      <c r="A13" s="37" t="str">
        <f>'Fig. 4E-F_Raw'!A13</f>
        <v>GB2-12</v>
      </c>
      <c r="B13" s="38" t="str">
        <f>'Fig. 4E-F_Raw'!B13</f>
        <v>GB1 + GB2-MYN-AAA</v>
      </c>
      <c r="C13" s="8">
        <f>'Fig. 4E-F_Raw'!C13-'Fig. 4E-F_Raw'!C$3</f>
        <v>749.55718198252555</v>
      </c>
      <c r="D13" s="8">
        <f>'Fig. 4E-F_Raw'!D13-'Fig. 4E-F_Raw'!D$3</f>
        <v>767.09632466461994</v>
      </c>
      <c r="E13" s="8">
        <f>'Fig. 4E-F_Raw'!E13-'Fig. 4E-F_Raw'!E$3</f>
        <v>369.68875390134497</v>
      </c>
      <c r="F13" s="8">
        <f>'Fig. 4E-F_Raw'!F13-'Fig. 4E-F_Raw'!F$3</f>
        <v>398.77013934623051</v>
      </c>
      <c r="G13" s="8">
        <f>'Fig. 4E-F_Raw'!G13-'Fig. 4E-F_Raw'!G$3</f>
        <v>269.47069564437732</v>
      </c>
      <c r="H13" s="8">
        <f>'Fig. 4E-F_Raw'!H13-'Fig. 4E-F_Raw'!H$3</f>
        <v>363.08653781995895</v>
      </c>
      <c r="I13" s="8"/>
      <c r="J13" s="8"/>
      <c r="K13" s="8"/>
      <c r="L13" s="8"/>
      <c r="M13" s="8"/>
      <c r="N13" s="8"/>
      <c r="O13" s="13"/>
      <c r="P13" s="13"/>
      <c r="Q13" s="13"/>
      <c r="R13" s="16"/>
      <c r="S13" s="17">
        <f t="shared" si="0"/>
        <v>486.27827222650967</v>
      </c>
      <c r="T13" s="17">
        <f t="shared" si="1"/>
        <v>87.864873658447181</v>
      </c>
      <c r="U13" s="17">
        <f t="shared" si="2"/>
        <v>6</v>
      </c>
      <c r="V13" s="16"/>
      <c r="W13" s="51"/>
      <c r="X13" s="16"/>
    </row>
    <row r="14" spans="1:24" s="2" customFormat="1" ht="15.75" thickTop="1" thickBot="1">
      <c r="A14" s="37" t="str">
        <f>'Fig. 4E-F_Raw'!A14</f>
        <v>GB2-22</v>
      </c>
      <c r="B14" s="38" t="str">
        <f>'Fig. 4E-F_Raw'!B14</f>
        <v>GB1 + GB2-S695A</v>
      </c>
      <c r="C14" s="8">
        <f>'Fig. 4E-F_Raw'!C14-'Fig. 4E-F_Raw'!C$3</f>
        <v>887.51860784034716</v>
      </c>
      <c r="D14" s="8">
        <f>'Fig. 4E-F_Raw'!D14-'Fig. 4E-F_Raw'!D$3</f>
        <v>599.54999664056766</v>
      </c>
      <c r="E14" s="8">
        <f>'Fig. 4E-F_Raw'!E14-'Fig. 4E-F_Raw'!E$3</f>
        <v>364.81032827763062</v>
      </c>
      <c r="F14" s="8">
        <f>'Fig. 4E-F_Raw'!F14-'Fig. 4E-F_Raw'!F$3</f>
        <v>373.53698369611845</v>
      </c>
      <c r="G14" s="8">
        <f>'Fig. 4E-F_Raw'!G14-'Fig. 4E-F_Raw'!G$3</f>
        <v>390.66347987208513</v>
      </c>
      <c r="H14" s="8">
        <f>'Fig. 4E-F_Raw'!H14-'Fig. 4E-F_Raw'!H$3</f>
        <v>232.23054520594388</v>
      </c>
      <c r="I14" s="8"/>
      <c r="J14" s="8"/>
      <c r="K14" s="8"/>
      <c r="L14" s="8"/>
      <c r="M14" s="8"/>
      <c r="N14" s="8"/>
      <c r="O14" s="13"/>
      <c r="P14" s="13"/>
      <c r="Q14" s="13"/>
      <c r="R14" s="16"/>
      <c r="S14" s="17">
        <f t="shared" si="0"/>
        <v>474.7183235887822</v>
      </c>
      <c r="T14" s="17">
        <f t="shared" si="1"/>
        <v>95.598115683688007</v>
      </c>
      <c r="U14" s="17">
        <f t="shared" si="2"/>
        <v>6</v>
      </c>
      <c r="V14" s="16"/>
      <c r="W14" s="51"/>
      <c r="X14" s="16"/>
    </row>
    <row r="15" spans="1:24" ht="15" thickTop="1">
      <c r="R15" s="24"/>
      <c r="S15" s="24"/>
      <c r="T15" s="24"/>
      <c r="U15" s="24"/>
      <c r="V15" s="24"/>
      <c r="W15" s="24"/>
      <c r="X15" s="24"/>
    </row>
    <row r="16" spans="1:24" s="2" customFormat="1" ht="15" thickBot="1">
      <c r="A16" s="49" t="str">
        <f>'Fig. 4E-F_Raw'!A16:B16</f>
        <v>GABA 100 μM</v>
      </c>
      <c r="B16" s="50"/>
    </row>
    <row r="17" spans="1:24" s="2" customFormat="1" ht="15.75" thickTop="1" thickBot="1">
      <c r="A17" s="25"/>
      <c r="B17" s="3"/>
      <c r="C17" s="4">
        <f>'Fig. 4E-F_Raw'!C17</f>
        <v>20200527</v>
      </c>
      <c r="D17" s="4">
        <f>'Fig. 4E-F_Raw'!D17</f>
        <v>20200527</v>
      </c>
      <c r="E17" s="4">
        <f>'Fig. 4E-F_Raw'!E17</f>
        <v>20200528</v>
      </c>
      <c r="F17" s="4">
        <f>'Fig. 4E-F_Raw'!F17</f>
        <v>20200528</v>
      </c>
      <c r="G17" s="4">
        <f>'Fig. 4E-F_Raw'!G17</f>
        <v>20200529</v>
      </c>
      <c r="H17" s="4">
        <f>'Fig. 4E-F_Raw'!H17</f>
        <v>20200529</v>
      </c>
      <c r="I17" s="4">
        <f>'Fig. 4E-F_Raw'!I17</f>
        <v>20200604</v>
      </c>
      <c r="J17" s="4">
        <f>'Fig. 4E-F_Raw'!J17</f>
        <v>20200604</v>
      </c>
      <c r="K17" s="4">
        <f>'Fig. 4E-F_Raw'!K17</f>
        <v>20200605</v>
      </c>
      <c r="L17" s="4">
        <f>'Fig. 4E-F_Raw'!L17</f>
        <v>20200605</v>
      </c>
      <c r="M17" s="4">
        <f>'Fig. 4E-F_Raw'!M17</f>
        <v>20200610</v>
      </c>
      <c r="N17" s="4">
        <f>'Fig. 4E-F_Raw'!N17</f>
        <v>20200610</v>
      </c>
      <c r="O17" s="4"/>
      <c r="P17" s="4"/>
      <c r="Q17" s="4"/>
      <c r="S17" s="5" t="s">
        <v>43</v>
      </c>
      <c r="T17" s="5" t="s">
        <v>1</v>
      </c>
      <c r="U17" s="5" t="s">
        <v>56</v>
      </c>
    </row>
    <row r="18" spans="1:24" s="2" customFormat="1" ht="15.75" thickTop="1" thickBot="1">
      <c r="A18" s="35" t="str">
        <f>'Fig. 4E-F_Raw'!A18</f>
        <v>Mock</v>
      </c>
      <c r="B18" s="36" t="str">
        <f>'Fig. 4E-F_Raw'!B18</f>
        <v>pRK</v>
      </c>
      <c r="C18" s="8">
        <f>'Fig. 4E-F_Raw'!C18-'Fig. 4E-F_Raw'!C$18</f>
        <v>0</v>
      </c>
      <c r="D18" s="8"/>
      <c r="E18" s="8">
        <f>'Fig. 4E-F_Raw'!E18-'Fig. 4E-F_Raw'!E$18</f>
        <v>0</v>
      </c>
      <c r="F18" s="8"/>
      <c r="G18" s="8">
        <f>'Fig. 4E-F_Raw'!G18-'Fig. 4E-F_Raw'!G$18</f>
        <v>0</v>
      </c>
      <c r="H18" s="8"/>
      <c r="I18" s="8">
        <f>'Fig. 4E-F_Raw'!I18-'Fig. 4E-F_Raw'!I$18</f>
        <v>0</v>
      </c>
      <c r="J18" s="8"/>
      <c r="K18" s="8">
        <f>'Fig. 4E-F_Raw'!K18-'Fig. 4E-F_Raw'!K$18</f>
        <v>0</v>
      </c>
      <c r="L18" s="8"/>
      <c r="M18" s="8">
        <f>'Fig. 4E-F_Raw'!M18-'Fig. 4E-F_Raw'!M$18</f>
        <v>0</v>
      </c>
      <c r="N18" s="8"/>
      <c r="O18" s="10"/>
      <c r="P18" s="10"/>
      <c r="Q18" s="10"/>
      <c r="S18" s="14">
        <f t="shared" ref="S18:S29" si="3">AVERAGE(C18:Q18)</f>
        <v>0</v>
      </c>
      <c r="T18" s="14">
        <f t="shared" ref="T18:T29" si="4">STDEVA(C18:Q18)/SQRT(COUNT(C18:Q18))</f>
        <v>0</v>
      </c>
      <c r="U18" s="14">
        <f t="shared" ref="U18:U29" si="5">COUNT(C18:Q18)</f>
        <v>6</v>
      </c>
    </row>
    <row r="19" spans="1:24" s="2" customFormat="1" ht="15.75" thickTop="1" thickBot="1">
      <c r="A19" s="37" t="str">
        <f>'Fig. 4E-F_Raw'!A19</f>
        <v>WT</v>
      </c>
      <c r="B19" s="38" t="str">
        <f>'Fig. 4E-F_Raw'!B19</f>
        <v>GB1 + GB2</v>
      </c>
      <c r="C19" s="8">
        <f>'Fig. 4E-F_Raw'!C19-'Fig. 4E-F_Raw'!C$18</f>
        <v>1388.0501167579059</v>
      </c>
      <c r="D19" s="8"/>
      <c r="E19" s="8">
        <f>'Fig. 4E-F_Raw'!E19-'Fig. 4E-F_Raw'!E$18</f>
        <v>829.43743300155893</v>
      </c>
      <c r="F19" s="8"/>
      <c r="G19" s="8">
        <f>'Fig. 4E-F_Raw'!G19-'Fig. 4E-F_Raw'!G$18</f>
        <v>712.91808180200428</v>
      </c>
      <c r="H19" s="8"/>
      <c r="I19" s="8">
        <f>'Fig. 4E-F_Raw'!I19-'Fig. 4E-F_Raw'!I$18</f>
        <v>1092.5971014710201</v>
      </c>
      <c r="J19" s="8"/>
      <c r="K19" s="8">
        <f>'Fig. 4E-F_Raw'!K19-'Fig. 4E-F_Raw'!K$18</f>
        <v>900.96061296719904</v>
      </c>
      <c r="L19" s="8"/>
      <c r="M19" s="8">
        <f>'Fig. 4E-F_Raw'!M19-'Fig. 4E-F_Raw'!M$18</f>
        <v>828.1168258088137</v>
      </c>
      <c r="N19" s="8"/>
      <c r="O19" s="13"/>
      <c r="P19" s="13"/>
      <c r="Q19" s="13"/>
      <c r="S19" s="14">
        <f t="shared" si="3"/>
        <v>958.68002863475033</v>
      </c>
      <c r="T19" s="14">
        <f t="shared" si="4"/>
        <v>99.962212674943174</v>
      </c>
      <c r="U19" s="14">
        <f t="shared" si="5"/>
        <v>6</v>
      </c>
    </row>
    <row r="20" spans="1:24" s="2" customFormat="1" ht="15.75" thickTop="1" thickBot="1">
      <c r="A20" s="37" t="str">
        <f>'Fig. 4E-F_Raw'!A20</f>
        <v>GB1-1</v>
      </c>
      <c r="B20" s="38" t="str">
        <f>'Fig. 4E-F_Raw'!B20</f>
        <v>GB1-M807A + GB2</v>
      </c>
      <c r="C20" s="8"/>
      <c r="D20" s="8"/>
      <c r="E20" s="8"/>
      <c r="F20" s="8"/>
      <c r="G20" s="8"/>
      <c r="H20" s="8"/>
      <c r="I20" s="8">
        <f>'Fig. 4E-F_Raw'!I20-'Fig. 4E-F_Raw'!I$18</f>
        <v>1217.6318888103924</v>
      </c>
      <c r="J20" s="8"/>
      <c r="K20" s="8">
        <f>'Fig. 4E-F_Raw'!K20-'Fig. 4E-F_Raw'!K$18</f>
        <v>938.41547238226758</v>
      </c>
      <c r="L20" s="8"/>
      <c r="M20" s="8">
        <f>'Fig. 4E-F_Raw'!M20-'Fig. 4E-F_Raw'!M$18</f>
        <v>808.77196394739758</v>
      </c>
      <c r="N20" s="8"/>
      <c r="O20" s="13"/>
      <c r="P20" s="13"/>
      <c r="Q20" s="13"/>
      <c r="S20" s="14">
        <f t="shared" si="3"/>
        <v>988.27310838001915</v>
      </c>
      <c r="T20" s="14">
        <f t="shared" si="4"/>
        <v>120.63159818251985</v>
      </c>
      <c r="U20" s="14">
        <f t="shared" si="5"/>
        <v>3</v>
      </c>
    </row>
    <row r="21" spans="1:24" s="2" customFormat="1" ht="15.75" thickTop="1" thickBot="1">
      <c r="A21" s="37" t="str">
        <f>'Fig. 4E-F_Raw'!A21</f>
        <v>GB1-2</v>
      </c>
      <c r="B21" s="38" t="str">
        <f>'Fig. 4E-F_Raw'!B21</f>
        <v>GB1-Y810A + GB2</v>
      </c>
      <c r="C21" s="8"/>
      <c r="D21" s="8"/>
      <c r="E21" s="8"/>
      <c r="F21" s="8"/>
      <c r="G21" s="8"/>
      <c r="H21" s="8"/>
      <c r="I21" s="8">
        <f>'Fig. 4E-F_Raw'!I21-'Fig. 4E-F_Raw'!I$18</f>
        <v>1514.7525161166297</v>
      </c>
      <c r="J21" s="8"/>
      <c r="K21" s="8">
        <f>'Fig. 4E-F_Raw'!K21-'Fig. 4E-F_Raw'!K$18</f>
        <v>1037.119200554328</v>
      </c>
      <c r="L21" s="8"/>
      <c r="M21" s="8">
        <f>'Fig. 4E-F_Raw'!M21-'Fig. 4E-F_Raw'!M$18</f>
        <v>1024.029145237233</v>
      </c>
      <c r="N21" s="8"/>
      <c r="O21" s="13"/>
      <c r="P21" s="13"/>
      <c r="Q21" s="13"/>
      <c r="S21" s="14">
        <f t="shared" si="3"/>
        <v>1191.9669539693969</v>
      </c>
      <c r="T21" s="14">
        <f t="shared" si="4"/>
        <v>161.43701221124456</v>
      </c>
      <c r="U21" s="14">
        <f t="shared" si="5"/>
        <v>3</v>
      </c>
    </row>
    <row r="22" spans="1:24" s="2" customFormat="1" ht="15.75" thickTop="1" thickBot="1">
      <c r="A22" s="37" t="str">
        <f>'Fig. 4E-F_Raw'!A22</f>
        <v>GB1-3</v>
      </c>
      <c r="B22" s="38" t="str">
        <f>'Fig. 4E-F_Raw'!B22</f>
        <v>GB1-N811A + GB2</v>
      </c>
      <c r="C22" s="8"/>
      <c r="D22" s="8"/>
      <c r="E22" s="8"/>
      <c r="F22" s="8"/>
      <c r="G22" s="8"/>
      <c r="H22" s="8"/>
      <c r="I22" s="8">
        <f>'Fig. 4E-F_Raw'!I22-'Fig. 4E-F_Raw'!I$18</f>
        <v>1568.1239766793451</v>
      </c>
      <c r="J22" s="8"/>
      <c r="K22" s="8">
        <f>'Fig. 4E-F_Raw'!K22-'Fig. 4E-F_Raw'!K$18</f>
        <v>1262.8434008270954</v>
      </c>
      <c r="L22" s="8"/>
      <c r="M22" s="8">
        <f>'Fig. 4E-F_Raw'!M22-'Fig. 4E-F_Raw'!M$18</f>
        <v>1138.3380717976875</v>
      </c>
      <c r="N22" s="8"/>
      <c r="O22" s="13"/>
      <c r="P22" s="13"/>
      <c r="Q22" s="13"/>
      <c r="S22" s="14">
        <f t="shared" si="3"/>
        <v>1323.1018164347092</v>
      </c>
      <c r="T22" s="14">
        <f t="shared" si="4"/>
        <v>127.67444079557927</v>
      </c>
      <c r="U22" s="14">
        <f t="shared" si="5"/>
        <v>3</v>
      </c>
    </row>
    <row r="23" spans="1:24" s="2" customFormat="1" ht="15.75" thickTop="1" thickBot="1">
      <c r="A23" s="37" t="str">
        <f>'Fig. 4E-F_Raw'!A23</f>
        <v>GB1-4</v>
      </c>
      <c r="B23" s="38" t="str">
        <f>'Fig. 4E-F_Raw'!B23</f>
        <v>GB1-MYN-AAA + GB2</v>
      </c>
      <c r="C23" s="8"/>
      <c r="D23" s="8"/>
      <c r="E23" s="8"/>
      <c r="F23" s="8"/>
      <c r="G23" s="8"/>
      <c r="H23" s="8"/>
      <c r="I23" s="8">
        <f>'Fig. 4E-F_Raw'!I23-'Fig. 4E-F_Raw'!I$18</f>
        <v>996.85714197501761</v>
      </c>
      <c r="J23" s="8"/>
      <c r="K23" s="8">
        <f>'Fig. 4E-F_Raw'!K23-'Fig. 4E-F_Raw'!K$18</f>
        <v>839.18436155546283</v>
      </c>
      <c r="L23" s="8"/>
      <c r="M23" s="8">
        <f>'Fig. 4E-F_Raw'!M23-'Fig. 4E-F_Raw'!M$18</f>
        <v>838.71751251950161</v>
      </c>
      <c r="N23" s="8"/>
      <c r="O23" s="13"/>
      <c r="P23" s="13"/>
      <c r="Q23" s="13"/>
      <c r="S23" s="14">
        <f t="shared" si="3"/>
        <v>891.58633868332743</v>
      </c>
      <c r="T23" s="14">
        <f t="shared" si="4"/>
        <v>52.635574175215709</v>
      </c>
      <c r="U23" s="14">
        <f t="shared" si="5"/>
        <v>3</v>
      </c>
    </row>
    <row r="24" spans="1:24" s="2" customFormat="1" ht="15.75" thickTop="1" thickBot="1">
      <c r="A24" s="37" t="str">
        <f>'Fig. 4E-F_Raw'!A24</f>
        <v>GB1-20</v>
      </c>
      <c r="B24" s="38" t="str">
        <f>'Fig. 4E-F_Raw'!B24</f>
        <v>GB1-K792A + GB2</v>
      </c>
      <c r="C24" s="8"/>
      <c r="D24" s="8"/>
      <c r="E24" s="8"/>
      <c r="F24" s="8"/>
      <c r="G24" s="8"/>
      <c r="H24" s="8"/>
      <c r="I24" s="8">
        <f>'Fig. 4E-F_Raw'!I24-'Fig. 4E-F_Raw'!I$18</f>
        <v>1311.3094116533282</v>
      </c>
      <c r="J24" s="8"/>
      <c r="K24" s="8">
        <f>'Fig. 4E-F_Raw'!K24-'Fig. 4E-F_Raw'!K$18</f>
        <v>941.58907806817956</v>
      </c>
      <c r="L24" s="8"/>
      <c r="M24" s="8">
        <f>'Fig. 4E-F_Raw'!M24-'Fig. 4E-F_Raw'!M$18</f>
        <v>987.13707764096682</v>
      </c>
      <c r="N24" s="8"/>
      <c r="O24" s="13"/>
      <c r="P24" s="13"/>
      <c r="Q24" s="13"/>
      <c r="S24" s="14">
        <f t="shared" si="3"/>
        <v>1080.0118557874914</v>
      </c>
      <c r="T24" s="14">
        <f t="shared" si="4"/>
        <v>116.39383514373841</v>
      </c>
      <c r="U24" s="14">
        <f t="shared" si="5"/>
        <v>3</v>
      </c>
    </row>
    <row r="25" spans="1:24" s="2" customFormat="1" ht="15.75" thickTop="1" thickBot="1">
      <c r="A25" s="37" t="str">
        <f>'Fig. 4E-F_Raw'!A25</f>
        <v>GB2-9</v>
      </c>
      <c r="B25" s="38" t="str">
        <f>'Fig. 4E-F_Raw'!B25</f>
        <v>GB1 + GB2-M694A</v>
      </c>
      <c r="C25" s="8">
        <f>'Fig. 4E-F_Raw'!C25-'Fig. 4E-F_Raw'!C$18</f>
        <v>1321.5817971312272</v>
      </c>
      <c r="D25" s="8"/>
      <c r="E25" s="8">
        <f>'Fig. 4E-F_Raw'!E25-'Fig. 4E-F_Raw'!E$18</f>
        <v>846.38286532254597</v>
      </c>
      <c r="F25" s="8"/>
      <c r="G25" s="8">
        <f>'Fig. 4E-F_Raw'!G25-'Fig. 4E-F_Raw'!G$18</f>
        <v>679.24540364331904</v>
      </c>
      <c r="H25" s="8"/>
      <c r="I25" s="8"/>
      <c r="J25" s="8"/>
      <c r="K25" s="8"/>
      <c r="L25" s="8"/>
      <c r="M25" s="8"/>
      <c r="N25" s="8"/>
      <c r="O25" s="13"/>
      <c r="P25" s="13"/>
      <c r="Q25" s="13"/>
      <c r="S25" s="14">
        <f t="shared" si="3"/>
        <v>949.07002203236414</v>
      </c>
      <c r="T25" s="14">
        <f t="shared" si="4"/>
        <v>192.40365529672525</v>
      </c>
      <c r="U25" s="14">
        <f t="shared" si="5"/>
        <v>3</v>
      </c>
    </row>
    <row r="26" spans="1:24" s="2" customFormat="1" ht="15.75" thickTop="1" thickBot="1">
      <c r="A26" s="37" t="str">
        <f>'Fig. 4E-F_Raw'!A26</f>
        <v>GB2-10</v>
      </c>
      <c r="B26" s="38" t="str">
        <f>'Fig. 4E-F_Raw'!B26</f>
        <v>GB1 + GB2-Y697A</v>
      </c>
      <c r="C26" s="8">
        <f>'Fig. 4E-F_Raw'!C26-'Fig. 4E-F_Raw'!C$18</f>
        <v>1392.3336690468286</v>
      </c>
      <c r="D26" s="8"/>
      <c r="E26" s="8">
        <f>'Fig. 4E-F_Raw'!E26-'Fig. 4E-F_Raw'!E$18</f>
        <v>743.27691027284334</v>
      </c>
      <c r="F26" s="8"/>
      <c r="G26" s="8">
        <f>'Fig. 4E-F_Raw'!G26-'Fig. 4E-F_Raw'!G$18</f>
        <v>671.16070694531425</v>
      </c>
      <c r="H26" s="8"/>
      <c r="I26" s="8"/>
      <c r="J26" s="8"/>
      <c r="K26" s="8"/>
      <c r="L26" s="8"/>
      <c r="M26" s="8"/>
      <c r="N26" s="8"/>
      <c r="O26" s="13"/>
      <c r="P26" s="13"/>
      <c r="Q26" s="13"/>
      <c r="S26" s="14">
        <f t="shared" si="3"/>
        <v>935.59042875499551</v>
      </c>
      <c r="T26" s="14">
        <f t="shared" si="4"/>
        <v>229.31853927074664</v>
      </c>
      <c r="U26" s="14">
        <f t="shared" si="5"/>
        <v>3</v>
      </c>
    </row>
    <row r="27" spans="1:24" s="2" customFormat="1" ht="15.75" thickTop="1" thickBot="1">
      <c r="A27" s="37" t="str">
        <f>'Fig. 4E-F_Raw'!A27</f>
        <v>GB2-11</v>
      </c>
      <c r="B27" s="38" t="str">
        <f>'Fig. 4E-F_Raw'!B27</f>
        <v>GB1 + GB2-N698A</v>
      </c>
      <c r="C27" s="8">
        <f>'Fig. 4E-F_Raw'!C27-'Fig. 4E-F_Raw'!C$18</f>
        <v>1668.7366538512861</v>
      </c>
      <c r="D27" s="8"/>
      <c r="E27" s="8">
        <f>'Fig. 4E-F_Raw'!E27-'Fig. 4E-F_Raw'!E$18</f>
        <v>958.03023275651788</v>
      </c>
      <c r="F27" s="8"/>
      <c r="G27" s="8">
        <f>'Fig. 4E-F_Raw'!G27-'Fig. 4E-F_Raw'!G$18</f>
        <v>814.36904353877321</v>
      </c>
      <c r="H27" s="8"/>
      <c r="I27" s="8"/>
      <c r="J27" s="8"/>
      <c r="K27" s="8"/>
      <c r="L27" s="8"/>
      <c r="M27" s="8"/>
      <c r="N27" s="8"/>
      <c r="O27" s="13"/>
      <c r="P27" s="13"/>
      <c r="Q27" s="13"/>
      <c r="S27" s="14">
        <f t="shared" si="3"/>
        <v>1147.0453100488592</v>
      </c>
      <c r="T27" s="14">
        <f t="shared" si="4"/>
        <v>264.12183298031908</v>
      </c>
      <c r="U27" s="14">
        <f t="shared" si="5"/>
        <v>3</v>
      </c>
    </row>
    <row r="28" spans="1:24" s="2" customFormat="1" ht="15.75" thickTop="1" thickBot="1">
      <c r="A28" s="37" t="str">
        <f>'Fig. 4E-F_Raw'!A28</f>
        <v>GB2-12</v>
      </c>
      <c r="B28" s="38" t="str">
        <f>'Fig. 4E-F_Raw'!B28</f>
        <v>GB1 + GB2-MYN-AAA</v>
      </c>
      <c r="C28" s="8">
        <f>'Fig. 4E-F_Raw'!C28-'Fig. 4E-F_Raw'!C$18</f>
        <v>843.93962782410438</v>
      </c>
      <c r="D28" s="8"/>
      <c r="E28" s="8">
        <f>'Fig. 4E-F_Raw'!E28-'Fig. 4E-F_Raw'!E$18</f>
        <v>529.70253854473697</v>
      </c>
      <c r="F28" s="8"/>
      <c r="G28" s="8">
        <f>'Fig. 4E-F_Raw'!G28-'Fig. 4E-F_Raw'!G$18</f>
        <v>571.04947439272917</v>
      </c>
      <c r="H28" s="8"/>
      <c r="I28" s="8"/>
      <c r="J28" s="8"/>
      <c r="K28" s="8"/>
      <c r="L28" s="8"/>
      <c r="M28" s="8"/>
      <c r="N28" s="8"/>
      <c r="O28" s="13"/>
      <c r="P28" s="13"/>
      <c r="Q28" s="13"/>
      <c r="R28" s="16"/>
      <c r="S28" s="17">
        <f t="shared" si="3"/>
        <v>648.23054692052347</v>
      </c>
      <c r="T28" s="17">
        <f t="shared" si="4"/>
        <v>98.579790926095086</v>
      </c>
      <c r="U28" s="17">
        <f t="shared" si="5"/>
        <v>3</v>
      </c>
      <c r="V28" s="16"/>
      <c r="W28" s="16"/>
      <c r="X28" s="16"/>
    </row>
    <row r="29" spans="1:24" s="2" customFormat="1" ht="15.75" thickTop="1" thickBot="1">
      <c r="A29" s="37" t="str">
        <f>'Fig. 4E-F_Raw'!A29</f>
        <v>GB2-22</v>
      </c>
      <c r="B29" s="38" t="str">
        <f>'Fig. 4E-F_Raw'!B29</f>
        <v>GB1 + GB2-S695A</v>
      </c>
      <c r="C29" s="8">
        <f>'Fig. 4E-F_Raw'!C29-'Fig. 4E-F_Raw'!C$18</f>
        <v>1375.2900048898255</v>
      </c>
      <c r="D29" s="8"/>
      <c r="E29" s="8">
        <f>'Fig. 4E-F_Raw'!E29-'Fig. 4E-F_Raw'!E$18</f>
        <v>1043.9018788242206</v>
      </c>
      <c r="F29" s="8"/>
      <c r="G29" s="8">
        <f>'Fig. 4E-F_Raw'!G29-'Fig. 4E-F_Raw'!G$18</f>
        <v>840.18062361145257</v>
      </c>
      <c r="H29" s="8"/>
      <c r="I29" s="8"/>
      <c r="J29" s="8"/>
      <c r="K29" s="8"/>
      <c r="L29" s="8"/>
      <c r="M29" s="8"/>
      <c r="N29" s="8"/>
      <c r="O29" s="13"/>
      <c r="P29" s="13"/>
      <c r="Q29" s="13"/>
      <c r="R29" s="16"/>
      <c r="S29" s="17">
        <f t="shared" si="3"/>
        <v>1086.457502441833</v>
      </c>
      <c r="T29" s="17">
        <f t="shared" si="4"/>
        <v>155.93133992150072</v>
      </c>
      <c r="U29" s="17">
        <f t="shared" si="5"/>
        <v>3</v>
      </c>
      <c r="V29" s="16"/>
      <c r="W29" s="16"/>
      <c r="X29" s="16"/>
    </row>
    <row r="30" spans="1:24" ht="15" thickTop="1"/>
    <row r="31" spans="1:24" s="2" customFormat="1" ht="30.75" customHeight="1" thickBot="1">
      <c r="A31" s="49" t="str">
        <f>'Fig. 4E-F_Raw'!A31:B31</f>
        <v>CGP54626 10 μM
(without pre-incubation)</v>
      </c>
      <c r="B31" s="50"/>
    </row>
    <row r="32" spans="1:24" s="2" customFormat="1" ht="15.75" thickTop="1" thickBot="1">
      <c r="A32" s="25"/>
      <c r="B32" s="3"/>
      <c r="C32" s="4">
        <f>'Fig. 4E-F_Raw'!C32</f>
        <v>20200527</v>
      </c>
      <c r="D32" s="4">
        <f>'Fig. 4E-F_Raw'!D32</f>
        <v>20200527</v>
      </c>
      <c r="E32" s="4">
        <f>'Fig. 4E-F_Raw'!E32</f>
        <v>20200528</v>
      </c>
      <c r="F32" s="4">
        <f>'Fig. 4E-F_Raw'!F32</f>
        <v>20200528</v>
      </c>
      <c r="G32" s="4">
        <f>'Fig. 4E-F_Raw'!G32</f>
        <v>20200529</v>
      </c>
      <c r="H32" s="4">
        <f>'Fig. 4E-F_Raw'!H32</f>
        <v>20200529</v>
      </c>
      <c r="I32" s="4">
        <f>'Fig. 4E-F_Raw'!I32</f>
        <v>20200604</v>
      </c>
      <c r="J32" s="4">
        <f>'Fig. 4E-F_Raw'!J32</f>
        <v>20200604</v>
      </c>
      <c r="K32" s="4">
        <f>'Fig. 4E-F_Raw'!K32</f>
        <v>20200605</v>
      </c>
      <c r="L32" s="4">
        <f>'Fig. 4E-F_Raw'!L32</f>
        <v>20200605</v>
      </c>
      <c r="M32" s="4">
        <f>'Fig. 4E-F_Raw'!M32</f>
        <v>20200610</v>
      </c>
      <c r="N32" s="4">
        <f>'Fig. 4E-F_Raw'!N32</f>
        <v>20200610</v>
      </c>
      <c r="O32" s="4"/>
      <c r="P32" s="4"/>
      <c r="Q32" s="4"/>
      <c r="S32" s="5" t="s">
        <v>0</v>
      </c>
      <c r="T32" s="5" t="s">
        <v>1</v>
      </c>
      <c r="U32" s="5" t="s">
        <v>2</v>
      </c>
    </row>
    <row r="33" spans="1:24" s="2" customFormat="1" ht="15.75" thickTop="1" thickBot="1">
      <c r="A33" s="35" t="str">
        <f>'Fig. 4E-F_Raw'!A33</f>
        <v>Mock</v>
      </c>
      <c r="B33" s="36" t="str">
        <f>'Fig. 4E-F_Raw'!B33</f>
        <v>pRK</v>
      </c>
      <c r="C33" s="8">
        <f>'Fig. 4E-F_Raw'!C33-'Fig. 4E-F_Raw'!C$33</f>
        <v>0</v>
      </c>
      <c r="D33" s="8"/>
      <c r="E33" s="8">
        <f>'Fig. 4E-F_Raw'!E33-'Fig. 4E-F_Raw'!E$33</f>
        <v>0</v>
      </c>
      <c r="F33" s="8"/>
      <c r="G33" s="8">
        <f>'Fig. 4E-F_Raw'!G33-'Fig. 4E-F_Raw'!G$33</f>
        <v>0</v>
      </c>
      <c r="H33" s="8"/>
      <c r="I33" s="8">
        <f>'Fig. 4E-F_Raw'!I33-'Fig. 4E-F_Raw'!I$33</f>
        <v>0</v>
      </c>
      <c r="J33" s="8"/>
      <c r="K33" s="8">
        <f>'Fig. 4E-F_Raw'!K33-'Fig. 4E-F_Raw'!K$33</f>
        <v>0</v>
      </c>
      <c r="L33" s="8"/>
      <c r="M33" s="8">
        <f>'Fig. 4E-F_Raw'!M33-'Fig. 4E-F_Raw'!M$33</f>
        <v>0</v>
      </c>
      <c r="N33" s="8"/>
      <c r="O33" s="10"/>
      <c r="P33" s="10"/>
      <c r="Q33" s="10"/>
      <c r="S33" s="14">
        <f t="shared" ref="S33:S44" si="6">AVERAGE(C33:Q33)</f>
        <v>0</v>
      </c>
      <c r="T33" s="14">
        <f t="shared" ref="T33:T44" si="7">STDEVA(C33:Q33)/SQRT(COUNT(C33:Q33))</f>
        <v>0</v>
      </c>
      <c r="U33" s="14">
        <f t="shared" ref="U33:U44" si="8">COUNT(C33:Q33)</f>
        <v>6</v>
      </c>
    </row>
    <row r="34" spans="1:24" s="2" customFormat="1" ht="15.75" thickTop="1" thickBot="1">
      <c r="A34" s="37" t="str">
        <f>'Fig. 4E-F_Raw'!A34</f>
        <v>WT</v>
      </c>
      <c r="B34" s="38" t="str">
        <f>'Fig. 4E-F_Raw'!B34</f>
        <v>GB1 + GB2</v>
      </c>
      <c r="C34" s="8">
        <f>'Fig. 4E-F_Raw'!C34-'Fig. 4E-F_Raw'!C$33</f>
        <v>157.0417010472049</v>
      </c>
      <c r="D34" s="8"/>
      <c r="E34" s="8">
        <f>'Fig. 4E-F_Raw'!E34-'Fig. 4E-F_Raw'!E$33</f>
        <v>27.864367840348422</v>
      </c>
      <c r="F34" s="8"/>
      <c r="G34" s="8">
        <f>'Fig. 4E-F_Raw'!G34-'Fig. 4E-F_Raw'!G$33</f>
        <v>76.658479050526836</v>
      </c>
      <c r="H34" s="8"/>
      <c r="I34" s="8">
        <f>'Fig. 4E-F_Raw'!I34-'Fig. 4E-F_Raw'!I$33</f>
        <v>19.962541168835799</v>
      </c>
      <c r="J34" s="8"/>
      <c r="K34" s="8">
        <f>'Fig. 4E-F_Raw'!K34-'Fig. 4E-F_Raw'!K$33</f>
        <v>81.773786902359547</v>
      </c>
      <c r="L34" s="8"/>
      <c r="M34" s="8">
        <f>'Fig. 4E-F_Raw'!M34-'Fig. 4E-F_Raw'!M$33</f>
        <v>55.751240165671987</v>
      </c>
      <c r="N34" s="8"/>
      <c r="O34" s="13"/>
      <c r="P34" s="13"/>
      <c r="Q34" s="13"/>
      <c r="S34" s="14">
        <f t="shared" si="6"/>
        <v>69.842019362491257</v>
      </c>
      <c r="T34" s="14">
        <f t="shared" si="7"/>
        <v>20.200042339707096</v>
      </c>
      <c r="U34" s="14">
        <f t="shared" si="8"/>
        <v>6</v>
      </c>
    </row>
    <row r="35" spans="1:24" s="2" customFormat="1" ht="15.75" thickTop="1" thickBot="1">
      <c r="A35" s="37" t="str">
        <f>'Fig. 4E-F_Raw'!A35</f>
        <v>GB1-1</v>
      </c>
      <c r="B35" s="38" t="str">
        <f>'Fig. 4E-F_Raw'!B35</f>
        <v>GB1-M807A + GB2</v>
      </c>
      <c r="C35" s="8"/>
      <c r="D35" s="8"/>
      <c r="E35" s="8"/>
      <c r="F35" s="8"/>
      <c r="G35" s="8"/>
      <c r="H35" s="8"/>
      <c r="I35" s="8">
        <f>'Fig. 4E-F_Raw'!I35-'Fig. 4E-F_Raw'!I$33</f>
        <v>49.746304537307878</v>
      </c>
      <c r="J35" s="8"/>
      <c r="K35" s="8">
        <f>'Fig. 4E-F_Raw'!K35-'Fig. 4E-F_Raw'!K$33</f>
        <v>44.889799806747391</v>
      </c>
      <c r="L35" s="8"/>
      <c r="M35" s="8">
        <f>'Fig. 4E-F_Raw'!M35-'Fig. 4E-F_Raw'!M$33</f>
        <v>73.107259297670112</v>
      </c>
      <c r="N35" s="8"/>
      <c r="O35" s="13"/>
      <c r="P35" s="13"/>
      <c r="Q35" s="13"/>
      <c r="S35" s="14">
        <f t="shared" si="6"/>
        <v>55.914454547241796</v>
      </c>
      <c r="T35" s="14">
        <f t="shared" si="7"/>
        <v>8.7099715066363679</v>
      </c>
      <c r="U35" s="14">
        <f t="shared" si="8"/>
        <v>3</v>
      </c>
    </row>
    <row r="36" spans="1:24" s="2" customFormat="1" ht="15.75" thickTop="1" thickBot="1">
      <c r="A36" s="37" t="str">
        <f>'Fig. 4E-F_Raw'!A36</f>
        <v>GB1-2</v>
      </c>
      <c r="B36" s="38" t="str">
        <f>'Fig. 4E-F_Raw'!B36</f>
        <v>GB1-Y810A + GB2</v>
      </c>
      <c r="C36" s="8"/>
      <c r="D36" s="8"/>
      <c r="E36" s="8"/>
      <c r="F36" s="8"/>
      <c r="G36" s="8"/>
      <c r="H36" s="8"/>
      <c r="I36" s="8">
        <f>'Fig. 4E-F_Raw'!I36-'Fig. 4E-F_Raw'!I$33</f>
        <v>18.861482422736174</v>
      </c>
      <c r="J36" s="8"/>
      <c r="K36" s="8">
        <f>'Fig. 4E-F_Raw'!K36-'Fig. 4E-F_Raw'!K$33</f>
        <v>24.479128445223807</v>
      </c>
      <c r="L36" s="8"/>
      <c r="M36" s="8">
        <f>'Fig. 4E-F_Raw'!M36-'Fig. 4E-F_Raw'!M$33</f>
        <v>-2.4310817254301753</v>
      </c>
      <c r="N36" s="8"/>
      <c r="O36" s="13"/>
      <c r="P36" s="13"/>
      <c r="Q36" s="13"/>
      <c r="S36" s="14">
        <f t="shared" si="6"/>
        <v>13.636509714176603</v>
      </c>
      <c r="T36" s="14">
        <f t="shared" si="7"/>
        <v>8.1958344645534531</v>
      </c>
      <c r="U36" s="14">
        <f t="shared" si="8"/>
        <v>3</v>
      </c>
    </row>
    <row r="37" spans="1:24" s="2" customFormat="1" ht="15.75" thickTop="1" thickBot="1">
      <c r="A37" s="37" t="str">
        <f>'Fig. 4E-F_Raw'!A37</f>
        <v>GB1-3</v>
      </c>
      <c r="B37" s="38" t="str">
        <f>'Fig. 4E-F_Raw'!B37</f>
        <v>GB1-N811A + GB2</v>
      </c>
      <c r="C37" s="8"/>
      <c r="D37" s="8"/>
      <c r="E37" s="8"/>
      <c r="F37" s="8"/>
      <c r="G37" s="8"/>
      <c r="H37" s="8"/>
      <c r="I37" s="8">
        <f>'Fig. 4E-F_Raw'!I37-'Fig. 4E-F_Raw'!I$33</f>
        <v>16.113590963451713</v>
      </c>
      <c r="J37" s="8"/>
      <c r="K37" s="8">
        <f>'Fig. 4E-F_Raw'!K37-'Fig. 4E-F_Raw'!K$33</f>
        <v>55.185891804514284</v>
      </c>
      <c r="L37" s="8"/>
      <c r="M37" s="8">
        <f>'Fig. 4E-F_Raw'!M37-'Fig. 4E-F_Raw'!M$33</f>
        <v>-12.57680599683016</v>
      </c>
      <c r="N37" s="8"/>
      <c r="O37" s="13"/>
      <c r="P37" s="13"/>
      <c r="Q37" s="13"/>
      <c r="S37" s="14">
        <f t="shared" si="6"/>
        <v>19.574225590378614</v>
      </c>
      <c r="T37" s="14">
        <f t="shared" si="7"/>
        <v>19.637784984945878</v>
      </c>
      <c r="U37" s="14">
        <f t="shared" si="8"/>
        <v>3</v>
      </c>
    </row>
    <row r="38" spans="1:24" s="2" customFormat="1" ht="15.75" thickTop="1" thickBot="1">
      <c r="A38" s="37" t="str">
        <f>'Fig. 4E-F_Raw'!A38</f>
        <v>GB1-4</v>
      </c>
      <c r="B38" s="38" t="str">
        <f>'Fig. 4E-F_Raw'!B38</f>
        <v>GB1-MYN-AAA + GB2</v>
      </c>
      <c r="C38" s="8"/>
      <c r="D38" s="8"/>
      <c r="E38" s="8"/>
      <c r="F38" s="8"/>
      <c r="G38" s="8"/>
      <c r="H38" s="8"/>
      <c r="I38" s="8">
        <f>'Fig. 4E-F_Raw'!I38-'Fig. 4E-F_Raw'!I$33</f>
        <v>1.6792428997244997</v>
      </c>
      <c r="J38" s="8"/>
      <c r="K38" s="8">
        <f>'Fig. 4E-F_Raw'!K38-'Fig. 4E-F_Raw'!K$33</f>
        <v>-5.6472844569046288</v>
      </c>
      <c r="L38" s="8"/>
      <c r="M38" s="8">
        <f>'Fig. 4E-F_Raw'!M38-'Fig. 4E-F_Raw'!M$33</f>
        <v>-57.683131130448558</v>
      </c>
      <c r="N38" s="8"/>
      <c r="O38" s="13"/>
      <c r="P38" s="13"/>
      <c r="Q38" s="13"/>
      <c r="S38" s="14">
        <f t="shared" si="6"/>
        <v>-20.55039089587623</v>
      </c>
      <c r="T38" s="14">
        <f t="shared" si="7"/>
        <v>18.686446057441643</v>
      </c>
      <c r="U38" s="14">
        <f t="shared" si="8"/>
        <v>3</v>
      </c>
    </row>
    <row r="39" spans="1:24" s="2" customFormat="1" ht="15.75" thickTop="1" thickBot="1">
      <c r="A39" s="37" t="str">
        <f>'Fig. 4E-F_Raw'!A39</f>
        <v>GB1-20</v>
      </c>
      <c r="B39" s="38" t="str">
        <f>'Fig. 4E-F_Raw'!B39</f>
        <v>GB1-K792A + GB2</v>
      </c>
      <c r="C39" s="8"/>
      <c r="D39" s="8"/>
      <c r="E39" s="8"/>
      <c r="F39" s="8"/>
      <c r="G39" s="8"/>
      <c r="H39" s="8"/>
      <c r="I39" s="8">
        <f>'Fig. 4E-F_Raw'!I39-'Fig. 4E-F_Raw'!I$33</f>
        <v>95.657956730020999</v>
      </c>
      <c r="J39" s="8"/>
      <c r="K39" s="8">
        <f>'Fig. 4E-F_Raw'!K39-'Fig. 4E-F_Raw'!K$33</f>
        <v>187.17216452562153</v>
      </c>
      <c r="L39" s="8"/>
      <c r="M39" s="8">
        <f>'Fig. 4E-F_Raw'!M39-'Fig. 4E-F_Raw'!M$33</f>
        <v>73.541360458967006</v>
      </c>
      <c r="N39" s="8"/>
      <c r="O39" s="13"/>
      <c r="P39" s="13"/>
      <c r="Q39" s="13"/>
      <c r="S39" s="14">
        <f t="shared" si="6"/>
        <v>118.79049390486985</v>
      </c>
      <c r="T39" s="14">
        <f t="shared" si="7"/>
        <v>34.781822912348574</v>
      </c>
      <c r="U39" s="14">
        <f t="shared" si="8"/>
        <v>3</v>
      </c>
    </row>
    <row r="40" spans="1:24" s="2" customFormat="1" ht="15.75" thickTop="1" thickBot="1">
      <c r="A40" s="37" t="str">
        <f>'Fig. 4E-F_Raw'!A40</f>
        <v>GB2-9</v>
      </c>
      <c r="B40" s="38" t="str">
        <f>'Fig. 4E-F_Raw'!B40</f>
        <v>GB1 + GB2-M694A</v>
      </c>
      <c r="C40" s="8">
        <f>'Fig. 4E-F_Raw'!C40-'Fig. 4E-F_Raw'!C$33</f>
        <v>102.4262269141669</v>
      </c>
      <c r="D40" s="8"/>
      <c r="E40" s="8">
        <f>'Fig. 4E-F_Raw'!E40-'Fig. 4E-F_Raw'!E$33</f>
        <v>91.967573311946722</v>
      </c>
      <c r="F40" s="8"/>
      <c r="G40" s="8">
        <f>'Fig. 4E-F_Raw'!G40-'Fig. 4E-F_Raw'!G$33</f>
        <v>24.789514910489856</v>
      </c>
      <c r="H40" s="8"/>
      <c r="I40" s="8"/>
      <c r="J40" s="8"/>
      <c r="K40" s="8"/>
      <c r="L40" s="8"/>
      <c r="M40" s="8"/>
      <c r="N40" s="8"/>
      <c r="O40" s="13"/>
      <c r="P40" s="13"/>
      <c r="Q40" s="13"/>
      <c r="S40" s="14">
        <f t="shared" si="6"/>
        <v>73.061105045534489</v>
      </c>
      <c r="T40" s="14">
        <f t="shared" si="7"/>
        <v>24.323895448831877</v>
      </c>
      <c r="U40" s="14">
        <f t="shared" si="8"/>
        <v>3</v>
      </c>
    </row>
    <row r="41" spans="1:24" s="2" customFormat="1" ht="15.75" thickTop="1" thickBot="1">
      <c r="A41" s="37" t="str">
        <f>'Fig. 4E-F_Raw'!A41</f>
        <v>GB2-10</v>
      </c>
      <c r="B41" s="38" t="str">
        <f>'Fig. 4E-F_Raw'!B41</f>
        <v>GB1 + GB2-Y697A</v>
      </c>
      <c r="C41" s="8">
        <f>'Fig. 4E-F_Raw'!C41-'Fig. 4E-F_Raw'!C$33</f>
        <v>313.73020345469286</v>
      </c>
      <c r="D41" s="8"/>
      <c r="E41" s="8">
        <f>'Fig. 4E-F_Raw'!E41-'Fig. 4E-F_Raw'!E$33</f>
        <v>44.000290825392739</v>
      </c>
      <c r="F41" s="8"/>
      <c r="G41" s="8">
        <f>'Fig. 4E-F_Raw'!G41-'Fig. 4E-F_Raw'!G$33</f>
        <v>69.014481972192868</v>
      </c>
      <c r="H41" s="8"/>
      <c r="I41" s="8"/>
      <c r="J41" s="8"/>
      <c r="K41" s="8"/>
      <c r="L41" s="8"/>
      <c r="M41" s="8"/>
      <c r="N41" s="8"/>
      <c r="O41" s="13"/>
      <c r="P41" s="13"/>
      <c r="Q41" s="13"/>
      <c r="S41" s="14">
        <f t="shared" si="6"/>
        <v>142.24832541742617</v>
      </c>
      <c r="T41" s="14">
        <f t="shared" si="7"/>
        <v>86.044471662571439</v>
      </c>
      <c r="U41" s="14">
        <f t="shared" si="8"/>
        <v>3</v>
      </c>
    </row>
    <row r="42" spans="1:24" s="2" customFormat="1" ht="15.75" thickTop="1" thickBot="1">
      <c r="A42" s="37" t="str">
        <f>'Fig. 4E-F_Raw'!A42</f>
        <v>GB2-11</v>
      </c>
      <c r="B42" s="38" t="str">
        <f>'Fig. 4E-F_Raw'!B42</f>
        <v>GB1 + GB2-N698A</v>
      </c>
      <c r="C42" s="8">
        <f>'Fig. 4E-F_Raw'!C42-'Fig. 4E-F_Raw'!C$33</f>
        <v>75.67329854012263</v>
      </c>
      <c r="D42" s="8"/>
      <c r="E42" s="8">
        <f>'Fig. 4E-F_Raw'!E42-'Fig. 4E-F_Raw'!E$33</f>
        <v>67.438954053060826</v>
      </c>
      <c r="F42" s="8"/>
      <c r="G42" s="8">
        <f>'Fig. 4E-F_Raw'!G42-'Fig. 4E-F_Raw'!G$33</f>
        <v>26.870572795473549</v>
      </c>
      <c r="H42" s="8"/>
      <c r="I42" s="8"/>
      <c r="J42" s="8"/>
      <c r="K42" s="8"/>
      <c r="L42" s="8"/>
      <c r="M42" s="8"/>
      <c r="N42" s="8"/>
      <c r="O42" s="13"/>
      <c r="P42" s="13"/>
      <c r="Q42" s="13"/>
      <c r="S42" s="14">
        <f t="shared" si="6"/>
        <v>56.660941796218999</v>
      </c>
      <c r="T42" s="14">
        <f t="shared" si="7"/>
        <v>15.083663029730028</v>
      </c>
      <c r="U42" s="14">
        <f t="shared" si="8"/>
        <v>3</v>
      </c>
    </row>
    <row r="43" spans="1:24" s="2" customFormat="1" ht="15.75" thickTop="1" thickBot="1">
      <c r="A43" s="37" t="str">
        <f>'Fig. 4E-F_Raw'!A43</f>
        <v>GB2-12</v>
      </c>
      <c r="B43" s="38" t="str">
        <f>'Fig. 4E-F_Raw'!B43</f>
        <v>GB1 + GB2-MYN-AAA</v>
      </c>
      <c r="C43" s="8">
        <f>'Fig. 4E-F_Raw'!C43-'Fig. 4E-F_Raw'!C$33</f>
        <v>612.24012011006221</v>
      </c>
      <c r="D43" s="8"/>
      <c r="E43" s="8">
        <f>'Fig. 4E-F_Raw'!E43-'Fig. 4E-F_Raw'!E$33</f>
        <v>267.2552778454691</v>
      </c>
      <c r="F43" s="8"/>
      <c r="G43" s="8">
        <f>'Fig. 4E-F_Raw'!G43-'Fig. 4E-F_Raw'!G$33</f>
        <v>227.34469030305056</v>
      </c>
      <c r="H43" s="8"/>
      <c r="I43" s="8"/>
      <c r="J43" s="8"/>
      <c r="K43" s="8"/>
      <c r="L43" s="8"/>
      <c r="M43" s="8"/>
      <c r="N43" s="8"/>
      <c r="O43" s="13"/>
      <c r="P43" s="13"/>
      <c r="Q43" s="13"/>
      <c r="R43" s="16"/>
      <c r="S43" s="17">
        <f t="shared" si="6"/>
        <v>368.94669608619392</v>
      </c>
      <c r="T43" s="17">
        <f t="shared" si="7"/>
        <v>122.19108175236386</v>
      </c>
      <c r="U43" s="17">
        <f t="shared" si="8"/>
        <v>3</v>
      </c>
      <c r="V43" s="16"/>
      <c r="W43" s="16"/>
      <c r="X43" s="16"/>
    </row>
    <row r="44" spans="1:24" s="2" customFormat="1" ht="15.75" thickTop="1" thickBot="1">
      <c r="A44" s="37" t="str">
        <f>'Fig. 4E-F_Raw'!A44</f>
        <v>GB2-22</v>
      </c>
      <c r="B44" s="38" t="str">
        <f>'Fig. 4E-F_Raw'!B44</f>
        <v>GB1 + GB2-S695A</v>
      </c>
      <c r="C44" s="8">
        <f>'Fig. 4E-F_Raw'!C44-'Fig. 4E-F_Raw'!C$33</f>
        <v>90.753931837606359</v>
      </c>
      <c r="D44" s="8"/>
      <c r="E44" s="8">
        <f>'Fig. 4E-F_Raw'!E44-'Fig. 4E-F_Raw'!E$33</f>
        <v>67.09761631915066</v>
      </c>
      <c r="F44" s="8"/>
      <c r="G44" s="8">
        <f>'Fig. 4E-F_Raw'!G44-'Fig. 4E-F_Raw'!G$33</f>
        <v>112.2129742819811</v>
      </c>
      <c r="H44" s="8"/>
      <c r="I44" s="8"/>
      <c r="J44" s="8"/>
      <c r="K44" s="8"/>
      <c r="L44" s="8"/>
      <c r="M44" s="8"/>
      <c r="N44" s="8"/>
      <c r="O44" s="13"/>
      <c r="P44" s="13"/>
      <c r="Q44" s="13"/>
      <c r="R44" s="16"/>
      <c r="S44" s="17">
        <f t="shared" si="6"/>
        <v>90.02150747957937</v>
      </c>
      <c r="T44" s="17">
        <f t="shared" si="7"/>
        <v>13.028829764650899</v>
      </c>
      <c r="U44" s="17">
        <f t="shared" si="8"/>
        <v>3</v>
      </c>
      <c r="V44" s="16"/>
      <c r="W44" s="16"/>
      <c r="X44" s="16"/>
    </row>
    <row r="45" spans="1:24" ht="15" thickTop="1">
      <c r="R45" s="24"/>
      <c r="S45" s="24"/>
      <c r="T45" s="24"/>
      <c r="U45" s="24"/>
      <c r="V45" s="24"/>
      <c r="W45" s="24"/>
      <c r="X45" s="24"/>
    </row>
    <row r="46" spans="1:24" s="2" customFormat="1" ht="35.25" customHeight="1" thickBot="1">
      <c r="A46" s="49" t="str">
        <f>'Fig. 4E-F_Raw'!A46:B46</f>
        <v>CGP54626 10 μM
(with 24h pre-incubation)</v>
      </c>
      <c r="B46" s="50"/>
    </row>
    <row r="47" spans="1:24" s="2" customFormat="1" ht="15.75" thickTop="1" thickBot="1">
      <c r="A47" s="25"/>
      <c r="B47" s="3"/>
      <c r="C47" s="4">
        <f>'Fig. 4E-F_Raw'!C47</f>
        <v>20200527</v>
      </c>
      <c r="D47" s="4">
        <f>'Fig. 4E-F_Raw'!D47</f>
        <v>20200527</v>
      </c>
      <c r="E47" s="4">
        <f>'Fig. 4E-F_Raw'!E47</f>
        <v>20200528</v>
      </c>
      <c r="F47" s="4">
        <f>'Fig. 4E-F_Raw'!F47</f>
        <v>20200528</v>
      </c>
      <c r="G47" s="4">
        <f>'Fig. 4E-F_Raw'!G47</f>
        <v>20200529</v>
      </c>
      <c r="H47" s="4">
        <f>'Fig. 4E-F_Raw'!H47</f>
        <v>20200529</v>
      </c>
      <c r="I47" s="4">
        <f>'Fig. 4E-F_Raw'!I47</f>
        <v>20200604</v>
      </c>
      <c r="J47" s="4">
        <f>'Fig. 4E-F_Raw'!J47</f>
        <v>20200604</v>
      </c>
      <c r="K47" s="4">
        <f>'Fig. 4E-F_Raw'!K47</f>
        <v>20200605</v>
      </c>
      <c r="L47" s="4">
        <f>'Fig. 4E-F_Raw'!L47</f>
        <v>20200605</v>
      </c>
      <c r="M47" s="4">
        <f>'Fig. 4E-F_Raw'!M47</f>
        <v>20200610</v>
      </c>
      <c r="N47" s="4">
        <f>'Fig. 4E-F_Raw'!N47</f>
        <v>20200610</v>
      </c>
      <c r="O47" s="4"/>
      <c r="P47" s="4"/>
      <c r="Q47" s="4"/>
      <c r="S47" s="5" t="s">
        <v>0</v>
      </c>
      <c r="T47" s="5" t="s">
        <v>66</v>
      </c>
      <c r="U47" s="5" t="s">
        <v>56</v>
      </c>
    </row>
    <row r="48" spans="1:24" s="2" customFormat="1" ht="15.75" thickTop="1" thickBot="1">
      <c r="A48" s="35" t="str">
        <f>'Fig. 4E-F_Raw'!A48</f>
        <v>Mock</v>
      </c>
      <c r="B48" s="36" t="str">
        <f>'Fig. 4E-F_Raw'!B48</f>
        <v>pRK</v>
      </c>
      <c r="C48" s="8">
        <f>'Fig. 4E-F_Raw'!C48-'Fig. 4E-F_Raw'!C$48</f>
        <v>0</v>
      </c>
      <c r="D48" s="8"/>
      <c r="E48" s="8">
        <f>'Fig. 4E-F_Raw'!E48-'Fig. 4E-F_Raw'!E$48</f>
        <v>0</v>
      </c>
      <c r="F48" s="8"/>
      <c r="G48" s="8">
        <f>'Fig. 4E-F_Raw'!G48-'Fig. 4E-F_Raw'!G$48</f>
        <v>0</v>
      </c>
      <c r="H48" s="8"/>
      <c r="I48" s="8">
        <f>'Fig. 4E-F_Raw'!I48-'Fig. 4E-F_Raw'!I$48</f>
        <v>0</v>
      </c>
      <c r="J48" s="8"/>
      <c r="K48" s="8">
        <f>'Fig. 4E-F_Raw'!K48-'Fig. 4E-F_Raw'!K$48</f>
        <v>0</v>
      </c>
      <c r="L48" s="8"/>
      <c r="M48" s="8">
        <f>'Fig. 4E-F_Raw'!M48-'Fig. 4E-F_Raw'!M$48</f>
        <v>0</v>
      </c>
      <c r="N48" s="8"/>
      <c r="O48" s="10"/>
      <c r="P48" s="10"/>
      <c r="Q48" s="10"/>
      <c r="S48" s="14">
        <f t="shared" ref="S48:S59" si="9">AVERAGE(C48:Q48)</f>
        <v>0</v>
      </c>
      <c r="T48" s="14">
        <f t="shared" ref="T48:T59" si="10">STDEVA(C48:Q48)/SQRT(COUNT(C48:Q48))</f>
        <v>0</v>
      </c>
      <c r="U48" s="14">
        <f t="shared" ref="U48:U59" si="11">COUNT(C48:Q48)</f>
        <v>6</v>
      </c>
    </row>
    <row r="49" spans="1:24" s="2" customFormat="1" ht="15.75" thickTop="1" thickBot="1">
      <c r="A49" s="37" t="str">
        <f>'Fig. 4E-F_Raw'!A49</f>
        <v>WT</v>
      </c>
      <c r="B49" s="38" t="str">
        <f>'Fig. 4E-F_Raw'!B49</f>
        <v>GB1 + GB2</v>
      </c>
      <c r="C49" s="8">
        <f>'Fig. 4E-F_Raw'!C49-'Fig. 4E-F_Raw'!C$48</f>
        <v>126.6793526549568</v>
      </c>
      <c r="D49" s="8"/>
      <c r="E49" s="8">
        <f>'Fig. 4E-F_Raw'!E49-'Fig. 4E-F_Raw'!E$48</f>
        <v>144.86392072275996</v>
      </c>
      <c r="F49" s="8"/>
      <c r="G49" s="8">
        <f>'Fig. 4E-F_Raw'!G49-'Fig. 4E-F_Raw'!G$48</f>
        <v>95.473233969440628</v>
      </c>
      <c r="H49" s="8"/>
      <c r="I49" s="8">
        <f>'Fig. 4E-F_Raw'!I49-'Fig. 4E-F_Raw'!I$48</f>
        <v>81.529768569205544</v>
      </c>
      <c r="J49" s="8"/>
      <c r="K49" s="8">
        <f>'Fig. 4E-F_Raw'!K49-'Fig. 4E-F_Raw'!K$48</f>
        <v>118.84287685036642</v>
      </c>
      <c r="L49" s="8"/>
      <c r="M49" s="8">
        <f>'Fig. 4E-F_Raw'!M49-'Fig. 4E-F_Raw'!M$48</f>
        <v>67.390539133037095</v>
      </c>
      <c r="N49" s="8"/>
      <c r="O49" s="13"/>
      <c r="P49" s="13"/>
      <c r="Q49" s="13"/>
      <c r="S49" s="14">
        <f t="shared" si="9"/>
        <v>105.79661531662775</v>
      </c>
      <c r="T49" s="14">
        <f t="shared" si="10"/>
        <v>11.976402843044363</v>
      </c>
      <c r="U49" s="14">
        <f t="shared" si="11"/>
        <v>6</v>
      </c>
    </row>
    <row r="50" spans="1:24" s="2" customFormat="1" ht="15.75" thickTop="1" thickBot="1">
      <c r="A50" s="37" t="str">
        <f>'Fig. 4E-F_Raw'!A50</f>
        <v>GB1-1</v>
      </c>
      <c r="B50" s="38" t="str">
        <f>'Fig. 4E-F_Raw'!B50</f>
        <v>GB1-M807A + GB2</v>
      </c>
      <c r="C50" s="8"/>
      <c r="D50" s="8"/>
      <c r="E50" s="8"/>
      <c r="F50" s="8"/>
      <c r="G50" s="8"/>
      <c r="H50" s="8"/>
      <c r="I50" s="8">
        <f>'Fig. 4E-F_Raw'!I50-'Fig. 4E-F_Raw'!I$48</f>
        <v>3.7118877431254873</v>
      </c>
      <c r="J50" s="8"/>
      <c r="K50" s="8">
        <f>'Fig. 4E-F_Raw'!K50-'Fig. 4E-F_Raw'!K$48</f>
        <v>52.128036458136108</v>
      </c>
      <c r="L50" s="8"/>
      <c r="M50" s="8">
        <f>'Fig. 4E-F_Raw'!M50-'Fig. 4E-F_Raw'!M$48</f>
        <v>-11.284290881234085</v>
      </c>
      <c r="N50" s="8"/>
      <c r="O50" s="13"/>
      <c r="P50" s="13"/>
      <c r="Q50" s="13"/>
      <c r="S50" s="14">
        <f t="shared" si="9"/>
        <v>14.851877773342503</v>
      </c>
      <c r="T50" s="14">
        <f t="shared" si="10"/>
        <v>19.134221942668237</v>
      </c>
      <c r="U50" s="14">
        <f t="shared" si="11"/>
        <v>3</v>
      </c>
    </row>
    <row r="51" spans="1:24" s="2" customFormat="1" ht="15.75" thickTop="1" thickBot="1">
      <c r="A51" s="37" t="str">
        <f>'Fig. 4E-F_Raw'!A51</f>
        <v>GB1-2</v>
      </c>
      <c r="B51" s="38" t="str">
        <f>'Fig. 4E-F_Raw'!B51</f>
        <v>GB1-Y810A + GB2</v>
      </c>
      <c r="C51" s="8"/>
      <c r="D51" s="8"/>
      <c r="E51" s="8"/>
      <c r="F51" s="8"/>
      <c r="G51" s="8"/>
      <c r="H51" s="8"/>
      <c r="I51" s="8">
        <f>'Fig. 4E-F_Raw'!I51-'Fig. 4E-F_Raw'!I$48</f>
        <v>51.303385241674448</v>
      </c>
      <c r="J51" s="8"/>
      <c r="K51" s="8">
        <f>'Fig. 4E-F_Raw'!K51-'Fig. 4E-F_Raw'!K$48</f>
        <v>43.337139940499497</v>
      </c>
      <c r="L51" s="8"/>
      <c r="M51" s="8">
        <f>'Fig. 4E-F_Raw'!M51-'Fig. 4E-F_Raw'!M$48</f>
        <v>90.344435293455462</v>
      </c>
      <c r="N51" s="8"/>
      <c r="O51" s="13"/>
      <c r="P51" s="13"/>
      <c r="Q51" s="13"/>
      <c r="S51" s="14">
        <f t="shared" si="9"/>
        <v>61.661653491876471</v>
      </c>
      <c r="T51" s="14">
        <f t="shared" si="10"/>
        <v>14.524596895810518</v>
      </c>
      <c r="U51" s="14">
        <f t="shared" si="11"/>
        <v>3</v>
      </c>
    </row>
    <row r="52" spans="1:24" s="2" customFormat="1" ht="15.75" thickTop="1" thickBot="1">
      <c r="A52" s="37" t="str">
        <f>'Fig. 4E-F_Raw'!A52</f>
        <v>GB1-3</v>
      </c>
      <c r="B52" s="38" t="str">
        <f>'Fig. 4E-F_Raw'!B52</f>
        <v>GB1-N811A + GB2</v>
      </c>
      <c r="C52" s="8"/>
      <c r="D52" s="8"/>
      <c r="E52" s="8"/>
      <c r="F52" s="8"/>
      <c r="G52" s="8"/>
      <c r="H52" s="8"/>
      <c r="I52" s="8">
        <f>'Fig. 4E-F_Raw'!I52-'Fig. 4E-F_Raw'!I$48</f>
        <v>-4.307367838341861</v>
      </c>
      <c r="J52" s="8"/>
      <c r="K52" s="8">
        <f>'Fig. 4E-F_Raw'!K52-'Fig. 4E-F_Raw'!K$48</f>
        <v>3.365748569408936</v>
      </c>
      <c r="L52" s="8"/>
      <c r="M52" s="8">
        <f>'Fig. 4E-F_Raw'!M52-'Fig. 4E-F_Raw'!M$48</f>
        <v>-35.582481284003734</v>
      </c>
      <c r="N52" s="8"/>
      <c r="O52" s="13"/>
      <c r="P52" s="13"/>
      <c r="Q52" s="13"/>
      <c r="S52" s="14">
        <f t="shared" si="9"/>
        <v>-12.17470018431222</v>
      </c>
      <c r="T52" s="14">
        <f t="shared" si="10"/>
        <v>11.911651730693917</v>
      </c>
      <c r="U52" s="14">
        <f t="shared" si="11"/>
        <v>3</v>
      </c>
    </row>
    <row r="53" spans="1:24" s="2" customFormat="1" ht="15.75" thickTop="1" thickBot="1">
      <c r="A53" s="37" t="str">
        <f>'Fig. 4E-F_Raw'!A53</f>
        <v>GB1-4</v>
      </c>
      <c r="B53" s="38" t="str">
        <f>'Fig. 4E-F_Raw'!B53</f>
        <v>GB1-MYN-AAA + GB2</v>
      </c>
      <c r="C53" s="8"/>
      <c r="D53" s="8"/>
      <c r="E53" s="8"/>
      <c r="F53" s="8"/>
      <c r="G53" s="8"/>
      <c r="H53" s="8"/>
      <c r="I53" s="8">
        <f>'Fig. 4E-F_Raw'!I53-'Fig. 4E-F_Raw'!I$48</f>
        <v>-0.28525101230474093</v>
      </c>
      <c r="J53" s="8"/>
      <c r="K53" s="8">
        <f>'Fig. 4E-F_Raw'!K53-'Fig. 4E-F_Raw'!K$48</f>
        <v>13.317374739564059</v>
      </c>
      <c r="L53" s="8"/>
      <c r="M53" s="8">
        <f>'Fig. 4E-F_Raw'!M53-'Fig. 4E-F_Raw'!M$48</f>
        <v>26.53324954680096</v>
      </c>
      <c r="N53" s="8"/>
      <c r="O53" s="13"/>
      <c r="P53" s="13"/>
      <c r="Q53" s="13"/>
      <c r="S53" s="14">
        <f t="shared" si="9"/>
        <v>13.188457758020093</v>
      </c>
      <c r="T53" s="14">
        <f t="shared" si="10"/>
        <v>7.7421025944891309</v>
      </c>
      <c r="U53" s="14">
        <f t="shared" si="11"/>
        <v>3</v>
      </c>
    </row>
    <row r="54" spans="1:24" s="2" customFormat="1" ht="15.75" thickTop="1" thickBot="1">
      <c r="A54" s="37" t="str">
        <f>'Fig. 4E-F_Raw'!A54</f>
        <v>GB1-20</v>
      </c>
      <c r="B54" s="38" t="str">
        <f>'Fig. 4E-F_Raw'!B54</f>
        <v>GB1-K792A + GB2</v>
      </c>
      <c r="C54" s="8"/>
      <c r="D54" s="8"/>
      <c r="E54" s="8"/>
      <c r="F54" s="8"/>
      <c r="G54" s="8"/>
      <c r="H54" s="8"/>
      <c r="I54" s="8">
        <f>'Fig. 4E-F_Raw'!I54-'Fig. 4E-F_Raw'!I$48</f>
        <v>49.982562846349424</v>
      </c>
      <c r="J54" s="8"/>
      <c r="K54" s="8">
        <f>'Fig. 4E-F_Raw'!K54-'Fig. 4E-F_Raw'!K$48</f>
        <v>100.33706532543638</v>
      </c>
      <c r="L54" s="8"/>
      <c r="M54" s="8">
        <f>'Fig. 4E-F_Raw'!M54-'Fig. 4E-F_Raw'!M$48</f>
        <v>34.027390187862636</v>
      </c>
      <c r="N54" s="8"/>
      <c r="O54" s="13"/>
      <c r="P54" s="13"/>
      <c r="Q54" s="13"/>
      <c r="S54" s="14">
        <f t="shared" si="9"/>
        <v>61.449006119882817</v>
      </c>
      <c r="T54" s="14">
        <f t="shared" si="10"/>
        <v>19.982098198316667</v>
      </c>
      <c r="U54" s="14">
        <f t="shared" si="11"/>
        <v>3</v>
      </c>
    </row>
    <row r="55" spans="1:24" s="2" customFormat="1" ht="15.75" thickTop="1" thickBot="1">
      <c r="A55" s="37" t="str">
        <f>'Fig. 4E-F_Raw'!A55</f>
        <v>GB2-9</v>
      </c>
      <c r="B55" s="38" t="str">
        <f>'Fig. 4E-F_Raw'!B55</f>
        <v>GB1 + GB2-M694A</v>
      </c>
      <c r="C55" s="8">
        <f>'Fig. 4E-F_Raw'!C55-'Fig. 4E-F_Raw'!C$48</f>
        <v>36.285404963437628</v>
      </c>
      <c r="D55" s="8"/>
      <c r="E55" s="8">
        <f>'Fig. 4E-F_Raw'!E55-'Fig. 4E-F_Raw'!E$48</f>
        <v>65.858852799009355</v>
      </c>
      <c r="F55" s="8"/>
      <c r="G55" s="8">
        <f>'Fig. 4E-F_Raw'!G55-'Fig. 4E-F_Raw'!G$48</f>
        <v>7.6586785227517282</v>
      </c>
      <c r="H55" s="8"/>
      <c r="I55" s="8"/>
      <c r="J55" s="8"/>
      <c r="K55" s="8"/>
      <c r="L55" s="8"/>
      <c r="M55" s="8"/>
      <c r="N55" s="8"/>
      <c r="O55" s="13"/>
      <c r="P55" s="13"/>
      <c r="Q55" s="13"/>
      <c r="S55" s="14">
        <f t="shared" si="9"/>
        <v>36.600978761732904</v>
      </c>
      <c r="T55" s="14">
        <f t="shared" si="10"/>
        <v>16.801684058086938</v>
      </c>
      <c r="U55" s="14">
        <f t="shared" si="11"/>
        <v>3</v>
      </c>
    </row>
    <row r="56" spans="1:24" s="2" customFormat="1" ht="15.75" thickTop="1" thickBot="1">
      <c r="A56" s="37" t="str">
        <f>'Fig. 4E-F_Raw'!A56</f>
        <v>GB2-10</v>
      </c>
      <c r="B56" s="38" t="str">
        <f>'Fig. 4E-F_Raw'!B56</f>
        <v>GB1 + GB2-Y697A</v>
      </c>
      <c r="C56" s="8">
        <f>'Fig. 4E-F_Raw'!C56-'Fig. 4E-F_Raw'!C$48</f>
        <v>322.35002694063519</v>
      </c>
      <c r="D56" s="8"/>
      <c r="E56" s="8">
        <f>'Fig. 4E-F_Raw'!E56-'Fig. 4E-F_Raw'!E$48</f>
        <v>270.87052976807843</v>
      </c>
      <c r="F56" s="8"/>
      <c r="G56" s="8">
        <f>'Fig. 4E-F_Raw'!G56-'Fig. 4E-F_Raw'!G$48</f>
        <v>180.95087980712603</v>
      </c>
      <c r="H56" s="8"/>
      <c r="I56" s="8"/>
      <c r="J56" s="8"/>
      <c r="K56" s="8"/>
      <c r="L56" s="8"/>
      <c r="M56" s="8"/>
      <c r="N56" s="8"/>
      <c r="O56" s="13"/>
      <c r="P56" s="13"/>
      <c r="Q56" s="13"/>
      <c r="S56" s="14">
        <f t="shared" si="9"/>
        <v>258.05714550527989</v>
      </c>
      <c r="T56" s="14">
        <f t="shared" si="10"/>
        <v>41.318142966984574</v>
      </c>
      <c r="U56" s="14">
        <f t="shared" si="11"/>
        <v>3</v>
      </c>
    </row>
    <row r="57" spans="1:24" s="2" customFormat="1" ht="15.75" thickTop="1" thickBot="1">
      <c r="A57" s="37" t="str">
        <f>'Fig. 4E-F_Raw'!A57</f>
        <v>GB2-11</v>
      </c>
      <c r="B57" s="38" t="str">
        <f>'Fig. 4E-F_Raw'!B57</f>
        <v>GB1 + GB2-N698A</v>
      </c>
      <c r="C57" s="8">
        <f>'Fig. 4E-F_Raw'!C57-'Fig. 4E-F_Raw'!C$48</f>
        <v>13.641853974063565</v>
      </c>
      <c r="D57" s="8"/>
      <c r="E57" s="8">
        <f>'Fig. 4E-F_Raw'!E57-'Fig. 4E-F_Raw'!E$48</f>
        <v>119.83726062506983</v>
      </c>
      <c r="F57" s="8"/>
      <c r="G57" s="8">
        <f>'Fig. 4E-F_Raw'!G57-'Fig. 4E-F_Raw'!G$48</f>
        <v>2.1938540502668644</v>
      </c>
      <c r="H57" s="8"/>
      <c r="I57" s="8"/>
      <c r="J57" s="8"/>
      <c r="K57" s="8"/>
      <c r="L57" s="8"/>
      <c r="M57" s="8"/>
      <c r="N57" s="8"/>
      <c r="O57" s="13"/>
      <c r="P57" s="13"/>
      <c r="Q57" s="13"/>
      <c r="S57" s="14">
        <f t="shared" si="9"/>
        <v>45.224322883133425</v>
      </c>
      <c r="T57" s="14">
        <f t="shared" si="10"/>
        <v>37.452556808249071</v>
      </c>
      <c r="U57" s="14">
        <f t="shared" si="11"/>
        <v>3</v>
      </c>
    </row>
    <row r="58" spans="1:24" s="2" customFormat="1" ht="15.75" thickTop="1" thickBot="1">
      <c r="A58" s="37" t="str">
        <f>'Fig. 4E-F_Raw'!A58</f>
        <v>GB2-12</v>
      </c>
      <c r="B58" s="38" t="str">
        <f>'Fig. 4E-F_Raw'!B58</f>
        <v>GB1 + GB2-MYN-AAA</v>
      </c>
      <c r="C58" s="8">
        <f>'Fig. 4E-F_Raw'!C58-'Fig. 4E-F_Raw'!C$48</f>
        <v>721.14925029428093</v>
      </c>
      <c r="D58" s="8"/>
      <c r="E58" s="8">
        <f>'Fig. 4E-F_Raw'!E58-'Fig. 4E-F_Raw'!E$48</f>
        <v>472.4486920748335</v>
      </c>
      <c r="F58" s="8"/>
      <c r="G58" s="8">
        <f>'Fig. 4E-F_Raw'!G58-'Fig. 4E-F_Raw'!G$48</f>
        <v>327.22278759313866</v>
      </c>
      <c r="H58" s="8"/>
      <c r="I58" s="8"/>
      <c r="J58" s="8"/>
      <c r="K58" s="8"/>
      <c r="L58" s="8"/>
      <c r="M58" s="8"/>
      <c r="N58" s="8"/>
      <c r="O58" s="13"/>
      <c r="P58" s="13"/>
      <c r="Q58" s="13"/>
      <c r="R58" s="16"/>
      <c r="S58" s="17">
        <f t="shared" si="9"/>
        <v>506.94024332075105</v>
      </c>
      <c r="T58" s="17">
        <f t="shared" si="10"/>
        <v>115.01704922107699</v>
      </c>
      <c r="U58" s="17">
        <f t="shared" si="11"/>
        <v>3</v>
      </c>
      <c r="V58" s="16"/>
      <c r="W58" s="16"/>
      <c r="X58" s="16"/>
    </row>
    <row r="59" spans="1:24" s="2" customFormat="1" ht="15.75" thickTop="1" thickBot="1">
      <c r="A59" s="37" t="str">
        <f>'Fig. 4E-F_Raw'!A59</f>
        <v>GB2-22</v>
      </c>
      <c r="B59" s="38" t="str">
        <f>'Fig. 4E-F_Raw'!B59</f>
        <v>GB1 + GB2-S695A</v>
      </c>
      <c r="C59" s="8">
        <f>'Fig. 4E-F_Raw'!C59-'Fig. 4E-F_Raw'!C$48</f>
        <v>2.4389097079860278</v>
      </c>
      <c r="D59" s="8"/>
      <c r="E59" s="8">
        <f>'Fig. 4E-F_Raw'!E59-'Fig. 4E-F_Raw'!E$48</f>
        <v>126.04832788616753</v>
      </c>
      <c r="F59" s="8"/>
      <c r="G59" s="8">
        <f>'Fig. 4E-F_Raw'!G59-'Fig. 4E-F_Raw'!G$48</f>
        <v>77.217299727042331</v>
      </c>
      <c r="H59" s="8"/>
      <c r="I59" s="8"/>
      <c r="J59" s="8"/>
      <c r="K59" s="8"/>
      <c r="L59" s="8"/>
      <c r="M59" s="8"/>
      <c r="N59" s="8"/>
      <c r="O59" s="13"/>
      <c r="P59" s="13"/>
      <c r="Q59" s="13"/>
      <c r="R59" s="16"/>
      <c r="S59" s="17">
        <f t="shared" si="9"/>
        <v>68.568179107065291</v>
      </c>
      <c r="T59" s="17">
        <f t="shared" si="10"/>
        <v>35.944065487046778</v>
      </c>
      <c r="U59" s="17">
        <f t="shared" si="11"/>
        <v>3</v>
      </c>
      <c r="V59" s="16"/>
      <c r="W59" s="16"/>
      <c r="X59" s="16"/>
    </row>
    <row r="60" spans="1:24" ht="15" thickTop="1"/>
    <row r="61" spans="1:24" s="2" customFormat="1" ht="15" thickBot="1">
      <c r="A61" s="49" t="str">
        <f>'Fig. 4E-F_Raw'!A61:B61</f>
        <v>GS39783 30 μM</v>
      </c>
      <c r="B61" s="50"/>
    </row>
    <row r="62" spans="1:24" s="2" customFormat="1" ht="15.75" thickTop="1" thickBot="1">
      <c r="A62" s="25"/>
      <c r="B62" s="3"/>
      <c r="C62" s="4">
        <f>'Fig. 4E-F_Raw'!C62</f>
        <v>20200527</v>
      </c>
      <c r="D62" s="4">
        <f>'Fig. 4E-F_Raw'!D62</f>
        <v>20200527</v>
      </c>
      <c r="E62" s="4">
        <f>'Fig. 4E-F_Raw'!E62</f>
        <v>20200528</v>
      </c>
      <c r="F62" s="4">
        <f>'Fig. 4E-F_Raw'!F62</f>
        <v>20200528</v>
      </c>
      <c r="G62" s="4">
        <f>'Fig. 4E-F_Raw'!G62</f>
        <v>20200529</v>
      </c>
      <c r="H62" s="4">
        <f>'Fig. 4E-F_Raw'!H62</f>
        <v>20200529</v>
      </c>
      <c r="I62" s="4">
        <f>'Fig. 4E-F_Raw'!I62</f>
        <v>20200604</v>
      </c>
      <c r="J62" s="4">
        <f>'Fig. 4E-F_Raw'!J62</f>
        <v>20200604</v>
      </c>
      <c r="K62" s="4">
        <f>'Fig. 4E-F_Raw'!K62</f>
        <v>20200605</v>
      </c>
      <c r="L62" s="4">
        <f>'Fig. 4E-F_Raw'!L62</f>
        <v>20200605</v>
      </c>
      <c r="M62" s="4">
        <f>'Fig. 4E-F_Raw'!M62</f>
        <v>20200610</v>
      </c>
      <c r="N62" s="4">
        <f>'Fig. 4E-F_Raw'!N62</f>
        <v>20200610</v>
      </c>
      <c r="O62" s="4"/>
      <c r="P62" s="4"/>
      <c r="Q62" s="4"/>
      <c r="S62" s="5" t="s">
        <v>0</v>
      </c>
      <c r="T62" s="5" t="s">
        <v>1</v>
      </c>
      <c r="U62" s="5" t="s">
        <v>2</v>
      </c>
    </row>
    <row r="63" spans="1:24" s="2" customFormat="1" ht="15.75" thickTop="1" thickBot="1">
      <c r="A63" s="35" t="str">
        <f>'Fig. 4E-F_Raw'!A63</f>
        <v>Mock</v>
      </c>
      <c r="B63" s="36" t="str">
        <f>'Fig. 4E-F_Raw'!B63</f>
        <v>pRK</v>
      </c>
      <c r="C63" s="8"/>
      <c r="D63" s="8">
        <f>'Fig. 4E-F_Raw'!D63-'Fig. 4E-F_Raw'!D$63</f>
        <v>0</v>
      </c>
      <c r="E63" s="8"/>
      <c r="F63" s="8">
        <f>'Fig. 4E-F_Raw'!F63-'Fig. 4E-F_Raw'!F$63</f>
        <v>0</v>
      </c>
      <c r="G63" s="8"/>
      <c r="H63" s="8">
        <f>'Fig. 4E-F_Raw'!H63-'Fig. 4E-F_Raw'!H$63</f>
        <v>0</v>
      </c>
      <c r="I63" s="8"/>
      <c r="J63" s="8">
        <f>'Fig. 4E-F_Raw'!J63-'Fig. 4E-F_Raw'!J$63</f>
        <v>0</v>
      </c>
      <c r="K63" s="8"/>
      <c r="L63" s="8">
        <f>'Fig. 4E-F_Raw'!L63-'Fig. 4E-F_Raw'!L$63</f>
        <v>0</v>
      </c>
      <c r="M63" s="8"/>
      <c r="N63" s="8">
        <f>'Fig. 4E-F_Raw'!N63-'Fig. 4E-F_Raw'!N$63</f>
        <v>0</v>
      </c>
      <c r="O63" s="10"/>
      <c r="P63" s="10"/>
      <c r="Q63" s="10"/>
      <c r="S63" s="14">
        <f t="shared" ref="S63:S74" si="12">AVERAGE(C63:Q63)</f>
        <v>0</v>
      </c>
      <c r="T63" s="14">
        <f t="shared" ref="T63:T74" si="13">STDEVA(C63:Q63)/SQRT(COUNT(C63:Q63))</f>
        <v>0</v>
      </c>
      <c r="U63" s="14">
        <f t="shared" ref="U63:U74" si="14">COUNT(C63:Q63)</f>
        <v>6</v>
      </c>
    </row>
    <row r="64" spans="1:24" s="2" customFormat="1" ht="15.75" thickTop="1" thickBot="1">
      <c r="A64" s="37" t="str">
        <f>'Fig. 4E-F_Raw'!A64</f>
        <v>WT</v>
      </c>
      <c r="B64" s="38" t="str">
        <f>'Fig. 4E-F_Raw'!B64</f>
        <v>GB1 + GB2</v>
      </c>
      <c r="C64" s="8"/>
      <c r="D64" s="8">
        <f>'Fig. 4E-F_Raw'!D64-'Fig. 4E-F_Raw'!D$63</f>
        <v>1056.7390506820163</v>
      </c>
      <c r="E64" s="8"/>
      <c r="F64" s="8">
        <f>'Fig. 4E-F_Raw'!F64-'Fig. 4E-F_Raw'!F$63</f>
        <v>538.50169944143931</v>
      </c>
      <c r="G64" s="8"/>
      <c r="H64" s="8">
        <f>'Fig. 4E-F_Raw'!H64-'Fig. 4E-F_Raw'!H$63</f>
        <v>805.8683964868062</v>
      </c>
      <c r="I64" s="8"/>
      <c r="J64" s="8">
        <f>'Fig. 4E-F_Raw'!J64-'Fig. 4E-F_Raw'!J$63</f>
        <v>1113.6161409605922</v>
      </c>
      <c r="K64" s="8"/>
      <c r="L64" s="8">
        <f>'Fig. 4E-F_Raw'!L64-'Fig. 4E-F_Raw'!L$63</f>
        <v>696.86839507252694</v>
      </c>
      <c r="M64" s="8"/>
      <c r="N64" s="8">
        <f>'Fig. 4E-F_Raw'!N64-'Fig. 4E-F_Raw'!N$63</f>
        <v>809.38482417459841</v>
      </c>
      <c r="O64" s="13"/>
      <c r="P64" s="13"/>
      <c r="Q64" s="13"/>
      <c r="S64" s="14">
        <f t="shared" si="12"/>
        <v>836.82975113632983</v>
      </c>
      <c r="T64" s="14">
        <f t="shared" si="13"/>
        <v>88.557221187881453</v>
      </c>
      <c r="U64" s="14">
        <f t="shared" si="14"/>
        <v>6</v>
      </c>
    </row>
    <row r="65" spans="1:24" s="2" customFormat="1" ht="15.75" thickTop="1" thickBot="1">
      <c r="A65" s="37" t="str">
        <f>'Fig. 4E-F_Raw'!A65</f>
        <v>GB1-1</v>
      </c>
      <c r="B65" s="38" t="str">
        <f>'Fig. 4E-F_Raw'!B65</f>
        <v>GB1-M807A + GB2</v>
      </c>
      <c r="C65" s="8"/>
      <c r="D65" s="8"/>
      <c r="E65" s="8"/>
      <c r="F65" s="8"/>
      <c r="G65" s="8"/>
      <c r="H65" s="8"/>
      <c r="I65" s="8"/>
      <c r="J65" s="8">
        <f>'Fig. 4E-F_Raw'!J65-'Fig. 4E-F_Raw'!J$63</f>
        <v>993.28247579730805</v>
      </c>
      <c r="K65" s="8"/>
      <c r="L65" s="8">
        <f>'Fig. 4E-F_Raw'!L65-'Fig. 4E-F_Raw'!L$63</f>
        <v>494.8313567433658</v>
      </c>
      <c r="M65" s="8"/>
      <c r="N65" s="8">
        <f>'Fig. 4E-F_Raw'!N65-'Fig. 4E-F_Raw'!N$63</f>
        <v>582.3370484186828</v>
      </c>
      <c r="O65" s="13"/>
      <c r="P65" s="13"/>
      <c r="Q65" s="13"/>
      <c r="S65" s="14">
        <f t="shared" si="12"/>
        <v>690.15029365311887</v>
      </c>
      <c r="T65" s="14">
        <f t="shared" si="13"/>
        <v>153.65670763915827</v>
      </c>
      <c r="U65" s="14">
        <f t="shared" si="14"/>
        <v>3</v>
      </c>
    </row>
    <row r="66" spans="1:24" s="2" customFormat="1" ht="15.75" thickTop="1" thickBot="1">
      <c r="A66" s="37" t="str">
        <f>'Fig. 4E-F_Raw'!A66</f>
        <v>GB1-2</v>
      </c>
      <c r="B66" s="38" t="str">
        <f>'Fig. 4E-F_Raw'!B66</f>
        <v>GB1-Y810A + GB2</v>
      </c>
      <c r="C66" s="8"/>
      <c r="D66" s="8"/>
      <c r="E66" s="8"/>
      <c r="F66" s="8"/>
      <c r="G66" s="8"/>
      <c r="H66" s="8"/>
      <c r="I66" s="8"/>
      <c r="J66" s="8">
        <f>'Fig. 4E-F_Raw'!J66-'Fig. 4E-F_Raw'!J$63</f>
        <v>106.47377009560569</v>
      </c>
      <c r="K66" s="8"/>
      <c r="L66" s="8">
        <f>'Fig. 4E-F_Raw'!L66-'Fig. 4E-F_Raw'!L$63</f>
        <v>136.56740534251895</v>
      </c>
      <c r="M66" s="8"/>
      <c r="N66" s="8">
        <f>'Fig. 4E-F_Raw'!N66-'Fig. 4E-F_Raw'!N$63</f>
        <v>200.94362831845825</v>
      </c>
      <c r="O66" s="13"/>
      <c r="P66" s="13"/>
      <c r="Q66" s="13"/>
      <c r="S66" s="14">
        <f t="shared" si="12"/>
        <v>147.99493458552763</v>
      </c>
      <c r="T66" s="14">
        <f t="shared" si="13"/>
        <v>27.863236511045198</v>
      </c>
      <c r="U66" s="14">
        <f t="shared" si="14"/>
        <v>3</v>
      </c>
    </row>
    <row r="67" spans="1:24" s="2" customFormat="1" ht="15.75" thickTop="1" thickBot="1">
      <c r="A67" s="37" t="str">
        <f>'Fig. 4E-F_Raw'!A67</f>
        <v>GB1-3</v>
      </c>
      <c r="B67" s="38" t="str">
        <f>'Fig. 4E-F_Raw'!B67</f>
        <v>GB1-N811A + GB2</v>
      </c>
      <c r="C67" s="8"/>
      <c r="D67" s="8"/>
      <c r="E67" s="8"/>
      <c r="F67" s="8"/>
      <c r="G67" s="8"/>
      <c r="H67" s="8"/>
      <c r="I67" s="8"/>
      <c r="J67" s="8">
        <f>'Fig. 4E-F_Raw'!J67-'Fig. 4E-F_Raw'!J$63</f>
        <v>395.77530338950783</v>
      </c>
      <c r="K67" s="8"/>
      <c r="L67" s="8">
        <f>'Fig. 4E-F_Raw'!L67-'Fig. 4E-F_Raw'!L$63</f>
        <v>258.49504393286202</v>
      </c>
      <c r="M67" s="8"/>
      <c r="N67" s="8">
        <f>'Fig. 4E-F_Raw'!N67-'Fig. 4E-F_Raw'!N$63</f>
        <v>317.7625324574052</v>
      </c>
      <c r="O67" s="13"/>
      <c r="P67" s="13"/>
      <c r="Q67" s="13"/>
      <c r="S67" s="14">
        <f t="shared" si="12"/>
        <v>324.01095992659168</v>
      </c>
      <c r="T67" s="14">
        <f t="shared" si="13"/>
        <v>39.752356506666331</v>
      </c>
      <c r="U67" s="14">
        <f t="shared" si="14"/>
        <v>3</v>
      </c>
    </row>
    <row r="68" spans="1:24" s="2" customFormat="1" ht="15.75" thickTop="1" thickBot="1">
      <c r="A68" s="37" t="str">
        <f>'Fig. 4E-F_Raw'!A68</f>
        <v>GB1-4</v>
      </c>
      <c r="B68" s="38" t="str">
        <f>'Fig. 4E-F_Raw'!B68</f>
        <v>GB1-MYN-AAA + GB2</v>
      </c>
      <c r="C68" s="8"/>
      <c r="D68" s="8"/>
      <c r="E68" s="8"/>
      <c r="F68" s="8"/>
      <c r="G68" s="8"/>
      <c r="H68" s="8"/>
      <c r="I68" s="8"/>
      <c r="J68" s="8">
        <f>'Fig. 4E-F_Raw'!J68-'Fig. 4E-F_Raw'!J$63</f>
        <v>-59.858803159840647</v>
      </c>
      <c r="K68" s="8"/>
      <c r="L68" s="8">
        <f>'Fig. 4E-F_Raw'!L68-'Fig. 4E-F_Raw'!L$63</f>
        <v>16.948782180050777</v>
      </c>
      <c r="M68" s="8"/>
      <c r="N68" s="8">
        <f>'Fig. 4E-F_Raw'!N68-'Fig. 4E-F_Raw'!N$63</f>
        <v>4.694822503493981</v>
      </c>
      <c r="O68" s="13"/>
      <c r="P68" s="13"/>
      <c r="Q68" s="13"/>
      <c r="S68" s="14">
        <f t="shared" si="12"/>
        <v>-12.73839949209863</v>
      </c>
      <c r="T68" s="14">
        <f t="shared" si="13"/>
        <v>23.824281824061256</v>
      </c>
      <c r="U68" s="14">
        <f t="shared" si="14"/>
        <v>3</v>
      </c>
    </row>
    <row r="69" spans="1:24" s="2" customFormat="1" ht="15.75" thickTop="1" thickBot="1">
      <c r="A69" s="37" t="str">
        <f>'Fig. 4E-F_Raw'!A69</f>
        <v>GB1-20</v>
      </c>
      <c r="B69" s="38" t="str">
        <f>'Fig. 4E-F_Raw'!B69</f>
        <v>GB1-K792A + GB2</v>
      </c>
      <c r="C69" s="8"/>
      <c r="D69" s="8"/>
      <c r="E69" s="8"/>
      <c r="F69" s="8"/>
      <c r="G69" s="8"/>
      <c r="H69" s="8"/>
      <c r="I69" s="8"/>
      <c r="J69" s="8">
        <f>'Fig. 4E-F_Raw'!J69-'Fig. 4E-F_Raw'!J$63</f>
        <v>999.35907370530299</v>
      </c>
      <c r="K69" s="8"/>
      <c r="L69" s="8">
        <f>'Fig. 4E-F_Raw'!L69-'Fig. 4E-F_Raw'!L$63</f>
        <v>805.7449516940186</v>
      </c>
      <c r="M69" s="8"/>
      <c r="N69" s="8">
        <f>'Fig. 4E-F_Raw'!N69-'Fig. 4E-F_Raw'!N$63</f>
        <v>1002.5098440629263</v>
      </c>
      <c r="O69" s="13"/>
      <c r="P69" s="13"/>
      <c r="Q69" s="13"/>
      <c r="S69" s="14">
        <f t="shared" si="12"/>
        <v>935.87128982074921</v>
      </c>
      <c r="T69" s="14">
        <f t="shared" si="13"/>
        <v>65.069526262723528</v>
      </c>
      <c r="U69" s="14">
        <f t="shared" si="14"/>
        <v>3</v>
      </c>
    </row>
    <row r="70" spans="1:24" s="2" customFormat="1" ht="15.75" thickTop="1" thickBot="1">
      <c r="A70" s="37" t="str">
        <f>'Fig. 4E-F_Raw'!A70</f>
        <v>GB2-9</v>
      </c>
      <c r="B70" s="38" t="str">
        <f>'Fig. 4E-F_Raw'!B70</f>
        <v>GB1 + GB2-M694A</v>
      </c>
      <c r="C70" s="8"/>
      <c r="D70" s="8">
        <f>'Fig. 4E-F_Raw'!D70-'Fig. 4E-F_Raw'!D$63</f>
        <v>850.39252625031099</v>
      </c>
      <c r="E70" s="8"/>
      <c r="F70" s="8">
        <f>'Fig. 4E-F_Raw'!F70-'Fig. 4E-F_Raw'!F$63</f>
        <v>584.98392434352195</v>
      </c>
      <c r="G70" s="8"/>
      <c r="H70" s="8">
        <f>'Fig. 4E-F_Raw'!H70-'Fig. 4E-F_Raw'!H$63</f>
        <v>629.39089518075366</v>
      </c>
      <c r="I70" s="8"/>
      <c r="J70" s="8"/>
      <c r="K70" s="8"/>
      <c r="L70" s="8"/>
      <c r="M70" s="8"/>
      <c r="N70" s="8"/>
      <c r="O70" s="13"/>
      <c r="P70" s="13"/>
      <c r="Q70" s="13"/>
      <c r="S70" s="14">
        <f t="shared" si="12"/>
        <v>688.25578192486228</v>
      </c>
      <c r="T70" s="14">
        <f t="shared" si="13"/>
        <v>82.075651403804429</v>
      </c>
      <c r="U70" s="14">
        <f t="shared" si="14"/>
        <v>3</v>
      </c>
    </row>
    <row r="71" spans="1:24" s="2" customFormat="1" ht="15.75" thickTop="1" thickBot="1">
      <c r="A71" s="37" t="str">
        <f>'Fig. 4E-F_Raw'!A71</f>
        <v>GB2-10</v>
      </c>
      <c r="B71" s="38" t="str">
        <f>'Fig. 4E-F_Raw'!B71</f>
        <v>GB1 + GB2-Y697A</v>
      </c>
      <c r="C71" s="8"/>
      <c r="D71" s="8">
        <f>'Fig. 4E-F_Raw'!D71-'Fig. 4E-F_Raw'!D$63</f>
        <v>447.23902371474406</v>
      </c>
      <c r="E71" s="8"/>
      <c r="F71" s="8">
        <f>'Fig. 4E-F_Raw'!F71-'Fig. 4E-F_Raw'!F$63</f>
        <v>188.75895734958414</v>
      </c>
      <c r="G71" s="8"/>
      <c r="H71" s="8">
        <f>'Fig. 4E-F_Raw'!H71-'Fig. 4E-F_Raw'!H$63</f>
        <v>175.78483431781498</v>
      </c>
      <c r="I71" s="8"/>
      <c r="J71" s="8"/>
      <c r="K71" s="8"/>
      <c r="L71" s="8"/>
      <c r="M71" s="8"/>
      <c r="N71" s="8"/>
      <c r="O71" s="13"/>
      <c r="P71" s="13"/>
      <c r="Q71" s="13"/>
      <c r="S71" s="14">
        <f t="shared" si="12"/>
        <v>270.59427179404776</v>
      </c>
      <c r="T71" s="14">
        <f t="shared" si="13"/>
        <v>88.401750082514653</v>
      </c>
      <c r="U71" s="14">
        <f t="shared" si="14"/>
        <v>3</v>
      </c>
    </row>
    <row r="72" spans="1:24" s="2" customFormat="1" ht="15.75" thickTop="1" thickBot="1">
      <c r="A72" s="37" t="str">
        <f>'Fig. 4E-F_Raw'!A72</f>
        <v>GB2-11</v>
      </c>
      <c r="B72" s="38" t="str">
        <f>'Fig. 4E-F_Raw'!B72</f>
        <v>GB1 + GB2-N698A</v>
      </c>
      <c r="C72" s="8"/>
      <c r="D72" s="8">
        <f>'Fig. 4E-F_Raw'!D72-'Fig. 4E-F_Raw'!D$63</f>
        <v>469.97700279568511</v>
      </c>
      <c r="E72" s="8"/>
      <c r="F72" s="8">
        <f>'Fig. 4E-F_Raw'!F72-'Fig. 4E-F_Raw'!F$63</f>
        <v>149.42674805425122</v>
      </c>
      <c r="G72" s="8"/>
      <c r="H72" s="8">
        <f>'Fig. 4E-F_Raw'!H72-'Fig. 4E-F_Raw'!H$63</f>
        <v>196.83289042473868</v>
      </c>
      <c r="I72" s="8"/>
      <c r="J72" s="8"/>
      <c r="K72" s="8"/>
      <c r="L72" s="8"/>
      <c r="M72" s="8"/>
      <c r="N72" s="8"/>
      <c r="O72" s="13"/>
      <c r="P72" s="13"/>
      <c r="Q72" s="13"/>
      <c r="S72" s="14">
        <f t="shared" si="12"/>
        <v>272.07888042489168</v>
      </c>
      <c r="T72" s="14">
        <f t="shared" si="13"/>
        <v>99.890916690869773</v>
      </c>
      <c r="U72" s="14">
        <f t="shared" si="14"/>
        <v>3</v>
      </c>
    </row>
    <row r="73" spans="1:24" s="2" customFormat="1" ht="15.75" thickTop="1" thickBot="1">
      <c r="A73" s="37" t="str">
        <f>'Fig. 4E-F_Raw'!A73</f>
        <v>GB2-12</v>
      </c>
      <c r="B73" s="38" t="str">
        <f>'Fig. 4E-F_Raw'!B73</f>
        <v>GB1 + GB2-MYN-AAA</v>
      </c>
      <c r="C73" s="8"/>
      <c r="D73" s="8">
        <f>'Fig. 4E-F_Raw'!D73-'Fig. 4E-F_Raw'!D$63</f>
        <v>736.41182884806426</v>
      </c>
      <c r="E73" s="8"/>
      <c r="F73" s="8">
        <f>'Fig. 4E-F_Raw'!F73-'Fig. 4E-F_Raw'!F$63</f>
        <v>286.56227957232915</v>
      </c>
      <c r="G73" s="8"/>
      <c r="H73" s="8">
        <f>'Fig. 4E-F_Raw'!H73-'Fig. 4E-F_Raw'!H$63</f>
        <v>314.74304778093745</v>
      </c>
      <c r="I73" s="8"/>
      <c r="J73" s="8"/>
      <c r="K73" s="8"/>
      <c r="L73" s="8"/>
      <c r="M73" s="8"/>
      <c r="N73" s="8"/>
      <c r="O73" s="13"/>
      <c r="P73" s="13"/>
      <c r="Q73" s="13"/>
      <c r="R73" s="16"/>
      <c r="S73" s="17">
        <f t="shared" si="12"/>
        <v>445.90571873377695</v>
      </c>
      <c r="T73" s="17">
        <f t="shared" si="13"/>
        <v>145.48068478267436</v>
      </c>
      <c r="U73" s="17">
        <f t="shared" si="14"/>
        <v>3</v>
      </c>
      <c r="V73" s="16"/>
      <c r="W73" s="16"/>
      <c r="X73" s="16"/>
    </row>
    <row r="74" spans="1:24" s="2" customFormat="1" ht="15.75" thickTop="1" thickBot="1">
      <c r="A74" s="37" t="str">
        <f>'Fig. 4E-F_Raw'!A74</f>
        <v>GB2-22</v>
      </c>
      <c r="B74" s="38" t="str">
        <f>'Fig. 4E-F_Raw'!B74</f>
        <v>GB1 + GB2-S695A</v>
      </c>
      <c r="C74" s="8"/>
      <c r="D74" s="8">
        <f>'Fig. 4E-F_Raw'!D74-'Fig. 4E-F_Raw'!D$63</f>
        <v>1152.5129735563548</v>
      </c>
      <c r="E74" s="8"/>
      <c r="F74" s="8">
        <f>'Fig. 4E-F_Raw'!F74-'Fig. 4E-F_Raw'!F$63</f>
        <v>646.00820073132741</v>
      </c>
      <c r="G74" s="8"/>
      <c r="H74" s="8">
        <f>'Fig. 4E-F_Raw'!H74-'Fig. 4E-F_Raw'!H$63</f>
        <v>705.88979817912457</v>
      </c>
      <c r="I74" s="8"/>
      <c r="J74" s="8"/>
      <c r="K74" s="8"/>
      <c r="L74" s="8"/>
      <c r="M74" s="8"/>
      <c r="N74" s="8"/>
      <c r="O74" s="13"/>
      <c r="P74" s="13"/>
      <c r="Q74" s="13"/>
      <c r="R74" s="16"/>
      <c r="S74" s="17">
        <f t="shared" si="12"/>
        <v>834.80365748893564</v>
      </c>
      <c r="T74" s="17">
        <f t="shared" si="13"/>
        <v>159.79242635916282</v>
      </c>
      <c r="U74" s="17">
        <f t="shared" si="14"/>
        <v>3</v>
      </c>
      <c r="V74" s="16"/>
      <c r="W74" s="16"/>
      <c r="X74" s="16"/>
    </row>
    <row r="75" spans="1:24" ht="15" thickTop="1">
      <c r="R75" s="24"/>
      <c r="S75" s="24"/>
      <c r="T75" s="24"/>
      <c r="U75" s="24"/>
      <c r="V75" s="24"/>
      <c r="W75" s="24"/>
      <c r="X75" s="24"/>
    </row>
    <row r="76" spans="1:24" s="2" customFormat="1" ht="15" thickBot="1">
      <c r="A76" s="49" t="str">
        <f>'Fig. 4E-F_Raw'!A76:B76</f>
        <v>CGP7930 30 μM</v>
      </c>
      <c r="B76" s="50"/>
    </row>
    <row r="77" spans="1:24" s="2" customFormat="1" ht="15.75" thickTop="1" thickBot="1">
      <c r="A77" s="25"/>
      <c r="B77" s="3"/>
      <c r="C77" s="4">
        <f>'Fig. 4E-F_Raw'!C77</f>
        <v>20200527</v>
      </c>
      <c r="D77" s="4">
        <f>'Fig. 4E-F_Raw'!D77</f>
        <v>20200527</v>
      </c>
      <c r="E77" s="4">
        <f>'Fig. 4E-F_Raw'!E77</f>
        <v>20200528</v>
      </c>
      <c r="F77" s="4">
        <f>'Fig. 4E-F_Raw'!F77</f>
        <v>20200528</v>
      </c>
      <c r="G77" s="4">
        <f>'Fig. 4E-F_Raw'!G77</f>
        <v>20200529</v>
      </c>
      <c r="H77" s="4">
        <f>'Fig. 4E-F_Raw'!H77</f>
        <v>20200529</v>
      </c>
      <c r="I77" s="4">
        <f>'Fig. 4E-F_Raw'!I77</f>
        <v>20200604</v>
      </c>
      <c r="J77" s="4">
        <f>'Fig. 4E-F_Raw'!J77</f>
        <v>20200604</v>
      </c>
      <c r="K77" s="4">
        <f>'Fig. 4E-F_Raw'!K77</f>
        <v>20200605</v>
      </c>
      <c r="L77" s="4">
        <f>'Fig. 4E-F_Raw'!L77</f>
        <v>20200605</v>
      </c>
      <c r="M77" s="4">
        <f>'Fig. 4E-F_Raw'!M77</f>
        <v>20200610</v>
      </c>
      <c r="N77" s="4">
        <f>'Fig. 4E-F_Raw'!N77</f>
        <v>20200610</v>
      </c>
      <c r="O77" s="4"/>
      <c r="P77" s="4"/>
      <c r="Q77" s="4"/>
      <c r="S77" s="5" t="s">
        <v>0</v>
      </c>
      <c r="T77" s="5" t="s">
        <v>1</v>
      </c>
      <c r="U77" s="5" t="s">
        <v>2</v>
      </c>
    </row>
    <row r="78" spans="1:24" s="2" customFormat="1" ht="15.75" thickTop="1" thickBot="1">
      <c r="A78" s="35" t="str">
        <f>'Fig. 4E-F_Raw'!A78</f>
        <v>Mock</v>
      </c>
      <c r="B78" s="36" t="str">
        <f>'Fig. 4E-F_Raw'!B78</f>
        <v>pRK</v>
      </c>
      <c r="C78" s="8"/>
      <c r="D78" s="8">
        <f>'Fig. 4E-F_Raw'!D78-'Fig. 4E-F_Raw'!D$78</f>
        <v>0</v>
      </c>
      <c r="E78" s="8"/>
      <c r="F78" s="8">
        <f>'Fig. 4E-F_Raw'!F78-'Fig. 4E-F_Raw'!F$78</f>
        <v>0</v>
      </c>
      <c r="G78" s="8"/>
      <c r="H78" s="8">
        <f>'Fig. 4E-F_Raw'!H78-'Fig. 4E-F_Raw'!H$78</f>
        <v>0</v>
      </c>
      <c r="I78" s="8"/>
      <c r="J78" s="8">
        <f>'Fig. 4E-F_Raw'!J78-'Fig. 4E-F_Raw'!J$78</f>
        <v>0</v>
      </c>
      <c r="K78" s="8"/>
      <c r="L78" s="8">
        <f>'Fig. 4E-F_Raw'!L78-'Fig. 4E-F_Raw'!L$78</f>
        <v>0</v>
      </c>
      <c r="M78" s="8"/>
      <c r="N78" s="8">
        <f>'Fig. 4E-F_Raw'!N78-'Fig. 4E-F_Raw'!N$78</f>
        <v>0</v>
      </c>
      <c r="O78" s="10"/>
      <c r="P78" s="10"/>
      <c r="Q78" s="10"/>
      <c r="S78" s="14">
        <f t="shared" ref="S78:S89" si="15">AVERAGE(C78:Q78)</f>
        <v>0</v>
      </c>
      <c r="T78" s="14">
        <f t="shared" ref="T78:T89" si="16">STDEVA(C78:Q78)/SQRT(COUNT(C78:Q78))</f>
        <v>0</v>
      </c>
      <c r="U78" s="14">
        <f t="shared" ref="U78:U89" si="17">COUNT(C78:Q78)</f>
        <v>6</v>
      </c>
    </row>
    <row r="79" spans="1:24" s="2" customFormat="1" ht="15.75" thickTop="1" thickBot="1">
      <c r="A79" s="37" t="str">
        <f>'Fig. 4E-F_Raw'!A79</f>
        <v>WT</v>
      </c>
      <c r="B79" s="38" t="str">
        <f>'Fig. 4E-F_Raw'!B79</f>
        <v>GB1 + GB2</v>
      </c>
      <c r="C79" s="8"/>
      <c r="D79" s="8">
        <f>'Fig. 4E-F_Raw'!D79-'Fig. 4E-F_Raw'!D$78</f>
        <v>883.35915387641649</v>
      </c>
      <c r="E79" s="8"/>
      <c r="F79" s="8">
        <f>'Fig. 4E-F_Raw'!F79-'Fig. 4E-F_Raw'!F$78</f>
        <v>550.24258439877053</v>
      </c>
      <c r="G79" s="8"/>
      <c r="H79" s="8">
        <f>'Fig. 4E-F_Raw'!H79-'Fig. 4E-F_Raw'!H$78</f>
        <v>561.34033593916774</v>
      </c>
      <c r="I79" s="8"/>
      <c r="J79" s="8">
        <f>'Fig. 4E-F_Raw'!J79-'Fig. 4E-F_Raw'!J$78</f>
        <v>1033.9644572701611</v>
      </c>
      <c r="K79" s="8"/>
      <c r="L79" s="8">
        <f>'Fig. 4E-F_Raw'!L79-'Fig. 4E-F_Raw'!L$78</f>
        <v>756.03148908846993</v>
      </c>
      <c r="M79" s="8"/>
      <c r="N79" s="8">
        <f>'Fig. 4E-F_Raw'!N79-'Fig. 4E-F_Raw'!N$78</f>
        <v>760.33491345867787</v>
      </c>
      <c r="O79" s="13"/>
      <c r="P79" s="13"/>
      <c r="Q79" s="13"/>
      <c r="S79" s="14">
        <f t="shared" si="15"/>
        <v>757.54548900527732</v>
      </c>
      <c r="T79" s="14">
        <f t="shared" si="16"/>
        <v>76.095894264506754</v>
      </c>
      <c r="U79" s="14">
        <f t="shared" si="17"/>
        <v>6</v>
      </c>
    </row>
    <row r="80" spans="1:24" s="2" customFormat="1" ht="15.75" thickTop="1" thickBot="1">
      <c r="A80" s="37" t="str">
        <f>'Fig. 4E-F_Raw'!A80</f>
        <v>GB1-1</v>
      </c>
      <c r="B80" s="38" t="str">
        <f>'Fig. 4E-F_Raw'!B80</f>
        <v>GB1-M807A + GB2</v>
      </c>
      <c r="C80" s="8"/>
      <c r="D80" s="8"/>
      <c r="E80" s="8"/>
      <c r="F80" s="8"/>
      <c r="G80" s="8"/>
      <c r="H80" s="8"/>
      <c r="I80" s="8"/>
      <c r="J80" s="8">
        <f>'Fig. 4E-F_Raw'!J80-'Fig. 4E-F_Raw'!J$78</f>
        <v>935.90203407162244</v>
      </c>
      <c r="K80" s="8"/>
      <c r="L80" s="8">
        <f>'Fig. 4E-F_Raw'!L80-'Fig. 4E-F_Raw'!L$78</f>
        <v>638.37616391967561</v>
      </c>
      <c r="M80" s="8"/>
      <c r="N80" s="8">
        <f>'Fig. 4E-F_Raw'!N80-'Fig. 4E-F_Raw'!N$78</f>
        <v>601.75763767017463</v>
      </c>
      <c r="O80" s="13"/>
      <c r="P80" s="13"/>
      <c r="Q80" s="13"/>
      <c r="S80" s="14">
        <f t="shared" si="15"/>
        <v>725.34527855382419</v>
      </c>
      <c r="T80" s="14">
        <f t="shared" si="16"/>
        <v>105.80774953787315</v>
      </c>
      <c r="U80" s="14">
        <f t="shared" si="17"/>
        <v>3</v>
      </c>
    </row>
    <row r="81" spans="1:24" s="2" customFormat="1" ht="15.75" thickTop="1" thickBot="1">
      <c r="A81" s="37" t="str">
        <f>'Fig. 4E-F_Raw'!A81</f>
        <v>GB1-2</v>
      </c>
      <c r="B81" s="38" t="str">
        <f>'Fig. 4E-F_Raw'!B81</f>
        <v>GB1-Y810A + GB2</v>
      </c>
      <c r="C81" s="8"/>
      <c r="D81" s="8"/>
      <c r="E81" s="8"/>
      <c r="F81" s="8"/>
      <c r="G81" s="8"/>
      <c r="H81" s="8"/>
      <c r="I81" s="8"/>
      <c r="J81" s="8">
        <f>'Fig. 4E-F_Raw'!J81-'Fig. 4E-F_Raw'!J$78</f>
        <v>1150.4758330269538</v>
      </c>
      <c r="K81" s="8"/>
      <c r="L81" s="8">
        <f>'Fig. 4E-F_Raw'!L81-'Fig. 4E-F_Raw'!L$78</f>
        <v>749.87197124558338</v>
      </c>
      <c r="M81" s="8"/>
      <c r="N81" s="8">
        <f>'Fig. 4E-F_Raw'!N81-'Fig. 4E-F_Raw'!N$78</f>
        <v>706.82260319744364</v>
      </c>
      <c r="O81" s="13"/>
      <c r="P81" s="13"/>
      <c r="Q81" s="13"/>
      <c r="S81" s="14">
        <f t="shared" si="15"/>
        <v>869.05680248999363</v>
      </c>
      <c r="T81" s="14">
        <f t="shared" si="16"/>
        <v>141.25723000211093</v>
      </c>
      <c r="U81" s="14">
        <f t="shared" si="17"/>
        <v>3</v>
      </c>
    </row>
    <row r="82" spans="1:24" s="2" customFormat="1" ht="15.75" thickTop="1" thickBot="1">
      <c r="A82" s="37" t="str">
        <f>'Fig. 4E-F_Raw'!A82</f>
        <v>GB1-3</v>
      </c>
      <c r="B82" s="38" t="str">
        <f>'Fig. 4E-F_Raw'!B82</f>
        <v>GB1-N811A + GB2</v>
      </c>
      <c r="C82" s="8"/>
      <c r="D82" s="8"/>
      <c r="E82" s="8"/>
      <c r="F82" s="8"/>
      <c r="G82" s="8"/>
      <c r="H82" s="8"/>
      <c r="I82" s="8"/>
      <c r="J82" s="8">
        <f>'Fig. 4E-F_Raw'!J82-'Fig. 4E-F_Raw'!J$78</f>
        <v>687.31363659062822</v>
      </c>
      <c r="K82" s="8"/>
      <c r="L82" s="8">
        <f>'Fig. 4E-F_Raw'!L82-'Fig. 4E-F_Raw'!L$78</f>
        <v>387.75185094298871</v>
      </c>
      <c r="M82" s="8"/>
      <c r="N82" s="8">
        <f>'Fig. 4E-F_Raw'!N82-'Fig. 4E-F_Raw'!N$78</f>
        <v>415.47783124216903</v>
      </c>
      <c r="O82" s="13"/>
      <c r="P82" s="13"/>
      <c r="Q82" s="13"/>
      <c r="S82" s="14">
        <f t="shared" si="15"/>
        <v>496.84777292526201</v>
      </c>
      <c r="T82" s="14">
        <f t="shared" si="16"/>
        <v>95.568677595805497</v>
      </c>
      <c r="U82" s="14">
        <f t="shared" si="17"/>
        <v>3</v>
      </c>
    </row>
    <row r="83" spans="1:24" s="2" customFormat="1" ht="15.75" thickTop="1" thickBot="1">
      <c r="A83" s="37" t="str">
        <f>'Fig. 4E-F_Raw'!A83</f>
        <v>GB1-4</v>
      </c>
      <c r="B83" s="38" t="str">
        <f>'Fig. 4E-F_Raw'!B83</f>
        <v>GB1-MYN-AAA + GB2</v>
      </c>
      <c r="C83" s="8"/>
      <c r="D83" s="8"/>
      <c r="E83" s="8"/>
      <c r="F83" s="8"/>
      <c r="G83" s="8"/>
      <c r="H83" s="8"/>
      <c r="I83" s="8"/>
      <c r="J83" s="8">
        <f>'Fig. 4E-F_Raw'!J83-'Fig. 4E-F_Raw'!J$78</f>
        <v>165.24618409390746</v>
      </c>
      <c r="K83" s="8"/>
      <c r="L83" s="8">
        <f>'Fig. 4E-F_Raw'!L83-'Fig. 4E-F_Raw'!L$78</f>
        <v>437.60739171782512</v>
      </c>
      <c r="M83" s="8"/>
      <c r="N83" s="8">
        <f>'Fig. 4E-F_Raw'!N83-'Fig. 4E-F_Raw'!N$78</f>
        <v>371.45316386154389</v>
      </c>
      <c r="O83" s="13"/>
      <c r="P83" s="13"/>
      <c r="Q83" s="13"/>
      <c r="S83" s="14">
        <f t="shared" si="15"/>
        <v>324.76891322442549</v>
      </c>
      <c r="T83" s="14">
        <f t="shared" si="16"/>
        <v>82.015692193123783</v>
      </c>
      <c r="U83" s="14">
        <f t="shared" si="17"/>
        <v>3</v>
      </c>
    </row>
    <row r="84" spans="1:24" s="2" customFormat="1" ht="15.75" thickTop="1" thickBot="1">
      <c r="A84" s="37" t="str">
        <f>'Fig. 4E-F_Raw'!A84</f>
        <v>GB1-20</v>
      </c>
      <c r="B84" s="38" t="str">
        <f>'Fig. 4E-F_Raw'!B84</f>
        <v>GB1-K792A + GB2</v>
      </c>
      <c r="C84" s="8"/>
      <c r="D84" s="8"/>
      <c r="E84" s="8"/>
      <c r="F84" s="8"/>
      <c r="G84" s="8"/>
      <c r="H84" s="8"/>
      <c r="I84" s="8"/>
      <c r="J84" s="8">
        <f>'Fig. 4E-F_Raw'!J84-'Fig. 4E-F_Raw'!J$78</f>
        <v>657.79994966998333</v>
      </c>
      <c r="K84" s="8"/>
      <c r="L84" s="8">
        <f>'Fig. 4E-F_Raw'!L84-'Fig. 4E-F_Raw'!L$78</f>
        <v>764.64036979449941</v>
      </c>
      <c r="M84" s="8"/>
      <c r="N84" s="8">
        <f>'Fig. 4E-F_Raw'!N84-'Fig. 4E-F_Raw'!N$78</f>
        <v>769.60745938156992</v>
      </c>
      <c r="O84" s="13"/>
      <c r="P84" s="13"/>
      <c r="Q84" s="13"/>
      <c r="S84" s="14">
        <f t="shared" si="15"/>
        <v>730.68259294868437</v>
      </c>
      <c r="T84" s="14">
        <f t="shared" si="16"/>
        <v>36.469520439262105</v>
      </c>
      <c r="U84" s="14">
        <f t="shared" si="17"/>
        <v>3</v>
      </c>
    </row>
    <row r="85" spans="1:24" s="2" customFormat="1" ht="15.75" thickTop="1" thickBot="1">
      <c r="A85" s="37" t="str">
        <f>'Fig. 4E-F_Raw'!A85</f>
        <v>GB2-9</v>
      </c>
      <c r="B85" s="38" t="str">
        <f>'Fig. 4E-F_Raw'!B85</f>
        <v>GB1 + GB2-M694A</v>
      </c>
      <c r="C85" s="8"/>
      <c r="D85" s="8">
        <f>'Fig. 4E-F_Raw'!D85-'Fig. 4E-F_Raw'!D$78</f>
        <v>503.21377747422781</v>
      </c>
      <c r="E85" s="8"/>
      <c r="F85" s="8">
        <f>'Fig. 4E-F_Raw'!F85-'Fig. 4E-F_Raw'!F$78</f>
        <v>309.46995914443403</v>
      </c>
      <c r="G85" s="8"/>
      <c r="H85" s="8">
        <f>'Fig. 4E-F_Raw'!H85-'Fig. 4E-F_Raw'!H$78</f>
        <v>323.44643826153691</v>
      </c>
      <c r="I85" s="8"/>
      <c r="J85" s="8"/>
      <c r="K85" s="8"/>
      <c r="L85" s="8"/>
      <c r="M85" s="8"/>
      <c r="N85" s="8"/>
      <c r="O85" s="13"/>
      <c r="P85" s="13"/>
      <c r="Q85" s="13"/>
      <c r="S85" s="14">
        <f t="shared" si="15"/>
        <v>378.71005829339964</v>
      </c>
      <c r="T85" s="14">
        <f t="shared" si="16"/>
        <v>62.382469651661978</v>
      </c>
      <c r="U85" s="14">
        <f t="shared" si="17"/>
        <v>3</v>
      </c>
    </row>
    <row r="86" spans="1:24" s="2" customFormat="1" ht="15.75" thickTop="1" thickBot="1">
      <c r="A86" s="37" t="str">
        <f>'Fig. 4E-F_Raw'!A86</f>
        <v>GB2-10</v>
      </c>
      <c r="B86" s="38" t="str">
        <f>'Fig. 4E-F_Raw'!B86</f>
        <v>GB1 + GB2-Y697A</v>
      </c>
      <c r="C86" s="8"/>
      <c r="D86" s="8">
        <f>'Fig. 4E-F_Raw'!D86-'Fig. 4E-F_Raw'!D$78</f>
        <v>502.3693705142345</v>
      </c>
      <c r="E86" s="8"/>
      <c r="F86" s="8">
        <f>'Fig. 4E-F_Raw'!F86-'Fig. 4E-F_Raw'!F$78</f>
        <v>265.96547244235717</v>
      </c>
      <c r="G86" s="8"/>
      <c r="H86" s="8">
        <f>'Fig. 4E-F_Raw'!H86-'Fig. 4E-F_Raw'!H$78</f>
        <v>234.72771035593729</v>
      </c>
      <c r="I86" s="8"/>
      <c r="J86" s="8"/>
      <c r="K86" s="8"/>
      <c r="L86" s="8"/>
      <c r="M86" s="8"/>
      <c r="N86" s="8"/>
      <c r="O86" s="13"/>
      <c r="P86" s="13"/>
      <c r="Q86" s="13"/>
      <c r="S86" s="14">
        <f t="shared" si="15"/>
        <v>334.35418443750967</v>
      </c>
      <c r="T86" s="14">
        <f t="shared" si="16"/>
        <v>84.490189784257026</v>
      </c>
      <c r="U86" s="14">
        <f t="shared" si="17"/>
        <v>3</v>
      </c>
    </row>
    <row r="87" spans="1:24" s="2" customFormat="1" ht="15.75" thickTop="1" thickBot="1">
      <c r="A87" s="37" t="str">
        <f>'Fig. 4E-F_Raw'!A87</f>
        <v>GB2-11</v>
      </c>
      <c r="B87" s="38" t="str">
        <f>'Fig. 4E-F_Raw'!B87</f>
        <v>GB1 + GB2-N698A</v>
      </c>
      <c r="C87" s="8"/>
      <c r="D87" s="8">
        <f>'Fig. 4E-F_Raw'!D87-'Fig. 4E-F_Raw'!D$78</f>
        <v>479.62726907135772</v>
      </c>
      <c r="E87" s="8"/>
      <c r="F87" s="8">
        <f>'Fig. 4E-F_Raw'!F87-'Fig. 4E-F_Raw'!F$78</f>
        <v>292.10251941319746</v>
      </c>
      <c r="G87" s="8"/>
      <c r="H87" s="8">
        <f>'Fig. 4E-F_Raw'!H87-'Fig. 4E-F_Raw'!H$78</f>
        <v>213.84354204983129</v>
      </c>
      <c r="I87" s="8"/>
      <c r="J87" s="8"/>
      <c r="K87" s="8"/>
      <c r="L87" s="8"/>
      <c r="M87" s="8"/>
      <c r="N87" s="8"/>
      <c r="O87" s="13"/>
      <c r="P87" s="13"/>
      <c r="Q87" s="13"/>
      <c r="S87" s="14">
        <f t="shared" si="15"/>
        <v>328.52444351146215</v>
      </c>
      <c r="T87" s="14">
        <f t="shared" si="16"/>
        <v>78.856757908729918</v>
      </c>
      <c r="U87" s="14">
        <f t="shared" si="17"/>
        <v>3</v>
      </c>
    </row>
    <row r="88" spans="1:24" s="2" customFormat="1" ht="15.75" thickTop="1" thickBot="1">
      <c r="A88" s="37" t="str">
        <f>'Fig. 4E-F_Raw'!A88</f>
        <v>GB2-12</v>
      </c>
      <c r="B88" s="38" t="str">
        <f>'Fig. 4E-F_Raw'!B88</f>
        <v>GB1 + GB2-MYN-AAA</v>
      </c>
      <c r="C88" s="8"/>
      <c r="D88" s="8">
        <f>'Fig. 4E-F_Raw'!D88-'Fig. 4E-F_Raw'!D$78</f>
        <v>726.38622998634582</v>
      </c>
      <c r="E88" s="8"/>
      <c r="F88" s="8">
        <f>'Fig. 4E-F_Raw'!F88-'Fig. 4E-F_Raw'!F$78</f>
        <v>305.79999418198133</v>
      </c>
      <c r="G88" s="8"/>
      <c r="H88" s="8">
        <f>'Fig. 4E-F_Raw'!H88-'Fig. 4E-F_Raw'!H$78</f>
        <v>327.28943935414441</v>
      </c>
      <c r="I88" s="8"/>
      <c r="J88" s="8"/>
      <c r="K88" s="8"/>
      <c r="L88" s="8"/>
      <c r="M88" s="8"/>
      <c r="N88" s="8"/>
      <c r="O88" s="13"/>
      <c r="P88" s="13"/>
      <c r="Q88" s="13"/>
      <c r="R88" s="16"/>
      <c r="S88" s="17">
        <f t="shared" si="15"/>
        <v>453.15855450749046</v>
      </c>
      <c r="T88" s="17">
        <f t="shared" si="16"/>
        <v>136.75461119481602</v>
      </c>
      <c r="U88" s="17">
        <f t="shared" si="17"/>
        <v>3</v>
      </c>
      <c r="V88" s="16"/>
      <c r="W88" s="16"/>
      <c r="X88" s="16"/>
    </row>
    <row r="89" spans="1:24" s="2" customFormat="1" ht="15.75" thickTop="1" thickBot="1">
      <c r="A89" s="37" t="str">
        <f>'Fig. 4E-F_Raw'!A89</f>
        <v>GB2-22</v>
      </c>
      <c r="B89" s="38" t="str">
        <f>'Fig. 4E-F_Raw'!B89</f>
        <v>GB1 + GB2-S695A</v>
      </c>
      <c r="C89" s="8"/>
      <c r="D89" s="8">
        <f>'Fig. 4E-F_Raw'!D89-'Fig. 4E-F_Raw'!D$78</f>
        <v>915.20785474381501</v>
      </c>
      <c r="E89" s="8"/>
      <c r="F89" s="8">
        <f>'Fig. 4E-F_Raw'!F89-'Fig. 4E-F_Raw'!F$78</f>
        <v>581.06542835988682</v>
      </c>
      <c r="G89" s="8"/>
      <c r="H89" s="8">
        <f>'Fig. 4E-F_Raw'!H89-'Fig. 4E-F_Raw'!H$78</f>
        <v>349.66678132655267</v>
      </c>
      <c r="I89" s="8"/>
      <c r="J89" s="8"/>
      <c r="K89" s="8"/>
      <c r="L89" s="8"/>
      <c r="M89" s="8"/>
      <c r="N89" s="8"/>
      <c r="O89" s="13"/>
      <c r="P89" s="13"/>
      <c r="Q89" s="13"/>
      <c r="R89" s="16"/>
      <c r="S89" s="17">
        <f t="shared" si="15"/>
        <v>615.31335481008489</v>
      </c>
      <c r="T89" s="17">
        <f t="shared" si="16"/>
        <v>164.15324829773229</v>
      </c>
      <c r="U89" s="17">
        <f t="shared" si="17"/>
        <v>3</v>
      </c>
      <c r="V89" s="16"/>
      <c r="W89" s="16"/>
      <c r="X89" s="16"/>
    </row>
    <row r="90" spans="1:24" ht="15" thickTop="1"/>
    <row r="91" spans="1:24" s="2" customFormat="1" ht="15" thickBot="1">
      <c r="A91" s="49" t="str">
        <f>'Fig. 4E-F_Raw'!A91:B91</f>
        <v>rac-BHFF 30 μM</v>
      </c>
      <c r="B91" s="50"/>
    </row>
    <row r="92" spans="1:24" s="2" customFormat="1" ht="15.75" thickTop="1" thickBot="1">
      <c r="A92" s="25"/>
      <c r="B92" s="3"/>
      <c r="C92" s="4">
        <f>'Fig. 4E-F_Raw'!C92</f>
        <v>20200527</v>
      </c>
      <c r="D92" s="4">
        <f>'Fig. 4E-F_Raw'!D92</f>
        <v>20200527</v>
      </c>
      <c r="E92" s="4">
        <f>'Fig. 4E-F_Raw'!E92</f>
        <v>20200528</v>
      </c>
      <c r="F92" s="4">
        <f>'Fig. 4E-F_Raw'!F92</f>
        <v>20200528</v>
      </c>
      <c r="G92" s="4">
        <f>'Fig. 4E-F_Raw'!G92</f>
        <v>20200529</v>
      </c>
      <c r="H92" s="4">
        <f>'Fig. 4E-F_Raw'!H92</f>
        <v>20200529</v>
      </c>
      <c r="I92" s="4">
        <f>'Fig. 4E-F_Raw'!I92</f>
        <v>20200604</v>
      </c>
      <c r="J92" s="4">
        <f>'Fig. 4E-F_Raw'!J92</f>
        <v>20200604</v>
      </c>
      <c r="K92" s="4">
        <f>'Fig. 4E-F_Raw'!K92</f>
        <v>20200605</v>
      </c>
      <c r="L92" s="4">
        <f>'Fig. 4E-F_Raw'!L92</f>
        <v>20200605</v>
      </c>
      <c r="M92" s="4">
        <f>'Fig. 4E-F_Raw'!M92</f>
        <v>20200610</v>
      </c>
      <c r="N92" s="4">
        <f>'Fig. 4E-F_Raw'!N92</f>
        <v>20200610</v>
      </c>
      <c r="O92" s="4"/>
      <c r="P92" s="4"/>
      <c r="Q92" s="4"/>
      <c r="S92" s="5" t="s">
        <v>0</v>
      </c>
      <c r="T92" s="5" t="s">
        <v>1</v>
      </c>
      <c r="U92" s="5" t="s">
        <v>2</v>
      </c>
    </row>
    <row r="93" spans="1:24" s="2" customFormat="1" ht="15.75" thickTop="1" thickBot="1">
      <c r="A93" s="35" t="str">
        <f>'Fig. 4E-F_Raw'!A93</f>
        <v>Mock</v>
      </c>
      <c r="B93" s="36" t="str">
        <f>'Fig. 4E-F_Raw'!B93</f>
        <v>pRK</v>
      </c>
      <c r="C93" s="8"/>
      <c r="D93" s="8">
        <f>'Fig. 4E-F_Raw'!D93-'Fig. 4E-F_Raw'!D$93</f>
        <v>0</v>
      </c>
      <c r="E93" s="8"/>
      <c r="F93" s="8">
        <f>'Fig. 4E-F_Raw'!F93-'Fig. 4E-F_Raw'!F$93</f>
        <v>0</v>
      </c>
      <c r="G93" s="8"/>
      <c r="H93" s="8">
        <f>'Fig. 4E-F_Raw'!H93-'Fig. 4E-F_Raw'!H$93</f>
        <v>0</v>
      </c>
      <c r="I93" s="8"/>
      <c r="J93" s="8">
        <f>'Fig. 4E-F_Raw'!J93-'Fig. 4E-F_Raw'!J$93</f>
        <v>0</v>
      </c>
      <c r="K93" s="8"/>
      <c r="L93" s="8">
        <f>'Fig. 4E-F_Raw'!L93-'Fig. 4E-F_Raw'!L$93</f>
        <v>0</v>
      </c>
      <c r="M93" s="8"/>
      <c r="N93" s="8">
        <f>'Fig. 4E-F_Raw'!N93-'Fig. 4E-F_Raw'!N$93</f>
        <v>0</v>
      </c>
      <c r="O93" s="10"/>
      <c r="P93" s="10"/>
      <c r="Q93" s="10"/>
      <c r="S93" s="14">
        <f t="shared" ref="S93:S104" si="18">AVERAGE(C93:Q93)</f>
        <v>0</v>
      </c>
      <c r="T93" s="14">
        <f t="shared" ref="T93:T104" si="19">STDEVA(C93:Q93)/SQRT(COUNT(C93:Q93))</f>
        <v>0</v>
      </c>
      <c r="U93" s="14">
        <f t="shared" ref="U93:U104" si="20">COUNT(C93:Q93)</f>
        <v>6</v>
      </c>
    </row>
    <row r="94" spans="1:24" s="2" customFormat="1" ht="15.75" thickTop="1" thickBot="1">
      <c r="A94" s="37" t="str">
        <f>'Fig. 4E-F_Raw'!A94</f>
        <v>WT</v>
      </c>
      <c r="B94" s="38" t="str">
        <f>'Fig. 4E-F_Raw'!B94</f>
        <v>GB1 + GB2</v>
      </c>
      <c r="C94" s="8"/>
      <c r="D94" s="8">
        <f>'Fig. 4E-F_Raw'!D94-'Fig. 4E-F_Raw'!D$93</f>
        <v>1315.9281875223685</v>
      </c>
      <c r="E94" s="8"/>
      <c r="F94" s="8">
        <f>'Fig. 4E-F_Raw'!F94-'Fig. 4E-F_Raw'!F$93</f>
        <v>897.76943515500591</v>
      </c>
      <c r="G94" s="8"/>
      <c r="H94" s="8">
        <f>'Fig. 4E-F_Raw'!H94-'Fig. 4E-F_Raw'!H$93</f>
        <v>849.70381198258553</v>
      </c>
      <c r="I94" s="8"/>
      <c r="J94" s="8">
        <f>'Fig. 4E-F_Raw'!J94-'Fig. 4E-F_Raw'!J$93</f>
        <v>1319.1078530155828</v>
      </c>
      <c r="K94" s="8"/>
      <c r="L94" s="8">
        <f>'Fig. 4E-F_Raw'!L94-'Fig. 4E-F_Raw'!L$93</f>
        <v>890.30052811337328</v>
      </c>
      <c r="M94" s="8"/>
      <c r="N94" s="8">
        <f>'Fig. 4E-F_Raw'!N94-'Fig. 4E-F_Raw'!N$93</f>
        <v>993.45684370079493</v>
      </c>
      <c r="O94" s="13"/>
      <c r="P94" s="13"/>
      <c r="Q94" s="13"/>
      <c r="S94" s="14">
        <f t="shared" si="18"/>
        <v>1044.3777765816185</v>
      </c>
      <c r="T94" s="14">
        <f t="shared" si="19"/>
        <v>88.494997739809662</v>
      </c>
      <c r="U94" s="14">
        <f t="shared" si="20"/>
        <v>6</v>
      </c>
    </row>
    <row r="95" spans="1:24" s="2" customFormat="1" ht="15.75" thickTop="1" thickBot="1">
      <c r="A95" s="37" t="str">
        <f>'Fig. 4E-F_Raw'!A95</f>
        <v>GB1-1</v>
      </c>
      <c r="B95" s="38" t="str">
        <f>'Fig. 4E-F_Raw'!B95</f>
        <v>GB1-M807A + GB2</v>
      </c>
      <c r="C95" s="8"/>
      <c r="D95" s="8"/>
      <c r="E95" s="8"/>
      <c r="F95" s="8"/>
      <c r="G95" s="8"/>
      <c r="H95" s="8"/>
      <c r="I95" s="8"/>
      <c r="J95" s="8">
        <f>'Fig. 4E-F_Raw'!J95-'Fig. 4E-F_Raw'!J$93</f>
        <v>1320.5252803536509</v>
      </c>
      <c r="K95" s="8"/>
      <c r="L95" s="8">
        <f>'Fig. 4E-F_Raw'!L95-'Fig. 4E-F_Raw'!L$93</f>
        <v>882.375149221745</v>
      </c>
      <c r="M95" s="8"/>
      <c r="N95" s="8">
        <f>'Fig. 4E-F_Raw'!N95-'Fig. 4E-F_Raw'!N$93</f>
        <v>959.83191178307879</v>
      </c>
      <c r="O95" s="13"/>
      <c r="P95" s="13"/>
      <c r="Q95" s="13"/>
      <c r="S95" s="14">
        <f t="shared" si="18"/>
        <v>1054.2441137861581</v>
      </c>
      <c r="T95" s="14">
        <f t="shared" si="19"/>
        <v>135.00510146907999</v>
      </c>
      <c r="U95" s="14">
        <f t="shared" si="20"/>
        <v>3</v>
      </c>
    </row>
    <row r="96" spans="1:24" s="2" customFormat="1" ht="15.75" thickTop="1" thickBot="1">
      <c r="A96" s="37" t="str">
        <f>'Fig. 4E-F_Raw'!A96</f>
        <v>GB1-2</v>
      </c>
      <c r="B96" s="38" t="str">
        <f>'Fig. 4E-F_Raw'!B96</f>
        <v>GB1-Y810A + GB2</v>
      </c>
      <c r="C96" s="8"/>
      <c r="D96" s="8"/>
      <c r="E96" s="8"/>
      <c r="F96" s="8"/>
      <c r="G96" s="8"/>
      <c r="H96" s="8"/>
      <c r="I96" s="8"/>
      <c r="J96" s="8">
        <f>'Fig. 4E-F_Raw'!J96-'Fig. 4E-F_Raw'!J$93</f>
        <v>455.52163400483789</v>
      </c>
      <c r="K96" s="8"/>
      <c r="L96" s="8">
        <f>'Fig. 4E-F_Raw'!L96-'Fig. 4E-F_Raw'!L$93</f>
        <v>438.37207508527172</v>
      </c>
      <c r="M96" s="8"/>
      <c r="N96" s="8">
        <f>'Fig. 4E-F_Raw'!N96-'Fig. 4E-F_Raw'!N$93</f>
        <v>343.45051669074223</v>
      </c>
      <c r="O96" s="13"/>
      <c r="P96" s="13"/>
      <c r="Q96" s="13"/>
      <c r="S96" s="14">
        <f t="shared" si="18"/>
        <v>412.44807526028399</v>
      </c>
      <c r="T96" s="14">
        <f t="shared" si="19"/>
        <v>34.852183858891287</v>
      </c>
      <c r="U96" s="14">
        <f t="shared" si="20"/>
        <v>3</v>
      </c>
    </row>
    <row r="97" spans="1:24" s="2" customFormat="1" ht="15.75" thickTop="1" thickBot="1">
      <c r="A97" s="37" t="str">
        <f>'Fig. 4E-F_Raw'!A97</f>
        <v>GB1-3</v>
      </c>
      <c r="B97" s="38" t="str">
        <f>'Fig. 4E-F_Raw'!B97</f>
        <v>GB1-N811A + GB2</v>
      </c>
      <c r="C97" s="8"/>
      <c r="D97" s="8"/>
      <c r="E97" s="8"/>
      <c r="F97" s="8"/>
      <c r="G97" s="8"/>
      <c r="H97" s="8"/>
      <c r="I97" s="8"/>
      <c r="J97" s="8">
        <f>'Fig. 4E-F_Raw'!J97-'Fig. 4E-F_Raw'!J$93</f>
        <v>1580.3940425802671</v>
      </c>
      <c r="K97" s="8"/>
      <c r="L97" s="8">
        <f>'Fig. 4E-F_Raw'!L97-'Fig. 4E-F_Raw'!L$93</f>
        <v>1045.0862782408537</v>
      </c>
      <c r="M97" s="8"/>
      <c r="N97" s="8">
        <f>'Fig. 4E-F_Raw'!N97-'Fig. 4E-F_Raw'!N$93</f>
        <v>1138.1905740542909</v>
      </c>
      <c r="O97" s="13"/>
      <c r="P97" s="13"/>
      <c r="Q97" s="13"/>
      <c r="S97" s="14">
        <f t="shared" si="18"/>
        <v>1254.5569649584704</v>
      </c>
      <c r="T97" s="14">
        <f t="shared" si="19"/>
        <v>165.12061585354772</v>
      </c>
      <c r="U97" s="14">
        <f t="shared" si="20"/>
        <v>3</v>
      </c>
    </row>
    <row r="98" spans="1:24" s="2" customFormat="1" ht="15.75" thickTop="1" thickBot="1">
      <c r="A98" s="37" t="str">
        <f>'Fig. 4E-F_Raw'!A98</f>
        <v>GB1-4</v>
      </c>
      <c r="B98" s="38" t="str">
        <f>'Fig. 4E-F_Raw'!B98</f>
        <v>GB1-MYN-AAA + GB2</v>
      </c>
      <c r="C98" s="8"/>
      <c r="D98" s="8"/>
      <c r="E98" s="8"/>
      <c r="F98" s="8"/>
      <c r="G98" s="8"/>
      <c r="H98" s="8"/>
      <c r="I98" s="8"/>
      <c r="J98" s="8">
        <f>'Fig. 4E-F_Raw'!J98-'Fig. 4E-F_Raw'!J$93</f>
        <v>-195.84516849657237</v>
      </c>
      <c r="K98" s="8"/>
      <c r="L98" s="8">
        <f>'Fig. 4E-F_Raw'!L98-'Fig. 4E-F_Raw'!L$93</f>
        <v>115.91938337971676</v>
      </c>
      <c r="M98" s="8"/>
      <c r="N98" s="8">
        <f>'Fig. 4E-F_Raw'!N98-'Fig. 4E-F_Raw'!N$93</f>
        <v>29.366117188796451</v>
      </c>
      <c r="O98" s="13"/>
      <c r="P98" s="13"/>
      <c r="Q98" s="13"/>
      <c r="S98" s="14">
        <f t="shared" si="18"/>
        <v>-16.853222642686386</v>
      </c>
      <c r="T98" s="14">
        <f t="shared" si="19"/>
        <v>92.918341358599065</v>
      </c>
      <c r="U98" s="14">
        <f t="shared" si="20"/>
        <v>3</v>
      </c>
    </row>
    <row r="99" spans="1:24" s="2" customFormat="1" ht="15.75" thickTop="1" thickBot="1">
      <c r="A99" s="37" t="str">
        <f>'Fig. 4E-F_Raw'!A99</f>
        <v>GB1-20</v>
      </c>
      <c r="B99" s="38" t="str">
        <f>'Fig. 4E-F_Raw'!B99</f>
        <v>GB1-K792A + GB2</v>
      </c>
      <c r="C99" s="8"/>
      <c r="D99" s="8"/>
      <c r="E99" s="8"/>
      <c r="F99" s="8"/>
      <c r="G99" s="8"/>
      <c r="H99" s="8"/>
      <c r="I99" s="8"/>
      <c r="J99" s="8">
        <f>'Fig. 4E-F_Raw'!J99-'Fig. 4E-F_Raw'!J$93</f>
        <v>509.2824261154783</v>
      </c>
      <c r="K99" s="8"/>
      <c r="L99" s="8">
        <f>'Fig. 4E-F_Raw'!L99-'Fig. 4E-F_Raw'!L$93</f>
        <v>708.15493349334611</v>
      </c>
      <c r="M99" s="8"/>
      <c r="N99" s="8">
        <f>'Fig. 4E-F_Raw'!N99-'Fig. 4E-F_Raw'!N$93</f>
        <v>720.44485783730022</v>
      </c>
      <c r="O99" s="13"/>
      <c r="P99" s="13"/>
      <c r="Q99" s="13"/>
      <c r="S99" s="14">
        <f t="shared" si="18"/>
        <v>645.96073914870829</v>
      </c>
      <c r="T99" s="14">
        <f t="shared" si="19"/>
        <v>68.431185630291139</v>
      </c>
      <c r="U99" s="14">
        <f t="shared" si="20"/>
        <v>3</v>
      </c>
    </row>
    <row r="100" spans="1:24" s="2" customFormat="1" ht="15.75" thickTop="1" thickBot="1">
      <c r="A100" s="37" t="str">
        <f>'Fig. 4E-F_Raw'!A100</f>
        <v>GB2-9</v>
      </c>
      <c r="B100" s="38" t="str">
        <f>'Fig. 4E-F_Raw'!B100</f>
        <v>GB1 + GB2-M694A</v>
      </c>
      <c r="C100" s="8"/>
      <c r="D100" s="8">
        <f>'Fig. 4E-F_Raw'!D100-'Fig. 4E-F_Raw'!D$93</f>
        <v>876.59639773804497</v>
      </c>
      <c r="E100" s="8"/>
      <c r="F100" s="8">
        <f>'Fig. 4E-F_Raw'!F100-'Fig. 4E-F_Raw'!F$93</f>
        <v>733.29584418551417</v>
      </c>
      <c r="G100" s="8"/>
      <c r="H100" s="8">
        <f>'Fig. 4E-F_Raw'!H100-'Fig. 4E-F_Raw'!H$93</f>
        <v>639.12024371823395</v>
      </c>
      <c r="I100" s="8"/>
      <c r="J100" s="8"/>
      <c r="K100" s="8"/>
      <c r="L100" s="8"/>
      <c r="M100" s="8"/>
      <c r="N100" s="8"/>
      <c r="O100" s="13"/>
      <c r="P100" s="13"/>
      <c r="Q100" s="13"/>
      <c r="S100" s="14">
        <f t="shared" si="18"/>
        <v>749.67082854726448</v>
      </c>
      <c r="T100" s="14">
        <f t="shared" si="19"/>
        <v>69.040654730010729</v>
      </c>
      <c r="U100" s="14">
        <f t="shared" si="20"/>
        <v>3</v>
      </c>
    </row>
    <row r="101" spans="1:24" s="2" customFormat="1" ht="15.75" thickTop="1" thickBot="1">
      <c r="A101" s="37" t="str">
        <f>'Fig. 4E-F_Raw'!A101</f>
        <v>GB2-10</v>
      </c>
      <c r="B101" s="38" t="str">
        <f>'Fig. 4E-F_Raw'!B101</f>
        <v>GB1 + GB2-Y697A</v>
      </c>
      <c r="C101" s="8"/>
      <c r="D101" s="8">
        <f>'Fig. 4E-F_Raw'!D101-'Fig. 4E-F_Raw'!D$93</f>
        <v>1094.9860685415395</v>
      </c>
      <c r="E101" s="8"/>
      <c r="F101" s="8">
        <f>'Fig. 4E-F_Raw'!F101-'Fig. 4E-F_Raw'!F$93</f>
        <v>696.70268464809169</v>
      </c>
      <c r="G101" s="8"/>
      <c r="H101" s="8">
        <f>'Fig. 4E-F_Raw'!H101-'Fig. 4E-F_Raw'!H$93</f>
        <v>677.01951958735094</v>
      </c>
      <c r="I101" s="8"/>
      <c r="J101" s="8"/>
      <c r="K101" s="8"/>
      <c r="L101" s="8"/>
      <c r="M101" s="8"/>
      <c r="N101" s="8"/>
      <c r="O101" s="13"/>
      <c r="P101" s="13"/>
      <c r="Q101" s="13"/>
      <c r="S101" s="14">
        <f t="shared" si="18"/>
        <v>822.90275759232736</v>
      </c>
      <c r="T101" s="14">
        <f t="shared" si="19"/>
        <v>136.16026441846196</v>
      </c>
      <c r="U101" s="14">
        <f t="shared" si="20"/>
        <v>3</v>
      </c>
    </row>
    <row r="102" spans="1:24" s="2" customFormat="1" ht="15.75" thickTop="1" thickBot="1">
      <c r="A102" s="37" t="str">
        <f>'Fig. 4E-F_Raw'!A102</f>
        <v>GB2-11</v>
      </c>
      <c r="B102" s="38" t="str">
        <f>'Fig. 4E-F_Raw'!B102</f>
        <v>GB1 + GB2-N698A</v>
      </c>
      <c r="C102" s="8"/>
      <c r="D102" s="8">
        <f>'Fig. 4E-F_Raw'!D102-'Fig. 4E-F_Raw'!D$93</f>
        <v>941.94303546162291</v>
      </c>
      <c r="E102" s="8"/>
      <c r="F102" s="8">
        <f>'Fig. 4E-F_Raw'!F102-'Fig. 4E-F_Raw'!F$93</f>
        <v>891.50338823652885</v>
      </c>
      <c r="G102" s="8"/>
      <c r="H102" s="8">
        <f>'Fig. 4E-F_Raw'!H102-'Fig. 4E-F_Raw'!H$93</f>
        <v>712.93762707026076</v>
      </c>
      <c r="I102" s="8"/>
      <c r="J102" s="8"/>
      <c r="K102" s="8"/>
      <c r="L102" s="8"/>
      <c r="M102" s="8"/>
      <c r="N102" s="8"/>
      <c r="O102" s="13"/>
      <c r="P102" s="13"/>
      <c r="Q102" s="13"/>
      <c r="S102" s="14">
        <f t="shared" si="18"/>
        <v>848.79468358947088</v>
      </c>
      <c r="T102" s="14">
        <f t="shared" si="19"/>
        <v>69.471563385306141</v>
      </c>
      <c r="U102" s="14">
        <f t="shared" si="20"/>
        <v>3</v>
      </c>
    </row>
    <row r="103" spans="1:24" s="2" customFormat="1" ht="15.75" thickTop="1" thickBot="1">
      <c r="A103" s="37" t="str">
        <f>'Fig. 4E-F_Raw'!A103</f>
        <v>GB2-12</v>
      </c>
      <c r="B103" s="38" t="str">
        <f>'Fig. 4E-F_Raw'!B103</f>
        <v>GB1 + GB2-MYN-AAA</v>
      </c>
      <c r="C103" s="8"/>
      <c r="D103" s="8">
        <f>'Fig. 4E-F_Raw'!D103-'Fig. 4E-F_Raw'!D$93</f>
        <v>679.89048271044044</v>
      </c>
      <c r="E103" s="8"/>
      <c r="F103" s="8">
        <f>'Fig. 4E-F_Raw'!F103-'Fig. 4E-F_Raw'!F$93</f>
        <v>359.61737340704929</v>
      </c>
      <c r="G103" s="8"/>
      <c r="H103" s="8">
        <f>'Fig. 4E-F_Raw'!H103-'Fig. 4E-F_Raw'!H$93</f>
        <v>259.16300028238572</v>
      </c>
      <c r="I103" s="8"/>
      <c r="J103" s="8"/>
      <c r="K103" s="8"/>
      <c r="L103" s="8"/>
      <c r="M103" s="8"/>
      <c r="N103" s="8"/>
      <c r="O103" s="13"/>
      <c r="P103" s="13"/>
      <c r="Q103" s="13"/>
      <c r="R103" s="16"/>
      <c r="S103" s="17">
        <f t="shared" si="18"/>
        <v>432.89028546662513</v>
      </c>
      <c r="T103" s="17">
        <f t="shared" si="19"/>
        <v>126.85896808244712</v>
      </c>
      <c r="U103" s="17">
        <f t="shared" si="20"/>
        <v>3</v>
      </c>
      <c r="V103" s="16"/>
      <c r="W103" s="16"/>
      <c r="X103" s="16"/>
    </row>
    <row r="104" spans="1:24" s="2" customFormat="1" ht="15.75" thickTop="1" thickBot="1">
      <c r="A104" s="37" t="str">
        <f>'Fig. 4E-F_Raw'!A104</f>
        <v>GB2-22</v>
      </c>
      <c r="B104" s="38" t="str">
        <f>'Fig. 4E-F_Raw'!B104</f>
        <v>GB1 + GB2-S695A</v>
      </c>
      <c r="C104" s="8"/>
      <c r="D104" s="8">
        <f>'Fig. 4E-F_Raw'!D104-'Fig. 4E-F_Raw'!D$93</f>
        <v>1482.3326659235336</v>
      </c>
      <c r="E104" s="8"/>
      <c r="F104" s="8">
        <f>'Fig. 4E-F_Raw'!F104-'Fig. 4E-F_Raw'!F$93</f>
        <v>804.43859712712788</v>
      </c>
      <c r="G104" s="8"/>
      <c r="H104" s="8">
        <f>'Fig. 4E-F_Raw'!H104-'Fig. 4E-F_Raw'!H$93</f>
        <v>660.70103636581268</v>
      </c>
      <c r="I104" s="8"/>
      <c r="J104" s="8"/>
      <c r="K104" s="8"/>
      <c r="L104" s="8"/>
      <c r="M104" s="8"/>
      <c r="N104" s="8"/>
      <c r="O104" s="13"/>
      <c r="P104" s="13"/>
      <c r="Q104" s="13"/>
      <c r="R104" s="16"/>
      <c r="S104" s="17">
        <f t="shared" si="18"/>
        <v>982.49076647215804</v>
      </c>
      <c r="T104" s="17">
        <f t="shared" si="19"/>
        <v>253.34203818077808</v>
      </c>
      <c r="U104" s="17">
        <f t="shared" si="20"/>
        <v>3</v>
      </c>
      <c r="V104" s="16"/>
      <c r="W104" s="16"/>
      <c r="X104" s="16"/>
    </row>
    <row r="105" spans="1:24" ht="15" thickTop="1">
      <c r="R105" s="24"/>
      <c r="S105" s="24"/>
      <c r="T105" s="24"/>
      <c r="U105" s="24"/>
      <c r="V105" s="24"/>
      <c r="W105" s="24"/>
      <c r="X105" s="24"/>
    </row>
  </sheetData>
  <mergeCells count="8">
    <mergeCell ref="A76:B76"/>
    <mergeCell ref="A91:B91"/>
    <mergeCell ref="A1:B1"/>
    <mergeCell ref="W3:W14"/>
    <mergeCell ref="A16:B16"/>
    <mergeCell ref="A31:B31"/>
    <mergeCell ref="A46:B46"/>
    <mergeCell ref="A61:B61"/>
  </mergeCells>
  <phoneticPr fontId="1" type="noConversion"/>
  <pageMargins left="0.7" right="0.7" top="0.75" bottom="0.75" header="0.3" footer="0.3"/>
  <pageSetup orientation="portrait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5"/>
  <sheetViews>
    <sheetView zoomScale="55" zoomScaleNormal="55" workbookViewId="0">
      <pane xSplit="2" ySplit="2" topLeftCell="E9" activePane="bottomRight" state="frozen"/>
      <selection activeCell="F20" sqref="F20"/>
      <selection pane="topRight" activeCell="F20" sqref="F20"/>
      <selection pane="bottomLeft" activeCell="F20" sqref="F20"/>
      <selection pane="bottomRight" activeCell="H11" sqref="H11"/>
    </sheetView>
  </sheetViews>
  <sheetFormatPr defaultColWidth="7.625" defaultRowHeight="14.25"/>
  <cols>
    <col min="1" max="1" width="7.75" style="41" bestFit="1" customWidth="1"/>
    <col min="2" max="2" width="21.125" style="41" bestFit="1" customWidth="1"/>
    <col min="3" max="17" width="8.375" style="23" customWidth="1"/>
    <col min="18" max="18" width="7.625" style="23"/>
    <col min="19" max="20" width="7.75" style="23" bestFit="1" customWidth="1"/>
    <col min="21" max="21" width="3.125" style="23" bestFit="1" customWidth="1"/>
    <col min="22" max="16384" width="7.625" style="23"/>
  </cols>
  <sheetData>
    <row r="1" spans="1:24" s="2" customFormat="1" ht="15" thickBot="1">
      <c r="A1" s="49" t="str">
        <f>'Fig. 4E-F_Raw'!A1:B1</f>
        <v>Buffer</v>
      </c>
      <c r="B1" s="50"/>
    </row>
    <row r="2" spans="1:24" s="2" customFormat="1" ht="15.75" thickTop="1" thickBot="1">
      <c r="A2" s="25"/>
      <c r="B2" s="3"/>
      <c r="C2" s="4">
        <f>'Fig. 4E-F_Raw'!C2</f>
        <v>20200527</v>
      </c>
      <c r="D2" s="4">
        <f>'Fig. 4E-F_Raw'!D2</f>
        <v>20200527</v>
      </c>
      <c r="E2" s="4">
        <f>'Fig. 4E-F_Raw'!E2</f>
        <v>20200528</v>
      </c>
      <c r="F2" s="4">
        <f>'Fig. 4E-F_Raw'!F2</f>
        <v>20200528</v>
      </c>
      <c r="G2" s="4">
        <f>'Fig. 4E-F_Raw'!G2</f>
        <v>20200529</v>
      </c>
      <c r="H2" s="4">
        <f>'Fig. 4E-F_Raw'!H2</f>
        <v>20200529</v>
      </c>
      <c r="I2" s="4">
        <f>'Fig. 4E-F_Raw'!I2</f>
        <v>20200604</v>
      </c>
      <c r="J2" s="4">
        <f>'Fig. 4E-F_Raw'!J2</f>
        <v>20200604</v>
      </c>
      <c r="K2" s="4">
        <f>'Fig. 4E-F_Raw'!K2</f>
        <v>20200605</v>
      </c>
      <c r="L2" s="4">
        <f>'Fig. 4E-F_Raw'!L2</f>
        <v>20200605</v>
      </c>
      <c r="M2" s="4">
        <f>'Fig. 4E-F_Raw'!M2</f>
        <v>20200610</v>
      </c>
      <c r="N2" s="4">
        <f>'Fig. 4E-F_Raw'!N2</f>
        <v>20200610</v>
      </c>
      <c r="O2" s="4"/>
      <c r="P2" s="4"/>
      <c r="Q2" s="4"/>
      <c r="S2" s="5" t="s">
        <v>43</v>
      </c>
      <c r="T2" s="5" t="s">
        <v>66</v>
      </c>
      <c r="U2" s="5" t="s">
        <v>2</v>
      </c>
    </row>
    <row r="3" spans="1:24" s="2" customFormat="1" ht="15.75" thickTop="1" thickBot="1">
      <c r="A3" s="35" t="str">
        <f>'Fig. 4E-F_Raw'!A3</f>
        <v>Mock</v>
      </c>
      <c r="B3" s="36" t="str">
        <f>'Fig. 4E-F_Raw'!B3</f>
        <v>pRK</v>
      </c>
      <c r="C3" s="8">
        <f>'Fig. 4E-F_RawA1'!C3-'Fig. 4E-F_RawA1'!C$3</f>
        <v>0</v>
      </c>
      <c r="D3" s="8">
        <f>'Fig. 4E-F_RawA1'!D3-'Fig. 4E-F_RawA1'!D$3</f>
        <v>0</v>
      </c>
      <c r="E3" s="8">
        <f>'Fig. 4E-F_RawA1'!E3-'Fig. 4E-F_RawA1'!E$3</f>
        <v>0</v>
      </c>
      <c r="F3" s="8">
        <f>'Fig. 4E-F_RawA1'!F3-'Fig. 4E-F_RawA1'!F$3</f>
        <v>0</v>
      </c>
      <c r="G3" s="8">
        <f>'Fig. 4E-F_RawA1'!G3-'Fig. 4E-F_RawA1'!G$3</f>
        <v>0</v>
      </c>
      <c r="H3" s="8">
        <f>'Fig. 4E-F_RawA1'!H3-'Fig. 4E-F_RawA1'!H$3</f>
        <v>0</v>
      </c>
      <c r="I3" s="8">
        <f>'Fig. 4E-F_RawA1'!I3-'Fig. 4E-F_RawA1'!I$3</f>
        <v>0</v>
      </c>
      <c r="J3" s="8">
        <f>'Fig. 4E-F_RawA1'!J3-'Fig. 4E-F_RawA1'!J$3</f>
        <v>0</v>
      </c>
      <c r="K3" s="8">
        <f>'Fig. 4E-F_RawA1'!K3-'Fig. 4E-F_RawA1'!K$3</f>
        <v>0</v>
      </c>
      <c r="L3" s="8">
        <f>'Fig. 4E-F_RawA1'!L3-'Fig. 4E-F_RawA1'!L$3</f>
        <v>0</v>
      </c>
      <c r="M3" s="8">
        <f>'Fig. 4E-F_RawA1'!M3-'Fig. 4E-F_RawA1'!M$3</f>
        <v>0</v>
      </c>
      <c r="N3" s="8">
        <f>'Fig. 4E-F_RawA1'!N3-'Fig. 4E-F_RawA1'!N$3</f>
        <v>0</v>
      </c>
      <c r="O3" s="10"/>
      <c r="P3" s="10"/>
      <c r="Q3" s="10"/>
      <c r="S3" s="14">
        <f t="shared" ref="S3:S14" si="0">AVERAGE(C3:Q3)</f>
        <v>0</v>
      </c>
      <c r="T3" s="14">
        <f t="shared" ref="T3:T14" si="1">STDEVA(C3:Q3)/SQRT(COUNT(C3:Q3))</f>
        <v>0</v>
      </c>
      <c r="U3" s="14">
        <f t="shared" ref="U3:U14" si="2">COUNT(C3:Q3)</f>
        <v>12</v>
      </c>
    </row>
    <row r="4" spans="1:24" s="2" customFormat="1" ht="15.75" thickTop="1" thickBot="1">
      <c r="A4" s="37" t="str">
        <f>'Fig. 4E-F_Raw'!A4</f>
        <v>WT</v>
      </c>
      <c r="B4" s="38" t="str">
        <f>'Fig. 4E-F_Raw'!B4</f>
        <v>GB1 + GB2</v>
      </c>
      <c r="C4" s="8">
        <f>'Fig. 4E-F_RawA1'!C4-'Fig. 4E-F_RawA1'!C$4</f>
        <v>0</v>
      </c>
      <c r="D4" s="8">
        <f>'Fig. 4E-F_RawA1'!D4-'Fig. 4E-F_RawA1'!D$4</f>
        <v>0</v>
      </c>
      <c r="E4" s="8">
        <f>'Fig. 4E-F_RawA1'!E4-'Fig. 4E-F_RawA1'!E$4</f>
        <v>0</v>
      </c>
      <c r="F4" s="8">
        <f>'Fig. 4E-F_RawA1'!F4-'Fig. 4E-F_RawA1'!F$4</f>
        <v>0</v>
      </c>
      <c r="G4" s="8">
        <f>'Fig. 4E-F_RawA1'!G4-'Fig. 4E-F_RawA1'!G$4</f>
        <v>0</v>
      </c>
      <c r="H4" s="8">
        <f>'Fig. 4E-F_RawA1'!H4-'Fig. 4E-F_RawA1'!H$4</f>
        <v>0</v>
      </c>
      <c r="I4" s="8">
        <f>'Fig. 4E-F_RawA1'!I4-'Fig. 4E-F_RawA1'!I$4</f>
        <v>0</v>
      </c>
      <c r="J4" s="8">
        <f>'Fig. 4E-F_RawA1'!J4-'Fig. 4E-F_RawA1'!J$4</f>
        <v>0</v>
      </c>
      <c r="K4" s="8">
        <f>'Fig. 4E-F_RawA1'!K4-'Fig. 4E-F_RawA1'!K$4</f>
        <v>0</v>
      </c>
      <c r="L4" s="8">
        <f>'Fig. 4E-F_RawA1'!L4-'Fig. 4E-F_RawA1'!L$4</f>
        <v>0</v>
      </c>
      <c r="M4" s="8">
        <f>'Fig. 4E-F_RawA1'!M4-'Fig. 4E-F_RawA1'!M$4</f>
        <v>0</v>
      </c>
      <c r="N4" s="8">
        <f>'Fig. 4E-F_RawA1'!N4-'Fig. 4E-F_RawA1'!N$4</f>
        <v>0</v>
      </c>
      <c r="O4" s="13"/>
      <c r="P4" s="13"/>
      <c r="Q4" s="13"/>
      <c r="S4" s="14">
        <f t="shared" si="0"/>
        <v>0</v>
      </c>
      <c r="T4" s="14">
        <f t="shared" si="1"/>
        <v>0</v>
      </c>
      <c r="U4" s="14">
        <f t="shared" si="2"/>
        <v>12</v>
      </c>
    </row>
    <row r="5" spans="1:24" s="2" customFormat="1" ht="15.75" thickTop="1" thickBot="1">
      <c r="A5" s="37" t="str">
        <f>'Fig. 4E-F_Raw'!A5</f>
        <v>GB1-1</v>
      </c>
      <c r="B5" s="38" t="str">
        <f>'Fig. 4E-F_Raw'!B5</f>
        <v>GB1-M807A + GB2</v>
      </c>
      <c r="C5" s="8"/>
      <c r="D5" s="8"/>
      <c r="E5" s="8"/>
      <c r="F5" s="8"/>
      <c r="G5" s="8"/>
      <c r="H5" s="8"/>
      <c r="I5" s="8">
        <f>'Fig. 4E-F_RawA1'!I5-'Fig. 4E-F_RawA1'!I$5</f>
        <v>0</v>
      </c>
      <c r="J5" s="8">
        <f>'Fig. 4E-F_RawA1'!J5-'Fig. 4E-F_RawA1'!J$5</f>
        <v>0</v>
      </c>
      <c r="K5" s="8">
        <f>'Fig. 4E-F_RawA1'!K5-'Fig. 4E-F_RawA1'!K$5</f>
        <v>0</v>
      </c>
      <c r="L5" s="8">
        <f>'Fig. 4E-F_RawA1'!L5-'Fig. 4E-F_RawA1'!L$5</f>
        <v>0</v>
      </c>
      <c r="M5" s="8">
        <f>'Fig. 4E-F_RawA1'!M5-'Fig. 4E-F_RawA1'!M$5</f>
        <v>0</v>
      </c>
      <c r="N5" s="8">
        <f>'Fig. 4E-F_RawA1'!N5-'Fig. 4E-F_RawA1'!N$5</f>
        <v>0</v>
      </c>
      <c r="O5" s="13"/>
      <c r="P5" s="13"/>
      <c r="Q5" s="13"/>
      <c r="S5" s="14">
        <f t="shared" si="0"/>
        <v>0</v>
      </c>
      <c r="T5" s="14">
        <f t="shared" si="1"/>
        <v>0</v>
      </c>
      <c r="U5" s="14">
        <f t="shared" si="2"/>
        <v>6</v>
      </c>
    </row>
    <row r="6" spans="1:24" s="2" customFormat="1" ht="15.75" thickTop="1" thickBot="1">
      <c r="A6" s="37" t="str">
        <f>'Fig. 4E-F_Raw'!A6</f>
        <v>GB1-2</v>
      </c>
      <c r="B6" s="38" t="str">
        <f>'Fig. 4E-F_Raw'!B6</f>
        <v>GB1-Y810A + GB2</v>
      </c>
      <c r="C6" s="8"/>
      <c r="D6" s="8"/>
      <c r="E6" s="8"/>
      <c r="F6" s="8"/>
      <c r="G6" s="8"/>
      <c r="H6" s="8"/>
      <c r="I6" s="8">
        <f>'Fig. 4E-F_RawA1'!I6-'Fig. 4E-F_RawA1'!I$6</f>
        <v>0</v>
      </c>
      <c r="J6" s="8">
        <f>'Fig. 4E-F_RawA1'!J6-'Fig. 4E-F_RawA1'!J$6</f>
        <v>0</v>
      </c>
      <c r="K6" s="8">
        <f>'Fig. 4E-F_RawA1'!K6-'Fig. 4E-F_RawA1'!K$6</f>
        <v>0</v>
      </c>
      <c r="L6" s="8">
        <f>'Fig. 4E-F_RawA1'!L6-'Fig. 4E-F_RawA1'!L$6</f>
        <v>0</v>
      </c>
      <c r="M6" s="8">
        <f>'Fig. 4E-F_RawA1'!M6-'Fig. 4E-F_RawA1'!M$6</f>
        <v>0</v>
      </c>
      <c r="N6" s="8">
        <f>'Fig. 4E-F_RawA1'!N6-'Fig. 4E-F_RawA1'!N$6</f>
        <v>0</v>
      </c>
      <c r="O6" s="13"/>
      <c r="P6" s="13"/>
      <c r="Q6" s="13"/>
      <c r="S6" s="14">
        <f t="shared" si="0"/>
        <v>0</v>
      </c>
      <c r="T6" s="14">
        <f t="shared" si="1"/>
        <v>0</v>
      </c>
      <c r="U6" s="14">
        <f t="shared" si="2"/>
        <v>6</v>
      </c>
    </row>
    <row r="7" spans="1:24" s="2" customFormat="1" ht="15.75" thickTop="1" thickBot="1">
      <c r="A7" s="37" t="str">
        <f>'Fig. 4E-F_Raw'!A7</f>
        <v>GB1-3</v>
      </c>
      <c r="B7" s="38" t="str">
        <f>'Fig. 4E-F_Raw'!B7</f>
        <v>GB1-N811A + GB2</v>
      </c>
      <c r="C7" s="8"/>
      <c r="D7" s="8"/>
      <c r="E7" s="8"/>
      <c r="F7" s="8"/>
      <c r="G7" s="8"/>
      <c r="H7" s="8"/>
      <c r="I7" s="8">
        <f>'Fig. 4E-F_RawA1'!I7-'Fig. 4E-F_RawA1'!I$7</f>
        <v>0</v>
      </c>
      <c r="J7" s="8">
        <f>'Fig. 4E-F_RawA1'!J7-'Fig. 4E-F_RawA1'!J$7</f>
        <v>0</v>
      </c>
      <c r="K7" s="8">
        <f>'Fig. 4E-F_RawA1'!K7-'Fig. 4E-F_RawA1'!K$7</f>
        <v>0</v>
      </c>
      <c r="L7" s="8">
        <f>'Fig. 4E-F_RawA1'!L7-'Fig. 4E-F_RawA1'!L$7</f>
        <v>0</v>
      </c>
      <c r="M7" s="8">
        <f>'Fig. 4E-F_RawA1'!M7-'Fig. 4E-F_RawA1'!M$7</f>
        <v>0</v>
      </c>
      <c r="N7" s="8">
        <f>'Fig. 4E-F_RawA1'!N7-'Fig. 4E-F_RawA1'!N$7</f>
        <v>0</v>
      </c>
      <c r="O7" s="13"/>
      <c r="P7" s="13"/>
      <c r="Q7" s="13"/>
      <c r="S7" s="14">
        <f t="shared" si="0"/>
        <v>0</v>
      </c>
      <c r="T7" s="14">
        <f t="shared" si="1"/>
        <v>0</v>
      </c>
      <c r="U7" s="14">
        <f t="shared" si="2"/>
        <v>6</v>
      </c>
    </row>
    <row r="8" spans="1:24" s="2" customFormat="1" ht="15.75" thickTop="1" thickBot="1">
      <c r="A8" s="37" t="str">
        <f>'Fig. 4E-F_Raw'!A8</f>
        <v>GB1-4</v>
      </c>
      <c r="B8" s="38" t="str">
        <f>'Fig. 4E-F_Raw'!B8</f>
        <v>GB1-MYN-AAA + GB2</v>
      </c>
      <c r="C8" s="8"/>
      <c r="D8" s="8"/>
      <c r="E8" s="8"/>
      <c r="F8" s="8"/>
      <c r="G8" s="8"/>
      <c r="H8" s="8"/>
      <c r="I8" s="8">
        <f>'Fig. 4E-F_RawA1'!I8-'Fig. 4E-F_RawA1'!I$8</f>
        <v>0</v>
      </c>
      <c r="J8" s="8">
        <f>'Fig. 4E-F_RawA1'!J8-'Fig. 4E-F_RawA1'!J$8</f>
        <v>0</v>
      </c>
      <c r="K8" s="8">
        <f>'Fig. 4E-F_RawA1'!K8-'Fig. 4E-F_RawA1'!K$8</f>
        <v>0</v>
      </c>
      <c r="L8" s="8">
        <f>'Fig. 4E-F_RawA1'!L8-'Fig. 4E-F_RawA1'!L$8</f>
        <v>0</v>
      </c>
      <c r="M8" s="8">
        <f>'Fig. 4E-F_RawA1'!M8-'Fig. 4E-F_RawA1'!M$8</f>
        <v>0</v>
      </c>
      <c r="N8" s="8">
        <f>'Fig. 4E-F_RawA1'!N8-'Fig. 4E-F_RawA1'!N$8</f>
        <v>0</v>
      </c>
      <c r="O8" s="13"/>
      <c r="P8" s="13"/>
      <c r="Q8" s="13"/>
      <c r="S8" s="14">
        <f t="shared" si="0"/>
        <v>0</v>
      </c>
      <c r="T8" s="14">
        <f t="shared" si="1"/>
        <v>0</v>
      </c>
      <c r="U8" s="14">
        <f t="shared" si="2"/>
        <v>6</v>
      </c>
    </row>
    <row r="9" spans="1:24" s="2" customFormat="1" ht="15.75" thickTop="1" thickBot="1">
      <c r="A9" s="37" t="str">
        <f>'Fig. 4E-F_Raw'!A9</f>
        <v>GB1-20</v>
      </c>
      <c r="B9" s="38" t="str">
        <f>'Fig. 4E-F_Raw'!B9</f>
        <v>GB1-K792A + GB2</v>
      </c>
      <c r="C9" s="8"/>
      <c r="D9" s="8"/>
      <c r="E9" s="8"/>
      <c r="F9" s="8"/>
      <c r="G9" s="8"/>
      <c r="H9" s="8"/>
      <c r="I9" s="8">
        <f>'Fig. 4E-F_RawA1'!I9-'Fig. 4E-F_RawA1'!I$9</f>
        <v>0</v>
      </c>
      <c r="J9" s="8">
        <f>'Fig. 4E-F_RawA1'!J9-'Fig. 4E-F_RawA1'!J$9</f>
        <v>0</v>
      </c>
      <c r="K9" s="8">
        <f>'Fig. 4E-F_RawA1'!K9-'Fig. 4E-F_RawA1'!K$9</f>
        <v>0</v>
      </c>
      <c r="L9" s="8">
        <f>'Fig. 4E-F_RawA1'!L9-'Fig. 4E-F_RawA1'!L$9</f>
        <v>0</v>
      </c>
      <c r="M9" s="8">
        <f>'Fig. 4E-F_RawA1'!M9-'Fig. 4E-F_RawA1'!M$9</f>
        <v>0</v>
      </c>
      <c r="N9" s="8">
        <f>'Fig. 4E-F_RawA1'!N9-'Fig. 4E-F_RawA1'!N$9</f>
        <v>0</v>
      </c>
      <c r="O9" s="13"/>
      <c r="P9" s="13"/>
      <c r="Q9" s="13"/>
      <c r="S9" s="14">
        <f t="shared" si="0"/>
        <v>0</v>
      </c>
      <c r="T9" s="14">
        <f t="shared" si="1"/>
        <v>0</v>
      </c>
      <c r="U9" s="14">
        <f t="shared" si="2"/>
        <v>6</v>
      </c>
    </row>
    <row r="10" spans="1:24" s="2" customFormat="1" ht="15.75" thickTop="1" thickBot="1">
      <c r="A10" s="37" t="str">
        <f>'Fig. 4E-F_Raw'!A10</f>
        <v>GB2-9</v>
      </c>
      <c r="B10" s="38" t="str">
        <f>'Fig. 4E-F_Raw'!B10</f>
        <v>GB1 + GB2-M694A</v>
      </c>
      <c r="C10" s="8">
        <f>'Fig. 4E-F_RawA1'!C10-'Fig. 4E-F_RawA1'!C$10</f>
        <v>0</v>
      </c>
      <c r="D10" s="8">
        <f>'Fig. 4E-F_RawA1'!D10-'Fig. 4E-F_RawA1'!D$10</f>
        <v>0</v>
      </c>
      <c r="E10" s="8">
        <f>'Fig. 4E-F_RawA1'!E10-'Fig. 4E-F_RawA1'!E$10</f>
        <v>0</v>
      </c>
      <c r="F10" s="8">
        <f>'Fig. 4E-F_RawA1'!F10-'Fig. 4E-F_RawA1'!F$10</f>
        <v>0</v>
      </c>
      <c r="G10" s="8">
        <f>'Fig. 4E-F_RawA1'!G10-'Fig. 4E-F_RawA1'!G$10</f>
        <v>0</v>
      </c>
      <c r="H10" s="8">
        <f>'Fig. 4E-F_RawA1'!H10-'Fig. 4E-F_RawA1'!H$10</f>
        <v>0</v>
      </c>
      <c r="I10" s="8"/>
      <c r="J10" s="8"/>
      <c r="K10" s="8"/>
      <c r="L10" s="8"/>
      <c r="M10" s="8"/>
      <c r="N10" s="8"/>
      <c r="O10" s="13"/>
      <c r="P10" s="13"/>
      <c r="Q10" s="13"/>
      <c r="S10" s="14">
        <f t="shared" si="0"/>
        <v>0</v>
      </c>
      <c r="T10" s="14">
        <f t="shared" si="1"/>
        <v>0</v>
      </c>
      <c r="U10" s="14">
        <f t="shared" si="2"/>
        <v>6</v>
      </c>
    </row>
    <row r="11" spans="1:24" s="2" customFormat="1" ht="15.75" thickTop="1" thickBot="1">
      <c r="A11" s="37" t="str">
        <f>'Fig. 4E-F_Raw'!A11</f>
        <v>GB2-10</v>
      </c>
      <c r="B11" s="38" t="str">
        <f>'Fig. 4E-F_Raw'!B11</f>
        <v>GB1 + GB2-Y697A</v>
      </c>
      <c r="C11" s="8">
        <f>'Fig. 4E-F_RawA1'!C11-'Fig. 4E-F_RawA1'!C$11</f>
        <v>0</v>
      </c>
      <c r="D11" s="8">
        <f>'Fig. 4E-F_RawA1'!D11-'Fig. 4E-F_RawA1'!D$11</f>
        <v>0</v>
      </c>
      <c r="E11" s="8">
        <f>'Fig. 4E-F_RawA1'!E11-'Fig. 4E-F_RawA1'!E$11</f>
        <v>0</v>
      </c>
      <c r="F11" s="8">
        <f>'Fig. 4E-F_RawA1'!F11-'Fig. 4E-F_RawA1'!F$11</f>
        <v>0</v>
      </c>
      <c r="G11" s="8">
        <f>'Fig. 4E-F_RawA1'!G11-'Fig. 4E-F_RawA1'!G$11</f>
        <v>0</v>
      </c>
      <c r="H11" s="8">
        <f>'Fig. 4E-F_RawA1'!H11-'Fig. 4E-F_RawA1'!H$11</f>
        <v>0</v>
      </c>
      <c r="I11" s="8"/>
      <c r="J11" s="8"/>
      <c r="K11" s="8"/>
      <c r="L11" s="8"/>
      <c r="M11" s="8"/>
      <c r="N11" s="8"/>
      <c r="O11" s="13"/>
      <c r="P11" s="13"/>
      <c r="Q11" s="13"/>
      <c r="S11" s="14">
        <f t="shared" si="0"/>
        <v>0</v>
      </c>
      <c r="T11" s="14">
        <f t="shared" si="1"/>
        <v>0</v>
      </c>
      <c r="U11" s="14">
        <f t="shared" si="2"/>
        <v>6</v>
      </c>
    </row>
    <row r="12" spans="1:24" s="2" customFormat="1" ht="15.75" thickTop="1" thickBot="1">
      <c r="A12" s="37" t="str">
        <f>'Fig. 4E-F_Raw'!A12</f>
        <v>GB2-11</v>
      </c>
      <c r="B12" s="38" t="str">
        <f>'Fig. 4E-F_Raw'!B12</f>
        <v>GB1 + GB2-N698A</v>
      </c>
      <c r="C12" s="8">
        <f>'Fig. 4E-F_RawA1'!C12-'Fig. 4E-F_RawA1'!C$12</f>
        <v>0</v>
      </c>
      <c r="D12" s="8">
        <f>'Fig. 4E-F_RawA1'!D12-'Fig. 4E-F_RawA1'!D$12</f>
        <v>0</v>
      </c>
      <c r="E12" s="8">
        <f>'Fig. 4E-F_RawA1'!E12-'Fig. 4E-F_RawA1'!E$12</f>
        <v>0</v>
      </c>
      <c r="F12" s="8">
        <f>'Fig. 4E-F_RawA1'!F12-'Fig. 4E-F_RawA1'!F$12</f>
        <v>0</v>
      </c>
      <c r="G12" s="8">
        <f>'Fig. 4E-F_RawA1'!G12-'Fig. 4E-F_RawA1'!G$12</f>
        <v>0</v>
      </c>
      <c r="H12" s="8">
        <f>'Fig. 4E-F_RawA1'!H12-'Fig. 4E-F_RawA1'!H$12</f>
        <v>0</v>
      </c>
      <c r="I12" s="8"/>
      <c r="J12" s="8"/>
      <c r="K12" s="8"/>
      <c r="L12" s="8"/>
      <c r="M12" s="8"/>
      <c r="N12" s="8"/>
      <c r="O12" s="13"/>
      <c r="P12" s="13"/>
      <c r="Q12" s="13"/>
      <c r="S12" s="14">
        <f t="shared" si="0"/>
        <v>0</v>
      </c>
      <c r="T12" s="14">
        <f t="shared" si="1"/>
        <v>0</v>
      </c>
      <c r="U12" s="14">
        <f t="shared" si="2"/>
        <v>6</v>
      </c>
    </row>
    <row r="13" spans="1:24" s="2" customFormat="1" ht="15.75" thickTop="1" thickBot="1">
      <c r="A13" s="37" t="str">
        <f>'Fig. 4E-F_Raw'!A13</f>
        <v>GB2-12</v>
      </c>
      <c r="B13" s="38" t="str">
        <f>'Fig. 4E-F_Raw'!B13</f>
        <v>GB1 + GB2-MYN-AAA</v>
      </c>
      <c r="C13" s="8">
        <f>'Fig. 4E-F_RawA1'!C13-'Fig. 4E-F_RawA1'!C$13</f>
        <v>0</v>
      </c>
      <c r="D13" s="8">
        <f>'Fig. 4E-F_RawA1'!D13-'Fig. 4E-F_RawA1'!D$13</f>
        <v>0</v>
      </c>
      <c r="E13" s="8">
        <f>'Fig. 4E-F_RawA1'!E13-'Fig. 4E-F_RawA1'!E$13</f>
        <v>0</v>
      </c>
      <c r="F13" s="8">
        <f>'Fig. 4E-F_RawA1'!F13-'Fig. 4E-F_RawA1'!F$13</f>
        <v>0</v>
      </c>
      <c r="G13" s="8">
        <f>'Fig. 4E-F_RawA1'!G13-'Fig. 4E-F_RawA1'!G$13</f>
        <v>0</v>
      </c>
      <c r="H13" s="8">
        <f>'Fig. 4E-F_RawA1'!H13-'Fig. 4E-F_RawA1'!H$13</f>
        <v>0</v>
      </c>
      <c r="I13" s="8"/>
      <c r="J13" s="8"/>
      <c r="K13" s="8"/>
      <c r="L13" s="8"/>
      <c r="M13" s="8"/>
      <c r="N13" s="8"/>
      <c r="O13" s="13"/>
      <c r="P13" s="13"/>
      <c r="Q13" s="13"/>
      <c r="R13" s="16"/>
      <c r="S13" s="17">
        <f t="shared" si="0"/>
        <v>0</v>
      </c>
      <c r="T13" s="17">
        <f t="shared" si="1"/>
        <v>0</v>
      </c>
      <c r="U13" s="17">
        <f t="shared" si="2"/>
        <v>6</v>
      </c>
      <c r="V13" s="16"/>
      <c r="W13" s="16"/>
      <c r="X13" s="16"/>
    </row>
    <row r="14" spans="1:24" s="2" customFormat="1" ht="15.75" thickTop="1" thickBot="1">
      <c r="A14" s="37" t="str">
        <f>'Fig. 4E-F_Raw'!A14</f>
        <v>GB2-22</v>
      </c>
      <c r="B14" s="38" t="str">
        <f>'Fig. 4E-F_Raw'!B14</f>
        <v>GB1 + GB2-S695A</v>
      </c>
      <c r="C14" s="8">
        <f>'Fig. 4E-F_RawA1'!C14-'Fig. 4E-F_RawA1'!C$14</f>
        <v>0</v>
      </c>
      <c r="D14" s="8">
        <f>'Fig. 4E-F_RawA1'!D14-'Fig. 4E-F_RawA1'!D$14</f>
        <v>0</v>
      </c>
      <c r="E14" s="8">
        <f>'Fig. 4E-F_RawA1'!E14-'Fig. 4E-F_RawA1'!E$14</f>
        <v>0</v>
      </c>
      <c r="F14" s="8">
        <f>'Fig. 4E-F_RawA1'!F14-'Fig. 4E-F_RawA1'!F$14</f>
        <v>0</v>
      </c>
      <c r="G14" s="8">
        <f>'Fig. 4E-F_RawA1'!G14-'Fig. 4E-F_RawA1'!G$14</f>
        <v>0</v>
      </c>
      <c r="H14" s="8">
        <f>'Fig. 4E-F_RawA1'!H14-'Fig. 4E-F_RawA1'!H$14</f>
        <v>0</v>
      </c>
      <c r="I14" s="8"/>
      <c r="J14" s="8"/>
      <c r="K14" s="8"/>
      <c r="L14" s="8"/>
      <c r="M14" s="8"/>
      <c r="N14" s="8"/>
      <c r="O14" s="13"/>
      <c r="P14" s="13"/>
      <c r="Q14" s="13"/>
      <c r="R14" s="16"/>
      <c r="S14" s="17">
        <f t="shared" si="0"/>
        <v>0</v>
      </c>
      <c r="T14" s="17">
        <f t="shared" si="1"/>
        <v>0</v>
      </c>
      <c r="U14" s="17">
        <f t="shared" si="2"/>
        <v>6</v>
      </c>
      <c r="V14" s="16"/>
      <c r="W14" s="16"/>
      <c r="X14" s="16"/>
    </row>
    <row r="15" spans="1:24" ht="15" thickTop="1">
      <c r="R15" s="24"/>
      <c r="S15" s="24"/>
      <c r="T15" s="24"/>
      <c r="U15" s="24"/>
      <c r="V15" s="24"/>
      <c r="W15" s="24"/>
      <c r="X15" s="24"/>
    </row>
    <row r="16" spans="1:24" s="2" customFormat="1" ht="15" thickBot="1">
      <c r="A16" s="49" t="str">
        <f>'Fig. 4E-F_Raw'!A16:B16</f>
        <v>GABA 100 μM</v>
      </c>
      <c r="B16" s="50"/>
    </row>
    <row r="17" spans="1:24" s="2" customFormat="1" ht="15.75" thickTop="1" thickBot="1">
      <c r="A17" s="25"/>
      <c r="B17" s="3"/>
      <c r="C17" s="4">
        <f>'Fig. 4E-F_Raw'!C17</f>
        <v>20200527</v>
      </c>
      <c r="D17" s="4"/>
      <c r="E17" s="4">
        <f>'Fig. 4E-F_Raw'!E17</f>
        <v>20200528</v>
      </c>
      <c r="F17" s="4"/>
      <c r="G17" s="4">
        <f>'Fig. 4E-F_Raw'!G17</f>
        <v>20200529</v>
      </c>
      <c r="H17" s="4"/>
      <c r="I17" s="4">
        <f>'Fig. 4E-F_Raw'!I17</f>
        <v>20200604</v>
      </c>
      <c r="J17" s="4"/>
      <c r="K17" s="4">
        <f>'Fig. 4E-F_Raw'!K17</f>
        <v>20200605</v>
      </c>
      <c r="L17" s="4"/>
      <c r="M17" s="4">
        <f>'Fig. 4E-F_Raw'!M17</f>
        <v>20200610</v>
      </c>
      <c r="N17" s="4"/>
      <c r="O17" s="4"/>
      <c r="P17" s="4"/>
      <c r="Q17" s="4"/>
      <c r="S17" s="5" t="s">
        <v>0</v>
      </c>
      <c r="T17" s="5" t="s">
        <v>1</v>
      </c>
      <c r="U17" s="5" t="s">
        <v>56</v>
      </c>
    </row>
    <row r="18" spans="1:24" s="2" customFormat="1" ht="15.75" thickTop="1" thickBot="1">
      <c r="A18" s="35" t="str">
        <f>'Fig. 4E-F_Raw'!A18</f>
        <v>Mock</v>
      </c>
      <c r="B18" s="36" t="str">
        <f>'Fig. 4E-F_Raw'!B18</f>
        <v>pRK</v>
      </c>
      <c r="C18" s="8">
        <f>'Fig. 4E-F_RawA1'!C18-'Fig. 4E-F_RawA1'!C$3</f>
        <v>0</v>
      </c>
      <c r="D18" s="8"/>
      <c r="E18" s="8">
        <f>'Fig. 4E-F_RawA1'!E18-'Fig. 4E-F_RawA1'!E$3</f>
        <v>0</v>
      </c>
      <c r="F18" s="8"/>
      <c r="G18" s="8">
        <f>'Fig. 4E-F_RawA1'!G18-'Fig. 4E-F_RawA1'!G$3</f>
        <v>0</v>
      </c>
      <c r="H18" s="8"/>
      <c r="I18" s="8">
        <f>'Fig. 4E-F_RawA1'!I18-'Fig. 4E-F_RawA1'!I$3</f>
        <v>0</v>
      </c>
      <c r="J18" s="8"/>
      <c r="K18" s="8">
        <f>'Fig. 4E-F_RawA1'!K18-'Fig. 4E-F_RawA1'!K$3</f>
        <v>0</v>
      </c>
      <c r="L18" s="8"/>
      <c r="M18" s="8">
        <f>'Fig. 4E-F_RawA1'!M18-'Fig. 4E-F_RawA1'!M$3</f>
        <v>0</v>
      </c>
      <c r="N18" s="8"/>
      <c r="O18" s="10"/>
      <c r="P18" s="10"/>
      <c r="Q18" s="10"/>
      <c r="S18" s="14">
        <f t="shared" ref="S18:S29" si="3">AVERAGE(C18:Q18)</f>
        <v>0</v>
      </c>
      <c r="T18" s="14">
        <f t="shared" ref="T18:T29" si="4">STDEVA(C18:Q18)/SQRT(COUNT(C18:Q18))</f>
        <v>0</v>
      </c>
      <c r="U18" s="14">
        <f t="shared" ref="U18:U29" si="5">COUNT(C18:Q18)</f>
        <v>6</v>
      </c>
    </row>
    <row r="19" spans="1:24" s="2" customFormat="1" ht="15.75" thickTop="1" thickBot="1">
      <c r="A19" s="37" t="str">
        <f>'Fig. 4E-F_Raw'!A19</f>
        <v>WT</v>
      </c>
      <c r="B19" s="38" t="str">
        <f>'Fig. 4E-F_Raw'!B19</f>
        <v>GB1 + GB2</v>
      </c>
      <c r="C19" s="8">
        <f>'Fig. 4E-F_RawA1'!C19-'Fig. 4E-F_RawA1'!C$4</f>
        <v>657.98018068898432</v>
      </c>
      <c r="D19" s="8"/>
      <c r="E19" s="8">
        <f>'Fig. 4E-F_RawA1'!E19-'Fig. 4E-F_RawA1'!E$4</f>
        <v>509.35070232060093</v>
      </c>
      <c r="F19" s="8"/>
      <c r="G19" s="8">
        <f>'Fig. 4E-F_RawA1'!G19-'Fig. 4E-F_RawA1'!G$4</f>
        <v>477.39323456650322</v>
      </c>
      <c r="H19" s="8"/>
      <c r="I19" s="8">
        <f>'Fig. 4E-F_RawA1'!I19-'Fig. 4E-F_RawA1'!I$4</f>
        <v>679.28560458559002</v>
      </c>
      <c r="J19" s="8"/>
      <c r="K19" s="8">
        <f>'Fig. 4E-F_RawA1'!K19-'Fig. 4E-F_RawA1'!K$4</f>
        <v>529.39260118721904</v>
      </c>
      <c r="L19" s="8"/>
      <c r="M19" s="8">
        <f>'Fig. 4E-F_RawA1'!M19-'Fig. 4E-F_RawA1'!M$4</f>
        <v>527.96588489033115</v>
      </c>
      <c r="N19" s="8"/>
      <c r="O19" s="13"/>
      <c r="P19" s="13"/>
      <c r="Q19" s="13"/>
      <c r="S19" s="14">
        <f t="shared" si="3"/>
        <v>563.56136803987147</v>
      </c>
      <c r="T19" s="14">
        <f t="shared" si="4"/>
        <v>34.207843963555163</v>
      </c>
      <c r="U19" s="14">
        <f t="shared" si="5"/>
        <v>6</v>
      </c>
    </row>
    <row r="20" spans="1:24" s="2" customFormat="1" ht="15.75" thickTop="1" thickBot="1">
      <c r="A20" s="37" t="str">
        <f>'Fig. 4E-F_Raw'!A20</f>
        <v>GB1-1</v>
      </c>
      <c r="B20" s="38" t="str">
        <f>'Fig. 4E-F_Raw'!B20</f>
        <v>GB1-M807A + GB2</v>
      </c>
      <c r="C20" s="8"/>
      <c r="D20" s="8"/>
      <c r="E20" s="8"/>
      <c r="F20" s="8"/>
      <c r="G20" s="8"/>
      <c r="H20" s="8"/>
      <c r="I20" s="8">
        <f>'Fig. 4E-F_RawA1'!I20-'Fig. 4E-F_RawA1'!I$5</f>
        <v>834.17217723995623</v>
      </c>
      <c r="J20" s="8"/>
      <c r="K20" s="8">
        <f>'Fig. 4E-F_RawA1'!K20-'Fig. 4E-F_RawA1'!K$5</f>
        <v>667.54006984912849</v>
      </c>
      <c r="L20" s="8"/>
      <c r="M20" s="8">
        <f>'Fig. 4E-F_RawA1'!M20-'Fig. 4E-F_RawA1'!M$5</f>
        <v>606.85582387790646</v>
      </c>
      <c r="N20" s="8"/>
      <c r="O20" s="13"/>
      <c r="P20" s="13"/>
      <c r="Q20" s="13"/>
      <c r="S20" s="14">
        <f t="shared" si="3"/>
        <v>702.85602365566376</v>
      </c>
      <c r="T20" s="14">
        <f t="shared" si="4"/>
        <v>67.9548712293779</v>
      </c>
      <c r="U20" s="14">
        <f t="shared" si="5"/>
        <v>3</v>
      </c>
    </row>
    <row r="21" spans="1:24" s="2" customFormat="1" ht="15.75" thickTop="1" thickBot="1">
      <c r="A21" s="37" t="str">
        <f>'Fig. 4E-F_Raw'!A21</f>
        <v>GB1-2</v>
      </c>
      <c r="B21" s="38" t="str">
        <f>'Fig. 4E-F_Raw'!B21</f>
        <v>GB1-Y810A + GB2</v>
      </c>
      <c r="C21" s="8"/>
      <c r="D21" s="8"/>
      <c r="E21" s="8"/>
      <c r="F21" s="8"/>
      <c r="G21" s="8"/>
      <c r="H21" s="8"/>
      <c r="I21" s="8">
        <f>'Fig. 4E-F_RawA1'!I21-'Fig. 4E-F_RawA1'!I$6</f>
        <v>1439.2903560528041</v>
      </c>
      <c r="J21" s="8"/>
      <c r="K21" s="8">
        <f>'Fig. 4E-F_RawA1'!K21-'Fig. 4E-F_RawA1'!K$6</f>
        <v>969.48861304845059</v>
      </c>
      <c r="L21" s="8"/>
      <c r="M21" s="8">
        <f>'Fig. 4E-F_RawA1'!M21-'Fig. 4E-F_RawA1'!M$6</f>
        <v>907.73826869372135</v>
      </c>
      <c r="N21" s="8"/>
      <c r="O21" s="13"/>
      <c r="P21" s="13"/>
      <c r="Q21" s="13"/>
      <c r="S21" s="14">
        <f t="shared" si="3"/>
        <v>1105.5057459316588</v>
      </c>
      <c r="T21" s="14">
        <f t="shared" si="4"/>
        <v>167.84159270204324</v>
      </c>
      <c r="U21" s="14">
        <f t="shared" si="5"/>
        <v>3</v>
      </c>
    </row>
    <row r="22" spans="1:24" s="2" customFormat="1" ht="15.75" thickTop="1" thickBot="1">
      <c r="A22" s="37" t="str">
        <f>'Fig. 4E-F_Raw'!A22</f>
        <v>GB1-3</v>
      </c>
      <c r="B22" s="38" t="str">
        <f>'Fig. 4E-F_Raw'!B22</f>
        <v>GB1-N811A + GB2</v>
      </c>
      <c r="C22" s="8"/>
      <c r="D22" s="8"/>
      <c r="E22" s="8"/>
      <c r="F22" s="8"/>
      <c r="G22" s="8"/>
      <c r="H22" s="8"/>
      <c r="I22" s="8">
        <f>'Fig. 4E-F_RawA1'!I22-'Fig. 4E-F_RawA1'!I$7</f>
        <v>1390.3445063261699</v>
      </c>
      <c r="J22" s="8"/>
      <c r="K22" s="8">
        <f>'Fig. 4E-F_RawA1'!K22-'Fig. 4E-F_RawA1'!K$7</f>
        <v>1182.2226950745835</v>
      </c>
      <c r="L22" s="8"/>
      <c r="M22" s="8">
        <f>'Fig. 4E-F_RawA1'!M22-'Fig. 4E-F_RawA1'!M$7</f>
        <v>1057.3233109827959</v>
      </c>
      <c r="N22" s="8"/>
      <c r="O22" s="13"/>
      <c r="P22" s="13"/>
      <c r="Q22" s="13"/>
      <c r="S22" s="14">
        <f t="shared" si="3"/>
        <v>1209.9635041278498</v>
      </c>
      <c r="T22" s="14">
        <f t="shared" si="4"/>
        <v>97.130399467553957</v>
      </c>
      <c r="U22" s="14">
        <f t="shared" si="5"/>
        <v>3</v>
      </c>
    </row>
    <row r="23" spans="1:24" s="2" customFormat="1" ht="15.75" thickTop="1" thickBot="1">
      <c r="A23" s="37" t="str">
        <f>'Fig. 4E-F_Raw'!A23</f>
        <v>GB1-4</v>
      </c>
      <c r="B23" s="38" t="str">
        <f>'Fig. 4E-F_Raw'!B23</f>
        <v>GB1-MYN-AAA + GB2</v>
      </c>
      <c r="C23" s="8"/>
      <c r="D23" s="8"/>
      <c r="E23" s="8"/>
      <c r="F23" s="8"/>
      <c r="G23" s="8"/>
      <c r="H23" s="8"/>
      <c r="I23" s="8">
        <f>'Fig. 4E-F_RawA1'!I23-'Fig. 4E-F_RawA1'!I$8</f>
        <v>995.6915928371053</v>
      </c>
      <c r="J23" s="8"/>
      <c r="K23" s="8">
        <f>'Fig. 4E-F_RawA1'!K23-'Fig. 4E-F_RawA1'!K$8</f>
        <v>837.49602158551306</v>
      </c>
      <c r="L23" s="8"/>
      <c r="M23" s="8">
        <f>'Fig. 4E-F_RawA1'!M23-'Fig. 4E-F_RawA1'!M$8</f>
        <v>823.6795506596244</v>
      </c>
      <c r="N23" s="8"/>
      <c r="O23" s="13"/>
      <c r="P23" s="13"/>
      <c r="Q23" s="13"/>
      <c r="S23" s="14">
        <f t="shared" si="3"/>
        <v>885.62238836074766</v>
      </c>
      <c r="T23" s="14">
        <f t="shared" si="4"/>
        <v>55.178939363236431</v>
      </c>
      <c r="U23" s="14">
        <f t="shared" si="5"/>
        <v>3</v>
      </c>
    </row>
    <row r="24" spans="1:24" s="2" customFormat="1" ht="15.75" thickTop="1" thickBot="1">
      <c r="A24" s="37" t="str">
        <f>'Fig. 4E-F_Raw'!A24</f>
        <v>GB1-20</v>
      </c>
      <c r="B24" s="38" t="str">
        <f>'Fig. 4E-F_Raw'!B24</f>
        <v>GB1-K792A + GB2</v>
      </c>
      <c r="C24" s="8"/>
      <c r="D24" s="8"/>
      <c r="E24" s="8"/>
      <c r="F24" s="8"/>
      <c r="G24" s="8"/>
      <c r="H24" s="8"/>
      <c r="I24" s="8">
        <f>'Fig. 4E-F_RawA1'!I24-'Fig. 4E-F_RawA1'!I$9</f>
        <v>774.49977973652187</v>
      </c>
      <c r="J24" s="8"/>
      <c r="K24" s="8">
        <f>'Fig. 4E-F_RawA1'!K24-'Fig. 4E-F_RawA1'!K$9</f>
        <v>449.02245500850876</v>
      </c>
      <c r="L24" s="8"/>
      <c r="M24" s="8">
        <f>'Fig. 4E-F_RawA1'!M24-'Fig. 4E-F_RawA1'!M$9</f>
        <v>648.91215272318118</v>
      </c>
      <c r="N24" s="8"/>
      <c r="O24" s="13"/>
      <c r="P24" s="13"/>
      <c r="Q24" s="13"/>
      <c r="S24" s="14">
        <f t="shared" si="3"/>
        <v>624.14479582273725</v>
      </c>
      <c r="T24" s="14">
        <f t="shared" si="4"/>
        <v>94.769788969378496</v>
      </c>
      <c r="U24" s="14">
        <f t="shared" si="5"/>
        <v>3</v>
      </c>
    </row>
    <row r="25" spans="1:24" s="2" customFormat="1" ht="15.75" thickTop="1" thickBot="1">
      <c r="A25" s="37" t="str">
        <f>'Fig. 4E-F_Raw'!A25</f>
        <v>GB2-9</v>
      </c>
      <c r="B25" s="38" t="str">
        <f>'Fig. 4E-F_Raw'!B25</f>
        <v>GB1 + GB2-M694A</v>
      </c>
      <c r="C25" s="8">
        <f>'Fig. 4E-F_RawA1'!C25-'Fig. 4E-F_RawA1'!C$10</f>
        <v>486.29956550448333</v>
      </c>
      <c r="D25" s="8"/>
      <c r="E25" s="8">
        <f>'Fig. 4E-F_RawA1'!E25-'Fig. 4E-F_RawA1'!E$10</f>
        <v>530.67000810719856</v>
      </c>
      <c r="F25" s="8"/>
      <c r="G25" s="8">
        <f>'Fig. 4E-F_RawA1'!G25-'Fig. 4E-F_RawA1'!G$10</f>
        <v>493.05010443820333</v>
      </c>
      <c r="H25" s="8"/>
      <c r="I25" s="8"/>
      <c r="J25" s="8"/>
      <c r="K25" s="8"/>
      <c r="L25" s="8"/>
      <c r="M25" s="8"/>
      <c r="N25" s="8"/>
      <c r="O25" s="13"/>
      <c r="P25" s="13"/>
      <c r="Q25" s="13"/>
      <c r="S25" s="14">
        <f t="shared" si="3"/>
        <v>503.33989268329509</v>
      </c>
      <c r="T25" s="14">
        <f t="shared" si="4"/>
        <v>13.803306980416357</v>
      </c>
      <c r="U25" s="14">
        <f t="shared" si="5"/>
        <v>3</v>
      </c>
    </row>
    <row r="26" spans="1:24" s="2" customFormat="1" ht="15.75" thickTop="1" thickBot="1">
      <c r="A26" s="37" t="str">
        <f>'Fig. 4E-F_Raw'!A26</f>
        <v>GB2-10</v>
      </c>
      <c r="B26" s="38" t="str">
        <f>'Fig. 4E-F_Raw'!B26</f>
        <v>GB1 + GB2-Y697A</v>
      </c>
      <c r="C26" s="8">
        <f>'Fig. 4E-F_RawA1'!C26-'Fig. 4E-F_RawA1'!C$11</f>
        <v>713.88341219836877</v>
      </c>
      <c r="D26" s="8"/>
      <c r="E26" s="8">
        <f>'Fig. 4E-F_RawA1'!E26-'Fig. 4E-F_RawA1'!E$11</f>
        <v>446.10475037587423</v>
      </c>
      <c r="F26" s="8"/>
      <c r="G26" s="8">
        <f>'Fig. 4E-F_RawA1'!G26-'Fig. 4E-F_RawA1'!G$11</f>
        <v>512.91667947265682</v>
      </c>
      <c r="H26" s="8"/>
      <c r="I26" s="8"/>
      <c r="J26" s="8"/>
      <c r="K26" s="8"/>
      <c r="L26" s="8"/>
      <c r="M26" s="8"/>
      <c r="N26" s="8"/>
      <c r="O26" s="13"/>
      <c r="P26" s="13"/>
      <c r="Q26" s="13"/>
      <c r="S26" s="14">
        <f t="shared" si="3"/>
        <v>557.63494734896665</v>
      </c>
      <c r="T26" s="14">
        <f t="shared" si="4"/>
        <v>80.469757348655534</v>
      </c>
      <c r="U26" s="14">
        <f t="shared" si="5"/>
        <v>3</v>
      </c>
    </row>
    <row r="27" spans="1:24" s="2" customFormat="1" ht="15.75" thickTop="1" thickBot="1">
      <c r="A27" s="37" t="str">
        <f>'Fig. 4E-F_Raw'!A27</f>
        <v>GB2-11</v>
      </c>
      <c r="B27" s="38" t="str">
        <f>'Fig. 4E-F_Raw'!B27</f>
        <v>GB1 + GB2-N698A</v>
      </c>
      <c r="C27" s="8">
        <f>'Fig. 4E-F_RawA1'!C27-'Fig. 4E-F_RawA1'!C$12</f>
        <v>868.62471636997759</v>
      </c>
      <c r="D27" s="8"/>
      <c r="E27" s="8">
        <f>'Fig. 4E-F_RawA1'!E27-'Fig. 4E-F_RawA1'!E$12</f>
        <v>688.91610033257575</v>
      </c>
      <c r="F27" s="8"/>
      <c r="G27" s="8">
        <f>'Fig. 4E-F_RawA1'!G27-'Fig. 4E-F_RawA1'!G$12</f>
        <v>579.10570374510098</v>
      </c>
      <c r="H27" s="8"/>
      <c r="I27" s="8"/>
      <c r="J27" s="8"/>
      <c r="K27" s="8"/>
      <c r="L27" s="8"/>
      <c r="M27" s="8"/>
      <c r="N27" s="8"/>
      <c r="O27" s="13"/>
      <c r="P27" s="13"/>
      <c r="Q27" s="13"/>
      <c r="S27" s="14">
        <f t="shared" si="3"/>
        <v>712.21550681588485</v>
      </c>
      <c r="T27" s="14">
        <f t="shared" si="4"/>
        <v>84.384954078865249</v>
      </c>
      <c r="U27" s="14">
        <f t="shared" si="5"/>
        <v>3</v>
      </c>
    </row>
    <row r="28" spans="1:24" s="2" customFormat="1" ht="15.75" thickTop="1" thickBot="1">
      <c r="A28" s="37" t="str">
        <f>'Fig. 4E-F_Raw'!A28</f>
        <v>GB2-12</v>
      </c>
      <c r="B28" s="38" t="str">
        <f>'Fig. 4E-F_Raw'!B28</f>
        <v>GB1 + GB2-MYN-AAA</v>
      </c>
      <c r="C28" s="8">
        <f>'Fig. 4E-F_RawA1'!C28-'Fig. 4E-F_RawA1'!C$13</f>
        <v>94.382445841578829</v>
      </c>
      <c r="D28" s="8"/>
      <c r="E28" s="8">
        <f>'Fig. 4E-F_RawA1'!E28-'Fig. 4E-F_RawA1'!E$13</f>
        <v>160.013784643392</v>
      </c>
      <c r="F28" s="8"/>
      <c r="G28" s="8">
        <f>'Fig. 4E-F_RawA1'!G28-'Fig. 4E-F_RawA1'!G$13</f>
        <v>301.57877874835185</v>
      </c>
      <c r="H28" s="8"/>
      <c r="I28" s="8"/>
      <c r="J28" s="8"/>
      <c r="K28" s="8"/>
      <c r="L28" s="8"/>
      <c r="M28" s="8"/>
      <c r="N28" s="8"/>
      <c r="O28" s="13"/>
      <c r="P28" s="13"/>
      <c r="Q28" s="13"/>
      <c r="R28" s="16"/>
      <c r="S28" s="17">
        <f t="shared" si="3"/>
        <v>185.32500307777423</v>
      </c>
      <c r="T28" s="17">
        <f t="shared" si="4"/>
        <v>61.136659560033593</v>
      </c>
      <c r="U28" s="17">
        <f t="shared" si="5"/>
        <v>3</v>
      </c>
      <c r="V28" s="16"/>
      <c r="W28" s="16"/>
      <c r="X28" s="16"/>
    </row>
    <row r="29" spans="1:24" s="2" customFormat="1" ht="15.75" thickTop="1" thickBot="1">
      <c r="A29" s="37" t="str">
        <f>'Fig. 4E-F_Raw'!A29</f>
        <v>GB2-22</v>
      </c>
      <c r="B29" s="38" t="str">
        <f>'Fig. 4E-F_Raw'!B29</f>
        <v>GB1 + GB2-S695A</v>
      </c>
      <c r="C29" s="8">
        <f>'Fig. 4E-F_RawA1'!C29-'Fig. 4E-F_RawA1'!C$14</f>
        <v>487.77139704947831</v>
      </c>
      <c r="D29" s="8"/>
      <c r="E29" s="8">
        <f>'Fig. 4E-F_RawA1'!E29-'Fig. 4E-F_RawA1'!E$14</f>
        <v>679.09155054659004</v>
      </c>
      <c r="F29" s="8"/>
      <c r="G29" s="8">
        <f>'Fig. 4E-F_RawA1'!G29-'Fig. 4E-F_RawA1'!G$14</f>
        <v>449.51714373936744</v>
      </c>
      <c r="H29" s="8"/>
      <c r="I29" s="8"/>
      <c r="J29" s="8"/>
      <c r="K29" s="8"/>
      <c r="L29" s="8"/>
      <c r="M29" s="8"/>
      <c r="N29" s="8"/>
      <c r="O29" s="13"/>
      <c r="P29" s="13"/>
      <c r="Q29" s="13"/>
      <c r="R29" s="16"/>
      <c r="S29" s="17">
        <f t="shared" si="3"/>
        <v>538.79336377847858</v>
      </c>
      <c r="T29" s="17">
        <f t="shared" si="4"/>
        <v>71.012986797940854</v>
      </c>
      <c r="U29" s="17">
        <f t="shared" si="5"/>
        <v>3</v>
      </c>
      <c r="V29" s="16"/>
      <c r="W29" s="16"/>
      <c r="X29" s="16"/>
    </row>
    <row r="30" spans="1:24" ht="15" thickTop="1"/>
    <row r="31" spans="1:24" s="2" customFormat="1" ht="30.75" customHeight="1" thickBot="1">
      <c r="A31" s="49" t="str">
        <f>'Fig. 4E-F_Raw'!A31:B31</f>
        <v>CGP54626 10 μM
(without pre-incubation)</v>
      </c>
      <c r="B31" s="50"/>
    </row>
    <row r="32" spans="1:24" s="2" customFormat="1" ht="15.75" thickTop="1" thickBot="1">
      <c r="A32" s="25"/>
      <c r="B32" s="3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S32" s="5" t="s">
        <v>43</v>
      </c>
      <c r="T32" s="5" t="s">
        <v>66</v>
      </c>
      <c r="U32" s="5" t="s">
        <v>56</v>
      </c>
    </row>
    <row r="33" spans="1:24" s="2" customFormat="1" ht="15.75" thickTop="1" thickBot="1">
      <c r="A33" s="35" t="str">
        <f>'Fig. 4E-F_Raw'!A33</f>
        <v>Mock</v>
      </c>
      <c r="B33" s="36" t="str">
        <f>'Fig. 4E-F_Raw'!B33</f>
        <v>pRK</v>
      </c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10"/>
      <c r="P33" s="10"/>
      <c r="Q33" s="10"/>
      <c r="S33" s="14" t="e">
        <f t="shared" ref="S33:S44" si="6">AVERAGE(C33:Q33)</f>
        <v>#DIV/0!</v>
      </c>
      <c r="T33" s="14" t="e">
        <f t="shared" ref="T33:T44" si="7">STDEVA(C33:Q33)/SQRT(COUNT(C33:Q33))</f>
        <v>#DIV/0!</v>
      </c>
      <c r="U33" s="14">
        <f t="shared" ref="U33:U44" si="8">COUNT(C33:Q33)</f>
        <v>0</v>
      </c>
    </row>
    <row r="34" spans="1:24" s="2" customFormat="1" ht="15.75" thickTop="1" thickBot="1">
      <c r="A34" s="37" t="str">
        <f>'Fig. 4E-F_Raw'!A34</f>
        <v>WT</v>
      </c>
      <c r="B34" s="38" t="str">
        <f>'Fig. 4E-F_Raw'!B34</f>
        <v>GB1 + GB2</v>
      </c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13"/>
      <c r="P34" s="13"/>
      <c r="Q34" s="13"/>
      <c r="S34" s="14" t="e">
        <f t="shared" si="6"/>
        <v>#DIV/0!</v>
      </c>
      <c r="T34" s="14" t="e">
        <f t="shared" si="7"/>
        <v>#DIV/0!</v>
      </c>
      <c r="U34" s="14">
        <f t="shared" si="8"/>
        <v>0</v>
      </c>
    </row>
    <row r="35" spans="1:24" s="2" customFormat="1" ht="15.75" thickTop="1" thickBot="1">
      <c r="A35" s="37" t="str">
        <f>'Fig. 4E-F_Raw'!A35</f>
        <v>GB1-1</v>
      </c>
      <c r="B35" s="38" t="str">
        <f>'Fig. 4E-F_Raw'!B35</f>
        <v>GB1-M807A + GB2</v>
      </c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13"/>
      <c r="P35" s="13"/>
      <c r="Q35" s="13"/>
      <c r="S35" s="14" t="e">
        <f t="shared" si="6"/>
        <v>#DIV/0!</v>
      </c>
      <c r="T35" s="14" t="e">
        <f t="shared" si="7"/>
        <v>#DIV/0!</v>
      </c>
      <c r="U35" s="14">
        <f t="shared" si="8"/>
        <v>0</v>
      </c>
    </row>
    <row r="36" spans="1:24" s="2" customFormat="1" ht="15.75" thickTop="1" thickBot="1">
      <c r="A36" s="37" t="str">
        <f>'Fig. 4E-F_Raw'!A36</f>
        <v>GB1-2</v>
      </c>
      <c r="B36" s="38" t="str">
        <f>'Fig. 4E-F_Raw'!B36</f>
        <v>GB1-Y810A + GB2</v>
      </c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13"/>
      <c r="P36" s="13"/>
      <c r="Q36" s="13"/>
      <c r="S36" s="14" t="e">
        <f t="shared" si="6"/>
        <v>#DIV/0!</v>
      </c>
      <c r="T36" s="14" t="e">
        <f t="shared" si="7"/>
        <v>#DIV/0!</v>
      </c>
      <c r="U36" s="14">
        <f t="shared" si="8"/>
        <v>0</v>
      </c>
    </row>
    <row r="37" spans="1:24" s="2" customFormat="1" ht="15.75" thickTop="1" thickBot="1">
      <c r="A37" s="37" t="str">
        <f>'Fig. 4E-F_Raw'!A37</f>
        <v>GB1-3</v>
      </c>
      <c r="B37" s="38" t="str">
        <f>'Fig. 4E-F_Raw'!B37</f>
        <v>GB1-N811A + GB2</v>
      </c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13"/>
      <c r="P37" s="13"/>
      <c r="Q37" s="13"/>
      <c r="S37" s="14" t="e">
        <f t="shared" si="6"/>
        <v>#DIV/0!</v>
      </c>
      <c r="T37" s="14" t="e">
        <f t="shared" si="7"/>
        <v>#DIV/0!</v>
      </c>
      <c r="U37" s="14">
        <f t="shared" si="8"/>
        <v>0</v>
      </c>
    </row>
    <row r="38" spans="1:24" s="2" customFormat="1" ht="15.75" thickTop="1" thickBot="1">
      <c r="A38" s="37" t="str">
        <f>'Fig. 4E-F_Raw'!A38</f>
        <v>GB1-4</v>
      </c>
      <c r="B38" s="38" t="str">
        <f>'Fig. 4E-F_Raw'!B38</f>
        <v>GB1-MYN-AAA + GB2</v>
      </c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13"/>
      <c r="P38" s="13"/>
      <c r="Q38" s="13"/>
      <c r="S38" s="14" t="e">
        <f t="shared" si="6"/>
        <v>#DIV/0!</v>
      </c>
      <c r="T38" s="14" t="e">
        <f t="shared" si="7"/>
        <v>#DIV/0!</v>
      </c>
      <c r="U38" s="14">
        <f t="shared" si="8"/>
        <v>0</v>
      </c>
    </row>
    <row r="39" spans="1:24" s="2" customFormat="1" ht="15.75" thickTop="1" thickBot="1">
      <c r="A39" s="37" t="str">
        <f>'Fig. 4E-F_Raw'!A39</f>
        <v>GB1-20</v>
      </c>
      <c r="B39" s="38" t="str">
        <f>'Fig. 4E-F_Raw'!B39</f>
        <v>GB1-K792A + GB2</v>
      </c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13"/>
      <c r="P39" s="13"/>
      <c r="Q39" s="13"/>
      <c r="S39" s="14" t="e">
        <f t="shared" si="6"/>
        <v>#DIV/0!</v>
      </c>
      <c r="T39" s="14" t="e">
        <f t="shared" si="7"/>
        <v>#DIV/0!</v>
      </c>
      <c r="U39" s="14">
        <f t="shared" si="8"/>
        <v>0</v>
      </c>
    </row>
    <row r="40" spans="1:24" s="2" customFormat="1" ht="15.75" thickTop="1" thickBot="1">
      <c r="A40" s="37" t="str">
        <f>'Fig. 4E-F_Raw'!A40</f>
        <v>GB2-9</v>
      </c>
      <c r="B40" s="38" t="str">
        <f>'Fig. 4E-F_Raw'!B40</f>
        <v>GB1 + GB2-M694A</v>
      </c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13"/>
      <c r="P40" s="13"/>
      <c r="Q40" s="13"/>
      <c r="S40" s="14" t="e">
        <f t="shared" si="6"/>
        <v>#DIV/0!</v>
      </c>
      <c r="T40" s="14" t="e">
        <f t="shared" si="7"/>
        <v>#DIV/0!</v>
      </c>
      <c r="U40" s="14">
        <f t="shared" si="8"/>
        <v>0</v>
      </c>
    </row>
    <row r="41" spans="1:24" s="2" customFormat="1" ht="15.75" thickTop="1" thickBot="1">
      <c r="A41" s="37" t="str">
        <f>'Fig. 4E-F_Raw'!A41</f>
        <v>GB2-10</v>
      </c>
      <c r="B41" s="38" t="str">
        <f>'Fig. 4E-F_Raw'!B41</f>
        <v>GB1 + GB2-Y697A</v>
      </c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13"/>
      <c r="P41" s="13"/>
      <c r="Q41" s="13"/>
      <c r="S41" s="14" t="e">
        <f t="shared" si="6"/>
        <v>#DIV/0!</v>
      </c>
      <c r="T41" s="14" t="e">
        <f t="shared" si="7"/>
        <v>#DIV/0!</v>
      </c>
      <c r="U41" s="14">
        <f t="shared" si="8"/>
        <v>0</v>
      </c>
    </row>
    <row r="42" spans="1:24" s="2" customFormat="1" ht="15.75" thickTop="1" thickBot="1">
      <c r="A42" s="37" t="str">
        <f>'Fig. 4E-F_Raw'!A42</f>
        <v>GB2-11</v>
      </c>
      <c r="B42" s="38" t="str">
        <f>'Fig. 4E-F_Raw'!B42</f>
        <v>GB1 + GB2-N698A</v>
      </c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13"/>
      <c r="P42" s="13"/>
      <c r="Q42" s="13"/>
      <c r="S42" s="14" t="e">
        <f t="shared" si="6"/>
        <v>#DIV/0!</v>
      </c>
      <c r="T42" s="14" t="e">
        <f t="shared" si="7"/>
        <v>#DIV/0!</v>
      </c>
      <c r="U42" s="14">
        <f t="shared" si="8"/>
        <v>0</v>
      </c>
    </row>
    <row r="43" spans="1:24" s="2" customFormat="1" ht="15.75" thickTop="1" thickBot="1">
      <c r="A43" s="37" t="str">
        <f>'Fig. 4E-F_Raw'!A43</f>
        <v>GB2-12</v>
      </c>
      <c r="B43" s="38" t="str">
        <f>'Fig. 4E-F_Raw'!B43</f>
        <v>GB1 + GB2-MYN-AAA</v>
      </c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13"/>
      <c r="P43" s="13"/>
      <c r="Q43" s="13"/>
      <c r="R43" s="16"/>
      <c r="S43" s="17" t="e">
        <f t="shared" si="6"/>
        <v>#DIV/0!</v>
      </c>
      <c r="T43" s="17" t="e">
        <f t="shared" si="7"/>
        <v>#DIV/0!</v>
      </c>
      <c r="U43" s="17">
        <f t="shared" si="8"/>
        <v>0</v>
      </c>
      <c r="V43" s="16"/>
      <c r="W43" s="16"/>
      <c r="X43" s="16"/>
    </row>
    <row r="44" spans="1:24" s="2" customFormat="1" ht="15.75" thickTop="1" thickBot="1">
      <c r="A44" s="37" t="str">
        <f>'Fig. 4E-F_Raw'!A44</f>
        <v>GB2-22</v>
      </c>
      <c r="B44" s="38" t="str">
        <f>'Fig. 4E-F_Raw'!B44</f>
        <v>GB1 + GB2-S695A</v>
      </c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13"/>
      <c r="P44" s="13"/>
      <c r="Q44" s="13"/>
      <c r="R44" s="16"/>
      <c r="S44" s="17" t="e">
        <f t="shared" si="6"/>
        <v>#DIV/0!</v>
      </c>
      <c r="T44" s="17" t="e">
        <f t="shared" si="7"/>
        <v>#DIV/0!</v>
      </c>
      <c r="U44" s="17">
        <f t="shared" si="8"/>
        <v>0</v>
      </c>
      <c r="V44" s="16"/>
      <c r="W44" s="16"/>
      <c r="X44" s="16"/>
    </row>
    <row r="45" spans="1:24" ht="15" thickTop="1">
      <c r="R45" s="24"/>
      <c r="S45" s="24"/>
      <c r="T45" s="24"/>
      <c r="U45" s="24"/>
      <c r="V45" s="24"/>
      <c r="W45" s="24"/>
      <c r="X45" s="24"/>
    </row>
    <row r="46" spans="1:24" s="2" customFormat="1" ht="35.25" customHeight="1" thickBot="1">
      <c r="A46" s="49" t="str">
        <f>'Fig. 4E-F_Raw'!A46:B46</f>
        <v>CGP54626 10 μM
(with 24h pre-incubation)</v>
      </c>
      <c r="B46" s="50"/>
    </row>
    <row r="47" spans="1:24" s="2" customFormat="1" ht="15.75" thickTop="1" thickBot="1">
      <c r="A47" s="25"/>
      <c r="B47" s="3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S47" s="5" t="s">
        <v>0</v>
      </c>
      <c r="T47" s="5" t="s">
        <v>1</v>
      </c>
      <c r="U47" s="5" t="s">
        <v>2</v>
      </c>
    </row>
    <row r="48" spans="1:24" s="2" customFormat="1" ht="15.75" thickTop="1" thickBot="1">
      <c r="A48" s="35" t="str">
        <f>'Fig. 4E-F_Raw'!A48</f>
        <v>Mock</v>
      </c>
      <c r="B48" s="36" t="str">
        <f>'Fig. 4E-F_Raw'!B48</f>
        <v>pRK</v>
      </c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10"/>
      <c r="P48" s="10"/>
      <c r="Q48" s="10"/>
      <c r="S48" s="14" t="e">
        <f t="shared" ref="S48:S59" si="9">AVERAGE(C48:Q48)</f>
        <v>#DIV/0!</v>
      </c>
      <c r="T48" s="14" t="e">
        <f t="shared" ref="T48:T59" si="10">STDEVA(C48:Q48)/SQRT(COUNT(C48:Q48))</f>
        <v>#DIV/0!</v>
      </c>
      <c r="U48" s="14">
        <f t="shared" ref="U48:U59" si="11">COUNT(C48:Q48)</f>
        <v>0</v>
      </c>
    </row>
    <row r="49" spans="1:24" s="2" customFormat="1" ht="15.75" thickTop="1" thickBot="1">
      <c r="A49" s="37" t="str">
        <f>'Fig. 4E-F_Raw'!A49</f>
        <v>WT</v>
      </c>
      <c r="B49" s="38" t="str">
        <f>'Fig. 4E-F_Raw'!B49</f>
        <v>GB1 + GB2</v>
      </c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13"/>
      <c r="P49" s="13"/>
      <c r="Q49" s="13"/>
      <c r="S49" s="14" t="e">
        <f t="shared" si="9"/>
        <v>#DIV/0!</v>
      </c>
      <c r="T49" s="14" t="e">
        <f t="shared" si="10"/>
        <v>#DIV/0!</v>
      </c>
      <c r="U49" s="14">
        <f t="shared" si="11"/>
        <v>0</v>
      </c>
    </row>
    <row r="50" spans="1:24" s="2" customFormat="1" ht="15.75" thickTop="1" thickBot="1">
      <c r="A50" s="37" t="str">
        <f>'Fig. 4E-F_Raw'!A50</f>
        <v>GB1-1</v>
      </c>
      <c r="B50" s="38" t="str">
        <f>'Fig. 4E-F_Raw'!B50</f>
        <v>GB1-M807A + GB2</v>
      </c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13"/>
      <c r="P50" s="13"/>
      <c r="Q50" s="13"/>
      <c r="S50" s="14" t="e">
        <f t="shared" si="9"/>
        <v>#DIV/0!</v>
      </c>
      <c r="T50" s="14" t="e">
        <f t="shared" si="10"/>
        <v>#DIV/0!</v>
      </c>
      <c r="U50" s="14">
        <f t="shared" si="11"/>
        <v>0</v>
      </c>
    </row>
    <row r="51" spans="1:24" s="2" customFormat="1" ht="15.75" thickTop="1" thickBot="1">
      <c r="A51" s="37" t="str">
        <f>'Fig. 4E-F_Raw'!A51</f>
        <v>GB1-2</v>
      </c>
      <c r="B51" s="38" t="str">
        <f>'Fig. 4E-F_Raw'!B51</f>
        <v>GB1-Y810A + GB2</v>
      </c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13"/>
      <c r="P51" s="13"/>
      <c r="Q51" s="13"/>
      <c r="S51" s="14" t="e">
        <f t="shared" si="9"/>
        <v>#DIV/0!</v>
      </c>
      <c r="T51" s="14" t="e">
        <f t="shared" si="10"/>
        <v>#DIV/0!</v>
      </c>
      <c r="U51" s="14">
        <f t="shared" si="11"/>
        <v>0</v>
      </c>
    </row>
    <row r="52" spans="1:24" s="2" customFormat="1" ht="15.75" thickTop="1" thickBot="1">
      <c r="A52" s="37" t="str">
        <f>'Fig. 4E-F_Raw'!A52</f>
        <v>GB1-3</v>
      </c>
      <c r="B52" s="38" t="str">
        <f>'Fig. 4E-F_Raw'!B52</f>
        <v>GB1-N811A + GB2</v>
      </c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13"/>
      <c r="P52" s="13"/>
      <c r="Q52" s="13"/>
      <c r="S52" s="14" t="e">
        <f t="shared" si="9"/>
        <v>#DIV/0!</v>
      </c>
      <c r="T52" s="14" t="e">
        <f t="shared" si="10"/>
        <v>#DIV/0!</v>
      </c>
      <c r="U52" s="14">
        <f t="shared" si="11"/>
        <v>0</v>
      </c>
    </row>
    <row r="53" spans="1:24" s="2" customFormat="1" ht="15.75" thickTop="1" thickBot="1">
      <c r="A53" s="37" t="str">
        <f>'Fig. 4E-F_Raw'!A53</f>
        <v>GB1-4</v>
      </c>
      <c r="B53" s="38" t="str">
        <f>'Fig. 4E-F_Raw'!B53</f>
        <v>GB1-MYN-AAA + GB2</v>
      </c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13"/>
      <c r="P53" s="13"/>
      <c r="Q53" s="13"/>
      <c r="S53" s="14" t="e">
        <f t="shared" si="9"/>
        <v>#DIV/0!</v>
      </c>
      <c r="T53" s="14" t="e">
        <f t="shared" si="10"/>
        <v>#DIV/0!</v>
      </c>
      <c r="U53" s="14">
        <f t="shared" si="11"/>
        <v>0</v>
      </c>
    </row>
    <row r="54" spans="1:24" s="2" customFormat="1" ht="15.75" thickTop="1" thickBot="1">
      <c r="A54" s="37" t="str">
        <f>'Fig. 4E-F_Raw'!A54</f>
        <v>GB1-20</v>
      </c>
      <c r="B54" s="38" t="str">
        <f>'Fig. 4E-F_Raw'!B54</f>
        <v>GB1-K792A + GB2</v>
      </c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13"/>
      <c r="P54" s="13"/>
      <c r="Q54" s="13"/>
      <c r="S54" s="14" t="e">
        <f t="shared" si="9"/>
        <v>#DIV/0!</v>
      </c>
      <c r="T54" s="14" t="e">
        <f t="shared" si="10"/>
        <v>#DIV/0!</v>
      </c>
      <c r="U54" s="14">
        <f t="shared" si="11"/>
        <v>0</v>
      </c>
    </row>
    <row r="55" spans="1:24" s="2" customFormat="1" ht="15.75" thickTop="1" thickBot="1">
      <c r="A55" s="37" t="str">
        <f>'Fig. 4E-F_Raw'!A55</f>
        <v>GB2-9</v>
      </c>
      <c r="B55" s="38" t="str">
        <f>'Fig. 4E-F_Raw'!B55</f>
        <v>GB1 + GB2-M694A</v>
      </c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13"/>
      <c r="P55" s="13"/>
      <c r="Q55" s="13"/>
      <c r="S55" s="14" t="e">
        <f t="shared" si="9"/>
        <v>#DIV/0!</v>
      </c>
      <c r="T55" s="14" t="e">
        <f t="shared" si="10"/>
        <v>#DIV/0!</v>
      </c>
      <c r="U55" s="14">
        <f t="shared" si="11"/>
        <v>0</v>
      </c>
    </row>
    <row r="56" spans="1:24" s="2" customFormat="1" ht="15.75" thickTop="1" thickBot="1">
      <c r="A56" s="37" t="str">
        <f>'Fig. 4E-F_Raw'!A56</f>
        <v>GB2-10</v>
      </c>
      <c r="B56" s="38" t="str">
        <f>'Fig. 4E-F_Raw'!B56</f>
        <v>GB1 + GB2-Y697A</v>
      </c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13"/>
      <c r="P56" s="13"/>
      <c r="Q56" s="13"/>
      <c r="S56" s="14" t="e">
        <f t="shared" si="9"/>
        <v>#DIV/0!</v>
      </c>
      <c r="T56" s="14" t="e">
        <f t="shared" si="10"/>
        <v>#DIV/0!</v>
      </c>
      <c r="U56" s="14">
        <f t="shared" si="11"/>
        <v>0</v>
      </c>
    </row>
    <row r="57" spans="1:24" s="2" customFormat="1" ht="15.75" thickTop="1" thickBot="1">
      <c r="A57" s="37" t="str">
        <f>'Fig. 4E-F_Raw'!A57</f>
        <v>GB2-11</v>
      </c>
      <c r="B57" s="38" t="str">
        <f>'Fig. 4E-F_Raw'!B57</f>
        <v>GB1 + GB2-N698A</v>
      </c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13"/>
      <c r="P57" s="13"/>
      <c r="Q57" s="13"/>
      <c r="S57" s="14" t="e">
        <f t="shared" si="9"/>
        <v>#DIV/0!</v>
      </c>
      <c r="T57" s="14" t="e">
        <f t="shared" si="10"/>
        <v>#DIV/0!</v>
      </c>
      <c r="U57" s="14">
        <f t="shared" si="11"/>
        <v>0</v>
      </c>
    </row>
    <row r="58" spans="1:24" s="2" customFormat="1" ht="15.75" thickTop="1" thickBot="1">
      <c r="A58" s="37" t="str">
        <f>'Fig. 4E-F_Raw'!A58</f>
        <v>GB2-12</v>
      </c>
      <c r="B58" s="38" t="str">
        <f>'Fig. 4E-F_Raw'!B58</f>
        <v>GB1 + GB2-MYN-AAA</v>
      </c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13"/>
      <c r="P58" s="13"/>
      <c r="Q58" s="13"/>
      <c r="R58" s="16"/>
      <c r="S58" s="17" t="e">
        <f t="shared" si="9"/>
        <v>#DIV/0!</v>
      </c>
      <c r="T58" s="17" t="e">
        <f t="shared" si="10"/>
        <v>#DIV/0!</v>
      </c>
      <c r="U58" s="17">
        <f t="shared" si="11"/>
        <v>0</v>
      </c>
      <c r="V58" s="16"/>
      <c r="W58" s="16"/>
      <c r="X58" s="16"/>
    </row>
    <row r="59" spans="1:24" s="2" customFormat="1" ht="15.75" thickTop="1" thickBot="1">
      <c r="A59" s="37" t="str">
        <f>'Fig. 4E-F_Raw'!A59</f>
        <v>GB2-22</v>
      </c>
      <c r="B59" s="38" t="str">
        <f>'Fig. 4E-F_Raw'!B59</f>
        <v>GB1 + GB2-S695A</v>
      </c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13"/>
      <c r="P59" s="13"/>
      <c r="Q59" s="13"/>
      <c r="R59" s="16"/>
      <c r="S59" s="17" t="e">
        <f t="shared" si="9"/>
        <v>#DIV/0!</v>
      </c>
      <c r="T59" s="17" t="e">
        <f t="shared" si="10"/>
        <v>#DIV/0!</v>
      </c>
      <c r="U59" s="17">
        <f t="shared" si="11"/>
        <v>0</v>
      </c>
      <c r="V59" s="16"/>
      <c r="W59" s="16"/>
      <c r="X59" s="16"/>
    </row>
    <row r="60" spans="1:24" ht="15" thickTop="1"/>
    <row r="61" spans="1:24" s="2" customFormat="1" ht="15" thickBot="1">
      <c r="A61" s="49" t="str">
        <f>'Fig. 4E-F_Raw'!A61:B61</f>
        <v>GS39783 30 μM</v>
      </c>
      <c r="B61" s="50"/>
    </row>
    <row r="62" spans="1:24" s="2" customFormat="1" ht="15.75" thickTop="1" thickBot="1">
      <c r="A62" s="25"/>
      <c r="B62" s="3"/>
      <c r="C62" s="4"/>
      <c r="D62" s="4">
        <f>'Fig. 4E-F_Raw'!D62</f>
        <v>20200527</v>
      </c>
      <c r="E62" s="4"/>
      <c r="F62" s="4">
        <f>'Fig. 4E-F_Raw'!F62</f>
        <v>20200528</v>
      </c>
      <c r="G62" s="4"/>
      <c r="H62" s="4">
        <f>'Fig. 4E-F_Raw'!H62</f>
        <v>20200529</v>
      </c>
      <c r="I62" s="4"/>
      <c r="J62" s="4">
        <f>'Fig. 4E-F_Raw'!J62</f>
        <v>20200604</v>
      </c>
      <c r="K62" s="4"/>
      <c r="L62" s="4">
        <f>'Fig. 4E-F_Raw'!L62</f>
        <v>20200605</v>
      </c>
      <c r="M62" s="4"/>
      <c r="N62" s="4">
        <f>'Fig. 4E-F_Raw'!N62</f>
        <v>20200610</v>
      </c>
      <c r="O62" s="4"/>
      <c r="P62" s="4"/>
      <c r="Q62" s="4"/>
      <c r="S62" s="5" t="s">
        <v>0</v>
      </c>
      <c r="T62" s="5" t="s">
        <v>66</v>
      </c>
      <c r="U62" s="5" t="s">
        <v>2</v>
      </c>
    </row>
    <row r="63" spans="1:24" s="2" customFormat="1" ht="15.75" thickTop="1" thickBot="1">
      <c r="A63" s="35" t="str">
        <f>'Fig. 4E-F_Raw'!A63</f>
        <v>Mock</v>
      </c>
      <c r="B63" s="36" t="str">
        <f>'Fig. 4E-F_Raw'!B63</f>
        <v>pRK</v>
      </c>
      <c r="C63" s="8"/>
      <c r="D63" s="8">
        <f>'Fig. 4E-F_RawA1'!D63-'Fig. 4E-F_RawA1'!D$3</f>
        <v>0</v>
      </c>
      <c r="E63" s="8"/>
      <c r="F63" s="8">
        <f>'Fig. 4E-F_RawA1'!F63-'Fig. 4E-F_RawA1'!F$3</f>
        <v>0</v>
      </c>
      <c r="G63" s="8"/>
      <c r="H63" s="8">
        <f>'Fig. 4E-F_RawA1'!H63-'Fig. 4E-F_RawA1'!H$3</f>
        <v>0</v>
      </c>
      <c r="I63" s="8"/>
      <c r="J63" s="8">
        <f>'Fig. 4E-F_RawA1'!J63-'Fig. 4E-F_RawA1'!J$3</f>
        <v>0</v>
      </c>
      <c r="K63" s="8"/>
      <c r="L63" s="8">
        <f>'Fig. 4E-F_RawA1'!L63-'Fig. 4E-F_RawA1'!L$3</f>
        <v>0</v>
      </c>
      <c r="M63" s="8"/>
      <c r="N63" s="8">
        <f>'Fig. 4E-F_RawA1'!N63-'Fig. 4E-F_RawA1'!N$3</f>
        <v>0</v>
      </c>
      <c r="O63" s="10"/>
      <c r="P63" s="10"/>
      <c r="Q63" s="10"/>
      <c r="S63" s="14">
        <f t="shared" ref="S63:S74" si="12">AVERAGE(C63:Q63)</f>
        <v>0</v>
      </c>
      <c r="T63" s="14">
        <f t="shared" ref="T63:T74" si="13">STDEVA(C63:Q63)/SQRT(COUNT(C63:Q63))</f>
        <v>0</v>
      </c>
      <c r="U63" s="14">
        <f t="shared" ref="U63:U74" si="14">COUNT(C63:Q63)</f>
        <v>6</v>
      </c>
    </row>
    <row r="64" spans="1:24" s="2" customFormat="1" ht="15.75" thickTop="1" thickBot="1">
      <c r="A64" s="37" t="str">
        <f>'Fig. 4E-F_Raw'!A64</f>
        <v>WT</v>
      </c>
      <c r="B64" s="38" t="str">
        <f>'Fig. 4E-F_Raw'!B64</f>
        <v>GB1 + GB2</v>
      </c>
      <c r="C64" s="8"/>
      <c r="D64" s="8">
        <f>'Fig. 4E-F_RawA1'!D64-'Fig. 4E-F_RawA1'!D$4</f>
        <v>552.57965642930299</v>
      </c>
      <c r="E64" s="8"/>
      <c r="F64" s="8">
        <f>'Fig. 4E-F_RawA1'!F64-'Fig. 4E-F_RawA1'!F$4</f>
        <v>252.52926718632091</v>
      </c>
      <c r="G64" s="8"/>
      <c r="H64" s="8">
        <f>'Fig. 4E-F_RawA1'!H64-'Fig. 4E-F_RawA1'!H$4</f>
        <v>360.00829159484988</v>
      </c>
      <c r="I64" s="8"/>
      <c r="J64" s="8">
        <f>'Fig. 4E-F_RawA1'!J64-'Fig. 4E-F_RawA1'!J$4</f>
        <v>544.93000702126642</v>
      </c>
      <c r="K64" s="8"/>
      <c r="L64" s="8">
        <f>'Fig. 4E-F_RawA1'!L64-'Fig. 4E-F_RawA1'!L$4</f>
        <v>358.72973011678101</v>
      </c>
      <c r="M64" s="8"/>
      <c r="N64" s="8">
        <f>'Fig. 4E-F_RawA1'!N64-'Fig. 4E-F_RawA1'!N$4</f>
        <v>426.36889608229484</v>
      </c>
      <c r="O64" s="13"/>
      <c r="P64" s="13"/>
      <c r="Q64" s="13"/>
      <c r="S64" s="14">
        <f t="shared" si="12"/>
        <v>415.85764140513601</v>
      </c>
      <c r="T64" s="14">
        <f t="shared" si="13"/>
        <v>47.791902166323808</v>
      </c>
      <c r="U64" s="14">
        <f t="shared" si="14"/>
        <v>6</v>
      </c>
    </row>
    <row r="65" spans="1:24" s="2" customFormat="1" ht="15.75" thickTop="1" thickBot="1">
      <c r="A65" s="37" t="str">
        <f>'Fig. 4E-F_Raw'!A65</f>
        <v>GB1-1</v>
      </c>
      <c r="B65" s="38" t="str">
        <f>'Fig. 4E-F_Raw'!B65</f>
        <v>GB1-M807A + GB2</v>
      </c>
      <c r="C65" s="8"/>
      <c r="D65" s="8"/>
      <c r="E65" s="8"/>
      <c r="F65" s="8"/>
      <c r="G65" s="8"/>
      <c r="H65" s="8"/>
      <c r="I65" s="8"/>
      <c r="J65" s="8">
        <f>'Fig. 4E-F_RawA1'!J65-'Fig. 4E-F_RawA1'!J$5</f>
        <v>541.50479407836679</v>
      </c>
      <c r="K65" s="8"/>
      <c r="L65" s="8">
        <f>'Fig. 4E-F_RawA1'!L65-'Fig. 4E-F_RawA1'!L$5</f>
        <v>201.96031212557159</v>
      </c>
      <c r="M65" s="8"/>
      <c r="N65" s="8">
        <f>'Fig. 4E-F_RawA1'!N65-'Fig. 4E-F_RawA1'!N$5</f>
        <v>315.57298567508838</v>
      </c>
      <c r="O65" s="13"/>
      <c r="P65" s="13"/>
      <c r="Q65" s="13"/>
      <c r="S65" s="14">
        <f t="shared" si="12"/>
        <v>353.0126972930089</v>
      </c>
      <c r="T65" s="14">
        <f t="shared" si="13"/>
        <v>99.789633413952046</v>
      </c>
      <c r="U65" s="14">
        <f t="shared" si="14"/>
        <v>3</v>
      </c>
    </row>
    <row r="66" spans="1:24" s="2" customFormat="1" ht="15.75" thickTop="1" thickBot="1">
      <c r="A66" s="37" t="str">
        <f>'Fig. 4E-F_Raw'!A66</f>
        <v>GB1-2</v>
      </c>
      <c r="B66" s="38" t="str">
        <f>'Fig. 4E-F_Raw'!B66</f>
        <v>GB1-Y810A + GB2</v>
      </c>
      <c r="C66" s="8"/>
      <c r="D66" s="8"/>
      <c r="E66" s="8"/>
      <c r="F66" s="8"/>
      <c r="G66" s="8"/>
      <c r="H66" s="8"/>
      <c r="I66" s="8"/>
      <c r="J66" s="8">
        <f>'Fig. 4E-F_RawA1'!J66-'Fig. 4E-F_RawA1'!J$6</f>
        <v>-59.88464439421324</v>
      </c>
      <c r="K66" s="8"/>
      <c r="L66" s="8">
        <f>'Fig. 4E-F_RawA1'!L66-'Fig. 4E-F_RawA1'!L$6</f>
        <v>27.797663162417081</v>
      </c>
      <c r="M66" s="8"/>
      <c r="N66" s="8">
        <f>'Fig. 4E-F_RawA1'!N66-'Fig. 4E-F_RawA1'!N$6</f>
        <v>-29.59049186797705</v>
      </c>
      <c r="O66" s="13"/>
      <c r="P66" s="13"/>
      <c r="Q66" s="13"/>
      <c r="S66" s="14">
        <f t="shared" si="12"/>
        <v>-20.559157699924402</v>
      </c>
      <c r="T66" s="14">
        <f t="shared" si="13"/>
        <v>25.711349713405777</v>
      </c>
      <c r="U66" s="14">
        <f t="shared" si="14"/>
        <v>3</v>
      </c>
    </row>
    <row r="67" spans="1:24" s="2" customFormat="1" ht="15.75" thickTop="1" thickBot="1">
      <c r="A67" s="37" t="str">
        <f>'Fig. 4E-F_Raw'!A67</f>
        <v>GB1-3</v>
      </c>
      <c r="B67" s="38" t="str">
        <f>'Fig. 4E-F_Raw'!B67</f>
        <v>GB1-N811A + GB2</v>
      </c>
      <c r="C67" s="8"/>
      <c r="D67" s="8"/>
      <c r="E67" s="8"/>
      <c r="F67" s="8"/>
      <c r="G67" s="8"/>
      <c r="H67" s="8"/>
      <c r="I67" s="8"/>
      <c r="J67" s="8">
        <f>'Fig. 4E-F_RawA1'!J67-'Fig. 4E-F_RawA1'!J$7</f>
        <v>175.26117662764108</v>
      </c>
      <c r="K67" s="8"/>
      <c r="L67" s="8">
        <f>'Fig. 4E-F_RawA1'!L67-'Fig. 4E-F_RawA1'!L$7</f>
        <v>129.17265455160924</v>
      </c>
      <c r="M67" s="8"/>
      <c r="N67" s="8">
        <f>'Fig. 4E-F_RawA1'!N67-'Fig. 4E-F_RawA1'!N$7</f>
        <v>137.00929700245581</v>
      </c>
      <c r="O67" s="13"/>
      <c r="P67" s="13"/>
      <c r="Q67" s="13"/>
      <c r="S67" s="14">
        <f t="shared" si="12"/>
        <v>147.14770939390203</v>
      </c>
      <c r="T67" s="14">
        <f t="shared" si="13"/>
        <v>14.237608895135118</v>
      </c>
      <c r="U67" s="14">
        <f t="shared" si="14"/>
        <v>3</v>
      </c>
    </row>
    <row r="68" spans="1:24" s="2" customFormat="1" ht="15.75" thickTop="1" thickBot="1">
      <c r="A68" s="37" t="str">
        <f>'Fig. 4E-F_Raw'!A68</f>
        <v>GB1-4</v>
      </c>
      <c r="B68" s="38" t="str">
        <f>'Fig. 4E-F_Raw'!B68</f>
        <v>GB1-MYN-AAA + GB2</v>
      </c>
      <c r="C68" s="8"/>
      <c r="D68" s="8"/>
      <c r="E68" s="8"/>
      <c r="F68" s="8"/>
      <c r="G68" s="8"/>
      <c r="H68" s="8"/>
      <c r="I68" s="8"/>
      <c r="J68" s="8">
        <f>'Fig. 4E-F_RawA1'!J68-'Fig. 4E-F_RawA1'!J$8</f>
        <v>-65.983697867244558</v>
      </c>
      <c r="K68" s="8"/>
      <c r="L68" s="8">
        <f>'Fig. 4E-F_RawA1'!L68-'Fig. 4E-F_RawA1'!L$8</f>
        <v>-7.9057751481244125</v>
      </c>
      <c r="M68" s="8"/>
      <c r="N68" s="8">
        <f>'Fig. 4E-F_RawA1'!N68-'Fig. 4E-F_RawA1'!N$8</f>
        <v>-4.1080090807684684</v>
      </c>
      <c r="O68" s="13"/>
      <c r="P68" s="13"/>
      <c r="Q68" s="13"/>
      <c r="S68" s="14">
        <f t="shared" si="12"/>
        <v>-25.999160698712476</v>
      </c>
      <c r="T68" s="14">
        <f t="shared" si="13"/>
        <v>20.022305613256119</v>
      </c>
      <c r="U68" s="14">
        <f t="shared" si="14"/>
        <v>3</v>
      </c>
    </row>
    <row r="69" spans="1:24" s="2" customFormat="1" ht="15.75" thickTop="1" thickBot="1">
      <c r="A69" s="37" t="str">
        <f>'Fig. 4E-F_Raw'!A69</f>
        <v>GB1-20</v>
      </c>
      <c r="B69" s="38" t="str">
        <f>'Fig. 4E-F_Raw'!B69</f>
        <v>GB1-K792A + GB2</v>
      </c>
      <c r="C69" s="8"/>
      <c r="D69" s="8"/>
      <c r="E69" s="8"/>
      <c r="F69" s="8"/>
      <c r="G69" s="8"/>
      <c r="H69" s="8"/>
      <c r="I69" s="8"/>
      <c r="J69" s="8">
        <f>'Fig. 4E-F_RawA1'!J69-'Fig. 4E-F_RawA1'!J$9</f>
        <v>506.02992147288359</v>
      </c>
      <c r="K69" s="8"/>
      <c r="L69" s="8">
        <f>'Fig. 4E-F_RawA1'!L69-'Fig. 4E-F_RawA1'!L$9</f>
        <v>377.60681853207086</v>
      </c>
      <c r="M69" s="8"/>
      <c r="N69" s="8">
        <f>'Fig. 4E-F_RawA1'!N69-'Fig. 4E-F_RawA1'!N$9</f>
        <v>636.58178213613905</v>
      </c>
      <c r="O69" s="13"/>
      <c r="P69" s="13"/>
      <c r="Q69" s="13"/>
      <c r="S69" s="14">
        <f t="shared" si="12"/>
        <v>506.7395073803645</v>
      </c>
      <c r="T69" s="14">
        <f t="shared" si="13"/>
        <v>74.760474355442341</v>
      </c>
      <c r="U69" s="14">
        <f t="shared" si="14"/>
        <v>3</v>
      </c>
    </row>
    <row r="70" spans="1:24" s="2" customFormat="1" ht="15.75" thickTop="1" thickBot="1">
      <c r="A70" s="37" t="str">
        <f>'Fig. 4E-F_Raw'!A70</f>
        <v>GB2-9</v>
      </c>
      <c r="B70" s="38" t="str">
        <f>'Fig. 4E-F_Raw'!B70</f>
        <v>GB1 + GB2-M694A</v>
      </c>
      <c r="C70" s="8"/>
      <c r="D70" s="8">
        <f>'Fig. 4E-F_RawA1'!D70-'Fig. 4E-F_RawA1'!D$10</f>
        <v>364.43323493419587</v>
      </c>
      <c r="E70" s="8"/>
      <c r="F70" s="8">
        <f>'Fig. 4E-F_RawA1'!F70-'Fig. 4E-F_RawA1'!F$10</f>
        <v>300.51753602857525</v>
      </c>
      <c r="G70" s="8"/>
      <c r="H70" s="8">
        <f>'Fig. 4E-F_RawA1'!H70-'Fig. 4E-F_RawA1'!H$10</f>
        <v>312.91079819750718</v>
      </c>
      <c r="I70" s="8"/>
      <c r="J70" s="8"/>
      <c r="K70" s="8"/>
      <c r="L70" s="8"/>
      <c r="M70" s="8"/>
      <c r="N70" s="8"/>
      <c r="O70" s="13"/>
      <c r="P70" s="13"/>
      <c r="Q70" s="13"/>
      <c r="S70" s="14">
        <f t="shared" si="12"/>
        <v>325.95385638675947</v>
      </c>
      <c r="T70" s="14">
        <f t="shared" si="13"/>
        <v>19.569492983081716</v>
      </c>
      <c r="U70" s="14">
        <f t="shared" si="14"/>
        <v>3</v>
      </c>
    </row>
    <row r="71" spans="1:24" s="2" customFormat="1" ht="15.75" thickTop="1" thickBot="1">
      <c r="A71" s="37" t="str">
        <f>'Fig. 4E-F_Raw'!A71</f>
        <v>GB2-10</v>
      </c>
      <c r="B71" s="38" t="str">
        <f>'Fig. 4E-F_Raw'!B71</f>
        <v>GB1 + GB2-Y697A</v>
      </c>
      <c r="C71" s="8"/>
      <c r="D71" s="8">
        <f>'Fig. 4E-F_RawA1'!D71-'Fig. 4E-F_RawA1'!D$11</f>
        <v>-67.51325036149575</v>
      </c>
      <c r="E71" s="8"/>
      <c r="F71" s="8">
        <f>'Fig. 4E-F_RawA1'!F71-'Fig. 4E-F_RawA1'!F$11</f>
        <v>-92.358677738496965</v>
      </c>
      <c r="G71" s="8"/>
      <c r="H71" s="8">
        <f>'Fig. 4E-F_RawA1'!H71-'Fig. 4E-F_RawA1'!H$11</f>
        <v>-47.82002377452821</v>
      </c>
      <c r="I71" s="8"/>
      <c r="J71" s="8"/>
      <c r="K71" s="8"/>
      <c r="L71" s="8"/>
      <c r="M71" s="8"/>
      <c r="N71" s="8"/>
      <c r="O71" s="13"/>
      <c r="P71" s="13"/>
      <c r="Q71" s="13"/>
      <c r="S71" s="14">
        <f t="shared" si="12"/>
        <v>-69.230650624840308</v>
      </c>
      <c r="T71" s="14">
        <f t="shared" si="13"/>
        <v>12.885845231350306</v>
      </c>
      <c r="U71" s="14">
        <f t="shared" si="14"/>
        <v>3</v>
      </c>
    </row>
    <row r="72" spans="1:24" s="2" customFormat="1" ht="15.75" thickTop="1" thickBot="1">
      <c r="A72" s="37" t="str">
        <f>'Fig. 4E-F_Raw'!A72</f>
        <v>GB2-11</v>
      </c>
      <c r="B72" s="38" t="str">
        <f>'Fig. 4E-F_Raw'!B72</f>
        <v>GB1 + GB2-N698A</v>
      </c>
      <c r="C72" s="8"/>
      <c r="D72" s="8">
        <f>'Fig. 4E-F_RawA1'!D72-'Fig. 4E-F_RawA1'!D$12</f>
        <v>-18.309039153546053</v>
      </c>
      <c r="E72" s="8"/>
      <c r="F72" s="8">
        <f>'Fig. 4E-F_RawA1'!F72-'Fig. 4E-F_RawA1'!F$12</f>
        <v>-42.523512365468861</v>
      </c>
      <c r="G72" s="8"/>
      <c r="H72" s="8">
        <f>'Fig. 4E-F_RawA1'!H72-'Fig. 4E-F_RawA1'!H$12</f>
        <v>22.089696735989861</v>
      </c>
      <c r="I72" s="8"/>
      <c r="J72" s="8"/>
      <c r="K72" s="8"/>
      <c r="L72" s="8"/>
      <c r="M72" s="8"/>
      <c r="N72" s="8"/>
      <c r="O72" s="13"/>
      <c r="P72" s="13"/>
      <c r="Q72" s="13"/>
      <c r="S72" s="14">
        <f t="shared" si="12"/>
        <v>-12.914284927675018</v>
      </c>
      <c r="T72" s="14">
        <f t="shared" si="13"/>
        <v>18.846257165684758</v>
      </c>
      <c r="U72" s="14">
        <f t="shared" si="14"/>
        <v>3</v>
      </c>
    </row>
    <row r="73" spans="1:24" s="2" customFormat="1" ht="15.75" thickTop="1" thickBot="1">
      <c r="A73" s="37" t="str">
        <f>'Fig. 4E-F_Raw'!A73</f>
        <v>GB2-12</v>
      </c>
      <c r="B73" s="38" t="str">
        <f>'Fig. 4E-F_Raw'!B73</f>
        <v>GB1 + GB2-MYN-AAA</v>
      </c>
      <c r="C73" s="8"/>
      <c r="D73" s="8">
        <f>'Fig. 4E-F_RawA1'!D73-'Fig. 4E-F_RawA1'!D$13</f>
        <v>-30.684495816555682</v>
      </c>
      <c r="E73" s="8"/>
      <c r="F73" s="8">
        <f>'Fig. 4E-F_RawA1'!F73-'Fig. 4E-F_RawA1'!F$13</f>
        <v>-112.20785977390136</v>
      </c>
      <c r="G73" s="8"/>
      <c r="H73" s="8">
        <f>'Fig. 4E-F_RawA1'!H73-'Fig. 4E-F_RawA1'!H$13</f>
        <v>-48.343490039021503</v>
      </c>
      <c r="I73" s="8"/>
      <c r="J73" s="8"/>
      <c r="K73" s="8"/>
      <c r="L73" s="8"/>
      <c r="M73" s="8"/>
      <c r="N73" s="8"/>
      <c r="O73" s="13"/>
      <c r="P73" s="13"/>
      <c r="Q73" s="13"/>
      <c r="R73" s="16"/>
      <c r="S73" s="17">
        <f t="shared" si="12"/>
        <v>-63.745281876492847</v>
      </c>
      <c r="T73" s="17">
        <f t="shared" si="13"/>
        <v>24.761705054270543</v>
      </c>
      <c r="U73" s="17">
        <f t="shared" si="14"/>
        <v>3</v>
      </c>
      <c r="V73" s="16"/>
      <c r="W73" s="16"/>
      <c r="X73" s="16"/>
    </row>
    <row r="74" spans="1:24" s="2" customFormat="1" ht="15.75" thickTop="1" thickBot="1">
      <c r="A74" s="37" t="str">
        <f>'Fig. 4E-F_Raw'!A74</f>
        <v>GB2-22</v>
      </c>
      <c r="B74" s="38" t="str">
        <f>'Fig. 4E-F_Raw'!B74</f>
        <v>GB1 + GB2-S695A</v>
      </c>
      <c r="C74" s="8"/>
      <c r="D74" s="8">
        <f>'Fig. 4E-F_RawA1'!D74-'Fig. 4E-F_RawA1'!D$14</f>
        <v>552.96297691578718</v>
      </c>
      <c r="E74" s="8"/>
      <c r="F74" s="8">
        <f>'Fig. 4E-F_RawA1'!F74-'Fig. 4E-F_RawA1'!F$14</f>
        <v>272.47121703520895</v>
      </c>
      <c r="G74" s="8"/>
      <c r="H74" s="8">
        <f>'Fig. 4E-F_RawA1'!H74-'Fig. 4E-F_RawA1'!H$14</f>
        <v>473.65925297318068</v>
      </c>
      <c r="I74" s="8"/>
      <c r="J74" s="8"/>
      <c r="K74" s="8"/>
      <c r="L74" s="8"/>
      <c r="M74" s="8"/>
      <c r="N74" s="8"/>
      <c r="O74" s="13"/>
      <c r="P74" s="13"/>
      <c r="Q74" s="13"/>
      <c r="R74" s="16"/>
      <c r="S74" s="17">
        <f t="shared" si="12"/>
        <v>433.03114897472557</v>
      </c>
      <c r="T74" s="17">
        <f t="shared" si="13"/>
        <v>83.480314977260704</v>
      </c>
      <c r="U74" s="17">
        <f t="shared" si="14"/>
        <v>3</v>
      </c>
      <c r="V74" s="16"/>
      <c r="W74" s="16"/>
      <c r="X74" s="16"/>
    </row>
    <row r="75" spans="1:24" ht="15" thickTop="1">
      <c r="R75" s="24"/>
      <c r="S75" s="24"/>
      <c r="T75" s="24"/>
      <c r="U75" s="24"/>
      <c r="V75" s="24"/>
      <c r="W75" s="24"/>
      <c r="X75" s="24"/>
    </row>
    <row r="76" spans="1:24" s="2" customFormat="1" ht="15" thickBot="1">
      <c r="A76" s="49" t="str">
        <f>'Fig. 4E-F_Raw'!A76:B76</f>
        <v>CGP7930 30 μM</v>
      </c>
      <c r="B76" s="50"/>
    </row>
    <row r="77" spans="1:24" s="2" customFormat="1" ht="15.75" thickTop="1" thickBot="1">
      <c r="A77" s="25"/>
      <c r="B77" s="3"/>
      <c r="C77" s="4"/>
      <c r="D77" s="4">
        <f>'Fig. 4E-F_Raw'!D77</f>
        <v>20200527</v>
      </c>
      <c r="E77" s="4"/>
      <c r="F77" s="4">
        <f>'Fig. 4E-F_Raw'!F77</f>
        <v>20200528</v>
      </c>
      <c r="G77" s="4"/>
      <c r="H77" s="4">
        <f>'Fig. 4E-F_Raw'!H77</f>
        <v>20200529</v>
      </c>
      <c r="I77" s="4"/>
      <c r="J77" s="4">
        <f>'Fig. 4E-F_Raw'!J77</f>
        <v>20200604</v>
      </c>
      <c r="K77" s="4"/>
      <c r="L77" s="4">
        <f>'Fig. 4E-F_Raw'!L77</f>
        <v>20200605</v>
      </c>
      <c r="M77" s="4"/>
      <c r="N77" s="4">
        <f>'Fig. 4E-F_Raw'!N77</f>
        <v>20200610</v>
      </c>
      <c r="O77" s="4"/>
      <c r="P77" s="4"/>
      <c r="Q77" s="4"/>
      <c r="S77" s="5" t="s">
        <v>0</v>
      </c>
      <c r="T77" s="5" t="s">
        <v>1</v>
      </c>
      <c r="U77" s="5" t="s">
        <v>2</v>
      </c>
    </row>
    <row r="78" spans="1:24" s="2" customFormat="1" ht="15.75" thickTop="1" thickBot="1">
      <c r="A78" s="35" t="str">
        <f>'Fig. 4E-F_Raw'!A78</f>
        <v>Mock</v>
      </c>
      <c r="B78" s="36" t="str">
        <f>'Fig. 4E-F_Raw'!B78</f>
        <v>pRK</v>
      </c>
      <c r="C78" s="8"/>
      <c r="D78" s="8">
        <f>'Fig. 4E-F_RawA1'!D78-'Fig. 4E-F_RawA1'!D$3</f>
        <v>0</v>
      </c>
      <c r="E78" s="8"/>
      <c r="F78" s="8">
        <f>'Fig. 4E-F_RawA1'!F78-'Fig. 4E-F_RawA1'!F$3</f>
        <v>0</v>
      </c>
      <c r="G78" s="8"/>
      <c r="H78" s="8">
        <f>'Fig. 4E-F_RawA1'!H78-'Fig. 4E-F_RawA1'!H$3</f>
        <v>0</v>
      </c>
      <c r="I78" s="8"/>
      <c r="J78" s="8">
        <f>'Fig. 4E-F_RawA1'!J78-'Fig. 4E-F_RawA1'!J$3</f>
        <v>0</v>
      </c>
      <c r="K78" s="8"/>
      <c r="L78" s="8">
        <f>'Fig. 4E-F_RawA1'!L78-'Fig. 4E-F_RawA1'!L$3</f>
        <v>0</v>
      </c>
      <c r="M78" s="8"/>
      <c r="N78" s="8">
        <f>'Fig. 4E-F_RawA1'!N78-'Fig. 4E-F_RawA1'!N$3</f>
        <v>0</v>
      </c>
      <c r="O78" s="10"/>
      <c r="P78" s="10"/>
      <c r="Q78" s="10"/>
      <c r="S78" s="14">
        <f t="shared" ref="S78:S89" si="15">AVERAGE(C78:Q78)</f>
        <v>0</v>
      </c>
      <c r="T78" s="14">
        <f t="shared" ref="T78:T89" si="16">STDEVA(C78:Q78)/SQRT(COUNT(C78:Q78))</f>
        <v>0</v>
      </c>
      <c r="U78" s="14">
        <f t="shared" ref="U78:U89" si="17">COUNT(C78:Q78)</f>
        <v>6</v>
      </c>
    </row>
    <row r="79" spans="1:24" s="2" customFormat="1" ht="15.75" thickTop="1" thickBot="1">
      <c r="A79" s="37" t="str">
        <f>'Fig. 4E-F_Raw'!A79</f>
        <v>WT</v>
      </c>
      <c r="B79" s="38" t="str">
        <f>'Fig. 4E-F_Raw'!B79</f>
        <v>GB1 + GB2</v>
      </c>
      <c r="C79" s="8"/>
      <c r="D79" s="8">
        <f>'Fig. 4E-F_RawA1'!D79-'Fig. 4E-F_RawA1'!D$4</f>
        <v>379.19975962370313</v>
      </c>
      <c r="E79" s="8"/>
      <c r="F79" s="8">
        <f>'Fig. 4E-F_RawA1'!F79-'Fig. 4E-F_RawA1'!F$4</f>
        <v>264.27015214365213</v>
      </c>
      <c r="G79" s="8"/>
      <c r="H79" s="8">
        <f>'Fig. 4E-F_RawA1'!H79-'Fig. 4E-F_RawA1'!H$4</f>
        <v>115.48023104721142</v>
      </c>
      <c r="I79" s="8"/>
      <c r="J79" s="8">
        <f>'Fig. 4E-F_RawA1'!J79-'Fig. 4E-F_RawA1'!J$4</f>
        <v>465.27832333083529</v>
      </c>
      <c r="K79" s="8"/>
      <c r="L79" s="8">
        <f>'Fig. 4E-F_RawA1'!L79-'Fig. 4E-F_RawA1'!L$4</f>
        <v>417.892824132724</v>
      </c>
      <c r="M79" s="8"/>
      <c r="N79" s="8">
        <f>'Fig. 4E-F_RawA1'!N79-'Fig. 4E-F_RawA1'!N$4</f>
        <v>377.31898536637431</v>
      </c>
      <c r="O79" s="13"/>
      <c r="P79" s="13"/>
      <c r="Q79" s="13"/>
      <c r="S79" s="14">
        <f t="shared" si="15"/>
        <v>336.57337927408338</v>
      </c>
      <c r="T79" s="14">
        <f t="shared" si="16"/>
        <v>51.886081724181153</v>
      </c>
      <c r="U79" s="14">
        <f t="shared" si="17"/>
        <v>6</v>
      </c>
    </row>
    <row r="80" spans="1:24" s="2" customFormat="1" ht="15.75" thickTop="1" thickBot="1">
      <c r="A80" s="37" t="str">
        <f>'Fig. 4E-F_Raw'!A80</f>
        <v>GB1-1</v>
      </c>
      <c r="B80" s="38" t="str">
        <f>'Fig. 4E-F_Raw'!B80</f>
        <v>GB1-M807A + GB2</v>
      </c>
      <c r="C80" s="8"/>
      <c r="D80" s="8"/>
      <c r="E80" s="8"/>
      <c r="F80" s="8"/>
      <c r="G80" s="8"/>
      <c r="H80" s="8"/>
      <c r="I80" s="8"/>
      <c r="J80" s="8">
        <f>'Fig. 4E-F_RawA1'!J80-'Fig. 4E-F_RawA1'!J$5</f>
        <v>484.12435235268111</v>
      </c>
      <c r="K80" s="8"/>
      <c r="L80" s="8">
        <f>'Fig. 4E-F_RawA1'!L80-'Fig. 4E-F_RawA1'!L$5</f>
        <v>345.50511930188139</v>
      </c>
      <c r="M80" s="8"/>
      <c r="N80" s="8">
        <f>'Fig. 4E-F_RawA1'!N80-'Fig. 4E-F_RawA1'!N$5</f>
        <v>334.99357492658021</v>
      </c>
      <c r="O80" s="13"/>
      <c r="P80" s="13"/>
      <c r="Q80" s="13"/>
      <c r="S80" s="14">
        <f t="shared" si="15"/>
        <v>388.20768219371422</v>
      </c>
      <c r="T80" s="14">
        <f t="shared" si="16"/>
        <v>48.054236206174856</v>
      </c>
      <c r="U80" s="14">
        <f t="shared" si="17"/>
        <v>3</v>
      </c>
    </row>
    <row r="81" spans="1:24" s="2" customFormat="1" ht="15.75" thickTop="1" thickBot="1">
      <c r="A81" s="37" t="str">
        <f>'Fig. 4E-F_Raw'!A81</f>
        <v>GB1-2</v>
      </c>
      <c r="B81" s="38" t="str">
        <f>'Fig. 4E-F_Raw'!B81</f>
        <v>GB1-Y810A + GB2</v>
      </c>
      <c r="C81" s="8"/>
      <c r="D81" s="8"/>
      <c r="E81" s="8"/>
      <c r="F81" s="8"/>
      <c r="G81" s="8"/>
      <c r="H81" s="8"/>
      <c r="I81" s="8"/>
      <c r="J81" s="8">
        <f>'Fig. 4E-F_RawA1'!J81-'Fig. 4E-F_RawA1'!J$6</f>
        <v>984.11741853713488</v>
      </c>
      <c r="K81" s="8"/>
      <c r="L81" s="8">
        <f>'Fig. 4E-F_RawA1'!L81-'Fig. 4E-F_RawA1'!L$6</f>
        <v>641.10222906548154</v>
      </c>
      <c r="M81" s="8"/>
      <c r="N81" s="8">
        <f>'Fig. 4E-F_RawA1'!N81-'Fig. 4E-F_RawA1'!N$6</f>
        <v>476.28848301100834</v>
      </c>
      <c r="O81" s="13"/>
      <c r="P81" s="13"/>
      <c r="Q81" s="13"/>
      <c r="S81" s="14">
        <f t="shared" si="15"/>
        <v>700.50271020454159</v>
      </c>
      <c r="T81" s="14">
        <f t="shared" si="16"/>
        <v>149.57592253775729</v>
      </c>
      <c r="U81" s="14">
        <f t="shared" si="17"/>
        <v>3</v>
      </c>
    </row>
    <row r="82" spans="1:24" s="2" customFormat="1" ht="15.75" thickTop="1" thickBot="1">
      <c r="A82" s="37" t="str">
        <f>'Fig. 4E-F_Raw'!A82</f>
        <v>GB1-3</v>
      </c>
      <c r="B82" s="38" t="str">
        <f>'Fig. 4E-F_Raw'!B82</f>
        <v>GB1-N811A + GB2</v>
      </c>
      <c r="C82" s="8"/>
      <c r="D82" s="8"/>
      <c r="E82" s="8"/>
      <c r="F82" s="8"/>
      <c r="G82" s="8"/>
      <c r="H82" s="8"/>
      <c r="I82" s="8"/>
      <c r="J82" s="8">
        <f>'Fig. 4E-F_RawA1'!J82-'Fig. 4E-F_RawA1'!J$7</f>
        <v>466.79950982876147</v>
      </c>
      <c r="K82" s="8"/>
      <c r="L82" s="8">
        <f>'Fig. 4E-F_RawA1'!L82-'Fig. 4E-F_RawA1'!L$7</f>
        <v>258.42946156173593</v>
      </c>
      <c r="M82" s="8"/>
      <c r="N82" s="8">
        <f>'Fig. 4E-F_RawA1'!N82-'Fig. 4E-F_RawA1'!N$7</f>
        <v>234.72459578721964</v>
      </c>
      <c r="O82" s="13"/>
      <c r="P82" s="13"/>
      <c r="Q82" s="13"/>
      <c r="S82" s="14">
        <f t="shared" si="15"/>
        <v>319.98452239257239</v>
      </c>
      <c r="T82" s="14">
        <f t="shared" si="16"/>
        <v>73.725754358666393</v>
      </c>
      <c r="U82" s="14">
        <f t="shared" si="17"/>
        <v>3</v>
      </c>
    </row>
    <row r="83" spans="1:24" s="2" customFormat="1" ht="15.75" thickTop="1" thickBot="1">
      <c r="A83" s="37" t="str">
        <f>'Fig. 4E-F_Raw'!A83</f>
        <v>GB1-4</v>
      </c>
      <c r="B83" s="38" t="str">
        <f>'Fig. 4E-F_Raw'!B83</f>
        <v>GB1-MYN-AAA + GB2</v>
      </c>
      <c r="C83" s="8"/>
      <c r="D83" s="8"/>
      <c r="E83" s="8"/>
      <c r="F83" s="8"/>
      <c r="G83" s="8"/>
      <c r="H83" s="8"/>
      <c r="I83" s="8"/>
      <c r="J83" s="8">
        <f>'Fig. 4E-F_RawA1'!J83-'Fig. 4E-F_RawA1'!J$8</f>
        <v>159.12128938650355</v>
      </c>
      <c r="K83" s="8"/>
      <c r="L83" s="8">
        <f>'Fig. 4E-F_RawA1'!L83-'Fig. 4E-F_RawA1'!L$8</f>
        <v>412.75283438964993</v>
      </c>
      <c r="M83" s="8"/>
      <c r="N83" s="8">
        <f>'Fig. 4E-F_RawA1'!N83-'Fig. 4E-F_RawA1'!N$8</f>
        <v>362.65033227728145</v>
      </c>
      <c r="O83" s="13"/>
      <c r="P83" s="13"/>
      <c r="Q83" s="13"/>
      <c r="S83" s="14">
        <f t="shared" si="15"/>
        <v>311.50815201781165</v>
      </c>
      <c r="T83" s="14">
        <f t="shared" si="16"/>
        <v>77.554028707819384</v>
      </c>
      <c r="U83" s="14">
        <f t="shared" si="17"/>
        <v>3</v>
      </c>
    </row>
    <row r="84" spans="1:24" s="2" customFormat="1" ht="15.75" thickTop="1" thickBot="1">
      <c r="A84" s="37" t="str">
        <f>'Fig. 4E-F_Raw'!A84</f>
        <v>GB1-20</v>
      </c>
      <c r="B84" s="38" t="str">
        <f>'Fig. 4E-F_Raw'!B84</f>
        <v>GB1-K792A + GB2</v>
      </c>
      <c r="C84" s="8"/>
      <c r="D84" s="8"/>
      <c r="E84" s="8"/>
      <c r="F84" s="8"/>
      <c r="G84" s="8"/>
      <c r="H84" s="8"/>
      <c r="I84" s="8"/>
      <c r="J84" s="8">
        <f>'Fig. 4E-F_RawA1'!J84-'Fig. 4E-F_RawA1'!J$9</f>
        <v>164.47079743756393</v>
      </c>
      <c r="K84" s="8"/>
      <c r="L84" s="8">
        <f>'Fig. 4E-F_RawA1'!L84-'Fig. 4E-F_RawA1'!L$9</f>
        <v>336.50223663255167</v>
      </c>
      <c r="M84" s="8"/>
      <c r="N84" s="8">
        <f>'Fig. 4E-F_RawA1'!N84-'Fig. 4E-F_RawA1'!N$9</f>
        <v>403.6793974547827</v>
      </c>
      <c r="O84" s="13"/>
      <c r="P84" s="13"/>
      <c r="Q84" s="13"/>
      <c r="S84" s="14">
        <f t="shared" si="15"/>
        <v>301.55081050829943</v>
      </c>
      <c r="T84" s="14">
        <f t="shared" si="16"/>
        <v>71.230588517477869</v>
      </c>
      <c r="U84" s="14">
        <f t="shared" si="17"/>
        <v>3</v>
      </c>
    </row>
    <row r="85" spans="1:24" s="2" customFormat="1" ht="15.75" thickTop="1" thickBot="1">
      <c r="A85" s="37" t="str">
        <f>'Fig. 4E-F_Raw'!A85</f>
        <v>GB2-9</v>
      </c>
      <c r="B85" s="38" t="str">
        <f>'Fig. 4E-F_Raw'!B85</f>
        <v>GB1 + GB2-M694A</v>
      </c>
      <c r="C85" s="8"/>
      <c r="D85" s="8">
        <f>'Fig. 4E-F_RawA1'!D85-'Fig. 4E-F_RawA1'!D$10</f>
        <v>17.254486158112684</v>
      </c>
      <c r="E85" s="8"/>
      <c r="F85" s="8">
        <f>'Fig. 4E-F_RawA1'!F85-'Fig. 4E-F_RawA1'!F$10</f>
        <v>25.00357082948733</v>
      </c>
      <c r="G85" s="8"/>
      <c r="H85" s="8">
        <f>'Fig. 4E-F_RawA1'!H85-'Fig. 4E-F_RawA1'!H$10</f>
        <v>6.9663412782904288</v>
      </c>
      <c r="I85" s="8"/>
      <c r="J85" s="8"/>
      <c r="K85" s="8"/>
      <c r="L85" s="8"/>
      <c r="M85" s="8"/>
      <c r="N85" s="8"/>
      <c r="O85" s="13"/>
      <c r="P85" s="13"/>
      <c r="Q85" s="13"/>
      <c r="S85" s="14">
        <f t="shared" si="15"/>
        <v>16.408132755296815</v>
      </c>
      <c r="T85" s="14">
        <f t="shared" si="16"/>
        <v>5.2240676371478392</v>
      </c>
      <c r="U85" s="14">
        <f t="shared" si="17"/>
        <v>3</v>
      </c>
    </row>
    <row r="86" spans="1:24" s="2" customFormat="1" ht="15.75" thickTop="1" thickBot="1">
      <c r="A86" s="37" t="str">
        <f>'Fig. 4E-F_Raw'!A86</f>
        <v>GB2-10</v>
      </c>
      <c r="B86" s="38" t="str">
        <f>'Fig. 4E-F_Raw'!B86</f>
        <v>GB1 + GB2-Y697A</v>
      </c>
      <c r="C86" s="8"/>
      <c r="D86" s="8">
        <f>'Fig. 4E-F_RawA1'!D86-'Fig. 4E-F_RawA1'!D$11</f>
        <v>-12.382903562005311</v>
      </c>
      <c r="E86" s="8"/>
      <c r="F86" s="8">
        <f>'Fig. 4E-F_RawA1'!F86-'Fig. 4E-F_RawA1'!F$11</f>
        <v>-15.152162645723934</v>
      </c>
      <c r="G86" s="8"/>
      <c r="H86" s="8">
        <f>'Fig. 4E-F_RawA1'!H86-'Fig. 4E-F_RawA1'!H$11</f>
        <v>11.122852263594098</v>
      </c>
      <c r="I86" s="8"/>
      <c r="J86" s="8"/>
      <c r="K86" s="8"/>
      <c r="L86" s="8"/>
      <c r="M86" s="8"/>
      <c r="N86" s="8"/>
      <c r="O86" s="13"/>
      <c r="P86" s="13"/>
      <c r="Q86" s="13"/>
      <c r="S86" s="14">
        <f t="shared" si="15"/>
        <v>-5.4707379813783819</v>
      </c>
      <c r="T86" s="14">
        <f t="shared" si="16"/>
        <v>8.3352189909588645</v>
      </c>
      <c r="U86" s="14">
        <f t="shared" si="17"/>
        <v>3</v>
      </c>
    </row>
    <row r="87" spans="1:24" s="2" customFormat="1" ht="15.75" thickTop="1" thickBot="1">
      <c r="A87" s="37" t="str">
        <f>'Fig. 4E-F_Raw'!A87</f>
        <v>GB2-11</v>
      </c>
      <c r="B87" s="38" t="str">
        <f>'Fig. 4E-F_Raw'!B87</f>
        <v>GB1 + GB2-N698A</v>
      </c>
      <c r="C87" s="8"/>
      <c r="D87" s="8">
        <f>'Fig. 4E-F_RawA1'!D87-'Fig. 4E-F_RawA1'!D$12</f>
        <v>-8.6587728778734459</v>
      </c>
      <c r="E87" s="8"/>
      <c r="F87" s="8">
        <f>'Fig. 4E-F_RawA1'!F87-'Fig. 4E-F_RawA1'!F$12</f>
        <v>100.15225899347737</v>
      </c>
      <c r="G87" s="8"/>
      <c r="H87" s="8">
        <f>'Fig. 4E-F_RawA1'!H87-'Fig. 4E-F_RawA1'!H$12</f>
        <v>39.100348361082467</v>
      </c>
      <c r="I87" s="8"/>
      <c r="J87" s="8"/>
      <c r="K87" s="8"/>
      <c r="L87" s="8"/>
      <c r="M87" s="8"/>
      <c r="N87" s="8"/>
      <c r="O87" s="13"/>
      <c r="P87" s="13"/>
      <c r="Q87" s="13"/>
      <c r="S87" s="14">
        <f t="shared" si="15"/>
        <v>43.531278158895468</v>
      </c>
      <c r="T87" s="14">
        <f t="shared" si="16"/>
        <v>31.489072275854102</v>
      </c>
      <c r="U87" s="14">
        <f t="shared" si="17"/>
        <v>3</v>
      </c>
    </row>
    <row r="88" spans="1:24" s="2" customFormat="1" ht="15.75" thickTop="1" thickBot="1">
      <c r="A88" s="37" t="str">
        <f>'Fig. 4E-F_Raw'!A88</f>
        <v>GB2-12</v>
      </c>
      <c r="B88" s="38" t="str">
        <f>'Fig. 4E-F_Raw'!B88</f>
        <v>GB1 + GB2-MYN-AAA</v>
      </c>
      <c r="C88" s="8"/>
      <c r="D88" s="8">
        <f>'Fig. 4E-F_RawA1'!D88-'Fig. 4E-F_RawA1'!D$13</f>
        <v>-40.710094678274118</v>
      </c>
      <c r="E88" s="8"/>
      <c r="F88" s="8">
        <f>'Fig. 4E-F_RawA1'!F88-'Fig. 4E-F_RawA1'!F$13</f>
        <v>-92.970145164249175</v>
      </c>
      <c r="G88" s="8"/>
      <c r="H88" s="8">
        <f>'Fig. 4E-F_RawA1'!H88-'Fig. 4E-F_RawA1'!H$13</f>
        <v>-35.797098465814543</v>
      </c>
      <c r="I88" s="8"/>
      <c r="J88" s="8"/>
      <c r="K88" s="8"/>
      <c r="L88" s="8"/>
      <c r="M88" s="8"/>
      <c r="N88" s="8"/>
      <c r="O88" s="13"/>
      <c r="P88" s="13"/>
      <c r="Q88" s="13"/>
      <c r="R88" s="16"/>
      <c r="S88" s="17">
        <f t="shared" si="15"/>
        <v>-56.492446102779276</v>
      </c>
      <c r="T88" s="17">
        <f t="shared" si="16"/>
        <v>18.293908636121493</v>
      </c>
      <c r="U88" s="17">
        <f t="shared" si="17"/>
        <v>3</v>
      </c>
      <c r="V88" s="16"/>
      <c r="W88" s="16"/>
      <c r="X88" s="16"/>
    </row>
    <row r="89" spans="1:24" s="2" customFormat="1" ht="15.75" thickTop="1" thickBot="1">
      <c r="A89" s="37" t="str">
        <f>'Fig. 4E-F_Raw'!A89</f>
        <v>GB2-22</v>
      </c>
      <c r="B89" s="38" t="str">
        <f>'Fig. 4E-F_Raw'!B89</f>
        <v>GB1 + GB2-S695A</v>
      </c>
      <c r="C89" s="8"/>
      <c r="D89" s="8">
        <f>'Fig. 4E-F_RawA1'!D89-'Fig. 4E-F_RawA1'!D$14</f>
        <v>315.65785810324735</v>
      </c>
      <c r="E89" s="8"/>
      <c r="F89" s="8">
        <f>'Fig. 4E-F_RawA1'!F89-'Fig. 4E-F_RawA1'!F$14</f>
        <v>207.52844466376837</v>
      </c>
      <c r="G89" s="8"/>
      <c r="H89" s="8">
        <f>'Fig. 4E-F_RawA1'!H89-'Fig. 4E-F_RawA1'!H$14</f>
        <v>117.43623612060878</v>
      </c>
      <c r="I89" s="8"/>
      <c r="J89" s="8"/>
      <c r="K89" s="8"/>
      <c r="L89" s="8"/>
      <c r="M89" s="8"/>
      <c r="N89" s="8"/>
      <c r="O89" s="13"/>
      <c r="P89" s="13"/>
      <c r="Q89" s="13"/>
      <c r="R89" s="16"/>
      <c r="S89" s="17">
        <f t="shared" si="15"/>
        <v>213.54084629587484</v>
      </c>
      <c r="T89" s="17">
        <f t="shared" si="16"/>
        <v>57.300565981487296</v>
      </c>
      <c r="U89" s="17">
        <f t="shared" si="17"/>
        <v>3</v>
      </c>
      <c r="V89" s="16"/>
      <c r="W89" s="16"/>
      <c r="X89" s="16"/>
    </row>
    <row r="90" spans="1:24" ht="15" thickTop="1"/>
    <row r="91" spans="1:24" s="2" customFormat="1" ht="15" thickBot="1">
      <c r="A91" s="49" t="str">
        <f>'Fig. 4E-F_Raw'!A91:B91</f>
        <v>rac-BHFF 30 μM</v>
      </c>
      <c r="B91" s="50"/>
    </row>
    <row r="92" spans="1:24" s="2" customFormat="1" ht="15.75" thickTop="1" thickBot="1">
      <c r="A92" s="25"/>
      <c r="B92" s="3"/>
      <c r="C92" s="4"/>
      <c r="D92" s="4">
        <f>'Fig. 4E-F_Raw'!D92</f>
        <v>20200527</v>
      </c>
      <c r="E92" s="4"/>
      <c r="F92" s="4">
        <f>'Fig. 4E-F_Raw'!F92</f>
        <v>20200528</v>
      </c>
      <c r="G92" s="4"/>
      <c r="H92" s="4">
        <f>'Fig. 4E-F_Raw'!H92</f>
        <v>20200529</v>
      </c>
      <c r="I92" s="4"/>
      <c r="J92" s="4">
        <f>'Fig. 4E-F_Raw'!J92</f>
        <v>20200604</v>
      </c>
      <c r="K92" s="4"/>
      <c r="L92" s="4">
        <f>'Fig. 4E-F_Raw'!L92</f>
        <v>20200605</v>
      </c>
      <c r="M92" s="4"/>
      <c r="N92" s="4">
        <f>'Fig. 4E-F_Raw'!N92</f>
        <v>20200610</v>
      </c>
      <c r="O92" s="4"/>
      <c r="P92" s="4"/>
      <c r="Q92" s="4"/>
      <c r="S92" s="5" t="s">
        <v>0</v>
      </c>
      <c r="T92" s="5" t="s">
        <v>1</v>
      </c>
      <c r="U92" s="5" t="s">
        <v>2</v>
      </c>
    </row>
    <row r="93" spans="1:24" s="2" customFormat="1" ht="15.75" thickTop="1" thickBot="1">
      <c r="A93" s="35" t="str">
        <f>'Fig. 4E-F_Raw'!A93</f>
        <v>Mock</v>
      </c>
      <c r="B93" s="36" t="str">
        <f>'Fig. 4E-F_Raw'!B93</f>
        <v>pRK</v>
      </c>
      <c r="C93" s="8"/>
      <c r="D93" s="8">
        <f>'Fig. 4E-F_RawA1'!D93-'Fig. 4E-F_RawA1'!D$3</f>
        <v>0</v>
      </c>
      <c r="E93" s="8"/>
      <c r="F93" s="8">
        <f>'Fig. 4E-F_RawA1'!F93-'Fig. 4E-F_RawA1'!F$3</f>
        <v>0</v>
      </c>
      <c r="G93" s="8"/>
      <c r="H93" s="8">
        <f>'Fig. 4E-F_RawA1'!H93-'Fig. 4E-F_RawA1'!H$3</f>
        <v>0</v>
      </c>
      <c r="I93" s="8"/>
      <c r="J93" s="8">
        <f>'Fig. 4E-F_RawA1'!J93-'Fig. 4E-F_RawA1'!J$3</f>
        <v>0</v>
      </c>
      <c r="K93" s="8"/>
      <c r="L93" s="8">
        <f>'Fig. 4E-F_RawA1'!L93-'Fig. 4E-F_RawA1'!L$3</f>
        <v>0</v>
      </c>
      <c r="M93" s="8"/>
      <c r="N93" s="8">
        <f>'Fig. 4E-F_RawA1'!N93-'Fig. 4E-F_RawA1'!N$3</f>
        <v>0</v>
      </c>
      <c r="O93" s="10"/>
      <c r="P93" s="10"/>
      <c r="Q93" s="10"/>
      <c r="S93" s="14">
        <f t="shared" ref="S93:S104" si="18">AVERAGE(C93:Q93)</f>
        <v>0</v>
      </c>
      <c r="T93" s="14">
        <f t="shared" ref="T93:T104" si="19">STDEVA(C93:Q93)/SQRT(COUNT(C93:Q93))</f>
        <v>0</v>
      </c>
      <c r="U93" s="14">
        <f t="shared" ref="U93:U104" si="20">COUNT(C93:Q93)</f>
        <v>6</v>
      </c>
    </row>
    <row r="94" spans="1:24" s="2" customFormat="1" ht="15.75" thickTop="1" thickBot="1">
      <c r="A94" s="37" t="str">
        <f>'Fig. 4E-F_Raw'!A94</f>
        <v>WT</v>
      </c>
      <c r="B94" s="38" t="str">
        <f>'Fig. 4E-F_Raw'!B94</f>
        <v>GB1 + GB2</v>
      </c>
      <c r="C94" s="8"/>
      <c r="D94" s="8">
        <f>'Fig. 4E-F_RawA1'!D94-'Fig. 4E-F_RawA1'!D$4</f>
        <v>811.76879326965513</v>
      </c>
      <c r="E94" s="8"/>
      <c r="F94" s="8">
        <f>'Fig. 4E-F_RawA1'!F94-'Fig. 4E-F_RawA1'!F$4</f>
        <v>611.7970028998875</v>
      </c>
      <c r="G94" s="8"/>
      <c r="H94" s="8">
        <f>'Fig. 4E-F_RawA1'!H94-'Fig. 4E-F_RawA1'!H$4</f>
        <v>403.84370709062921</v>
      </c>
      <c r="I94" s="8"/>
      <c r="J94" s="8">
        <f>'Fig. 4E-F_RawA1'!J94-'Fig. 4E-F_RawA1'!J$4</f>
        <v>750.42171907625698</v>
      </c>
      <c r="K94" s="8"/>
      <c r="L94" s="8">
        <f>'Fig. 4E-F_RawA1'!L94-'Fig. 4E-F_RawA1'!L$4</f>
        <v>552.16186315762729</v>
      </c>
      <c r="M94" s="8"/>
      <c r="N94" s="8">
        <f>'Fig. 4E-F_RawA1'!N94-'Fig. 4E-F_RawA1'!N$4</f>
        <v>610.44091560849142</v>
      </c>
      <c r="O94" s="13"/>
      <c r="P94" s="13"/>
      <c r="Q94" s="13"/>
      <c r="S94" s="14">
        <f t="shared" si="18"/>
        <v>623.4056668504245</v>
      </c>
      <c r="T94" s="14">
        <f t="shared" si="19"/>
        <v>59.217037106203563</v>
      </c>
      <c r="U94" s="14">
        <f t="shared" si="20"/>
        <v>6</v>
      </c>
    </row>
    <row r="95" spans="1:24" s="2" customFormat="1" ht="15.75" thickTop="1" thickBot="1">
      <c r="A95" s="37" t="str">
        <f>'Fig. 4E-F_Raw'!A95</f>
        <v>GB1-1</v>
      </c>
      <c r="B95" s="38" t="str">
        <f>'Fig. 4E-F_Raw'!B95</f>
        <v>GB1-M807A + GB2</v>
      </c>
      <c r="C95" s="8"/>
      <c r="D95" s="8"/>
      <c r="E95" s="8"/>
      <c r="F95" s="8"/>
      <c r="G95" s="8"/>
      <c r="H95" s="8"/>
      <c r="I95" s="8"/>
      <c r="J95" s="8">
        <f>'Fig. 4E-F_RawA1'!J95-'Fig. 4E-F_RawA1'!J$5</f>
        <v>868.74759863470968</v>
      </c>
      <c r="K95" s="8"/>
      <c r="L95" s="8">
        <f>'Fig. 4E-F_RawA1'!L95-'Fig. 4E-F_RawA1'!L$5</f>
        <v>589.50410460395074</v>
      </c>
      <c r="M95" s="8"/>
      <c r="N95" s="8">
        <f>'Fig. 4E-F_RawA1'!N95-'Fig. 4E-F_RawA1'!N$5</f>
        <v>693.06784903948437</v>
      </c>
      <c r="O95" s="13"/>
      <c r="P95" s="13"/>
      <c r="Q95" s="13"/>
      <c r="S95" s="14">
        <f t="shared" si="18"/>
        <v>717.1065174260483</v>
      </c>
      <c r="T95" s="14">
        <f t="shared" si="19"/>
        <v>81.501790211373034</v>
      </c>
      <c r="U95" s="14">
        <f t="shared" si="20"/>
        <v>3</v>
      </c>
    </row>
    <row r="96" spans="1:24" s="2" customFormat="1" ht="15.75" thickTop="1" thickBot="1">
      <c r="A96" s="37" t="str">
        <f>'Fig. 4E-F_Raw'!A96</f>
        <v>GB1-2</v>
      </c>
      <c r="B96" s="38" t="str">
        <f>'Fig. 4E-F_Raw'!B96</f>
        <v>GB1-Y810A + GB2</v>
      </c>
      <c r="C96" s="8"/>
      <c r="D96" s="8"/>
      <c r="E96" s="8"/>
      <c r="F96" s="8"/>
      <c r="G96" s="8"/>
      <c r="H96" s="8"/>
      <c r="I96" s="8"/>
      <c r="J96" s="8">
        <f>'Fig. 4E-F_RawA1'!J96-'Fig. 4E-F_RawA1'!J$6</f>
        <v>289.16321951501897</v>
      </c>
      <c r="K96" s="8"/>
      <c r="L96" s="8">
        <f>'Fig. 4E-F_RawA1'!L96-'Fig. 4E-F_RawA1'!L$6</f>
        <v>329.60233290516987</v>
      </c>
      <c r="M96" s="8"/>
      <c r="N96" s="8">
        <f>'Fig. 4E-F_RawA1'!N96-'Fig. 4E-F_RawA1'!N$6</f>
        <v>112.91639650430693</v>
      </c>
      <c r="O96" s="13"/>
      <c r="P96" s="13"/>
      <c r="Q96" s="13"/>
      <c r="S96" s="14">
        <f t="shared" si="18"/>
        <v>243.89398297483194</v>
      </c>
      <c r="T96" s="14">
        <f t="shared" si="19"/>
        <v>66.521115923638007</v>
      </c>
      <c r="U96" s="14">
        <f t="shared" si="20"/>
        <v>3</v>
      </c>
    </row>
    <row r="97" spans="1:24" s="2" customFormat="1" ht="15.75" thickTop="1" thickBot="1">
      <c r="A97" s="37" t="str">
        <f>'Fig. 4E-F_Raw'!A97</f>
        <v>GB1-3</v>
      </c>
      <c r="B97" s="38" t="str">
        <f>'Fig. 4E-F_Raw'!B97</f>
        <v>GB1-N811A + GB2</v>
      </c>
      <c r="C97" s="8"/>
      <c r="D97" s="8"/>
      <c r="E97" s="8"/>
      <c r="F97" s="8"/>
      <c r="G97" s="8"/>
      <c r="H97" s="8"/>
      <c r="I97" s="8"/>
      <c r="J97" s="8">
        <f>'Fig. 4E-F_RawA1'!J97-'Fig. 4E-F_RawA1'!J$7</f>
        <v>1359.8799158184004</v>
      </c>
      <c r="K97" s="8"/>
      <c r="L97" s="8">
        <f>'Fig. 4E-F_RawA1'!L97-'Fig. 4E-F_RawA1'!L$7</f>
        <v>915.76388885960091</v>
      </c>
      <c r="M97" s="8"/>
      <c r="N97" s="8">
        <f>'Fig. 4E-F_RawA1'!N97-'Fig. 4E-F_RawA1'!N$7</f>
        <v>957.4373385993415</v>
      </c>
      <c r="O97" s="13"/>
      <c r="P97" s="13"/>
      <c r="Q97" s="13"/>
      <c r="S97" s="14">
        <f t="shared" si="18"/>
        <v>1077.6937144257809</v>
      </c>
      <c r="T97" s="14">
        <f t="shared" si="19"/>
        <v>141.60503556912565</v>
      </c>
      <c r="U97" s="14">
        <f t="shared" si="20"/>
        <v>3</v>
      </c>
    </row>
    <row r="98" spans="1:24" s="2" customFormat="1" ht="15.75" thickTop="1" thickBot="1">
      <c r="A98" s="37" t="str">
        <f>'Fig. 4E-F_Raw'!A98</f>
        <v>GB1-4</v>
      </c>
      <c r="B98" s="38" t="str">
        <f>'Fig. 4E-F_Raw'!B98</f>
        <v>GB1-MYN-AAA + GB2</v>
      </c>
      <c r="C98" s="8"/>
      <c r="D98" s="8"/>
      <c r="E98" s="8"/>
      <c r="F98" s="8"/>
      <c r="G98" s="8"/>
      <c r="H98" s="8"/>
      <c r="I98" s="8"/>
      <c r="J98" s="8">
        <f>'Fig. 4E-F_RawA1'!J98-'Fig. 4E-F_RawA1'!J$8</f>
        <v>-201.97006320397628</v>
      </c>
      <c r="K98" s="8"/>
      <c r="L98" s="8">
        <f>'Fig. 4E-F_RawA1'!L98-'Fig. 4E-F_RawA1'!L$8</f>
        <v>91.064826051541573</v>
      </c>
      <c r="M98" s="8"/>
      <c r="N98" s="8">
        <f>'Fig. 4E-F_RawA1'!N98-'Fig. 4E-F_RawA1'!N$8</f>
        <v>20.563285604534002</v>
      </c>
      <c r="O98" s="13"/>
      <c r="P98" s="13"/>
      <c r="Q98" s="13"/>
      <c r="S98" s="14">
        <f t="shared" si="18"/>
        <v>-30.113983849300237</v>
      </c>
      <c r="T98" s="14">
        <f t="shared" si="19"/>
        <v>88.305343005054141</v>
      </c>
      <c r="U98" s="14">
        <f t="shared" si="20"/>
        <v>3</v>
      </c>
    </row>
    <row r="99" spans="1:24" s="2" customFormat="1" ht="15.75" thickTop="1" thickBot="1">
      <c r="A99" s="37" t="str">
        <f>'Fig. 4E-F_Raw'!A99</f>
        <v>GB1-20</v>
      </c>
      <c r="B99" s="38" t="str">
        <f>'Fig. 4E-F_Raw'!B99</f>
        <v>GB1-K792A + GB2</v>
      </c>
      <c r="C99" s="8"/>
      <c r="D99" s="8"/>
      <c r="E99" s="8"/>
      <c r="F99" s="8"/>
      <c r="G99" s="8"/>
      <c r="H99" s="8"/>
      <c r="I99" s="8"/>
      <c r="J99" s="8">
        <f>'Fig. 4E-F_RawA1'!J99-'Fig. 4E-F_RawA1'!J$9</f>
        <v>15.953273883058898</v>
      </c>
      <c r="K99" s="8"/>
      <c r="L99" s="8">
        <f>'Fig. 4E-F_RawA1'!L99-'Fig. 4E-F_RawA1'!L$9</f>
        <v>280.01680033139837</v>
      </c>
      <c r="M99" s="8"/>
      <c r="N99" s="8">
        <f>'Fig. 4E-F_RawA1'!N99-'Fig. 4E-F_RawA1'!N$9</f>
        <v>354.516795910513</v>
      </c>
      <c r="O99" s="13"/>
      <c r="P99" s="13"/>
      <c r="Q99" s="13"/>
      <c r="S99" s="14">
        <f t="shared" si="18"/>
        <v>216.8289567083234</v>
      </c>
      <c r="T99" s="14">
        <f t="shared" si="19"/>
        <v>102.71455965962052</v>
      </c>
      <c r="U99" s="14">
        <f t="shared" si="20"/>
        <v>3</v>
      </c>
    </row>
    <row r="100" spans="1:24" s="2" customFormat="1" ht="15.75" thickTop="1" thickBot="1">
      <c r="A100" s="37" t="str">
        <f>'Fig. 4E-F_Raw'!A100</f>
        <v>GB2-9</v>
      </c>
      <c r="B100" s="38" t="str">
        <f>'Fig. 4E-F_Raw'!B100</f>
        <v>GB1 + GB2-M694A</v>
      </c>
      <c r="C100" s="8"/>
      <c r="D100" s="8">
        <f>'Fig. 4E-F_RawA1'!D100-'Fig. 4E-F_RawA1'!D$10</f>
        <v>390.63710642192984</v>
      </c>
      <c r="E100" s="8"/>
      <c r="F100" s="8">
        <f>'Fig. 4E-F_RawA1'!F100-'Fig. 4E-F_RawA1'!F$10</f>
        <v>448.82945587056747</v>
      </c>
      <c r="G100" s="8"/>
      <c r="H100" s="8">
        <f>'Fig. 4E-F_RawA1'!H100-'Fig. 4E-F_RawA1'!H$10</f>
        <v>322.64014673498747</v>
      </c>
      <c r="I100" s="8"/>
      <c r="J100" s="8"/>
      <c r="K100" s="8"/>
      <c r="L100" s="8"/>
      <c r="M100" s="8"/>
      <c r="N100" s="8"/>
      <c r="O100" s="13"/>
      <c r="P100" s="13"/>
      <c r="Q100" s="13"/>
      <c r="S100" s="14">
        <f t="shared" si="18"/>
        <v>387.36890300916161</v>
      </c>
      <c r="T100" s="14">
        <f t="shared" si="19"/>
        <v>36.464349256907212</v>
      </c>
      <c r="U100" s="14">
        <f t="shared" si="20"/>
        <v>3</v>
      </c>
    </row>
    <row r="101" spans="1:24" s="2" customFormat="1" ht="15.75" thickTop="1" thickBot="1">
      <c r="A101" s="37" t="str">
        <f>'Fig. 4E-F_Raw'!A101</f>
        <v>GB2-10</v>
      </c>
      <c r="B101" s="38" t="str">
        <f>'Fig. 4E-F_Raw'!B101</f>
        <v>GB1 + GB2-Y697A</v>
      </c>
      <c r="C101" s="8"/>
      <c r="D101" s="8">
        <f>'Fig. 4E-F_RawA1'!D101-'Fig. 4E-F_RawA1'!D$11</f>
        <v>580.23379446529964</v>
      </c>
      <c r="E101" s="8"/>
      <c r="F101" s="8">
        <f>'Fig. 4E-F_RawA1'!F101-'Fig. 4E-F_RawA1'!F$11</f>
        <v>415.58504956001059</v>
      </c>
      <c r="G101" s="8"/>
      <c r="H101" s="8">
        <f>'Fig. 4E-F_RawA1'!H101-'Fig. 4E-F_RawA1'!H$11</f>
        <v>453.41466149500775</v>
      </c>
      <c r="I101" s="8"/>
      <c r="J101" s="8"/>
      <c r="K101" s="8"/>
      <c r="L101" s="8"/>
      <c r="M101" s="8"/>
      <c r="N101" s="8"/>
      <c r="O101" s="13"/>
      <c r="P101" s="13"/>
      <c r="Q101" s="13"/>
      <c r="S101" s="14">
        <f t="shared" si="18"/>
        <v>483.07783517343933</v>
      </c>
      <c r="T101" s="14">
        <f t="shared" si="19"/>
        <v>49.79032772279291</v>
      </c>
      <c r="U101" s="14">
        <f t="shared" si="20"/>
        <v>3</v>
      </c>
    </row>
    <row r="102" spans="1:24" s="2" customFormat="1" ht="15.75" thickTop="1" thickBot="1">
      <c r="A102" s="37" t="str">
        <f>'Fig. 4E-F_Raw'!A102</f>
        <v>GB2-11</v>
      </c>
      <c r="B102" s="38" t="str">
        <f>'Fig. 4E-F_Raw'!B102</f>
        <v>GB1 + GB2-N698A</v>
      </c>
      <c r="C102" s="8"/>
      <c r="D102" s="8">
        <f>'Fig. 4E-F_RawA1'!D102-'Fig. 4E-F_RawA1'!D$12</f>
        <v>453.65699351239175</v>
      </c>
      <c r="E102" s="8"/>
      <c r="F102" s="8">
        <f>'Fig. 4E-F_RawA1'!F102-'Fig. 4E-F_RawA1'!F$12</f>
        <v>699.5531278168088</v>
      </c>
      <c r="G102" s="8"/>
      <c r="H102" s="8">
        <f>'Fig. 4E-F_RawA1'!H102-'Fig. 4E-F_RawA1'!H$12</f>
        <v>538.194433381512</v>
      </c>
      <c r="I102" s="8"/>
      <c r="J102" s="8"/>
      <c r="K102" s="8"/>
      <c r="L102" s="8"/>
      <c r="M102" s="8"/>
      <c r="N102" s="8"/>
      <c r="O102" s="13"/>
      <c r="P102" s="13"/>
      <c r="Q102" s="13"/>
      <c r="S102" s="14">
        <f t="shared" si="18"/>
        <v>563.80151823690414</v>
      </c>
      <c r="T102" s="14">
        <f t="shared" si="19"/>
        <v>72.129557770624274</v>
      </c>
      <c r="U102" s="14">
        <f t="shared" si="20"/>
        <v>3</v>
      </c>
    </row>
    <row r="103" spans="1:24" s="2" customFormat="1" ht="15.75" thickTop="1" thickBot="1">
      <c r="A103" s="37" t="str">
        <f>'Fig. 4E-F_Raw'!A103</f>
        <v>GB2-12</v>
      </c>
      <c r="B103" s="38" t="str">
        <f>'Fig. 4E-F_Raw'!B103</f>
        <v>GB1 + GB2-MYN-AAA</v>
      </c>
      <c r="C103" s="8"/>
      <c r="D103" s="8">
        <f>'Fig. 4E-F_RawA1'!D103-'Fig. 4E-F_RawA1'!D$13</f>
        <v>-87.205841954179505</v>
      </c>
      <c r="E103" s="8"/>
      <c r="F103" s="8">
        <f>'Fig. 4E-F_RawA1'!F103-'Fig. 4E-F_RawA1'!F$13</f>
        <v>-39.152765939181222</v>
      </c>
      <c r="G103" s="8"/>
      <c r="H103" s="8">
        <f>'Fig. 4E-F_RawA1'!H103-'Fig. 4E-F_RawA1'!H$13</f>
        <v>-103.92353753757322</v>
      </c>
      <c r="I103" s="8"/>
      <c r="J103" s="8"/>
      <c r="K103" s="8"/>
      <c r="L103" s="8"/>
      <c r="M103" s="8"/>
      <c r="N103" s="8"/>
      <c r="O103" s="13"/>
      <c r="P103" s="13"/>
      <c r="Q103" s="13"/>
      <c r="R103" s="16"/>
      <c r="S103" s="17">
        <f t="shared" si="18"/>
        <v>-76.760715143644646</v>
      </c>
      <c r="T103" s="17">
        <f t="shared" si="19"/>
        <v>19.413386437618087</v>
      </c>
      <c r="U103" s="17">
        <f t="shared" si="20"/>
        <v>3</v>
      </c>
      <c r="V103" s="16"/>
      <c r="W103" s="16"/>
      <c r="X103" s="16"/>
    </row>
    <row r="104" spans="1:24" s="2" customFormat="1" ht="15.75" thickTop="1" thickBot="1">
      <c r="A104" s="37" t="str">
        <f>'Fig. 4E-F_Raw'!A104</f>
        <v>GB2-22</v>
      </c>
      <c r="B104" s="38" t="str">
        <f>'Fig. 4E-F_Raw'!B104</f>
        <v>GB1 + GB2-S695A</v>
      </c>
      <c r="C104" s="8"/>
      <c r="D104" s="8">
        <f>'Fig. 4E-F_RawA1'!D104-'Fig. 4E-F_RawA1'!D$14</f>
        <v>882.78266928296591</v>
      </c>
      <c r="E104" s="8"/>
      <c r="F104" s="8">
        <f>'Fig. 4E-F_RawA1'!F104-'Fig. 4E-F_RawA1'!F$14</f>
        <v>430.90161343100942</v>
      </c>
      <c r="G104" s="8"/>
      <c r="H104" s="8">
        <f>'Fig. 4E-F_RawA1'!H104-'Fig. 4E-F_RawA1'!H$14</f>
        <v>428.4704911598688</v>
      </c>
      <c r="I104" s="8"/>
      <c r="J104" s="8"/>
      <c r="K104" s="8"/>
      <c r="L104" s="8"/>
      <c r="M104" s="8"/>
      <c r="N104" s="8"/>
      <c r="O104" s="13"/>
      <c r="P104" s="13"/>
      <c r="Q104" s="13"/>
      <c r="R104" s="16"/>
      <c r="S104" s="17">
        <f t="shared" si="18"/>
        <v>580.71825795794803</v>
      </c>
      <c r="T104" s="17">
        <f t="shared" si="19"/>
        <v>151.03383619873793</v>
      </c>
      <c r="U104" s="17">
        <f t="shared" si="20"/>
        <v>3</v>
      </c>
      <c r="V104" s="16"/>
      <c r="W104" s="16"/>
      <c r="X104" s="16"/>
    </row>
    <row r="105" spans="1:24" ht="15" thickTop="1">
      <c r="R105" s="24"/>
      <c r="S105" s="24"/>
      <c r="T105" s="24"/>
      <c r="U105" s="24"/>
      <c r="V105" s="24"/>
      <c r="W105" s="24"/>
      <c r="X105" s="24"/>
    </row>
  </sheetData>
  <mergeCells count="7">
    <mergeCell ref="A91:B91"/>
    <mergeCell ref="A1:B1"/>
    <mergeCell ref="A16:B16"/>
    <mergeCell ref="A31:B31"/>
    <mergeCell ref="A46:B46"/>
    <mergeCell ref="A61:B61"/>
    <mergeCell ref="A76:B76"/>
  </mergeCells>
  <phoneticPr fontId="1" type="noConversion"/>
  <pageMargins left="0.7" right="0.7" top="0.75" bottom="0.75" header="0.3" footer="0.3"/>
  <pageSetup orientation="portrait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Fig. 4B-C rac_Raw</vt:lpstr>
      <vt:lpstr>Fig. 4B-C rac_%</vt:lpstr>
      <vt:lpstr>Fig. 4B-C GABA_Raw</vt:lpstr>
      <vt:lpstr>Fig. 4B-C GABA_%</vt:lpstr>
      <vt:lpstr>Fig. 4D_Raw</vt:lpstr>
      <vt:lpstr>Fig. 4D_%</vt:lpstr>
      <vt:lpstr>Fig. 4E-F_Raw</vt:lpstr>
      <vt:lpstr>Fig. 4E-F_RawA1</vt:lpstr>
      <vt:lpstr>Fig. 4E-F_RawA2</vt:lpstr>
      <vt:lpstr>Fig. 4E&amp;4S1A_%</vt:lpstr>
      <vt:lpstr>Fig. 4F_%</vt:lpstr>
      <vt:lpstr>Fig. 4S1B_%</vt:lpstr>
      <vt:lpstr>Fig. 4S2 WT_Raw</vt:lpstr>
      <vt:lpstr>Fig. 4S2 WT_%</vt:lpstr>
      <vt:lpstr>Fig. 4S2 GB2_Raw</vt:lpstr>
      <vt:lpstr>Fig. 4S2 GB2_%</vt:lpstr>
      <vt:lpstr>Fig. 4S2 GB1_Raw</vt:lpstr>
      <vt:lpstr>Fig. 4S2 GB1_%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2021-12-01T09:34:00Z</dcterms:modified>
</cp:coreProperties>
</file>