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/>
  <mc:AlternateContent xmlns:mc="http://schemas.openxmlformats.org/markup-compatibility/2006">
    <mc:Choice Requires="x15">
      <x15ac:absPath xmlns:x15ac="http://schemas.microsoft.com/office/spreadsheetml/2010/11/ac" url="https://d.docs.live.net/0ed18533d0d0cb4a/MyoCT paper/Elife submission/fullsubmission_06012022/"/>
    </mc:Choice>
  </mc:AlternateContent>
  <xr:revisionPtr revIDLastSave="8" documentId="13_ncr:1_{36865EC0-288B-824F-A2F5-C2B9F1347D44}" xr6:coauthVersionLast="47" xr6:coauthVersionMax="47" xr10:uidLastSave="{C902074C-B452-2E42-8122-DB8BFF660BD4}"/>
  <bookViews>
    <workbookView xWindow="2360" yWindow="500" windowWidth="32320" windowHeight="19580" xr2:uid="{00000000-000D-0000-FFFF-FFFF00000000}"/>
  </bookViews>
  <sheets>
    <sheet name="Sheet1" sheetId="3" r:id="rId1"/>
  </sheets>
  <definedNames>
    <definedName name="_xlchart.v1.0" hidden="1">Sheet1!$C$24:$C$35</definedName>
    <definedName name="_xlchart.v1.1" hidden="1">Sheet1!$D$24:$D$35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3" l="1"/>
  <c r="K15" i="3"/>
  <c r="K16" i="3"/>
  <c r="K17" i="3"/>
  <c r="K18" i="3"/>
  <c r="G3" i="3"/>
  <c r="G4" i="3"/>
  <c r="G5" i="3"/>
  <c r="G6" i="3"/>
  <c r="G7" i="3"/>
  <c r="G8" i="3"/>
  <c r="G9" i="3"/>
  <c r="G10" i="3"/>
  <c r="K10" i="3" s="1"/>
  <c r="D31" i="3" s="1"/>
  <c r="G11" i="3"/>
  <c r="K11" i="3" s="1"/>
  <c r="G12" i="3"/>
  <c r="K12" i="3" s="1"/>
  <c r="G13" i="3"/>
  <c r="K13" i="3" s="1"/>
  <c r="G14" i="3"/>
  <c r="G15" i="3"/>
  <c r="G16" i="3"/>
  <c r="G17" i="3"/>
  <c r="G18" i="3"/>
  <c r="G19" i="3"/>
  <c r="G20" i="3"/>
  <c r="G21" i="3"/>
  <c r="G2" i="3"/>
  <c r="J3" i="3"/>
  <c r="K3" i="3" s="1"/>
  <c r="D25" i="3" s="1"/>
  <c r="J4" i="3"/>
  <c r="K4" i="3" s="1"/>
  <c r="J5" i="3"/>
  <c r="K5" i="3" s="1"/>
  <c r="D27" i="3" s="1"/>
  <c r="J6" i="3"/>
  <c r="K6" i="3" s="1"/>
  <c r="D28" i="3" s="1"/>
  <c r="J7" i="3"/>
  <c r="K7" i="3" s="1"/>
  <c r="J8" i="3"/>
  <c r="K8" i="3" s="1"/>
  <c r="J9" i="3"/>
  <c r="K9" i="3" s="1"/>
  <c r="J10" i="3"/>
  <c r="J11" i="3"/>
  <c r="J12" i="3"/>
  <c r="J13" i="3"/>
  <c r="J14" i="3"/>
  <c r="J15" i="3"/>
  <c r="J16" i="3"/>
  <c r="J17" i="3"/>
  <c r="J18" i="3"/>
  <c r="J19" i="3"/>
  <c r="K19" i="3" s="1"/>
  <c r="J20" i="3"/>
  <c r="K20" i="3" s="1"/>
  <c r="J21" i="3"/>
  <c r="K21" i="3" s="1"/>
  <c r="J2" i="3"/>
  <c r="K2" i="3" s="1"/>
  <c r="D24" i="3" s="1"/>
  <c r="D29" i="3" l="1"/>
  <c r="D26" i="3"/>
  <c r="D35" i="3"/>
  <c r="D34" i="3"/>
  <c r="D33" i="3"/>
  <c r="D30" i="3"/>
</calcChain>
</file>

<file path=xl/sharedStrings.xml><?xml version="1.0" encoding="utf-8"?>
<sst xmlns="http://schemas.openxmlformats.org/spreadsheetml/2006/main" count="99" uniqueCount="29">
  <si>
    <t>Region</t>
  </si>
  <si>
    <t>Filepath</t>
  </si>
  <si>
    <t>embryo</t>
  </si>
  <si>
    <t>EOM</t>
  </si>
  <si>
    <t>MyodiCre;R26Tom;PdgfraGFP</t>
  </si>
  <si>
    <t>Back</t>
  </si>
  <si>
    <t>Z:\MyodicreTomPdgfraGFP E145\endoGFP488Dsred555Moydmyog633 26102021\slide2\27102021\Image 3.czi</t>
  </si>
  <si>
    <t>Z:\MyodicreTomPdgfraGFP E145\endoGFP488Dsred555Moydmyog633 26102021\slide2\27102021\Image 4.czi</t>
  </si>
  <si>
    <t>Mandible</t>
  </si>
  <si>
    <t>Z:\MyodicreTomPdgfraGFP E145\endoGFP488Dsred555Moydmyog633 26102021\slide2\27102021\masticatory muscles\Image 5.czi</t>
  </si>
  <si>
    <t>Z:\MyodicreTomPdgfraGFP E145\endoGFP488Dsred555Moydmyog633 29112021\slide2c\Image 6.czi</t>
  </si>
  <si>
    <t>Z:\MyodicreTomPdgfraGFP E145\endoGFP488Dsred555Moydmyog633 29112021\slide2c\Image 15.czi</t>
  </si>
  <si>
    <t>Z:\MyodicreTomPdgfraGFP E145\endoGFP488Dsred555Moydmyog633 29112021\SLIDE3C\Image 8.czi</t>
  </si>
  <si>
    <t>Z:\MyodicreTomPdgfraGFP E145\endoGFP488Dsred555Moydmyog633 29112021\SLIDE3C\Image 9.czi</t>
  </si>
  <si>
    <t>Z:\1_Lab Members\Alex Glenda MyoCt\2020Sept17_MyodiCre\AG71_mandible_40x.czi</t>
  </si>
  <si>
    <t>Z:\1_Lab Members\Alex Glenda MyoCt\2020Sept17_MyodiCre\AG72_mandible_40x.czi</t>
  </si>
  <si>
    <t>Y:\MyodicreTomPdgfraGFP E145\endoGFP488Dsred555Moydmyog633 26102021\slide3\back muscles\Image 6.czi</t>
  </si>
  <si>
    <t>Absolute number of double positive cells</t>
  </si>
  <si>
    <t>Y:\1_Lab Members\Alex Glenda MyoCt\2020Sept17_MyodiCre\AG71_back.czi</t>
  </si>
  <si>
    <t>Y:\1_Lab Members\Alex Glenda MyoCt\2020Sept17_MyodiCre\AG71_EOM_pic2.czi</t>
  </si>
  <si>
    <t>Y:\1_Lab Members\Alex Glenda MyoCt\2020Sept17_MyodiCre\AG72_back.czi</t>
  </si>
  <si>
    <t>Y:\1_Lab Members\Alex Glenda MyoCt\2020Sept17_MyodiCre\AG72_EOM_pic2.czi</t>
  </si>
  <si>
    <t>ROI area in percentage of total area</t>
  </si>
  <si>
    <t>Width (microns)</t>
  </si>
  <si>
    <t>Height (microns)</t>
  </si>
  <si>
    <t>Area of picture (micron2)</t>
  </si>
  <si>
    <t>Number of cells/100micron2 Area</t>
  </si>
  <si>
    <t>Line</t>
  </si>
  <si>
    <t>Number of cells if muscle covered the whole image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</si>
</sst>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C80"/>
      <color rgb="FFFF5050"/>
      <color rgb="FFFFCC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/>
    <cx:plotArea>
      <cx:plotAreaRegion>
        <cx:series layoutId="boxWhisker" uniqueId="{F3F45D94-E6BE-2542-BB86-E12182811FDE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22</xdr:row>
      <xdr:rowOff>165100</xdr:rowOff>
    </xdr:from>
    <xdr:to>
      <xdr:col>7</xdr:col>
      <xdr:colOff>88900</xdr:colOff>
      <xdr:row>37</xdr:row>
      <xdr:rowOff>101600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D2120E83-4F4E-5342-B967-3B127195BF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700000" y="4356100"/>
              <a:ext cx="3060700" cy="2794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EDDB-BE67-B745-8BE9-52693BFA6FFD}">
  <dimension ref="A1:R36"/>
  <sheetViews>
    <sheetView tabSelected="1" zoomScale="50" workbookViewId="0">
      <selection activeCell="D51" sqref="D51"/>
    </sheetView>
  </sheetViews>
  <sheetFormatPr baseColWidth="10" defaultRowHeight="15" x14ac:dyDescent="0.2"/>
  <cols>
    <col min="4" max="4" width="114.1640625" customWidth="1"/>
    <col min="5" max="5" width="21.1640625" style="1" customWidth="1"/>
    <col min="6" max="6" width="17.6640625" style="1" customWidth="1"/>
    <col min="7" max="7" width="20.1640625" style="1" customWidth="1"/>
    <col min="8" max="8" width="31.6640625" customWidth="1"/>
    <col min="9" max="9" width="22" customWidth="1"/>
    <col min="10" max="10" width="31.83203125" customWidth="1"/>
  </cols>
  <sheetData>
    <row r="1" spans="1:11" s="3" customFormat="1" x14ac:dyDescent="0.2">
      <c r="A1" s="3" t="s">
        <v>27</v>
      </c>
      <c r="B1" s="3" t="s">
        <v>2</v>
      </c>
      <c r="C1" s="3" t="s">
        <v>0</v>
      </c>
      <c r="D1" s="3" t="s">
        <v>1</v>
      </c>
      <c r="E1" s="3" t="s">
        <v>23</v>
      </c>
      <c r="F1" s="3" t="s">
        <v>24</v>
      </c>
      <c r="G1" s="3" t="s">
        <v>25</v>
      </c>
      <c r="H1" s="3" t="s">
        <v>22</v>
      </c>
      <c r="I1" s="3" t="s">
        <v>17</v>
      </c>
      <c r="J1" s="3" t="s">
        <v>28</v>
      </c>
      <c r="K1" s="3" t="s">
        <v>26</v>
      </c>
    </row>
    <row r="2" spans="1:11" s="3" customFormat="1" x14ac:dyDescent="0.2">
      <c r="A2" s="3" t="s">
        <v>4</v>
      </c>
      <c r="B2" s="3">
        <v>1</v>
      </c>
      <c r="C2" s="3" t="s">
        <v>3</v>
      </c>
      <c r="D2" s="3" t="s">
        <v>19</v>
      </c>
      <c r="E2" s="3">
        <v>1477.59</v>
      </c>
      <c r="F2" s="3">
        <v>903.68</v>
      </c>
      <c r="G2" s="3">
        <f>E2*F2</f>
        <v>1335268.5311999999</v>
      </c>
      <c r="H2" s="3">
        <v>7.7880000000000003</v>
      </c>
      <c r="I2" s="3">
        <v>55</v>
      </c>
      <c r="J2" s="3">
        <f>(I2*100/H2)</f>
        <v>706.21468926553666</v>
      </c>
      <c r="K2" s="3">
        <f>(J2/G2)*10000</f>
        <v>5.2889338194083306</v>
      </c>
    </row>
    <row r="3" spans="1:11" s="3" customFormat="1" x14ac:dyDescent="0.2">
      <c r="A3" s="3" t="s">
        <v>4</v>
      </c>
      <c r="B3" s="3">
        <v>1</v>
      </c>
      <c r="C3" s="3" t="s">
        <v>8</v>
      </c>
      <c r="D3" s="3" t="s">
        <v>14</v>
      </c>
      <c r="E3" s="3">
        <v>611.41999999999996</v>
      </c>
      <c r="F3" s="3">
        <v>610.79</v>
      </c>
      <c r="G3" s="3">
        <f t="shared" ref="G3:G21" si="0">E3*F3</f>
        <v>373449.22179999994</v>
      </c>
      <c r="H3" s="3">
        <v>37.3018</v>
      </c>
      <c r="I3" s="3">
        <v>1</v>
      </c>
      <c r="J3" s="3">
        <f t="shared" ref="J3:J21" si="1">(I3*100/H3)</f>
        <v>2.6808357773619504</v>
      </c>
      <c r="K3" s="3">
        <f t="shared" ref="K3:K21" si="2">(J3/G3)*10000</f>
        <v>7.1785817746265579E-2</v>
      </c>
    </row>
    <row r="4" spans="1:11" s="3" customFormat="1" x14ac:dyDescent="0.2">
      <c r="A4" s="3" t="s">
        <v>4</v>
      </c>
      <c r="B4" s="3">
        <v>1</v>
      </c>
      <c r="C4" s="3" t="s">
        <v>5</v>
      </c>
      <c r="D4" s="3" t="s">
        <v>18</v>
      </c>
      <c r="E4" s="3">
        <v>2636.34</v>
      </c>
      <c r="F4" s="3">
        <v>2057.75</v>
      </c>
      <c r="G4" s="3">
        <f t="shared" si="0"/>
        <v>5424928.6350000007</v>
      </c>
      <c r="H4" s="3">
        <v>8.8272999999999993</v>
      </c>
      <c r="I4" s="3">
        <v>42</v>
      </c>
      <c r="J4" s="3">
        <f t="shared" si="1"/>
        <v>475.79667622036186</v>
      </c>
      <c r="K4" s="3">
        <f t="shared" si="2"/>
        <v>0.87705610199305739</v>
      </c>
    </row>
    <row r="5" spans="1:11" s="3" customFormat="1" x14ac:dyDescent="0.2">
      <c r="A5" s="3" t="s">
        <v>4</v>
      </c>
      <c r="B5" s="3">
        <v>2</v>
      </c>
      <c r="C5" s="3" t="s">
        <v>3</v>
      </c>
      <c r="D5" s="3" t="s">
        <v>21</v>
      </c>
      <c r="E5" s="3">
        <v>1476.96</v>
      </c>
      <c r="F5" s="3">
        <v>1187.51</v>
      </c>
      <c r="G5" s="3">
        <f t="shared" si="0"/>
        <v>1753904.7696</v>
      </c>
      <c r="H5" s="3">
        <v>12.892799999999999</v>
      </c>
      <c r="I5" s="3">
        <v>48</v>
      </c>
      <c r="J5" s="3">
        <f t="shared" si="1"/>
        <v>372.30081906180197</v>
      </c>
      <c r="K5" s="3">
        <f t="shared" si="2"/>
        <v>2.1226968847727683</v>
      </c>
    </row>
    <row r="6" spans="1:11" s="3" customFormat="1" x14ac:dyDescent="0.2">
      <c r="A6" s="3" t="s">
        <v>4</v>
      </c>
      <c r="B6" s="3">
        <v>2</v>
      </c>
      <c r="C6" s="3" t="s">
        <v>8</v>
      </c>
      <c r="D6" s="3" t="s">
        <v>15</v>
      </c>
      <c r="E6" s="3">
        <v>611</v>
      </c>
      <c r="F6" s="3">
        <v>612</v>
      </c>
      <c r="G6" s="3">
        <f t="shared" si="0"/>
        <v>373932</v>
      </c>
      <c r="H6" s="3">
        <v>20.857800000000001</v>
      </c>
      <c r="I6" s="3">
        <v>0</v>
      </c>
      <c r="J6" s="3">
        <f t="shared" si="1"/>
        <v>0</v>
      </c>
      <c r="K6" s="3">
        <f t="shared" si="2"/>
        <v>0</v>
      </c>
    </row>
    <row r="7" spans="1:11" s="3" customFormat="1" x14ac:dyDescent="0.2">
      <c r="A7" s="3" t="s">
        <v>4</v>
      </c>
      <c r="B7" s="3">
        <v>2</v>
      </c>
      <c r="C7" s="3" t="s">
        <v>5</v>
      </c>
      <c r="D7" s="3" t="s">
        <v>20</v>
      </c>
      <c r="E7" s="3">
        <v>1766.73</v>
      </c>
      <c r="F7" s="3">
        <v>1767.04</v>
      </c>
      <c r="G7" s="3">
        <f t="shared" si="0"/>
        <v>3121882.5792</v>
      </c>
      <c r="H7" s="3">
        <v>10.460900000000001</v>
      </c>
      <c r="I7" s="3">
        <v>6</v>
      </c>
      <c r="J7" s="3">
        <f t="shared" si="1"/>
        <v>57.356441606362736</v>
      </c>
      <c r="K7" s="3">
        <f t="shared" si="2"/>
        <v>0.18372389143816115</v>
      </c>
    </row>
    <row r="8" spans="1:11" s="3" customFormat="1" x14ac:dyDescent="0.2">
      <c r="A8" s="3" t="s">
        <v>4</v>
      </c>
      <c r="B8" s="3">
        <v>3</v>
      </c>
      <c r="C8" s="3" t="s">
        <v>3</v>
      </c>
      <c r="D8" s="3" t="s">
        <v>6</v>
      </c>
      <c r="E8" s="3">
        <v>320</v>
      </c>
      <c r="F8" s="3">
        <v>320</v>
      </c>
      <c r="G8" s="3">
        <f t="shared" si="0"/>
        <v>102400</v>
      </c>
      <c r="H8" s="3">
        <v>25.9239</v>
      </c>
      <c r="I8" s="3">
        <v>11</v>
      </c>
      <c r="J8" s="3">
        <f t="shared" si="1"/>
        <v>42.431887177469441</v>
      </c>
      <c r="K8" s="3">
        <f t="shared" si="2"/>
        <v>4.1437389821747503</v>
      </c>
    </row>
    <row r="9" spans="1:11" s="3" customFormat="1" x14ac:dyDescent="0.2">
      <c r="A9" s="3" t="s">
        <v>4</v>
      </c>
      <c r="B9" s="3">
        <v>3</v>
      </c>
      <c r="C9" s="3" t="s">
        <v>3</v>
      </c>
      <c r="D9" s="3" t="s">
        <v>7</v>
      </c>
      <c r="E9" s="3">
        <v>320</v>
      </c>
      <c r="F9" s="3">
        <v>320</v>
      </c>
      <c r="G9" s="3">
        <f t="shared" si="0"/>
        <v>102400</v>
      </c>
      <c r="H9" s="3">
        <v>56.484400000000001</v>
      </c>
      <c r="I9" s="3">
        <v>21</v>
      </c>
      <c r="J9" s="3">
        <f t="shared" si="1"/>
        <v>37.178406781341394</v>
      </c>
      <c r="K9" s="3">
        <f t="shared" si="2"/>
        <v>3.6307037872403707</v>
      </c>
    </row>
    <row r="10" spans="1:11" s="3" customFormat="1" x14ac:dyDescent="0.2">
      <c r="A10" s="3" t="s">
        <v>4</v>
      </c>
      <c r="B10" s="3">
        <v>3</v>
      </c>
      <c r="C10" s="3" t="s">
        <v>5</v>
      </c>
      <c r="D10" s="3" t="s">
        <v>16</v>
      </c>
      <c r="E10" s="3">
        <v>610.79</v>
      </c>
      <c r="F10" s="3">
        <v>607.66</v>
      </c>
      <c r="G10" s="3">
        <f t="shared" si="0"/>
        <v>371152.65139999997</v>
      </c>
      <c r="H10" s="3">
        <v>56.615099999999998</v>
      </c>
      <c r="I10" s="3">
        <v>3</v>
      </c>
      <c r="J10" s="3">
        <f t="shared" si="1"/>
        <v>5.298939682169598</v>
      </c>
      <c r="K10" s="3">
        <f t="shared" si="2"/>
        <v>0.14276981889208723</v>
      </c>
    </row>
    <row r="11" spans="1:11" s="3" customFormat="1" x14ac:dyDescent="0.2">
      <c r="A11" s="3" t="s">
        <v>4</v>
      </c>
      <c r="B11" s="3">
        <v>3</v>
      </c>
      <c r="C11" s="3" t="s">
        <v>8</v>
      </c>
      <c r="D11" s="3" t="s">
        <v>9</v>
      </c>
      <c r="E11" s="3">
        <v>320</v>
      </c>
      <c r="F11" s="3">
        <v>320</v>
      </c>
      <c r="G11" s="3">
        <f t="shared" si="0"/>
        <v>102400</v>
      </c>
      <c r="H11" s="3">
        <v>44.296399999999998</v>
      </c>
      <c r="I11" s="3">
        <v>0</v>
      </c>
      <c r="J11" s="3">
        <f t="shared" si="1"/>
        <v>0</v>
      </c>
      <c r="K11" s="3">
        <f t="shared" si="2"/>
        <v>0</v>
      </c>
    </row>
    <row r="12" spans="1:11" s="3" customFormat="1" x14ac:dyDescent="0.2">
      <c r="A12" s="3" t="s">
        <v>4</v>
      </c>
      <c r="B12" s="3">
        <v>4</v>
      </c>
      <c r="C12" s="3" t="s">
        <v>3</v>
      </c>
      <c r="D12" s="3" t="s">
        <v>10</v>
      </c>
      <c r="E12" s="3">
        <v>611.1</v>
      </c>
      <c r="F12" s="3">
        <v>615.79</v>
      </c>
      <c r="G12" s="3">
        <f t="shared" si="0"/>
        <v>376309.26899999997</v>
      </c>
      <c r="H12" s="3">
        <v>28.055299999999999</v>
      </c>
      <c r="I12" s="3">
        <v>3</v>
      </c>
      <c r="J12" s="3">
        <f t="shared" si="1"/>
        <v>10.693166710033399</v>
      </c>
      <c r="K12" s="3">
        <f t="shared" si="2"/>
        <v>0.28415900406730082</v>
      </c>
    </row>
    <row r="13" spans="1:11" s="3" customFormat="1" x14ac:dyDescent="0.2">
      <c r="A13" s="3" t="s">
        <v>4</v>
      </c>
      <c r="B13" s="3">
        <v>4</v>
      </c>
      <c r="C13" s="3" t="s">
        <v>3</v>
      </c>
      <c r="D13" s="3" t="s">
        <v>11</v>
      </c>
      <c r="E13" s="3">
        <v>609.85</v>
      </c>
      <c r="F13" s="3">
        <v>612.66999999999996</v>
      </c>
      <c r="G13" s="3">
        <f t="shared" si="0"/>
        <v>373636.79949999996</v>
      </c>
      <c r="H13" s="3">
        <v>15.6066</v>
      </c>
      <c r="I13" s="3">
        <v>67</v>
      </c>
      <c r="J13" s="3">
        <f t="shared" si="1"/>
        <v>429.30555021593426</v>
      </c>
      <c r="K13" s="3">
        <f t="shared" si="2"/>
        <v>11.489916164318668</v>
      </c>
    </row>
    <row r="14" spans="1:11" s="3" customFormat="1" x14ac:dyDescent="0.2">
      <c r="A14" s="3" t="s">
        <v>4</v>
      </c>
      <c r="B14" s="3">
        <v>4</v>
      </c>
      <c r="C14" s="3" t="s">
        <v>8</v>
      </c>
      <c r="D14" s="3" t="s">
        <v>10</v>
      </c>
      <c r="E14" s="3">
        <v>611.1</v>
      </c>
      <c r="F14" s="3">
        <v>615.79</v>
      </c>
      <c r="G14" s="3">
        <f t="shared" si="0"/>
        <v>376309.26899999997</v>
      </c>
      <c r="H14" s="3">
        <v>25.9818</v>
      </c>
      <c r="I14" s="3">
        <v>0</v>
      </c>
      <c r="J14" s="3">
        <f t="shared" si="1"/>
        <v>0</v>
      </c>
      <c r="K14" s="3">
        <f t="shared" si="2"/>
        <v>0</v>
      </c>
    </row>
    <row r="15" spans="1:11" s="3" customFormat="1" x14ac:dyDescent="0.2">
      <c r="A15" s="3" t="s">
        <v>4</v>
      </c>
      <c r="B15" s="3">
        <v>4</v>
      </c>
      <c r="C15" s="3" t="s">
        <v>5</v>
      </c>
      <c r="D15" s="3" t="s">
        <v>10</v>
      </c>
      <c r="E15" s="3">
        <v>611.1</v>
      </c>
      <c r="F15" s="3">
        <v>615.79</v>
      </c>
      <c r="G15" s="3">
        <f t="shared" si="0"/>
        <v>376309.26899999997</v>
      </c>
      <c r="H15" s="3">
        <v>8.5820000000000007</v>
      </c>
      <c r="I15" s="3">
        <v>56</v>
      </c>
      <c r="J15" s="3">
        <f t="shared" si="1"/>
        <v>652.52854812398039</v>
      </c>
      <c r="K15" s="3">
        <f t="shared" si="2"/>
        <v>17.340219916931687</v>
      </c>
    </row>
    <row r="16" spans="1:11" s="3" customFormat="1" x14ac:dyDescent="0.2">
      <c r="A16" s="3" t="s">
        <v>4</v>
      </c>
      <c r="B16" s="3">
        <v>4</v>
      </c>
      <c r="C16" s="3" t="s">
        <v>8</v>
      </c>
      <c r="D16" s="3" t="s">
        <v>11</v>
      </c>
      <c r="E16" s="3">
        <v>609.85</v>
      </c>
      <c r="F16" s="3">
        <v>612.66999999999996</v>
      </c>
      <c r="G16" s="3">
        <f t="shared" si="0"/>
        <v>373636.79949999996</v>
      </c>
      <c r="H16" s="3">
        <v>29.373200000000001</v>
      </c>
      <c r="I16" s="3">
        <v>0</v>
      </c>
      <c r="J16" s="3">
        <f t="shared" si="1"/>
        <v>0</v>
      </c>
      <c r="K16" s="3">
        <f t="shared" si="2"/>
        <v>0</v>
      </c>
    </row>
    <row r="17" spans="1:18" s="3" customFormat="1" x14ac:dyDescent="0.2">
      <c r="A17" s="3" t="s">
        <v>4</v>
      </c>
      <c r="B17" s="3">
        <v>4</v>
      </c>
      <c r="C17" s="3" t="s">
        <v>3</v>
      </c>
      <c r="D17" s="3" t="s">
        <v>12</v>
      </c>
      <c r="E17" s="3">
        <v>611.73</v>
      </c>
      <c r="F17" s="3">
        <v>611.73</v>
      </c>
      <c r="G17" s="3">
        <f t="shared" si="0"/>
        <v>374213.59290000005</v>
      </c>
      <c r="H17" s="3">
        <v>38.281100000000002</v>
      </c>
      <c r="I17" s="3">
        <v>70</v>
      </c>
      <c r="J17" s="3">
        <f t="shared" si="1"/>
        <v>182.85785936140809</v>
      </c>
      <c r="K17" s="3">
        <f t="shared" si="2"/>
        <v>4.8864569013737738</v>
      </c>
    </row>
    <row r="18" spans="1:18" s="3" customFormat="1" x14ac:dyDescent="0.2">
      <c r="A18" s="3" t="s">
        <v>4</v>
      </c>
      <c r="B18" s="3">
        <v>4</v>
      </c>
      <c r="C18" s="3" t="s">
        <v>8</v>
      </c>
      <c r="D18" s="3" t="s">
        <v>12</v>
      </c>
      <c r="E18" s="3">
        <v>611.73</v>
      </c>
      <c r="F18" s="3">
        <v>611.73</v>
      </c>
      <c r="G18" s="3">
        <f t="shared" si="0"/>
        <v>374213.59290000005</v>
      </c>
      <c r="H18" s="3">
        <v>13.6693</v>
      </c>
      <c r="I18" s="3">
        <v>0</v>
      </c>
      <c r="J18" s="3">
        <f t="shared" si="1"/>
        <v>0</v>
      </c>
      <c r="K18" s="3">
        <f t="shared" si="2"/>
        <v>0</v>
      </c>
    </row>
    <row r="19" spans="1:18" s="3" customFormat="1" x14ac:dyDescent="0.2">
      <c r="A19" s="3" t="s">
        <v>4</v>
      </c>
      <c r="B19" s="3">
        <v>4</v>
      </c>
      <c r="C19" s="3" t="s">
        <v>5</v>
      </c>
      <c r="D19" s="3" t="s">
        <v>12</v>
      </c>
      <c r="E19" s="3">
        <v>611.73</v>
      </c>
      <c r="F19" s="3">
        <v>611.73</v>
      </c>
      <c r="G19" s="3">
        <f t="shared" si="0"/>
        <v>374213.59290000005</v>
      </c>
      <c r="H19" s="3">
        <v>16.260200000000001</v>
      </c>
      <c r="I19" s="3">
        <v>0</v>
      </c>
      <c r="J19" s="3">
        <f t="shared" si="1"/>
        <v>0</v>
      </c>
      <c r="K19" s="3">
        <f t="shared" si="2"/>
        <v>0</v>
      </c>
    </row>
    <row r="20" spans="1:18" s="3" customFormat="1" x14ac:dyDescent="0.2">
      <c r="A20" s="3" t="s">
        <v>4</v>
      </c>
      <c r="B20" s="3">
        <v>4</v>
      </c>
      <c r="C20" s="3" t="s">
        <v>8</v>
      </c>
      <c r="D20" s="3" t="s">
        <v>13</v>
      </c>
      <c r="E20" s="3">
        <v>612.04</v>
      </c>
      <c r="F20" s="3">
        <v>611.73</v>
      </c>
      <c r="G20" s="3">
        <f t="shared" si="0"/>
        <v>374403.2292</v>
      </c>
      <c r="H20" s="3">
        <v>22.614999999999998</v>
      </c>
      <c r="I20" s="3">
        <v>0</v>
      </c>
      <c r="J20" s="3">
        <f t="shared" si="1"/>
        <v>0</v>
      </c>
      <c r="K20" s="3">
        <f t="shared" si="2"/>
        <v>0</v>
      </c>
    </row>
    <row r="21" spans="1:18" s="3" customFormat="1" x14ac:dyDescent="0.2">
      <c r="A21" s="3" t="s">
        <v>4</v>
      </c>
      <c r="B21" s="3">
        <v>4</v>
      </c>
      <c r="C21" s="3" t="s">
        <v>5</v>
      </c>
      <c r="D21" s="3" t="s">
        <v>13</v>
      </c>
      <c r="E21" s="3">
        <v>612.04</v>
      </c>
      <c r="F21" s="3">
        <v>611.73</v>
      </c>
      <c r="G21" s="3">
        <f t="shared" si="0"/>
        <v>374403.2292</v>
      </c>
      <c r="H21" s="3">
        <v>22.938099999999999</v>
      </c>
      <c r="I21" s="3">
        <v>0</v>
      </c>
      <c r="J21" s="3">
        <f t="shared" si="1"/>
        <v>0</v>
      </c>
      <c r="K21" s="3">
        <f t="shared" si="2"/>
        <v>0</v>
      </c>
    </row>
    <row r="22" spans="1:18" s="2" customForma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">
      <c r="A23" s="1" t="s">
        <v>27</v>
      </c>
      <c r="B23" s="1" t="s">
        <v>2</v>
      </c>
      <c r="C23" s="1" t="s">
        <v>0</v>
      </c>
      <c r="D23" s="1" t="s">
        <v>26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">
      <c r="A24" s="1" t="s">
        <v>4</v>
      </c>
      <c r="B24" s="1">
        <v>1</v>
      </c>
      <c r="C24" s="1" t="s">
        <v>3</v>
      </c>
      <c r="D24" s="1">
        <f t="shared" ref="D24:D29" si="3">K2</f>
        <v>5.2889338194083306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">
      <c r="A25" s="1" t="s">
        <v>4</v>
      </c>
      <c r="B25" s="1">
        <v>1</v>
      </c>
      <c r="C25" s="1" t="s">
        <v>8</v>
      </c>
      <c r="D25" s="1">
        <f t="shared" si="3"/>
        <v>7.1785817746265579E-2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">
      <c r="A26" s="1" t="s">
        <v>4</v>
      </c>
      <c r="B26" s="1">
        <v>1</v>
      </c>
      <c r="C26" s="1" t="s">
        <v>5</v>
      </c>
      <c r="D26" s="1">
        <f t="shared" si="3"/>
        <v>0.87705610199305739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">
      <c r="A27" s="1" t="s">
        <v>4</v>
      </c>
      <c r="B27" s="1">
        <v>2</v>
      </c>
      <c r="C27" s="1" t="s">
        <v>3</v>
      </c>
      <c r="D27" s="1">
        <f t="shared" si="3"/>
        <v>2.1226968847727683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">
      <c r="A28" s="1" t="s">
        <v>4</v>
      </c>
      <c r="B28" s="1">
        <v>2</v>
      </c>
      <c r="C28" s="1" t="s">
        <v>8</v>
      </c>
      <c r="D28" s="1">
        <f t="shared" si="3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">
      <c r="A29" s="1" t="s">
        <v>4</v>
      </c>
      <c r="B29" s="1">
        <v>2</v>
      </c>
      <c r="C29" s="1" t="s">
        <v>5</v>
      </c>
      <c r="D29" s="1">
        <f t="shared" si="3"/>
        <v>0.18372389143816115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">
      <c r="A30" s="1" t="s">
        <v>4</v>
      </c>
      <c r="B30" s="1">
        <v>3</v>
      </c>
      <c r="C30" s="1" t="s">
        <v>3</v>
      </c>
      <c r="D30" s="1">
        <f>AVERAGE(K9:K10)</f>
        <v>1.886736803066229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">
      <c r="A31" s="1" t="s">
        <v>4</v>
      </c>
      <c r="B31" s="1">
        <v>3</v>
      </c>
      <c r="C31" s="1" t="s">
        <v>5</v>
      </c>
      <c r="D31" s="1">
        <f>K10</f>
        <v>0.14276981889208723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">
      <c r="A32" s="1" t="s">
        <v>4</v>
      </c>
      <c r="B32" s="1">
        <v>3</v>
      </c>
      <c r="C32" s="1" t="s">
        <v>8</v>
      </c>
      <c r="D32" s="1"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">
      <c r="A33" s="1" t="s">
        <v>4</v>
      </c>
      <c r="B33" s="1">
        <v>4</v>
      </c>
      <c r="C33" s="1" t="s">
        <v>3</v>
      </c>
      <c r="D33" s="1">
        <f>AVERAGE(K13,K14,K18)</f>
        <v>3.8299720547728895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">
      <c r="A34" s="1" t="s">
        <v>4</v>
      </c>
      <c r="B34" s="1">
        <v>4</v>
      </c>
      <c r="C34" s="1" t="s">
        <v>5</v>
      </c>
      <c r="D34" s="1">
        <f>AVERAGE(K15,K17,K19,K21)</f>
        <v>5.556669204576365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">
      <c r="A35" s="1" t="s">
        <v>4</v>
      </c>
      <c r="B35" s="1">
        <v>4</v>
      </c>
      <c r="C35" s="1" t="s">
        <v>8</v>
      </c>
      <c r="D35" s="1">
        <f>AVERAGE(K16,K20,J22)</f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">
      <c r="A36" s="1"/>
      <c r="B36" s="1"/>
      <c r="C36" s="1"/>
      <c r="D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laboCSD</dc:creator>
  <cp:lastModifiedBy>Alexandre GRIMALDI</cp:lastModifiedBy>
  <dcterms:created xsi:type="dcterms:W3CDTF">2021-12-05T09:24:30Z</dcterms:created>
  <dcterms:modified xsi:type="dcterms:W3CDTF">2022-01-23T16:43:39Z</dcterms:modified>
</cp:coreProperties>
</file>