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reza.ghasemizadeh/Desktop/6th step - resubmission/source data/"/>
    </mc:Choice>
  </mc:AlternateContent>
  <xr:revisionPtr revIDLastSave="0" documentId="13_ncr:1_{E3265382-9F9B-8443-A9B9-96374A97053B}" xr6:coauthVersionLast="46" xr6:coauthVersionMax="46" xr10:uidLastSave="{00000000-0000-0000-0000-000000000000}"/>
  <bookViews>
    <workbookView xWindow="780" yWindow="1000" windowWidth="27640" windowHeight="15440" activeTab="2" xr2:uid="{8CE96B71-BE95-A049-A473-4D32445D8505}"/>
  </bookViews>
  <sheets>
    <sheet name="6A" sheetId="1" r:id="rId1"/>
    <sheet name="6D-F" sheetId="2" r:id="rId2"/>
    <sheet name="6I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R30" i="1"/>
  <c r="Q30" i="1"/>
  <c r="P30" i="1"/>
  <c r="O30" i="1"/>
  <c r="N30" i="1"/>
  <c r="M30" i="1"/>
  <c r="L30" i="1"/>
  <c r="I30" i="1"/>
  <c r="H30" i="1"/>
  <c r="G30" i="1"/>
  <c r="F30" i="1"/>
  <c r="E30" i="1"/>
  <c r="D30" i="1"/>
  <c r="C30" i="1"/>
  <c r="R29" i="1"/>
  <c r="Q29" i="1"/>
  <c r="P29" i="1"/>
  <c r="O29" i="1"/>
  <c r="N29" i="1"/>
  <c r="M29" i="1"/>
  <c r="L29" i="1"/>
  <c r="I29" i="1"/>
  <c r="H29" i="1"/>
  <c r="G29" i="1"/>
  <c r="F29" i="1"/>
  <c r="E29" i="1"/>
  <c r="D29" i="1"/>
  <c r="C29" i="1"/>
  <c r="AF28" i="1"/>
  <c r="AD28" i="1"/>
  <c r="AB28" i="1"/>
  <c r="Z28" i="1"/>
  <c r="X28" i="1"/>
  <c r="V28" i="1"/>
  <c r="T28" i="1"/>
  <c r="AG27" i="1"/>
  <c r="AE27" i="1"/>
  <c r="AD27" i="1"/>
  <c r="AC27" i="1"/>
  <c r="AB27" i="1"/>
  <c r="AA27" i="1"/>
  <c r="Z27" i="1"/>
  <c r="Y27" i="1"/>
  <c r="X27" i="1"/>
  <c r="W27" i="1"/>
  <c r="V27" i="1"/>
  <c r="U27" i="1"/>
  <c r="T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AG25" i="1"/>
  <c r="AF25" i="1"/>
  <c r="AE25" i="1"/>
  <c r="AD25" i="1"/>
  <c r="AC25" i="1"/>
  <c r="AB25" i="1"/>
  <c r="AA25" i="1"/>
  <c r="Z25" i="1"/>
  <c r="Y25" i="1"/>
  <c r="X25" i="1"/>
  <c r="X30" i="1" s="1"/>
  <c r="W25" i="1"/>
  <c r="V25" i="1"/>
  <c r="U25" i="1"/>
  <c r="T25" i="1"/>
  <c r="AG24" i="1"/>
  <c r="AF30" i="1" s="1"/>
  <c r="AE24" i="1"/>
  <c r="AD24" i="1"/>
  <c r="AD30" i="1" s="1"/>
  <c r="AC24" i="1"/>
  <c r="AB24" i="1"/>
  <c r="AB30" i="1" s="1"/>
  <c r="AA24" i="1"/>
  <c r="Z24" i="1"/>
  <c r="Z30" i="1" s="1"/>
  <c r="Y24" i="1"/>
  <c r="X24" i="1"/>
  <c r="W24" i="1"/>
  <c r="V24" i="1"/>
  <c r="V30" i="1" s="1"/>
  <c r="U24" i="1"/>
  <c r="T24" i="1"/>
  <c r="T30" i="1" s="1"/>
  <c r="I14" i="1"/>
  <c r="H14" i="1"/>
  <c r="G14" i="1"/>
  <c r="F14" i="1"/>
  <c r="E14" i="1"/>
  <c r="D14" i="1"/>
  <c r="C14" i="1"/>
  <c r="R13" i="1"/>
  <c r="Q13" i="1"/>
  <c r="P13" i="1"/>
  <c r="O13" i="1"/>
  <c r="N13" i="1"/>
  <c r="M13" i="1"/>
  <c r="L13" i="1"/>
  <c r="I13" i="1"/>
  <c r="H13" i="1"/>
  <c r="G13" i="1"/>
  <c r="F13" i="1"/>
  <c r="E13" i="1"/>
  <c r="D13" i="1"/>
  <c r="C13" i="1"/>
  <c r="R12" i="1"/>
  <c r="Q12" i="1"/>
  <c r="P12" i="1"/>
  <c r="O12" i="1"/>
  <c r="N12" i="1"/>
  <c r="M12" i="1"/>
  <c r="L12" i="1"/>
  <c r="I12" i="1"/>
  <c r="H12" i="1"/>
  <c r="G12" i="1"/>
  <c r="F12" i="1"/>
  <c r="E12" i="1"/>
  <c r="D12" i="1"/>
  <c r="C12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AF9" i="1"/>
  <c r="AE9" i="1"/>
  <c r="AD9" i="1"/>
  <c r="AC9" i="1"/>
  <c r="AB9" i="1"/>
  <c r="AA9" i="1"/>
  <c r="Z9" i="1"/>
  <c r="Y9" i="1"/>
  <c r="X9" i="1"/>
  <c r="X14" i="1" s="1"/>
  <c r="W9" i="1"/>
  <c r="V9" i="1"/>
  <c r="V14" i="1" s="1"/>
  <c r="U9" i="1"/>
  <c r="T14" i="1" s="1"/>
  <c r="T9" i="1"/>
  <c r="AF8" i="1"/>
  <c r="AF14" i="1" s="1"/>
  <c r="AE8" i="1"/>
  <c r="AD8" i="1"/>
  <c r="AD14" i="1" s="1"/>
  <c r="AC8" i="1"/>
  <c r="AB8" i="1"/>
  <c r="AB14" i="1" s="1"/>
  <c r="AA8" i="1"/>
  <c r="Z8" i="1"/>
  <c r="Z14" i="1" s="1"/>
  <c r="Y8" i="1"/>
  <c r="X8" i="1"/>
  <c r="W8" i="1"/>
  <c r="V8" i="1"/>
  <c r="U8" i="1"/>
  <c r="T8" i="1"/>
</calcChain>
</file>

<file path=xl/sharedStrings.xml><?xml version="1.0" encoding="utf-8"?>
<sst xmlns="http://schemas.openxmlformats.org/spreadsheetml/2006/main" count="124" uniqueCount="33">
  <si>
    <t>YOUNG</t>
  </si>
  <si>
    <t>Normalized to the Max Force</t>
  </si>
  <si>
    <t>Force (en mN)</t>
  </si>
  <si>
    <t>Cre-</t>
  </si>
  <si>
    <t>Cre+</t>
  </si>
  <si>
    <t># frequency</t>
  </si>
  <si>
    <t>#mice</t>
  </si>
  <si>
    <t>Mouse 1</t>
  </si>
  <si>
    <t>Mouse 2</t>
  </si>
  <si>
    <t>Mouse 3</t>
  </si>
  <si>
    <t>Mouse 4</t>
  </si>
  <si>
    <t>Mean</t>
  </si>
  <si>
    <t>SD</t>
  </si>
  <si>
    <t>T-test</t>
  </si>
  <si>
    <t>ttest</t>
  </si>
  <si>
    <t>OLD</t>
  </si>
  <si>
    <t>Mouse 5</t>
  </si>
  <si>
    <t>Ttubule density Index</t>
  </si>
  <si>
    <t>Sarcomere Length</t>
  </si>
  <si>
    <t>SD Angle</t>
  </si>
  <si>
    <t>cell1</t>
  </si>
  <si>
    <t>cell2</t>
  </si>
  <si>
    <t>cell3</t>
  </si>
  <si>
    <t>cell4</t>
  </si>
  <si>
    <t>cell5</t>
  </si>
  <si>
    <t>cell6</t>
  </si>
  <si>
    <t>cell7</t>
  </si>
  <si>
    <t>cell8</t>
  </si>
  <si>
    <t>cell9</t>
  </si>
  <si>
    <t>cell10</t>
  </si>
  <si>
    <t>Macf1 Cre+</t>
  </si>
  <si>
    <t>Macf1 Cre-</t>
  </si>
  <si>
    <t>V 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</si>
</sst>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4"/>
      <name val="Calibri"/>
      <family val="2"/>
      <scheme val="minor"/>
    </font>
    <font>
      <sz val="12"/>
      <color theme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3366FF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0" borderId="0" xfId="0" applyFont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0" xfId="0" applyFont="1" applyFill="1"/>
    <xf numFmtId="0" fontId="4" fillId="8" borderId="1" xfId="0" applyFont="1" applyFill="1" applyBorder="1"/>
    <xf numFmtId="0" fontId="4" fillId="8" borderId="0" xfId="0" applyFont="1" applyFill="1"/>
    <xf numFmtId="0" fontId="4" fillId="0" borderId="0" xfId="0" applyFont="1" applyAlignment="1">
      <alignment horizontal="left" indent="1"/>
    </xf>
    <xf numFmtId="0" fontId="1" fillId="0" borderId="0" xfId="0" applyFont="1"/>
    <xf numFmtId="164" fontId="1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3" fillId="9" borderId="0" xfId="0" applyFont="1" applyFill="1" applyAlignment="1">
      <alignment horizontal="center" vertical="center" wrapText="1"/>
    </xf>
    <xf numFmtId="0" fontId="0" fillId="0" borderId="0" xfId="0" applyFont="1"/>
    <xf numFmtId="0" fontId="5" fillId="0" borderId="0" xfId="0" applyFont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7D2B-AE27-BC45-8C77-B89727EFF229}">
  <dimension ref="A2:AJ31"/>
  <sheetViews>
    <sheetView workbookViewId="0">
      <selection activeCell="B7" sqref="B7"/>
    </sheetView>
  </sheetViews>
  <sheetFormatPr baseColWidth="10" defaultRowHeight="16" x14ac:dyDescent="0.2"/>
  <cols>
    <col min="1" max="16384" width="10.83203125" style="22"/>
  </cols>
  <sheetData>
    <row r="2" spans="1:36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2" t="s">
        <v>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">
      <c r="A4" s="3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B5" s="5"/>
      <c r="C5" s="6" t="s">
        <v>3</v>
      </c>
      <c r="D5" s="6"/>
      <c r="E5" s="6"/>
      <c r="F5" s="6"/>
      <c r="G5" s="6"/>
      <c r="H5" s="6"/>
      <c r="I5" s="6"/>
      <c r="J5" s="7"/>
      <c r="K5" s="5"/>
      <c r="L5" s="6" t="s">
        <v>4</v>
      </c>
      <c r="M5" s="6"/>
      <c r="N5" s="6"/>
      <c r="O5" s="6"/>
      <c r="P5" s="6"/>
      <c r="Q5" s="6"/>
      <c r="R5" s="6"/>
      <c r="S5" s="5"/>
      <c r="T5" s="8" t="s">
        <v>3</v>
      </c>
      <c r="U5" s="8" t="s">
        <v>4</v>
      </c>
      <c r="V5" s="8" t="s">
        <v>3</v>
      </c>
      <c r="W5" s="8" t="s">
        <v>4</v>
      </c>
      <c r="X5" s="8" t="s">
        <v>3</v>
      </c>
      <c r="Y5" s="8" t="s">
        <v>4</v>
      </c>
      <c r="Z5" s="8" t="s">
        <v>3</v>
      </c>
      <c r="AA5" s="8" t="s">
        <v>4</v>
      </c>
      <c r="AB5" s="8" t="s">
        <v>3</v>
      </c>
      <c r="AC5" s="8" t="s">
        <v>4</v>
      </c>
      <c r="AD5" s="8" t="s">
        <v>3</v>
      </c>
      <c r="AE5" s="8" t="s">
        <v>4</v>
      </c>
      <c r="AF5" s="8" t="s">
        <v>3</v>
      </c>
      <c r="AG5" s="8" t="s">
        <v>4</v>
      </c>
      <c r="AH5" s="8"/>
      <c r="AI5" s="8"/>
    </row>
    <row r="6" spans="1:36" x14ac:dyDescent="0.2">
      <c r="B6" s="8" t="s">
        <v>5</v>
      </c>
      <c r="C6" s="8">
        <v>1</v>
      </c>
      <c r="D6" s="8">
        <v>10</v>
      </c>
      <c r="E6" s="8">
        <v>20</v>
      </c>
      <c r="F6" s="8">
        <v>30</v>
      </c>
      <c r="G6" s="8">
        <v>50</v>
      </c>
      <c r="H6" s="8">
        <v>75</v>
      </c>
      <c r="I6" s="8">
        <v>100</v>
      </c>
      <c r="J6" s="7"/>
      <c r="K6" s="8" t="s">
        <v>5</v>
      </c>
      <c r="L6" s="8">
        <v>1</v>
      </c>
      <c r="M6" s="8">
        <v>10</v>
      </c>
      <c r="N6" s="8">
        <v>20</v>
      </c>
      <c r="O6" s="8">
        <v>30</v>
      </c>
      <c r="P6" s="8">
        <v>50</v>
      </c>
      <c r="Q6" s="8">
        <v>75</v>
      </c>
      <c r="R6" s="8">
        <v>100</v>
      </c>
      <c r="S6" s="8"/>
      <c r="T6" s="9">
        <v>1</v>
      </c>
      <c r="U6" s="10">
        <v>1</v>
      </c>
      <c r="V6" s="9">
        <v>10</v>
      </c>
      <c r="W6" s="10">
        <v>10</v>
      </c>
      <c r="X6" s="9">
        <v>20</v>
      </c>
      <c r="Y6" s="10">
        <v>20</v>
      </c>
      <c r="Z6" s="9">
        <v>30</v>
      </c>
      <c r="AA6" s="11">
        <v>30</v>
      </c>
      <c r="AB6" s="9">
        <v>50</v>
      </c>
      <c r="AC6" s="10">
        <v>50</v>
      </c>
      <c r="AD6" s="9">
        <v>75</v>
      </c>
      <c r="AE6" s="10">
        <v>75</v>
      </c>
      <c r="AF6" s="9">
        <v>100</v>
      </c>
      <c r="AG6" s="10">
        <v>100</v>
      </c>
      <c r="AH6" s="12"/>
      <c r="AI6" s="12"/>
    </row>
    <row r="7" spans="1:36" x14ac:dyDescent="0.2">
      <c r="B7" s="23" t="s">
        <v>31</v>
      </c>
      <c r="C7" s="5"/>
      <c r="D7" s="5"/>
      <c r="E7" s="5"/>
      <c r="F7" s="5"/>
      <c r="G7" s="5"/>
      <c r="H7" s="5"/>
      <c r="I7" s="5"/>
      <c r="J7" s="7"/>
      <c r="K7" s="23" t="s">
        <v>30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7"/>
      <c r="AB7" s="5" t="s">
        <v>6</v>
      </c>
      <c r="AC7" s="5"/>
      <c r="AD7" s="5"/>
      <c r="AE7" s="5"/>
      <c r="AF7" s="5"/>
      <c r="AG7" s="5"/>
      <c r="AH7" s="13"/>
      <c r="AI7" s="13"/>
    </row>
    <row r="8" spans="1:36" x14ac:dyDescent="0.2">
      <c r="B8" s="14" t="s">
        <v>7</v>
      </c>
      <c r="C8" s="24">
        <v>341.28684800000002</v>
      </c>
      <c r="D8" s="24">
        <v>347.30539200000004</v>
      </c>
      <c r="E8" s="24">
        <v>406.25172000000003</v>
      </c>
      <c r="F8" s="24">
        <v>534.23428800000011</v>
      </c>
      <c r="G8" s="24">
        <v>788.60628000000008</v>
      </c>
      <c r="H8" s="24">
        <v>853.39413600000012</v>
      </c>
      <c r="I8" s="24">
        <v>844.89736800000003</v>
      </c>
      <c r="K8" s="14" t="s">
        <v>7</v>
      </c>
      <c r="L8" s="24">
        <v>317.03565600000002</v>
      </c>
      <c r="M8" s="24">
        <v>327.65661600000004</v>
      </c>
      <c r="N8" s="24">
        <v>357.92635200000007</v>
      </c>
      <c r="O8" s="24">
        <v>459.35652000000005</v>
      </c>
      <c r="P8" s="24">
        <v>831.62116800000013</v>
      </c>
      <c r="Q8" s="24">
        <v>1049.3508480000003</v>
      </c>
      <c r="R8" s="24">
        <v>1025.9847360000001</v>
      </c>
      <c r="T8" s="22">
        <f>C8/$H8</f>
        <v>0.39991702966189585</v>
      </c>
      <c r="U8" s="22">
        <f>L8/$Q8</f>
        <v>0.30212550607287442</v>
      </c>
      <c r="V8" s="22">
        <f>D8/$H8</f>
        <v>0.40696950840074675</v>
      </c>
      <c r="W8" s="22">
        <f>M8/$Q8</f>
        <v>0.312246963562753</v>
      </c>
      <c r="X8" s="22">
        <f>E8/$H8</f>
        <v>0.47604231487243309</v>
      </c>
      <c r="Y8" s="22">
        <f>N8/$Q8</f>
        <v>0.34109311740890685</v>
      </c>
      <c r="Z8" s="22">
        <f>F8/$H8</f>
        <v>0.62601120099564411</v>
      </c>
      <c r="AA8" s="22">
        <f>O8/$Q8</f>
        <v>0.43775303643724689</v>
      </c>
      <c r="AB8" s="22">
        <f>G8/$H8</f>
        <v>0.92408214063472305</v>
      </c>
      <c r="AC8" s="22">
        <f>P8/$Q8</f>
        <v>0.79251012145748978</v>
      </c>
      <c r="AD8" s="22">
        <f>H8/$H8</f>
        <v>1</v>
      </c>
      <c r="AE8" s="22">
        <f>Q8/$Q8</f>
        <v>1</v>
      </c>
      <c r="AF8" s="22">
        <f>I8/$H8</f>
        <v>0.99004355942750455</v>
      </c>
      <c r="AG8" s="22">
        <v>1</v>
      </c>
    </row>
    <row r="9" spans="1:36" x14ac:dyDescent="0.2">
      <c r="B9" s="14" t="s">
        <v>8</v>
      </c>
      <c r="C9" s="24">
        <v>302.34332799999999</v>
      </c>
      <c r="D9" s="24">
        <v>321.28404</v>
      </c>
      <c r="E9" s="24">
        <v>369.07836000000003</v>
      </c>
      <c r="F9" s="24">
        <v>475.81900800000011</v>
      </c>
      <c r="G9" s="24">
        <v>698.32812000000013</v>
      </c>
      <c r="H9" s="24">
        <v>885.25701600000014</v>
      </c>
      <c r="I9" s="24">
        <v>882.60177600000009</v>
      </c>
      <c r="J9" s="25"/>
      <c r="K9" s="14" t="s">
        <v>8</v>
      </c>
      <c r="L9" s="24">
        <v>250.47764000000004</v>
      </c>
      <c r="M9" s="24">
        <v>253.84094400000004</v>
      </c>
      <c r="N9" s="24">
        <v>288.35906399999999</v>
      </c>
      <c r="O9" s="24">
        <v>347.83644000000004</v>
      </c>
      <c r="P9" s="24">
        <v>628.76083200000005</v>
      </c>
      <c r="Q9" s="24">
        <v>870.91872000000001</v>
      </c>
      <c r="R9" s="24">
        <v>879.94653600000004</v>
      </c>
      <c r="T9" s="22">
        <f>C9/$H9</f>
        <v>0.34153169366126768</v>
      </c>
      <c r="U9" s="22">
        <f>L9/$R9</f>
        <v>0.28465097565882119</v>
      </c>
      <c r="V9" s="22">
        <f>D9/$H9</f>
        <v>0.36292741451709654</v>
      </c>
      <c r="W9" s="22">
        <f>M9/$R9</f>
        <v>0.28847314423657217</v>
      </c>
      <c r="X9" s="22">
        <f>E9/$H9</f>
        <v>0.41691661667666463</v>
      </c>
      <c r="Y9" s="22">
        <f>N9/$R9</f>
        <v>0.32770066385033192</v>
      </c>
      <c r="Z9" s="22">
        <f>F9/$H9</f>
        <v>0.53749250149970007</v>
      </c>
      <c r="AA9" s="22">
        <f>O9/$R9</f>
        <v>0.39529269764634883</v>
      </c>
      <c r="AB9" s="22">
        <f>G9/$H9</f>
        <v>0.78884223155368927</v>
      </c>
      <c r="AC9" s="22">
        <f>P9/$R9</f>
        <v>0.71454435727217869</v>
      </c>
      <c r="AD9" s="22">
        <f>H9/$H9</f>
        <v>1</v>
      </c>
      <c r="AE9" s="22">
        <f>Q9/$R9</f>
        <v>0.9897404948702474</v>
      </c>
      <c r="AF9" s="22">
        <f>I9/$H9</f>
        <v>0.99700059988002399</v>
      </c>
      <c r="AG9" s="22">
        <v>1</v>
      </c>
    </row>
    <row r="10" spans="1:36" x14ac:dyDescent="0.2">
      <c r="B10" s="14" t="s">
        <v>9</v>
      </c>
      <c r="C10" s="24">
        <v>274.02076800000003</v>
      </c>
      <c r="D10" s="24">
        <v>280.92439200000001</v>
      </c>
      <c r="E10" s="24">
        <v>315.97356000000002</v>
      </c>
      <c r="F10" s="24">
        <v>399.348096</v>
      </c>
      <c r="G10" s="24">
        <v>671.77572000000009</v>
      </c>
      <c r="H10" s="24">
        <v>778.51636800000006</v>
      </c>
      <c r="I10" s="24">
        <v>777.98532000000012</v>
      </c>
      <c r="K10" s="14" t="s">
        <v>9</v>
      </c>
      <c r="L10" s="24">
        <v>243.21998399999998</v>
      </c>
      <c r="M10" s="24">
        <v>257.02723200000003</v>
      </c>
      <c r="N10" s="24">
        <v>302.69736000000006</v>
      </c>
      <c r="O10" s="24">
        <v>374.38884000000002</v>
      </c>
      <c r="P10" s="24">
        <v>694.61078400000008</v>
      </c>
      <c r="Q10" s="24">
        <v>856.04937600000017</v>
      </c>
      <c r="R10" s="24">
        <v>833.74536000000001</v>
      </c>
      <c r="T10" s="22">
        <f>C10/$H10</f>
        <v>0.35197817189631653</v>
      </c>
      <c r="U10" s="22">
        <f>L10/$Q10</f>
        <v>0.28411910669975177</v>
      </c>
      <c r="V10" s="22">
        <f>D10/$H10</f>
        <v>0.36084583901773531</v>
      </c>
      <c r="W10" s="22">
        <f>M10/$Q10</f>
        <v>0.30024813895781632</v>
      </c>
      <c r="X10" s="22">
        <f>E10/$H10</f>
        <v>0.40586630286493858</v>
      </c>
      <c r="Y10" s="22">
        <f>N10/$Q10</f>
        <v>0.35359801488833748</v>
      </c>
      <c r="Z10" s="22">
        <f>F10/$H10</f>
        <v>0.51296043656207368</v>
      </c>
      <c r="AA10" s="22">
        <f>O10/$Q10</f>
        <v>0.4373449131513647</v>
      </c>
      <c r="AB10" s="22">
        <f>G10/$H10</f>
        <v>0.86289222373806285</v>
      </c>
      <c r="AC10" s="22">
        <f>P10/$Q10</f>
        <v>0.81141439205955324</v>
      </c>
      <c r="AD10" s="22">
        <f>H10/$H10</f>
        <v>1</v>
      </c>
      <c r="AE10" s="22">
        <f>Q10/$Q10</f>
        <v>1</v>
      </c>
      <c r="AF10" s="22">
        <f>I10/$H10</f>
        <v>0.99931787175989095</v>
      </c>
      <c r="AG10" s="22">
        <v>1</v>
      </c>
    </row>
    <row r="11" spans="1:36" x14ac:dyDescent="0.2">
      <c r="B11" s="14" t="s">
        <v>10</v>
      </c>
      <c r="C11" s="24">
        <v>249.06151200000005</v>
      </c>
      <c r="D11" s="24">
        <v>257.02723200000003</v>
      </c>
      <c r="E11" s="24">
        <v>308.53888799999999</v>
      </c>
      <c r="F11" s="24">
        <v>432.27307200000007</v>
      </c>
      <c r="G11" s="24">
        <v>690.89344800000003</v>
      </c>
      <c r="H11" s="24">
        <v>778.51636800000006</v>
      </c>
      <c r="I11" s="24">
        <v>790.19942400000014</v>
      </c>
      <c r="K11" s="14" t="s">
        <v>10</v>
      </c>
      <c r="L11" s="24">
        <v>241.98087200000006</v>
      </c>
      <c r="M11" s="24">
        <v>243.75103200000001</v>
      </c>
      <c r="N11" s="24">
        <v>298.44897600000002</v>
      </c>
      <c r="O11" s="24">
        <v>371.73360000000002</v>
      </c>
      <c r="P11" s="24">
        <v>657.43742400000008</v>
      </c>
      <c r="Q11" s="24">
        <v>832.15221600000007</v>
      </c>
      <c r="R11" s="24">
        <v>841.1800320000001</v>
      </c>
      <c r="T11" s="22">
        <f t="shared" ref="T11" si="0">C11/$I11</f>
        <v>0.31518817204301075</v>
      </c>
      <c r="U11" s="22">
        <f>L11/$R11</f>
        <v>0.28766835016835018</v>
      </c>
      <c r="V11" s="22">
        <f>D11/$I11</f>
        <v>0.32526881720430106</v>
      </c>
      <c r="W11" s="22">
        <f>M11/$R11</f>
        <v>0.28977272727272724</v>
      </c>
      <c r="X11" s="22">
        <f>E11/$I11</f>
        <v>0.39045698924731176</v>
      </c>
      <c r="Y11" s="22">
        <f>N11/$R11</f>
        <v>0.35479797979797978</v>
      </c>
      <c r="Z11" s="22">
        <f>F11/$I11</f>
        <v>0.54704301075268813</v>
      </c>
      <c r="AA11" s="22">
        <f>O11/$R11</f>
        <v>0.44191919191919188</v>
      </c>
      <c r="AB11" s="22">
        <f>G11/$I11</f>
        <v>0.87432795698924726</v>
      </c>
      <c r="AC11" s="22">
        <f>P11/$R11</f>
        <v>0.78156565656565657</v>
      </c>
      <c r="AD11" s="22">
        <f>H11/$I11</f>
        <v>0.98521505376344076</v>
      </c>
      <c r="AE11" s="22">
        <f>Q11/$R11</f>
        <v>0.98926767676767668</v>
      </c>
      <c r="AF11" s="22">
        <f>I11/$I11</f>
        <v>1</v>
      </c>
      <c r="AG11" s="22">
        <v>1</v>
      </c>
    </row>
    <row r="12" spans="1:36" x14ac:dyDescent="0.2">
      <c r="B12" s="15" t="s">
        <v>11</v>
      </c>
      <c r="C12" s="16">
        <f>AVERAGE(C8:C11)</f>
        <v>291.67811399999999</v>
      </c>
      <c r="D12" s="16">
        <f t="shared" ref="D12:I12" si="1">AVERAGE(D8:D11)</f>
        <v>301.63526400000001</v>
      </c>
      <c r="E12" s="16">
        <f t="shared" si="1"/>
        <v>349.96063200000003</v>
      </c>
      <c r="F12" s="16">
        <f t="shared" si="1"/>
        <v>460.41861600000004</v>
      </c>
      <c r="G12" s="16">
        <f t="shared" si="1"/>
        <v>712.40089200000011</v>
      </c>
      <c r="H12" s="16">
        <f t="shared" si="1"/>
        <v>823.92097200000012</v>
      </c>
      <c r="I12" s="16">
        <f t="shared" si="1"/>
        <v>823.92097200000012</v>
      </c>
      <c r="J12" s="15"/>
      <c r="K12" s="15" t="s">
        <v>11</v>
      </c>
      <c r="L12" s="16">
        <f>AVERAGE(L8:L11)</f>
        <v>263.178538</v>
      </c>
      <c r="M12" s="16">
        <f t="shared" ref="M12:R12" si="2">AVERAGE(M8:M11)</f>
        <v>270.56895600000001</v>
      </c>
      <c r="N12" s="16">
        <f t="shared" si="2"/>
        <v>311.85793799999999</v>
      </c>
      <c r="O12" s="16">
        <f t="shared" si="2"/>
        <v>388.32885000000005</v>
      </c>
      <c r="P12" s="16">
        <f t="shared" si="2"/>
        <v>703.10755200000006</v>
      </c>
      <c r="Q12" s="16">
        <f t="shared" si="2"/>
        <v>902.11779000000013</v>
      </c>
      <c r="R12" s="16">
        <f t="shared" si="2"/>
        <v>895.21416600000009</v>
      </c>
    </row>
    <row r="13" spans="1:36" x14ac:dyDescent="0.2">
      <c r="B13" s="17" t="s">
        <v>12</v>
      </c>
      <c r="C13" s="18">
        <f>STDEV(C8:C11)</f>
        <v>39.592633626887299</v>
      </c>
      <c r="D13" s="18">
        <f t="shared" ref="D13:I13" si="3">STDEV(D8:D11)</f>
        <v>40.375948813404527</v>
      </c>
      <c r="E13" s="18">
        <f t="shared" si="3"/>
        <v>46.206262386680947</v>
      </c>
      <c r="F13" s="18">
        <f t="shared" si="3"/>
        <v>58.331539686781177</v>
      </c>
      <c r="G13" s="18">
        <f t="shared" si="3"/>
        <v>52.020120528622535</v>
      </c>
      <c r="H13" s="18">
        <f t="shared" si="3"/>
        <v>54.018311150122905</v>
      </c>
      <c r="I13" s="18">
        <f t="shared" si="3"/>
        <v>48.753368674778535</v>
      </c>
      <c r="J13" s="17"/>
      <c r="K13" s="17" t="s">
        <v>12</v>
      </c>
      <c r="L13" s="18">
        <f>STDEV(L8:L11)</f>
        <v>36.099800973093302</v>
      </c>
      <c r="M13" s="18">
        <f t="shared" ref="M13:R13" si="4">STDEV(M8:M11)</f>
        <v>38.476861645711409</v>
      </c>
      <c r="N13" s="18">
        <f t="shared" si="4"/>
        <v>31.295432568533091</v>
      </c>
      <c r="O13" s="18">
        <f t="shared" si="4"/>
        <v>48.834043366622709</v>
      </c>
      <c r="P13" s="18">
        <f t="shared" si="4"/>
        <v>89.816739215909834</v>
      </c>
      <c r="Q13" s="18">
        <f t="shared" si="4"/>
        <v>99.445857380655781</v>
      </c>
      <c r="R13" s="18">
        <f t="shared" si="4"/>
        <v>89.502596335036387</v>
      </c>
    </row>
    <row r="14" spans="1:36" x14ac:dyDescent="0.2">
      <c r="B14" s="19" t="s">
        <v>13</v>
      </c>
      <c r="C14" s="20">
        <f t="shared" ref="C14:I14" si="5">TTEST(C8:C11,L8:L11,2,2)</f>
        <v>0.32833769204043628</v>
      </c>
      <c r="D14" s="20">
        <f t="shared" si="5"/>
        <v>0.30789780876034162</v>
      </c>
      <c r="E14" s="20">
        <f t="shared" si="5"/>
        <v>0.22106642543247498</v>
      </c>
      <c r="F14" s="20">
        <f t="shared" si="5"/>
        <v>0.10687271491239662</v>
      </c>
      <c r="G14" s="20">
        <f t="shared" si="5"/>
        <v>0.86377418406541961</v>
      </c>
      <c r="H14" s="20">
        <f t="shared" si="5"/>
        <v>0.2162404555725847</v>
      </c>
      <c r="I14" s="20">
        <f t="shared" si="5"/>
        <v>0.2113237890233268</v>
      </c>
      <c r="J14" s="19"/>
      <c r="K14" s="19"/>
      <c r="L14" s="19"/>
      <c r="M14" s="19"/>
      <c r="N14" s="19"/>
      <c r="O14" s="19"/>
      <c r="P14" s="19"/>
      <c r="Q14" s="19"/>
      <c r="R14" s="19"/>
      <c r="S14" s="3" t="s">
        <v>14</v>
      </c>
      <c r="T14" s="22">
        <f>TTEST(T8:T11,U8:U11,2,2)</f>
        <v>1.3896414702790754E-2</v>
      </c>
      <c r="V14" s="22">
        <f>TTEST(V8:V11,W8:W11,2,2)</f>
        <v>9.3463540095767052E-3</v>
      </c>
      <c r="X14" s="22">
        <f>TTEST(X8:X11,Y8:Y11,2,2)</f>
        <v>7.5439070861986167E-3</v>
      </c>
      <c r="Z14" s="22">
        <f>TTEST(Z8:Z11,AA8:AA11,2,2)</f>
        <v>3.1020581665671897E-3</v>
      </c>
      <c r="AB14" s="22">
        <f>TTEST(AB8:AB11,AC8:AC11,2,2)</f>
        <v>4.641718720407495E-2</v>
      </c>
      <c r="AD14" s="22">
        <f>TTEST(AD8:AD11,AE8:AE11,2,2)</f>
        <v>0.75650007219683013</v>
      </c>
      <c r="AF14" s="22">
        <f>TTEST(AF8:AF11,AG8:AG11,2,2)</f>
        <v>0.18457161056221613</v>
      </c>
    </row>
    <row r="18" spans="2:33" x14ac:dyDescent="0.2">
      <c r="B18" s="21" t="s">
        <v>15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2:33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2:33" x14ac:dyDescent="0.2">
      <c r="B20" s="4" t="s">
        <v>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33" x14ac:dyDescent="0.2">
      <c r="B21" s="5"/>
      <c r="C21" s="6" t="s">
        <v>3</v>
      </c>
      <c r="D21" s="6"/>
      <c r="E21" s="6"/>
      <c r="F21" s="6"/>
      <c r="G21" s="6"/>
      <c r="H21" s="6"/>
      <c r="I21" s="6"/>
      <c r="J21" s="7"/>
      <c r="K21" s="5"/>
      <c r="L21" s="6" t="s">
        <v>4</v>
      </c>
      <c r="M21" s="6"/>
      <c r="N21" s="6"/>
      <c r="O21" s="6"/>
      <c r="P21" s="6"/>
      <c r="Q21" s="6"/>
      <c r="R21" s="6"/>
      <c r="T21" s="8" t="s">
        <v>3</v>
      </c>
      <c r="U21" s="8" t="s">
        <v>4</v>
      </c>
      <c r="V21" s="8" t="s">
        <v>3</v>
      </c>
      <c r="W21" s="8" t="s">
        <v>4</v>
      </c>
      <c r="X21" s="8" t="s">
        <v>3</v>
      </c>
      <c r="Y21" s="8" t="s">
        <v>4</v>
      </c>
      <c r="Z21" s="8" t="s">
        <v>3</v>
      </c>
      <c r="AA21" s="8" t="s">
        <v>4</v>
      </c>
      <c r="AB21" s="8" t="s">
        <v>3</v>
      </c>
      <c r="AC21" s="8" t="s">
        <v>4</v>
      </c>
      <c r="AD21" s="8" t="s">
        <v>3</v>
      </c>
      <c r="AE21" s="8" t="s">
        <v>4</v>
      </c>
      <c r="AF21" s="8" t="s">
        <v>3</v>
      </c>
      <c r="AG21" s="8" t="s">
        <v>4</v>
      </c>
    </row>
    <row r="22" spans="2:33" x14ac:dyDescent="0.2">
      <c r="B22" s="8" t="s">
        <v>5</v>
      </c>
      <c r="C22" s="8">
        <v>1</v>
      </c>
      <c r="D22" s="8">
        <v>10</v>
      </c>
      <c r="E22" s="8">
        <v>20</v>
      </c>
      <c r="F22" s="8">
        <v>30</v>
      </c>
      <c r="G22" s="8">
        <v>50</v>
      </c>
      <c r="H22" s="8">
        <v>75</v>
      </c>
      <c r="I22" s="8">
        <v>100</v>
      </c>
      <c r="J22" s="7"/>
      <c r="K22" s="8" t="s">
        <v>5</v>
      </c>
      <c r="L22" s="8">
        <v>1</v>
      </c>
      <c r="M22" s="8">
        <v>10</v>
      </c>
      <c r="N22" s="8">
        <v>20</v>
      </c>
      <c r="O22" s="8">
        <v>30</v>
      </c>
      <c r="P22" s="8">
        <v>50</v>
      </c>
      <c r="Q22" s="8">
        <v>75</v>
      </c>
      <c r="R22" s="8">
        <v>100</v>
      </c>
      <c r="T22" s="9">
        <v>1</v>
      </c>
      <c r="U22" s="10">
        <v>1</v>
      </c>
      <c r="V22" s="9">
        <v>10</v>
      </c>
      <c r="W22" s="10">
        <v>10</v>
      </c>
      <c r="X22" s="9">
        <v>20</v>
      </c>
      <c r="Y22" s="10">
        <v>20</v>
      </c>
      <c r="Z22" s="9">
        <v>30</v>
      </c>
      <c r="AA22" s="11">
        <v>30</v>
      </c>
      <c r="AB22" s="9">
        <v>50</v>
      </c>
      <c r="AC22" s="10">
        <v>50</v>
      </c>
      <c r="AD22" s="9">
        <v>75</v>
      </c>
      <c r="AE22" s="10">
        <v>75</v>
      </c>
      <c r="AF22" s="9">
        <v>100</v>
      </c>
      <c r="AG22" s="10">
        <v>100</v>
      </c>
    </row>
    <row r="23" spans="2:33" x14ac:dyDescent="0.2">
      <c r="B23" s="23" t="s">
        <v>31</v>
      </c>
      <c r="C23" s="5"/>
      <c r="D23" s="5"/>
      <c r="E23" s="5"/>
      <c r="F23" s="5"/>
      <c r="G23" s="5"/>
      <c r="H23" s="5"/>
      <c r="I23" s="5"/>
      <c r="J23" s="7"/>
      <c r="K23" s="23" t="s">
        <v>30</v>
      </c>
      <c r="L23" s="5"/>
      <c r="M23" s="5"/>
      <c r="N23" s="5"/>
      <c r="O23" s="5"/>
      <c r="P23" s="5"/>
      <c r="Q23" s="5"/>
      <c r="R23" s="5"/>
    </row>
    <row r="24" spans="2:33" x14ac:dyDescent="0.2">
      <c r="B24" s="14" t="s">
        <v>7</v>
      </c>
      <c r="C24" s="24">
        <v>246.05223999999998</v>
      </c>
      <c r="D24" s="24">
        <v>301.63526400000001</v>
      </c>
      <c r="E24" s="24">
        <v>361.11264</v>
      </c>
      <c r="F24" s="24">
        <v>442.89403200000004</v>
      </c>
      <c r="G24" s="24">
        <v>584.15280000000007</v>
      </c>
      <c r="H24" s="24">
        <v>638.85074399999996</v>
      </c>
      <c r="I24" s="24">
        <v>645.22332000000006</v>
      </c>
      <c r="K24" s="14" t="s">
        <v>7</v>
      </c>
      <c r="L24" s="24">
        <v>201.26719200000005</v>
      </c>
      <c r="M24" s="24">
        <v>223.57120800000001</v>
      </c>
      <c r="N24" s="24">
        <v>246.93732000000003</v>
      </c>
      <c r="O24" s="24">
        <v>291.54535200000004</v>
      </c>
      <c r="P24" s="24">
        <v>516.17865600000005</v>
      </c>
      <c r="Q24" s="24">
        <v>447.67346400000002</v>
      </c>
      <c r="R24" s="24">
        <v>356.86425600000001</v>
      </c>
      <c r="T24" s="22">
        <f>C24/$I24</f>
        <v>0.38134430727023316</v>
      </c>
      <c r="U24" s="22">
        <f>L24/$P24</f>
        <v>0.38991769547325111</v>
      </c>
      <c r="V24" s="22">
        <f>D24/$I24</f>
        <v>0.46748971193415634</v>
      </c>
      <c r="W24" s="22">
        <f>M24/$P24</f>
        <v>0.4331275720164609</v>
      </c>
      <c r="X24" s="22">
        <f>E24/$I24</f>
        <v>0.55967078189300401</v>
      </c>
      <c r="Y24" s="22">
        <f>N24/$P24</f>
        <v>0.47839506172839508</v>
      </c>
      <c r="Z24" s="22">
        <f>F24/$I24</f>
        <v>0.68641975308641978</v>
      </c>
      <c r="AA24" s="22">
        <f>O24/$P24</f>
        <v>0.56481481481481488</v>
      </c>
      <c r="AB24" s="22">
        <f>G24/$I24</f>
        <v>0.90534979423868311</v>
      </c>
      <c r="AC24" s="22">
        <f>P24/$P24</f>
        <v>1</v>
      </c>
      <c r="AD24" s="22">
        <f>H24/$I24</f>
        <v>0.99012345679012326</v>
      </c>
      <c r="AE24" s="22">
        <f>Q24/$P24</f>
        <v>0.86728395061728392</v>
      </c>
      <c r="AF24" s="22">
        <v>1</v>
      </c>
      <c r="AG24" s="22">
        <f>R24/$P24</f>
        <v>0.69135802469135799</v>
      </c>
    </row>
    <row r="25" spans="2:33" x14ac:dyDescent="0.2">
      <c r="B25" s="14" t="s">
        <v>8</v>
      </c>
      <c r="C25" s="24">
        <v>242.86595200000002</v>
      </c>
      <c r="D25" s="24">
        <v>287.82801600000005</v>
      </c>
      <c r="E25" s="24">
        <v>334.56024000000002</v>
      </c>
      <c r="F25" s="24">
        <v>390.32028000000003</v>
      </c>
      <c r="G25" s="24">
        <v>553.88306399999999</v>
      </c>
      <c r="H25" s="24">
        <v>524.67542400000013</v>
      </c>
      <c r="I25" s="24">
        <v>474.756912</v>
      </c>
      <c r="J25" s="25"/>
      <c r="K25" s="14" t="s">
        <v>8</v>
      </c>
      <c r="L25" s="24">
        <v>301.63526400000001</v>
      </c>
      <c r="M25" s="24">
        <v>318.09775200000001</v>
      </c>
      <c r="N25" s="24">
        <v>339.33967200000001</v>
      </c>
      <c r="O25" s="24">
        <v>443.95612800000004</v>
      </c>
      <c r="P25" s="24">
        <v>616.01568000000009</v>
      </c>
      <c r="Q25" s="24">
        <v>863.48404800000014</v>
      </c>
      <c r="R25" s="24">
        <v>814.62763200000006</v>
      </c>
      <c r="T25" s="22">
        <f>C25/$H25</f>
        <v>0.4628879892037786</v>
      </c>
      <c r="U25" s="22">
        <f>L25/$Q25</f>
        <v>0.34932349323493228</v>
      </c>
      <c r="V25" s="22">
        <f>D25/$H25</f>
        <v>0.54858299595141691</v>
      </c>
      <c r="W25" s="22">
        <f>M25/$Q25</f>
        <v>0.36838868388683882</v>
      </c>
      <c r="X25" s="22">
        <f>E25/$H25</f>
        <v>0.63765182186234803</v>
      </c>
      <c r="Y25" s="22">
        <f>N25/$Q25</f>
        <v>0.39298892988929884</v>
      </c>
      <c r="Z25" s="22">
        <f>F25/$H25</f>
        <v>0.74392712550607276</v>
      </c>
      <c r="AA25" s="22">
        <f>O25/$Q25</f>
        <v>0.51414514145141443</v>
      </c>
      <c r="AB25" s="22">
        <f>G25/$H25</f>
        <v>1.0556680161943317</v>
      </c>
      <c r="AC25" s="22">
        <f>P25/$Q25</f>
        <v>0.71340713407134071</v>
      </c>
      <c r="AD25" s="22">
        <f>H25/$H25</f>
        <v>1</v>
      </c>
      <c r="AE25" s="22">
        <f>Q25/$Q25</f>
        <v>1</v>
      </c>
      <c r="AF25" s="22">
        <f>I25/$H25</f>
        <v>0.90485829959514141</v>
      </c>
      <c r="AG25" s="22">
        <f>R25/$Q25</f>
        <v>0.94341943419434182</v>
      </c>
    </row>
    <row r="26" spans="2:33" x14ac:dyDescent="0.2">
      <c r="B26" s="14" t="s">
        <v>9</v>
      </c>
      <c r="C26" s="24">
        <v>444.84120800000005</v>
      </c>
      <c r="D26" s="24">
        <v>575.6560320000001</v>
      </c>
      <c r="E26" s="24">
        <v>646.28541600000005</v>
      </c>
      <c r="F26" s="24">
        <v>739.749864</v>
      </c>
      <c r="G26" s="24">
        <v>843.83527200000015</v>
      </c>
      <c r="H26" s="24">
        <v>882.07072800000003</v>
      </c>
      <c r="I26" s="24">
        <v>552.28992000000005</v>
      </c>
      <c r="K26" s="14" t="s">
        <v>9</v>
      </c>
      <c r="L26" s="24">
        <v>212.59621600000006</v>
      </c>
      <c r="M26" s="24">
        <v>274.55181600000003</v>
      </c>
      <c r="N26" s="24">
        <v>314.91146400000002</v>
      </c>
      <c r="O26" s="24">
        <v>343.58805599999999</v>
      </c>
      <c r="P26" s="24">
        <v>465.72909600000003</v>
      </c>
      <c r="Q26" s="24">
        <v>583.62175200000001</v>
      </c>
      <c r="R26" s="24">
        <v>522.55123200000003</v>
      </c>
      <c r="T26" s="22">
        <f>C26/$H26</f>
        <v>0.50431466987758378</v>
      </c>
      <c r="U26" s="22">
        <f>L26/$Q26</f>
        <v>0.36427054898392486</v>
      </c>
      <c r="V26" s="22">
        <f>D26/$H26</f>
        <v>0.65261890427453351</v>
      </c>
      <c r="W26" s="22">
        <f>M26/$Q26</f>
        <v>0.47042766151046411</v>
      </c>
      <c r="X26" s="22">
        <f>E26/$H26</f>
        <v>0.73269114990969297</v>
      </c>
      <c r="Y26" s="22">
        <f>N26/$Q26</f>
        <v>0.53958143767060962</v>
      </c>
      <c r="Z26" s="22">
        <f>F26/$H26</f>
        <v>0.83865141481035521</v>
      </c>
      <c r="AA26" s="22">
        <f>O26/$Q26</f>
        <v>0.58871701546860777</v>
      </c>
      <c r="AB26" s="22">
        <f>G26/$H26</f>
        <v>0.95665261890427467</v>
      </c>
      <c r="AC26" s="22">
        <f>P26/$Q26</f>
        <v>0.79799818016378532</v>
      </c>
      <c r="AD26" s="22">
        <f>H26/$H26</f>
        <v>1</v>
      </c>
      <c r="AE26" s="22">
        <f>Q26/$Q26</f>
        <v>1</v>
      </c>
      <c r="AF26" s="22">
        <f>I26/$H26</f>
        <v>0.62612883804936792</v>
      </c>
      <c r="AG26" s="22">
        <f>R26/$Q26</f>
        <v>0.89535941765241134</v>
      </c>
    </row>
    <row r="27" spans="2:33" x14ac:dyDescent="0.2">
      <c r="B27" s="14" t="s">
        <v>10</v>
      </c>
      <c r="C27" s="24">
        <v>342.34894400000002</v>
      </c>
      <c r="D27" s="24">
        <v>391.91342400000002</v>
      </c>
      <c r="E27" s="24">
        <v>452.45289600000001</v>
      </c>
      <c r="F27" s="24">
        <v>523.08227999999997</v>
      </c>
      <c r="G27" s="24">
        <v>727.00471200000004</v>
      </c>
      <c r="H27" s="24">
        <v>765.77121600000009</v>
      </c>
      <c r="I27" s="24">
        <v>689.83135200000004</v>
      </c>
      <c r="K27" s="14" t="s">
        <v>10</v>
      </c>
      <c r="L27" s="24">
        <v>274.72883200000001</v>
      </c>
      <c r="M27" s="24">
        <v>352.61587200000002</v>
      </c>
      <c r="N27" s="24">
        <v>456.17023200000006</v>
      </c>
      <c r="O27" s="24">
        <v>472.10167200000006</v>
      </c>
      <c r="P27" s="24">
        <v>580.43546400000002</v>
      </c>
      <c r="Q27" s="24">
        <v>691.95554400000003</v>
      </c>
      <c r="R27" s="24">
        <v>577.78022400000009</v>
      </c>
      <c r="T27" s="22">
        <f>C27/$H27</f>
        <v>0.44706426259824317</v>
      </c>
      <c r="U27" s="22">
        <f>L27/$Q27</f>
        <v>0.39703248912765415</v>
      </c>
      <c r="V27" s="22">
        <f>D27/$I27</f>
        <v>0.56812933025404155</v>
      </c>
      <c r="W27" s="22">
        <f>M27/$Q27</f>
        <v>0.50959324635456638</v>
      </c>
      <c r="X27" s="22">
        <f>E27/$I27</f>
        <v>0.65588914549653576</v>
      </c>
      <c r="Y27" s="22">
        <f>N27/$Q27</f>
        <v>0.65924788948580204</v>
      </c>
      <c r="Z27" s="22">
        <f>F27/$I27</f>
        <v>0.75827559661277899</v>
      </c>
      <c r="AA27" s="22">
        <f>O27/$Q27</f>
        <v>0.68227168073676137</v>
      </c>
      <c r="AB27" s="22">
        <f>G27/$I27</f>
        <v>1.0538876058506543</v>
      </c>
      <c r="AC27" s="22">
        <f>P27/$Q27</f>
        <v>0.83883346124328473</v>
      </c>
      <c r="AD27" s="22">
        <f>H27/$I27</f>
        <v>1.1100846805234796</v>
      </c>
      <c r="AE27" s="22">
        <f>Q27/$Q27</f>
        <v>1</v>
      </c>
      <c r="AF27" s="22">
        <v>1</v>
      </c>
      <c r="AG27" s="22">
        <f>R27/$Q27</f>
        <v>0.83499616270145827</v>
      </c>
    </row>
    <row r="28" spans="2:33" x14ac:dyDescent="0.2">
      <c r="B28" s="14" t="s">
        <v>16</v>
      </c>
      <c r="C28" s="24">
        <v>297.38688000000008</v>
      </c>
      <c r="D28" s="24">
        <v>308.53888799999999</v>
      </c>
      <c r="E28" s="24">
        <v>338.27757600000001</v>
      </c>
      <c r="F28" s="24">
        <v>410.50010400000008</v>
      </c>
      <c r="G28" s="24">
        <v>612.29834400000004</v>
      </c>
      <c r="H28" s="24">
        <v>743.9982480000001</v>
      </c>
      <c r="I28" s="24">
        <v>576.71812799999998</v>
      </c>
      <c r="K28" s="26"/>
      <c r="L28" s="25"/>
      <c r="M28" s="25"/>
      <c r="N28" s="25"/>
      <c r="O28" s="25"/>
      <c r="P28" s="25"/>
      <c r="Q28" s="25"/>
      <c r="R28" s="25"/>
      <c r="T28" s="22">
        <f>C28/$H28</f>
        <v>0.39971448965024986</v>
      </c>
      <c r="V28" s="22">
        <f>D28/$H28</f>
        <v>0.41470378301213412</v>
      </c>
      <c r="X28" s="22">
        <f>E28/$H28</f>
        <v>0.45467523197715914</v>
      </c>
      <c r="Z28" s="22">
        <f>F28/$H28</f>
        <v>0.55174875089221986</v>
      </c>
      <c r="AB28" s="22">
        <f>G28/$H28</f>
        <v>0.82298358315488929</v>
      </c>
      <c r="AD28" s="22">
        <f>H28/$H28</f>
        <v>1</v>
      </c>
      <c r="AF28" s="22">
        <f>I28/$H28</f>
        <v>0.77516059957173433</v>
      </c>
    </row>
    <row r="29" spans="2:33" x14ac:dyDescent="0.2">
      <c r="B29" s="15" t="s">
        <v>11</v>
      </c>
      <c r="C29" s="16">
        <f>AVERAGE(C24:C28)</f>
        <v>314.69904480000002</v>
      </c>
      <c r="D29" s="16">
        <f t="shared" ref="D29:I29" si="6">AVERAGE(D24:D28)</f>
        <v>373.11432480000008</v>
      </c>
      <c r="E29" s="16">
        <f t="shared" si="6"/>
        <v>426.53775360000009</v>
      </c>
      <c r="F29" s="16">
        <f t="shared" si="6"/>
        <v>501.30931200000003</v>
      </c>
      <c r="G29" s="16">
        <f t="shared" si="6"/>
        <v>664.23483840000006</v>
      </c>
      <c r="H29" s="16">
        <f t="shared" si="6"/>
        <v>711.07327199999997</v>
      </c>
      <c r="I29" s="16">
        <f t="shared" si="6"/>
        <v>587.76392640000006</v>
      </c>
      <c r="J29" s="15"/>
      <c r="K29" s="15" t="s">
        <v>11</v>
      </c>
      <c r="L29" s="16">
        <f>AVERAGE(L24:L28)</f>
        <v>247.55687600000002</v>
      </c>
      <c r="M29" s="16">
        <f t="shared" ref="M29:R29" si="7">AVERAGE(M24:M28)</f>
        <v>292.20916199999999</v>
      </c>
      <c r="N29" s="16">
        <f t="shared" si="7"/>
        <v>339.33967200000006</v>
      </c>
      <c r="O29" s="16">
        <f t="shared" si="7"/>
        <v>387.79780200000005</v>
      </c>
      <c r="P29" s="16">
        <f t="shared" si="7"/>
        <v>544.58972400000005</v>
      </c>
      <c r="Q29" s="16">
        <f t="shared" si="7"/>
        <v>646.68370200000004</v>
      </c>
      <c r="R29" s="16">
        <f t="shared" si="7"/>
        <v>567.95583600000009</v>
      </c>
    </row>
    <row r="30" spans="2:33" x14ac:dyDescent="0.2">
      <c r="B30" s="17" t="s">
        <v>12</v>
      </c>
      <c r="C30" s="18">
        <f>STDEV(C24:C28)</f>
        <v>83.47692442925586</v>
      </c>
      <c r="D30" s="18">
        <f t="shared" ref="D30:I30" si="8">STDEV(D24:D28)</f>
        <v>120.34278844794947</v>
      </c>
      <c r="E30" s="18">
        <f t="shared" si="8"/>
        <v>131.80553590751691</v>
      </c>
      <c r="F30" s="18">
        <f t="shared" si="8"/>
        <v>142.57031720606878</v>
      </c>
      <c r="G30" s="18">
        <f t="shared" si="8"/>
        <v>119.87954289531248</v>
      </c>
      <c r="H30" s="18">
        <f t="shared" si="8"/>
        <v>135.34797779302244</v>
      </c>
      <c r="I30" s="18">
        <f t="shared" si="8"/>
        <v>83.472063256896988</v>
      </c>
      <c r="J30" s="17"/>
      <c r="K30" s="17" t="s">
        <v>12</v>
      </c>
      <c r="L30" s="18">
        <f>STDEV(L24:L28)</f>
        <v>48.400309344741167</v>
      </c>
      <c r="M30" s="18">
        <f t="shared" ref="M30:R30" si="9">STDEV(M24:M28)</f>
        <v>55.803644750386802</v>
      </c>
      <c r="N30" s="18">
        <f t="shared" si="9"/>
        <v>87.147980950290659</v>
      </c>
      <c r="O30" s="18">
        <f t="shared" si="9"/>
        <v>84.616656848176689</v>
      </c>
      <c r="P30" s="18">
        <f t="shared" si="9"/>
        <v>66.864967658998651</v>
      </c>
      <c r="Q30" s="18">
        <f t="shared" si="9"/>
        <v>175.72119400764021</v>
      </c>
      <c r="R30" s="18">
        <f t="shared" si="9"/>
        <v>189.3539250123369</v>
      </c>
      <c r="S30" s="3" t="s">
        <v>14</v>
      </c>
      <c r="T30" s="22">
        <f>TTEST(T24:T28,U24:U27,2,2)</f>
        <v>4.909534614505992E-2</v>
      </c>
      <c r="V30" s="22">
        <f>TTEST(V24:V28,W24:W27,2,2)</f>
        <v>0.15782614865070579</v>
      </c>
      <c r="X30" s="22">
        <f>TTEST(X24:X28,Y24:Y27,2,2)</f>
        <v>0.25284943648488079</v>
      </c>
      <c r="Z30" s="22">
        <f>TTEST(Z24:Z28,AA24:AA27,2,2)</f>
        <v>7.8338028357582121E-2</v>
      </c>
      <c r="AB30" s="22">
        <f>TTEST(AB24:AB28,AC24:AC27,2,2)</f>
        <v>0.14082045917517369</v>
      </c>
      <c r="AD30" s="22">
        <f>TTEST(AD24:AD28,AE24:AE27,2,2)</f>
        <v>0.21251395181814864</v>
      </c>
      <c r="AF30" s="22">
        <f>TTEST(AF24:AF28,AG24:AG27,2,2)</f>
        <v>0.83887649841038514</v>
      </c>
    </row>
    <row r="31" spans="2:33" x14ac:dyDescent="0.2">
      <c r="B31" s="19" t="s">
        <v>13</v>
      </c>
      <c r="C31" s="20">
        <f t="shared" ref="C31:I31" si="10">TTEST(C24:C28,L24:L27,2,2)</f>
        <v>0.19928153325809769</v>
      </c>
      <c r="D31" s="20">
        <f t="shared" si="10"/>
        <v>0.25832976757467063</v>
      </c>
      <c r="E31" s="20">
        <f t="shared" si="10"/>
        <v>0.29485484770788611</v>
      </c>
      <c r="F31" s="20">
        <f t="shared" si="10"/>
        <v>0.20526884799690356</v>
      </c>
      <c r="G31" s="20">
        <f t="shared" si="10"/>
        <v>0.11964368077819053</v>
      </c>
      <c r="H31" s="20">
        <f t="shared" si="10"/>
        <v>0.55273496523357024</v>
      </c>
      <c r="I31" s="20">
        <f t="shared" si="10"/>
        <v>0.83793364220229749</v>
      </c>
      <c r="J31" s="19"/>
      <c r="K31" s="19"/>
      <c r="L31" s="19"/>
      <c r="M31" s="19"/>
      <c r="N31" s="19"/>
      <c r="O31" s="19"/>
      <c r="P31" s="19"/>
      <c r="Q31" s="19"/>
      <c r="R31" s="19"/>
    </row>
  </sheetData>
  <mergeCells count="9">
    <mergeCell ref="B20:R20"/>
    <mergeCell ref="C21:I21"/>
    <mergeCell ref="L21:R21"/>
    <mergeCell ref="B2:R3"/>
    <mergeCell ref="T2:AJ3"/>
    <mergeCell ref="B4:R4"/>
    <mergeCell ref="C5:I5"/>
    <mergeCell ref="L5:R5"/>
    <mergeCell ref="B18:R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D65E-899E-6D4D-A4DF-1D417E7E2398}">
  <dimension ref="A1:H11"/>
  <sheetViews>
    <sheetView workbookViewId="0"/>
  </sheetViews>
  <sheetFormatPr baseColWidth="10" defaultRowHeight="16" x14ac:dyDescent="0.2"/>
  <cols>
    <col min="1" max="8" width="19.33203125" style="29" customWidth="1"/>
    <col min="9" max="16384" width="10.83203125" style="29"/>
  </cols>
  <sheetData>
    <row r="1" spans="1:8" ht="17" thickBot="1" x14ac:dyDescent="0.25">
      <c r="A1" s="27" t="s">
        <v>31</v>
      </c>
      <c r="B1" s="28" t="s">
        <v>17</v>
      </c>
      <c r="C1" s="28" t="s">
        <v>18</v>
      </c>
      <c r="D1" s="28" t="s">
        <v>19</v>
      </c>
      <c r="E1" s="27" t="s">
        <v>30</v>
      </c>
      <c r="F1" s="28" t="s">
        <v>17</v>
      </c>
      <c r="G1" s="28" t="s">
        <v>18</v>
      </c>
      <c r="H1" s="28" t="s">
        <v>19</v>
      </c>
    </row>
    <row r="2" spans="1:8" x14ac:dyDescent="0.2">
      <c r="A2" s="30" t="s">
        <v>20</v>
      </c>
      <c r="B2" s="31">
        <v>0.36713000000000001</v>
      </c>
      <c r="C2" s="31">
        <v>1.99865</v>
      </c>
      <c r="D2" s="32">
        <v>6.7035</v>
      </c>
      <c r="E2" s="33" t="s">
        <v>20</v>
      </c>
      <c r="F2" s="31">
        <v>0.36421999999999999</v>
      </c>
      <c r="G2" s="31">
        <v>1.9768399999999999</v>
      </c>
      <c r="H2" s="32">
        <v>14.54923</v>
      </c>
    </row>
    <row r="3" spans="1:8" x14ac:dyDescent="0.2">
      <c r="A3" s="34" t="s">
        <v>21</v>
      </c>
      <c r="B3" s="29">
        <v>0.39743000000000001</v>
      </c>
      <c r="C3" s="29">
        <v>1.93984</v>
      </c>
      <c r="D3" s="35">
        <v>8.3044899999999995</v>
      </c>
      <c r="E3" s="36" t="s">
        <v>21</v>
      </c>
      <c r="F3" s="29">
        <v>0.29935</v>
      </c>
      <c r="G3" s="29">
        <v>1.9413199999999999</v>
      </c>
      <c r="H3" s="35">
        <v>18.34675</v>
      </c>
    </row>
    <row r="4" spans="1:8" x14ac:dyDescent="0.2">
      <c r="A4" s="34" t="s">
        <v>22</v>
      </c>
      <c r="B4" s="29">
        <v>0.33539999999999998</v>
      </c>
      <c r="C4" s="29">
        <v>1.9968900000000001</v>
      </c>
      <c r="D4" s="35">
        <v>12.858269999999999</v>
      </c>
      <c r="E4" s="36" t="s">
        <v>22</v>
      </c>
      <c r="F4" s="29">
        <v>0.34877000000000002</v>
      </c>
      <c r="G4" s="29">
        <v>1.95977</v>
      </c>
      <c r="H4" s="35">
        <v>11.98536</v>
      </c>
    </row>
    <row r="5" spans="1:8" x14ac:dyDescent="0.2">
      <c r="A5" s="34" t="s">
        <v>23</v>
      </c>
      <c r="B5" s="29">
        <v>0.2767</v>
      </c>
      <c r="C5" s="29">
        <v>1.96837</v>
      </c>
      <c r="D5" s="35">
        <v>14.222810000000001</v>
      </c>
      <c r="E5" s="36" t="s">
        <v>23</v>
      </c>
      <c r="F5" s="29">
        <v>0.30678</v>
      </c>
      <c r="G5" s="29">
        <v>1.98468</v>
      </c>
      <c r="H5" s="35">
        <v>18.566939999999999</v>
      </c>
    </row>
    <row r="6" spans="1:8" x14ac:dyDescent="0.2">
      <c r="A6" s="34" t="s">
        <v>24</v>
      </c>
      <c r="B6" s="29">
        <v>0.34268999999999999</v>
      </c>
      <c r="C6" s="29">
        <v>2.0271499999999998</v>
      </c>
      <c r="D6" s="35">
        <v>15.2249</v>
      </c>
      <c r="E6" s="36" t="s">
        <v>24</v>
      </c>
      <c r="F6" s="29">
        <v>0.34561999999999998</v>
      </c>
      <c r="G6" s="29">
        <v>1.9651799999999999</v>
      </c>
      <c r="H6" s="35">
        <v>10.909369999999999</v>
      </c>
    </row>
    <row r="7" spans="1:8" x14ac:dyDescent="0.2">
      <c r="A7" s="34" t="s">
        <v>25</v>
      </c>
      <c r="B7" s="29">
        <v>0.32657999999999998</v>
      </c>
      <c r="C7" s="29">
        <v>1.9694400000000001</v>
      </c>
      <c r="D7" s="35">
        <v>15.840120000000001</v>
      </c>
      <c r="E7" s="36" t="s">
        <v>25</v>
      </c>
      <c r="F7" s="29">
        <v>0.40897</v>
      </c>
      <c r="G7" s="29">
        <v>1.90754</v>
      </c>
      <c r="H7" s="35">
        <v>13.87491</v>
      </c>
    </row>
    <row r="8" spans="1:8" x14ac:dyDescent="0.2">
      <c r="A8" s="34" t="s">
        <v>26</v>
      </c>
      <c r="B8" s="29">
        <v>0.34899999999999998</v>
      </c>
      <c r="C8" s="29">
        <v>1.9968900000000001</v>
      </c>
      <c r="D8" s="35">
        <v>5.5161300000000004</v>
      </c>
      <c r="E8" s="36" t="s">
        <v>26</v>
      </c>
      <c r="F8" s="29">
        <v>0.33344000000000001</v>
      </c>
      <c r="G8" s="29">
        <v>1.9733000000000001</v>
      </c>
      <c r="H8" s="35">
        <v>14.14879</v>
      </c>
    </row>
    <row r="9" spans="1:8" x14ac:dyDescent="0.2">
      <c r="A9" s="34" t="s">
        <v>27</v>
      </c>
      <c r="B9" s="29">
        <v>0.34677999999999998</v>
      </c>
      <c r="C9" s="29">
        <v>2.00048</v>
      </c>
      <c r="D9" s="35">
        <v>13.214320000000001</v>
      </c>
      <c r="E9" s="36" t="s">
        <v>27</v>
      </c>
      <c r="F9" s="29">
        <v>0.31612000000000001</v>
      </c>
      <c r="G9" s="29">
        <v>1.93984</v>
      </c>
      <c r="H9" s="35">
        <v>14.68497</v>
      </c>
    </row>
    <row r="10" spans="1:8" x14ac:dyDescent="0.2">
      <c r="A10" s="34" t="s">
        <v>28</v>
      </c>
      <c r="B10" s="29">
        <v>0.32579999999999998</v>
      </c>
      <c r="C10" s="29">
        <v>1.95879</v>
      </c>
      <c r="D10" s="35">
        <v>12.34084</v>
      </c>
      <c r="E10" s="36" t="s">
        <v>28</v>
      </c>
      <c r="F10" s="29">
        <v>0.36921999999999999</v>
      </c>
      <c r="G10" s="29">
        <v>1.9910300000000001</v>
      </c>
      <c r="H10" s="35">
        <v>11.723660000000001</v>
      </c>
    </row>
    <row r="11" spans="1:8" ht="17" thickBot="1" x14ac:dyDescent="0.25">
      <c r="A11" s="37" t="s">
        <v>29</v>
      </c>
      <c r="B11" s="38">
        <v>0.37463000000000002</v>
      </c>
      <c r="C11" s="38">
        <v>1.9641999999999999</v>
      </c>
      <c r="D11" s="39">
        <v>8.6850000000000005</v>
      </c>
      <c r="E11" s="40" t="s">
        <v>29</v>
      </c>
      <c r="F11" s="38">
        <v>0.29038000000000003</v>
      </c>
      <c r="G11" s="38">
        <v>1.99298</v>
      </c>
      <c r="H11" s="39">
        <v>19.393059999999998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3FE1-3148-D84B-A324-2E570907D858}">
  <dimension ref="A1:S15"/>
  <sheetViews>
    <sheetView tabSelected="1" workbookViewId="0">
      <selection activeCell="H26" sqref="H25:H26"/>
    </sheetView>
  </sheetViews>
  <sheetFormatPr baseColWidth="10" defaultRowHeight="16" x14ac:dyDescent="0.2"/>
  <cols>
    <col min="1" max="16384" width="10.83203125" style="29"/>
  </cols>
  <sheetData>
    <row r="1" spans="1:19" ht="17" thickBot="1" x14ac:dyDescent="0.25">
      <c r="A1" s="28"/>
      <c r="B1" s="27" t="s">
        <v>31</v>
      </c>
      <c r="C1" s="28"/>
      <c r="D1" s="28"/>
      <c r="E1" s="28"/>
      <c r="F1" s="28"/>
      <c r="G1" s="28"/>
      <c r="H1" s="28"/>
      <c r="I1" s="28"/>
      <c r="J1" s="28"/>
      <c r="K1" s="27" t="s">
        <v>30</v>
      </c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28" t="s">
        <v>32</v>
      </c>
      <c r="B2" s="33" t="s">
        <v>20</v>
      </c>
      <c r="C2" s="41" t="s">
        <v>21</v>
      </c>
      <c r="D2" s="41" t="s">
        <v>22</v>
      </c>
      <c r="E2" s="41" t="s">
        <v>23</v>
      </c>
      <c r="F2" s="41" t="s">
        <v>24</v>
      </c>
      <c r="G2" s="41" t="s">
        <v>25</v>
      </c>
      <c r="H2" s="41" t="s">
        <v>26</v>
      </c>
      <c r="I2" s="41" t="s">
        <v>27</v>
      </c>
      <c r="J2" s="42" t="s">
        <v>28</v>
      </c>
      <c r="K2" s="33" t="s">
        <v>20</v>
      </c>
      <c r="L2" s="41" t="s">
        <v>21</v>
      </c>
      <c r="M2" s="41" t="s">
        <v>22</v>
      </c>
      <c r="N2" s="41" t="s">
        <v>23</v>
      </c>
      <c r="O2" s="41" t="s">
        <v>24</v>
      </c>
      <c r="P2" s="41" t="s">
        <v>25</v>
      </c>
      <c r="Q2" s="41" t="s">
        <v>26</v>
      </c>
      <c r="R2" s="41" t="s">
        <v>27</v>
      </c>
      <c r="S2" s="42" t="s">
        <v>28</v>
      </c>
    </row>
    <row r="3" spans="1:19" x14ac:dyDescent="0.2">
      <c r="A3" s="28">
        <v>-80</v>
      </c>
      <c r="B3" s="34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35">
        <v>0</v>
      </c>
      <c r="K3" s="34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35">
        <v>0</v>
      </c>
    </row>
    <row r="4" spans="1:19" x14ac:dyDescent="0.2">
      <c r="A4" s="28">
        <v>-50</v>
      </c>
      <c r="B4" s="34">
        <v>0.59728999999999999</v>
      </c>
      <c r="C4" s="29">
        <v>0.89154999999999995</v>
      </c>
      <c r="D4" s="29">
        <v>0.43251000000000001</v>
      </c>
      <c r="E4" s="29">
        <v>0.89241000000000004</v>
      </c>
      <c r="F4" s="29">
        <v>0.59746999999999995</v>
      </c>
      <c r="G4" s="29">
        <v>0.97045000000000003</v>
      </c>
      <c r="H4" s="29">
        <v>0.61846999999999996</v>
      </c>
      <c r="I4" s="29">
        <v>0.74904000000000004</v>
      </c>
      <c r="J4" s="35">
        <v>0.60160999999999998</v>
      </c>
      <c r="K4" s="34">
        <v>0.83348</v>
      </c>
      <c r="L4" s="29">
        <v>0.73965000000000003</v>
      </c>
      <c r="M4" s="29">
        <v>0.57992999999999995</v>
      </c>
      <c r="N4" s="29">
        <v>0.70850999999999997</v>
      </c>
      <c r="O4" s="29">
        <v>0.79527000000000003</v>
      </c>
      <c r="P4" s="29">
        <v>0.92171999999999998</v>
      </c>
      <c r="Q4" s="29">
        <v>0.67256000000000005</v>
      </c>
      <c r="R4" s="29">
        <v>0.4471</v>
      </c>
      <c r="S4" s="35">
        <v>1.2542</v>
      </c>
    </row>
    <row r="5" spans="1:19" x14ac:dyDescent="0.2">
      <c r="A5" s="28">
        <v>-40</v>
      </c>
      <c r="B5" s="34">
        <v>1.0977699999999999</v>
      </c>
      <c r="C5" s="29">
        <v>0.56106999999999996</v>
      </c>
      <c r="D5" s="29">
        <v>1.01058</v>
      </c>
      <c r="E5" s="29">
        <v>0.94276000000000004</v>
      </c>
      <c r="F5" s="29">
        <v>0.52875000000000005</v>
      </c>
      <c r="G5" s="29">
        <v>0.82682</v>
      </c>
      <c r="H5" s="29">
        <v>0.65127999999999997</v>
      </c>
      <c r="I5" s="29">
        <v>1.20702</v>
      </c>
      <c r="J5" s="35">
        <v>0.54912000000000005</v>
      </c>
      <c r="K5" s="34">
        <v>0.82547000000000004</v>
      </c>
      <c r="L5" s="29">
        <v>1.1249899999999999</v>
      </c>
      <c r="M5" s="29">
        <v>1.2987500000000001</v>
      </c>
      <c r="N5" s="29">
        <v>0.73262000000000005</v>
      </c>
      <c r="O5" s="29">
        <v>0.63682000000000005</v>
      </c>
      <c r="P5" s="29">
        <v>0.65236000000000005</v>
      </c>
      <c r="Q5" s="29">
        <v>1.12924</v>
      </c>
      <c r="R5" s="29">
        <v>0.98331000000000002</v>
      </c>
      <c r="S5" s="35">
        <v>0.89483999999999997</v>
      </c>
    </row>
    <row r="6" spans="1:19" x14ac:dyDescent="0.2">
      <c r="A6" s="28">
        <v>-30</v>
      </c>
      <c r="B6" s="34">
        <v>7.6627999999999998</v>
      </c>
      <c r="C6" s="29">
        <v>1.58847</v>
      </c>
      <c r="D6" s="29">
        <v>6.6589999999999998</v>
      </c>
      <c r="E6" s="29">
        <v>3.4287399999999999</v>
      </c>
      <c r="F6" s="29">
        <v>0.60443000000000002</v>
      </c>
      <c r="G6" s="29">
        <v>1.2044699999999999</v>
      </c>
      <c r="H6" s="29">
        <v>2.4800800000000001</v>
      </c>
      <c r="I6" s="29">
        <v>1.9227000000000001</v>
      </c>
      <c r="J6" s="35">
        <v>0.83679000000000003</v>
      </c>
      <c r="K6" s="34">
        <v>4.6039300000000001</v>
      </c>
      <c r="L6" s="29">
        <v>6.6978499999999999</v>
      </c>
      <c r="M6" s="29">
        <v>8.6066299999999991</v>
      </c>
      <c r="N6" s="29">
        <v>1.24766</v>
      </c>
      <c r="O6" s="29">
        <v>0.95448999999999995</v>
      </c>
      <c r="P6" s="29">
        <v>1.39188</v>
      </c>
      <c r="Q6" s="29">
        <v>5.9701899999999997</v>
      </c>
      <c r="R6" s="29">
        <v>7.8029200000000003</v>
      </c>
      <c r="S6" s="35">
        <v>3.1900499999999998</v>
      </c>
    </row>
    <row r="7" spans="1:19" x14ac:dyDescent="0.2">
      <c r="A7" s="28">
        <v>-20</v>
      </c>
      <c r="B7" s="34">
        <v>25.78904</v>
      </c>
      <c r="C7" s="29">
        <v>9.7935199999999991</v>
      </c>
      <c r="D7" s="29">
        <v>24.167850000000001</v>
      </c>
      <c r="E7" s="29">
        <v>19.149740000000001</v>
      </c>
      <c r="F7" s="29">
        <v>2.08257</v>
      </c>
      <c r="G7" s="29">
        <v>7.6011300000000004</v>
      </c>
      <c r="H7" s="29">
        <v>12.72203</v>
      </c>
      <c r="I7" s="29">
        <v>10.797269999999999</v>
      </c>
      <c r="J7" s="35">
        <v>4.34178</v>
      </c>
      <c r="K7" s="34">
        <v>22.27394</v>
      </c>
      <c r="L7" s="29">
        <v>23.890519999999999</v>
      </c>
      <c r="M7" s="29">
        <v>26.59141</v>
      </c>
      <c r="N7" s="29">
        <v>5.2037899999999997</v>
      </c>
      <c r="O7" s="29">
        <v>4.0592499999999996</v>
      </c>
      <c r="P7" s="29">
        <v>11.024620000000001</v>
      </c>
      <c r="Q7" s="29">
        <v>26.606200000000001</v>
      </c>
      <c r="R7" s="29">
        <v>23.95722</v>
      </c>
      <c r="S7" s="35">
        <v>23.546810000000001</v>
      </c>
    </row>
    <row r="8" spans="1:19" x14ac:dyDescent="0.2">
      <c r="A8" s="28">
        <v>-10</v>
      </c>
      <c r="B8" s="34">
        <v>42.2545</v>
      </c>
      <c r="C8" s="29">
        <v>26.45064</v>
      </c>
      <c r="D8" s="29">
        <v>40.23724</v>
      </c>
      <c r="E8" s="29">
        <v>39.769860000000001</v>
      </c>
      <c r="F8" s="29">
        <v>9.1707199999999993</v>
      </c>
      <c r="G8" s="29">
        <v>35.641770000000001</v>
      </c>
      <c r="H8" s="29">
        <v>29.75543</v>
      </c>
      <c r="I8" s="29">
        <v>24.59019</v>
      </c>
      <c r="J8" s="35">
        <v>16.674209999999999</v>
      </c>
      <c r="K8" s="34">
        <v>45.16019</v>
      </c>
      <c r="L8" s="29">
        <v>49.341610000000003</v>
      </c>
      <c r="M8" s="29">
        <v>40.746380000000002</v>
      </c>
      <c r="N8" s="29">
        <v>12.77765</v>
      </c>
      <c r="O8" s="29">
        <v>11.42123</v>
      </c>
      <c r="P8" s="29">
        <v>44.266309999999997</v>
      </c>
      <c r="Q8" s="29">
        <v>51.864420000000003</v>
      </c>
      <c r="R8" s="29">
        <v>30.69444</v>
      </c>
      <c r="S8" s="35">
        <v>61.51943</v>
      </c>
    </row>
    <row r="9" spans="1:19" x14ac:dyDescent="0.2">
      <c r="A9" s="28">
        <v>0</v>
      </c>
      <c r="B9" s="34">
        <v>51.330590000000001</v>
      </c>
      <c r="C9" s="29">
        <v>36.302509999999998</v>
      </c>
      <c r="D9" s="29">
        <v>50.884880000000003</v>
      </c>
      <c r="E9" s="29">
        <v>56.538499999999999</v>
      </c>
      <c r="F9" s="29">
        <v>20.458570000000002</v>
      </c>
      <c r="G9" s="29">
        <v>68.216660000000005</v>
      </c>
      <c r="H9" s="29">
        <v>44.154359999999997</v>
      </c>
      <c r="I9" s="29">
        <v>37.941949999999999</v>
      </c>
      <c r="J9" s="35">
        <v>32.806130000000003</v>
      </c>
      <c r="K9" s="34">
        <v>63.860950000000003</v>
      </c>
      <c r="L9" s="29">
        <v>65.927850000000007</v>
      </c>
      <c r="M9" s="29">
        <v>49.201160000000002</v>
      </c>
      <c r="N9" s="29">
        <v>19.793500000000002</v>
      </c>
      <c r="O9" s="29">
        <v>17.939229999999998</v>
      </c>
      <c r="P9" s="29">
        <v>83.237729999999999</v>
      </c>
      <c r="Q9" s="29">
        <v>68.873609999999999</v>
      </c>
      <c r="R9" s="29">
        <v>44.084359999999997</v>
      </c>
      <c r="S9" s="35">
        <v>87.48509</v>
      </c>
    </row>
    <row r="10" spans="1:19" x14ac:dyDescent="0.2">
      <c r="A10" s="28">
        <v>10</v>
      </c>
      <c r="B10" s="34">
        <v>56.195709999999998</v>
      </c>
      <c r="C10" s="29">
        <v>34.287640000000003</v>
      </c>
      <c r="D10" s="29">
        <v>55.653269999999999</v>
      </c>
      <c r="E10" s="29">
        <v>61.541150000000002</v>
      </c>
      <c r="F10" s="29">
        <v>31.68759</v>
      </c>
      <c r="G10" s="29">
        <v>92.791380000000004</v>
      </c>
      <c r="H10" s="29">
        <v>58.599240000000002</v>
      </c>
      <c r="I10" s="29">
        <v>49.834209999999999</v>
      </c>
      <c r="J10" s="35">
        <v>47.521799999999999</v>
      </c>
      <c r="K10" s="34">
        <v>67.282349999999994</v>
      </c>
      <c r="L10" s="29">
        <v>78.503270000000001</v>
      </c>
      <c r="M10" s="29">
        <v>51.34131</v>
      </c>
      <c r="N10" s="29">
        <v>25.44453</v>
      </c>
      <c r="O10" s="29">
        <v>21.550899999999999</v>
      </c>
      <c r="P10" s="29">
        <v>109.78461</v>
      </c>
      <c r="Q10" s="29">
        <v>81.010109999999997</v>
      </c>
      <c r="R10" s="29">
        <v>51.815289999999997</v>
      </c>
      <c r="S10" s="35">
        <v>101.72163</v>
      </c>
    </row>
    <row r="11" spans="1:19" x14ac:dyDescent="0.2">
      <c r="A11" s="28">
        <v>20</v>
      </c>
      <c r="B11" s="34">
        <v>57.345680000000002</v>
      </c>
      <c r="C11" s="29">
        <v>42.371569999999998</v>
      </c>
      <c r="D11" s="29">
        <v>57.598059999999997</v>
      </c>
      <c r="E11" s="29">
        <v>73.889610000000005</v>
      </c>
      <c r="F11" s="29">
        <v>38.00779</v>
      </c>
      <c r="G11" s="29">
        <v>111.67462999999999</v>
      </c>
      <c r="H11" s="29">
        <v>67.217600000000004</v>
      </c>
      <c r="I11" s="29">
        <v>49.59572</v>
      </c>
      <c r="J11" s="35">
        <v>56.93965</v>
      </c>
      <c r="K11" s="34">
        <v>91.174149999999997</v>
      </c>
      <c r="L11" s="29">
        <v>76.308099999999996</v>
      </c>
      <c r="M11" s="29">
        <v>58.524320000000003</v>
      </c>
      <c r="N11" s="29">
        <v>30.551780000000001</v>
      </c>
      <c r="O11" s="29">
        <v>24.252559999999999</v>
      </c>
      <c r="P11" s="29">
        <v>120.78745000000001</v>
      </c>
      <c r="Q11" s="29">
        <v>82.516210000000001</v>
      </c>
      <c r="R11" s="29">
        <v>58.423259999999999</v>
      </c>
      <c r="S11" s="35">
        <v>106.14829</v>
      </c>
    </row>
    <row r="12" spans="1:19" x14ac:dyDescent="0.2">
      <c r="A12" s="28">
        <v>30</v>
      </c>
      <c r="B12" s="34">
        <v>58.09075</v>
      </c>
      <c r="C12" s="29">
        <v>45.66525</v>
      </c>
      <c r="D12" s="29">
        <v>57.838850000000001</v>
      </c>
      <c r="E12" s="29">
        <v>79.061000000000007</v>
      </c>
      <c r="F12" s="29">
        <v>44.567929999999997</v>
      </c>
      <c r="G12" s="29">
        <v>119.44174</v>
      </c>
      <c r="H12" s="29">
        <v>71.78913</v>
      </c>
      <c r="I12" s="29">
        <v>52.231270000000002</v>
      </c>
      <c r="J12" s="35">
        <v>60.763330000000003</v>
      </c>
      <c r="K12" s="34">
        <v>95.028819999999996</v>
      </c>
      <c r="L12" s="29">
        <v>86.563379999999995</v>
      </c>
      <c r="M12" s="29">
        <v>67.915840000000003</v>
      </c>
      <c r="N12" s="29">
        <v>29.993369999999999</v>
      </c>
      <c r="O12" s="29">
        <v>27.170310000000001</v>
      </c>
      <c r="P12" s="29">
        <v>127.86618</v>
      </c>
      <c r="Q12" s="29">
        <v>80.688360000000003</v>
      </c>
      <c r="R12" s="29">
        <v>61.919469999999997</v>
      </c>
      <c r="S12" s="35">
        <v>99.760310000000004</v>
      </c>
    </row>
    <row r="13" spans="1:19" x14ac:dyDescent="0.2">
      <c r="A13" s="28">
        <v>40</v>
      </c>
      <c r="B13" s="34">
        <v>60.501359999999998</v>
      </c>
      <c r="C13" s="29">
        <v>51.524099999999997</v>
      </c>
      <c r="D13" s="29">
        <v>56.819780000000002</v>
      </c>
      <c r="E13" s="29">
        <v>78.281639999999996</v>
      </c>
      <c r="F13" s="29">
        <v>42.063119999999998</v>
      </c>
      <c r="G13" s="29">
        <v>119.18069</v>
      </c>
      <c r="H13" s="29">
        <v>72.503039999999999</v>
      </c>
      <c r="I13" s="29">
        <v>55.26529</v>
      </c>
      <c r="J13" s="35">
        <v>65.029529999999994</v>
      </c>
      <c r="K13" s="34">
        <v>98.002430000000004</v>
      </c>
      <c r="L13" s="29">
        <v>88.968149999999994</v>
      </c>
      <c r="M13" s="29">
        <v>63.211709999999997</v>
      </c>
      <c r="N13" s="29">
        <v>30.6251</v>
      </c>
      <c r="O13" s="29">
        <v>28.47437</v>
      </c>
      <c r="P13" s="29">
        <v>134.38067000000001</v>
      </c>
      <c r="Q13" s="29">
        <v>90.056129999999996</v>
      </c>
      <c r="R13" s="29">
        <v>65.094890000000007</v>
      </c>
      <c r="S13" s="35">
        <v>114.60657999999999</v>
      </c>
    </row>
    <row r="14" spans="1:19" x14ac:dyDescent="0.2">
      <c r="A14" s="28">
        <v>50</v>
      </c>
      <c r="B14" s="34">
        <v>62.207720000000002</v>
      </c>
      <c r="C14" s="29">
        <v>43.715699999999998</v>
      </c>
      <c r="D14" s="29">
        <v>56.541759999999996</v>
      </c>
      <c r="E14" s="29">
        <v>77.796980000000005</v>
      </c>
      <c r="F14" s="29">
        <v>44.55735</v>
      </c>
      <c r="G14" s="29">
        <v>130.92565999999999</v>
      </c>
      <c r="H14" s="29">
        <v>72.675290000000004</v>
      </c>
      <c r="I14" s="29">
        <v>65.150890000000004</v>
      </c>
      <c r="J14" s="35">
        <v>67.494489999999999</v>
      </c>
      <c r="K14" s="34">
        <v>97.948620000000005</v>
      </c>
      <c r="L14" s="29">
        <v>95.127759999999995</v>
      </c>
      <c r="M14" s="29">
        <v>58.740189999999998</v>
      </c>
      <c r="N14" s="29">
        <v>32.217939999999999</v>
      </c>
      <c r="O14" s="29">
        <v>29.345389999999998</v>
      </c>
      <c r="P14" s="29">
        <v>128.57713000000001</v>
      </c>
      <c r="Q14" s="29">
        <v>87.47363</v>
      </c>
      <c r="R14" s="29">
        <v>66.375460000000004</v>
      </c>
      <c r="S14" s="35">
        <v>111.55938</v>
      </c>
    </row>
    <row r="15" spans="1:19" ht="17" thickBot="1" x14ac:dyDescent="0.25">
      <c r="A15" s="28">
        <v>60</v>
      </c>
      <c r="B15" s="37">
        <v>65.226429999999993</v>
      </c>
      <c r="C15" s="38">
        <v>44.921729999999997</v>
      </c>
      <c r="D15" s="38">
        <v>54.040329999999997</v>
      </c>
      <c r="E15" s="38">
        <v>80.517529999999994</v>
      </c>
      <c r="F15" s="38">
        <v>44.335140000000003</v>
      </c>
      <c r="G15" s="38">
        <v>140.69920999999999</v>
      </c>
      <c r="H15" s="38">
        <v>77.472809999999996</v>
      </c>
      <c r="I15" s="38">
        <v>53.194800000000001</v>
      </c>
      <c r="J15" s="39">
        <v>68.663210000000007</v>
      </c>
      <c r="K15" s="37">
        <v>100.65027000000001</v>
      </c>
      <c r="L15" s="38">
        <v>99.035600000000002</v>
      </c>
      <c r="M15" s="38">
        <v>57.319279999999999</v>
      </c>
      <c r="N15" s="38">
        <v>31.2302</v>
      </c>
      <c r="O15" s="38">
        <v>29.085540000000002</v>
      </c>
      <c r="P15" s="38">
        <v>131.09383</v>
      </c>
      <c r="Q15" s="38">
        <v>87.571539999999999</v>
      </c>
      <c r="R15" s="38">
        <v>67.689459999999997</v>
      </c>
      <c r="S15" s="39">
        <v>108.36166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6A</vt:lpstr>
      <vt:lpstr>6D-F</vt:lpstr>
      <vt:lpstr>6I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2021-04-20T10:23:33Z</dcterms:created>
  <dcterms:modified xsi:type="dcterms:W3CDTF">2021-04-20T10:30:19Z</dcterms:modified>
</cp:coreProperties>
</file>