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c1b6f597278957/Marco Lab PhD/Papers/EET Joint Manuscript 1 - L. plantarum/Source Data Files/"/>
    </mc:Choice>
  </mc:AlternateContent>
  <xr:revisionPtr revIDLastSave="2" documentId="8_{338482BA-BA44-4A4F-A242-D0A3924C4220}" xr6:coauthVersionLast="47" xr6:coauthVersionMax="47" xr10:uidLastSave="{3078F5C8-80F0-46C7-91A2-B95593356484}"/>
  <bookViews>
    <workbookView xWindow="-110" yWindow="-110" windowWidth="25820" windowHeight="14020" activeTab="1" xr2:uid="{F877DCF1-36A7-4295-93A6-6A909BB76855}"/>
  </bookViews>
  <sheets>
    <sheet name="Panel B" sheetId="1" r:id="rId1"/>
    <sheet name="Panel 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J10" i="2"/>
  <c r="I10" i="2"/>
  <c r="O10" i="2" s="1"/>
  <c r="S10" i="2" s="1"/>
  <c r="W10" i="2" s="1"/>
  <c r="H10" i="2"/>
  <c r="N10" i="2" s="1"/>
  <c r="R10" i="2" s="1"/>
  <c r="V10" i="2" s="1"/>
  <c r="G10" i="2"/>
  <c r="L9" i="2"/>
  <c r="O9" i="2" s="1"/>
  <c r="S9" i="2" s="1"/>
  <c r="W9" i="2" s="1"/>
  <c r="J9" i="2"/>
  <c r="I9" i="2"/>
  <c r="H9" i="2"/>
  <c r="G9" i="2"/>
  <c r="J8" i="2"/>
  <c r="I8" i="2"/>
  <c r="H8" i="2"/>
  <c r="N8" i="2" s="1"/>
  <c r="R8" i="2" s="1"/>
  <c r="V8" i="2" s="1"/>
  <c r="G8" i="2"/>
  <c r="J7" i="2"/>
  <c r="I7" i="2"/>
  <c r="O7" i="2" s="1"/>
  <c r="S7" i="2" s="1"/>
  <c r="W7" i="2" s="1"/>
  <c r="H7" i="2"/>
  <c r="N7" i="2" s="1"/>
  <c r="R7" i="2" s="1"/>
  <c r="V7" i="2" s="1"/>
  <c r="G7" i="2"/>
  <c r="L6" i="2"/>
  <c r="N6" i="2" s="1"/>
  <c r="R6" i="2" s="1"/>
  <c r="V6" i="2" s="1"/>
  <c r="J6" i="2"/>
  <c r="I6" i="2"/>
  <c r="O6" i="2" s="1"/>
  <c r="S6" i="2" s="1"/>
  <c r="W6" i="2" s="1"/>
  <c r="H6" i="2"/>
  <c r="G6" i="2"/>
  <c r="P7" i="2" l="1"/>
  <c r="T7" i="2" s="1"/>
  <c r="X7" i="2" s="1"/>
  <c r="P6" i="2"/>
  <c r="T6" i="2" s="1"/>
  <c r="X6" i="2" s="1"/>
  <c r="P9" i="2"/>
  <c r="T9" i="2" s="1"/>
  <c r="X9" i="2" s="1"/>
  <c r="N11" i="2"/>
  <c r="R11" i="2" s="1"/>
  <c r="V11" i="2" s="1"/>
  <c r="O8" i="2"/>
  <c r="S8" i="2" s="1"/>
  <c r="W8" i="2" s="1"/>
  <c r="O11" i="2"/>
  <c r="S11" i="2" s="1"/>
  <c r="W11" i="2" s="1"/>
  <c r="P11" i="2"/>
  <c r="T11" i="2" s="1"/>
  <c r="X11" i="2" s="1"/>
  <c r="P8" i="2"/>
  <c r="T8" i="2" s="1"/>
  <c r="X8" i="2" s="1"/>
  <c r="P10" i="2"/>
  <c r="T10" i="2" s="1"/>
  <c r="X10" i="2" s="1"/>
  <c r="N9" i="2"/>
  <c r="R9" i="2" s="1"/>
  <c r="V9" i="2" s="1"/>
  <c r="R7" i="1"/>
  <c r="S7" i="1"/>
  <c r="R8" i="1"/>
  <c r="S8" i="1"/>
  <c r="R9" i="1"/>
  <c r="S9" i="1"/>
  <c r="R10" i="1"/>
  <c r="S10" i="1"/>
  <c r="R11" i="1"/>
  <c r="S11" i="1"/>
  <c r="S6" i="1"/>
  <c r="R6" i="1"/>
  <c r="O7" i="1"/>
  <c r="P7" i="1"/>
  <c r="O8" i="1"/>
  <c r="P8" i="1"/>
  <c r="O9" i="1"/>
  <c r="P9" i="1"/>
  <c r="O10" i="1"/>
  <c r="P10" i="1"/>
  <c r="O11" i="1"/>
  <c r="P11" i="1"/>
  <c r="P6" i="1"/>
  <c r="O6" i="1"/>
  <c r="L10" i="1"/>
  <c r="M10" i="1"/>
  <c r="L11" i="1"/>
  <c r="M11" i="1"/>
  <c r="M9" i="1"/>
  <c r="L9" i="1"/>
  <c r="L7" i="1"/>
  <c r="M7" i="1"/>
  <c r="L8" i="1"/>
  <c r="M8" i="1"/>
  <c r="M6" i="1"/>
  <c r="L6" i="1"/>
  <c r="J9" i="1"/>
  <c r="F10" i="1"/>
  <c r="G10" i="1"/>
  <c r="H10" i="1"/>
  <c r="F11" i="1"/>
  <c r="G11" i="1"/>
  <c r="H11" i="1"/>
  <c r="G9" i="1"/>
  <c r="H9" i="1"/>
  <c r="F9" i="1"/>
  <c r="J6" i="1"/>
  <c r="F7" i="1"/>
  <c r="G7" i="1"/>
  <c r="H7" i="1"/>
  <c r="F8" i="1"/>
  <c r="G8" i="1"/>
  <c r="H8" i="1"/>
  <c r="G6" i="1"/>
  <c r="H6" i="1"/>
  <c r="F6" i="1"/>
</calcChain>
</file>

<file path=xl/sharedStrings.xml><?xml version="1.0" encoding="utf-8"?>
<sst xmlns="http://schemas.openxmlformats.org/spreadsheetml/2006/main" count="51" uniqueCount="20">
  <si>
    <t>ndh2</t>
  </si>
  <si>
    <t>pplA</t>
  </si>
  <si>
    <t>L. plantarum 8.1</t>
  </si>
  <si>
    <t>L. plantarum ATCC 700965</t>
  </si>
  <si>
    <t>mMRS</t>
  </si>
  <si>
    <t>DHNA</t>
  </si>
  <si>
    <t>Iron</t>
  </si>
  <si>
    <t>Both</t>
  </si>
  <si>
    <r>
      <t xml:space="preserve">Relative expression of EET genes by two </t>
    </r>
    <r>
      <rPr>
        <b/>
        <i/>
        <sz val="11"/>
        <color theme="1"/>
        <rFont val="Calibri"/>
        <family val="2"/>
        <scheme val="minor"/>
      </rPr>
      <t xml:space="preserve">L. plantarum </t>
    </r>
    <r>
      <rPr>
        <b/>
        <sz val="11"/>
        <color theme="1"/>
        <rFont val="Calibri"/>
        <family val="2"/>
        <scheme val="minor"/>
      </rPr>
      <t xml:space="preserve">strains (versus </t>
    </r>
    <r>
      <rPr>
        <b/>
        <i/>
        <sz val="11"/>
        <color theme="1"/>
        <rFont val="Calibri"/>
        <family val="2"/>
        <scheme val="minor"/>
      </rPr>
      <t xml:space="preserve">L. plantarum </t>
    </r>
    <r>
      <rPr>
        <b/>
        <sz val="11"/>
        <color theme="1"/>
        <rFont val="Calibri"/>
        <family val="2"/>
        <scheme val="minor"/>
      </rPr>
      <t>NCIMB8826) through RT-PCR.</t>
    </r>
  </si>
  <si>
    <t>L. plantarum NCIMB8826 (control)</t>
  </si>
  <si>
    <r>
      <t xml:space="preserve">rpoB </t>
    </r>
    <r>
      <rPr>
        <sz val="11"/>
        <color theme="1"/>
        <rFont val="Calibri"/>
        <family val="2"/>
        <scheme val="minor"/>
      </rPr>
      <t>(control)</t>
    </r>
  </si>
  <si>
    <t>dCT</t>
  </si>
  <si>
    <t>raw Ct</t>
  </si>
  <si>
    <t>Avg Control dCT</t>
  </si>
  <si>
    <t>ddCT</t>
  </si>
  <si>
    <t>fold change</t>
  </si>
  <si>
    <t>Log 2 Fold change</t>
  </si>
  <si>
    <r>
      <t xml:space="preserve">Relative expression of EET genes </t>
    </r>
    <r>
      <rPr>
        <b/>
        <i/>
        <sz val="11"/>
        <color theme="1"/>
        <rFont val="Calibri"/>
        <family val="2"/>
        <scheme val="minor"/>
      </rPr>
      <t xml:space="preserve">L. plantarum </t>
    </r>
    <r>
      <rPr>
        <b/>
        <sz val="11"/>
        <color theme="1"/>
        <rFont val="Calibri"/>
        <family val="2"/>
        <scheme val="minor"/>
      </rPr>
      <t>NCIMB8826 under several growth conditions (versus mMRS control) through RT-PCR.</t>
    </r>
  </si>
  <si>
    <t>Avgerage control Ct</t>
  </si>
  <si>
    <t>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</si>
</sst>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/>
    <xf numFmtId="0" fontId="0" fillId="0" borderId="1" xfId="0" applyBorder="1"/>
    <xf numFmtId="11" fontId="0" fillId="0" borderId="1" xfId="0" applyNumberFormat="1" applyBorder="1"/>
    <xf numFmtId="0" fontId="0" fillId="0" borderId="2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305F-8555-42CF-9F90-3FC615FF0F19}">
  <dimension ref="A1:S12"/>
  <sheetViews>
    <sheetView topLeftCell="C1" workbookViewId="0">
      <selection activeCell="E59" sqref="E59"/>
    </sheetView>
  </sheetViews>
  <sheetFormatPr defaultRowHeight="14.5" x14ac:dyDescent="0.35"/>
  <cols>
    <col min="1" max="1" width="14.81640625" customWidth="1"/>
    <col min="2" max="2" width="16.1796875" customWidth="1"/>
    <col min="3" max="3" width="13.1796875" customWidth="1"/>
    <col min="4" max="4" width="13.36328125" customWidth="1"/>
    <col min="6" max="6" width="13.54296875" customWidth="1"/>
    <col min="7" max="7" width="13.90625" customWidth="1"/>
    <col min="8" max="8" width="12.7265625" customWidth="1"/>
    <col min="10" max="10" width="13.7265625" customWidth="1"/>
    <col min="11" max="11" width="13.26953125" customWidth="1"/>
    <col min="12" max="12" width="14.453125" customWidth="1"/>
    <col min="13" max="13" width="11.90625" customWidth="1"/>
    <col min="15" max="15" width="17.1796875" customWidth="1"/>
    <col min="16" max="16" width="13.7265625" customWidth="1"/>
    <col min="18" max="18" width="12.54296875" customWidth="1"/>
    <col min="19" max="19" width="12.36328125" customWidth="1"/>
  </cols>
  <sheetData>
    <row r="1" spans="1:19" x14ac:dyDescent="0.35">
      <c r="A1" s="5" t="s">
        <v>8</v>
      </c>
    </row>
    <row r="2" spans="1:19" ht="43.5" x14ac:dyDescent="0.35">
      <c r="A2" s="1" t="s">
        <v>12</v>
      </c>
      <c r="B2" s="7" t="s">
        <v>9</v>
      </c>
      <c r="C2" s="7" t="s">
        <v>2</v>
      </c>
      <c r="D2" s="7" t="s">
        <v>3</v>
      </c>
      <c r="E2" s="1" t="s">
        <v>11</v>
      </c>
      <c r="F2" s="7" t="s">
        <v>9</v>
      </c>
      <c r="G2" s="7" t="s">
        <v>2</v>
      </c>
      <c r="H2" s="7" t="s">
        <v>3</v>
      </c>
      <c r="I2" s="1" t="s">
        <v>13</v>
      </c>
      <c r="J2" s="7" t="s">
        <v>9</v>
      </c>
      <c r="K2" s="1" t="s">
        <v>14</v>
      </c>
      <c r="L2" s="7" t="s">
        <v>2</v>
      </c>
      <c r="M2" s="7" t="s">
        <v>3</v>
      </c>
      <c r="N2" s="1" t="s">
        <v>15</v>
      </c>
      <c r="O2" s="7" t="s">
        <v>2</v>
      </c>
      <c r="P2" s="7" t="s">
        <v>3</v>
      </c>
      <c r="Q2" s="1" t="s">
        <v>16</v>
      </c>
      <c r="R2" s="7" t="s">
        <v>2</v>
      </c>
      <c r="S2" s="7" t="s">
        <v>3</v>
      </c>
    </row>
    <row r="3" spans="1:19" ht="14.5" customHeight="1" x14ac:dyDescent="0.35">
      <c r="A3" s="13" t="s">
        <v>10</v>
      </c>
      <c r="B3" s="8">
        <v>18.901</v>
      </c>
      <c r="C3" s="8">
        <v>22.209666666666667</v>
      </c>
      <c r="D3" s="8">
        <v>23.546333333333333</v>
      </c>
      <c r="F3" s="9"/>
      <c r="G3" s="9"/>
      <c r="H3" s="9"/>
      <c r="J3" s="9"/>
      <c r="L3" s="9"/>
      <c r="M3" s="9"/>
      <c r="O3" s="9"/>
      <c r="P3" s="9"/>
      <c r="R3" s="9"/>
      <c r="S3" s="9"/>
    </row>
    <row r="4" spans="1:19" x14ac:dyDescent="0.35">
      <c r="A4" s="13"/>
      <c r="B4" s="8">
        <v>18.422666666666668</v>
      </c>
      <c r="C4" s="8">
        <v>25.449333333333332</v>
      </c>
      <c r="D4" s="8">
        <v>20.702999999999999</v>
      </c>
      <c r="F4" s="9"/>
      <c r="G4" s="9"/>
      <c r="H4" s="9"/>
      <c r="J4" s="9"/>
      <c r="L4" s="9"/>
      <c r="M4" s="9"/>
      <c r="O4" s="9"/>
      <c r="P4" s="9"/>
      <c r="R4" s="9"/>
      <c r="S4" s="9"/>
    </row>
    <row r="5" spans="1:19" x14ac:dyDescent="0.35">
      <c r="A5" s="13"/>
      <c r="B5" s="8">
        <v>18.525333333333336</v>
      </c>
      <c r="C5" s="8">
        <v>19.785333333333334</v>
      </c>
      <c r="D5" s="8">
        <v>21.196999999999999</v>
      </c>
      <c r="F5" s="9"/>
      <c r="G5" s="9"/>
      <c r="H5" s="9"/>
      <c r="J5" s="9"/>
      <c r="L5" s="9"/>
      <c r="M5" s="9"/>
      <c r="O5" s="9"/>
      <c r="P5" s="9"/>
      <c r="R5" s="9"/>
      <c r="S5" s="9"/>
    </row>
    <row r="6" spans="1:19" x14ac:dyDescent="0.35">
      <c r="A6" s="14" t="s">
        <v>0</v>
      </c>
      <c r="B6" s="8">
        <v>16.096666666666668</v>
      </c>
      <c r="C6" s="8">
        <v>24.925999999999998</v>
      </c>
      <c r="D6" s="8">
        <v>25.039666666666665</v>
      </c>
      <c r="F6" s="8">
        <f>B6-B3</f>
        <v>-2.8043333333333322</v>
      </c>
      <c r="G6" s="8">
        <f t="shared" ref="G6:H6" si="0">C6-C3</f>
        <v>2.7163333333333313</v>
      </c>
      <c r="H6" s="8">
        <f t="shared" si="0"/>
        <v>1.4933333333333323</v>
      </c>
      <c r="J6" s="8">
        <f>AVERAGE(F6:F8)</f>
        <v>-2.8928888888888893</v>
      </c>
      <c r="K6" s="6"/>
      <c r="L6" s="8">
        <f>G6-$J$6</f>
        <v>5.6092222222222201</v>
      </c>
      <c r="M6" s="8">
        <f>H6-$J$6</f>
        <v>4.3862222222222211</v>
      </c>
      <c r="O6" s="10">
        <f>2^(-L6)</f>
        <v>2.0485938224565705E-2</v>
      </c>
      <c r="P6" s="10">
        <f>2^(-M6)</f>
        <v>4.7820657544308948E-2</v>
      </c>
      <c r="R6" s="8">
        <f>LOG(O6,2)</f>
        <v>-5.6092222222222201</v>
      </c>
      <c r="S6" s="8">
        <f>LOG(P6,2)</f>
        <v>-4.3862222222222211</v>
      </c>
    </row>
    <row r="7" spans="1:19" x14ac:dyDescent="0.35">
      <c r="A7" s="14"/>
      <c r="B7" s="8">
        <v>15.591333333333333</v>
      </c>
      <c r="C7" s="8">
        <v>27.866333333333333</v>
      </c>
      <c r="D7" s="8">
        <v>20.843999999999998</v>
      </c>
      <c r="F7" s="8">
        <f t="shared" ref="F7:F8" si="1">B7-B4</f>
        <v>-2.831333333333335</v>
      </c>
      <c r="G7" s="8">
        <f t="shared" ref="G7:G8" si="2">C7-C4</f>
        <v>2.4170000000000016</v>
      </c>
      <c r="H7" s="8">
        <f t="shared" ref="H7:H8" si="3">D7-D4</f>
        <v>0.14099999999999824</v>
      </c>
      <c r="J7" s="9"/>
      <c r="L7" s="8">
        <f t="shared" ref="L7:L8" si="4">G7-$J$6</f>
        <v>5.3098888888888904</v>
      </c>
      <c r="M7" s="8">
        <f t="shared" ref="M7:M8" si="5">H7-$J$6</f>
        <v>3.0338888888888875</v>
      </c>
      <c r="O7" s="10">
        <f t="shared" ref="O7:O11" si="6">2^(-L7)</f>
        <v>2.5209496444415124E-2</v>
      </c>
      <c r="P7" s="10">
        <f t="shared" ref="P7:P11" si="7">2^(-M7)</f>
        <v>0.12209796929852702</v>
      </c>
      <c r="R7" s="8">
        <f t="shared" ref="R7:R11" si="8">LOG(O7,2)</f>
        <v>-5.3098888888888904</v>
      </c>
      <c r="S7" s="8">
        <f t="shared" ref="S7:S11" si="9">LOG(P7,2)</f>
        <v>-3.0338888888888875</v>
      </c>
    </row>
    <row r="8" spans="1:19" x14ac:dyDescent="0.35">
      <c r="A8" s="14"/>
      <c r="B8" s="8">
        <v>15.482333333333335</v>
      </c>
      <c r="C8" s="8">
        <v>23.550666666666668</v>
      </c>
      <c r="D8" s="8">
        <v>20.870333333333335</v>
      </c>
      <c r="F8" s="8">
        <f t="shared" si="1"/>
        <v>-3.043000000000001</v>
      </c>
      <c r="G8" s="8">
        <f t="shared" si="2"/>
        <v>3.7653333333333343</v>
      </c>
      <c r="H8" s="8">
        <f t="shared" si="3"/>
        <v>-0.32666666666666444</v>
      </c>
      <c r="J8" s="9"/>
      <c r="L8" s="8">
        <f t="shared" si="4"/>
        <v>6.6582222222222232</v>
      </c>
      <c r="M8" s="8">
        <f t="shared" si="5"/>
        <v>2.5662222222222248</v>
      </c>
      <c r="O8" s="10">
        <f t="shared" si="6"/>
        <v>9.9009163959807769E-3</v>
      </c>
      <c r="P8" s="10">
        <f t="shared" si="7"/>
        <v>0.16884575079580283</v>
      </c>
      <c r="R8" s="8">
        <f t="shared" si="8"/>
        <v>-6.658222222222224</v>
      </c>
      <c r="S8" s="8">
        <f t="shared" si="9"/>
        <v>-2.5662222222222248</v>
      </c>
    </row>
    <row r="9" spans="1:19" x14ac:dyDescent="0.35">
      <c r="A9" s="14" t="s">
        <v>1</v>
      </c>
      <c r="B9" s="8">
        <v>17.585666666666665</v>
      </c>
      <c r="C9" s="8">
        <v>27.61</v>
      </c>
      <c r="D9" s="8">
        <v>23.718333333333334</v>
      </c>
      <c r="F9" s="8">
        <f>B9-B3</f>
        <v>-1.315333333333335</v>
      </c>
      <c r="G9" s="8">
        <f t="shared" ref="G9:H9" si="10">C9-C3</f>
        <v>5.4003333333333323</v>
      </c>
      <c r="H9" s="8">
        <f t="shared" si="10"/>
        <v>0.1720000000000006</v>
      </c>
      <c r="J9" s="8">
        <f>AVERAGE(F9:F11)</f>
        <v>-1.6673333333333342</v>
      </c>
      <c r="K9" s="6"/>
      <c r="L9" s="8">
        <f>G9-$J$9</f>
        <v>7.0676666666666668</v>
      </c>
      <c r="M9" s="8">
        <f>H9-$J$9</f>
        <v>1.8393333333333348</v>
      </c>
      <c r="O9" s="10">
        <f t="shared" si="6"/>
        <v>7.4545311521098372E-3</v>
      </c>
      <c r="P9" s="10">
        <f t="shared" si="7"/>
        <v>0.27945088841669691</v>
      </c>
      <c r="R9" s="8">
        <f t="shared" si="8"/>
        <v>-7.0676666666666677</v>
      </c>
      <c r="S9" s="8">
        <f t="shared" si="9"/>
        <v>-1.8393333333333348</v>
      </c>
    </row>
    <row r="10" spans="1:19" x14ac:dyDescent="0.35">
      <c r="A10" s="14"/>
      <c r="B10" s="8">
        <v>16.877333333333336</v>
      </c>
      <c r="C10" s="8">
        <v>29.858333333333331</v>
      </c>
      <c r="D10" s="8">
        <v>20.662000000000003</v>
      </c>
      <c r="F10" s="8">
        <f t="shared" ref="F10:F11" si="11">B10-B4</f>
        <v>-1.5453333333333319</v>
      </c>
      <c r="G10" s="8">
        <f t="shared" ref="G10:G11" si="12">C10-C4</f>
        <v>4.4089999999999989</v>
      </c>
      <c r="H10" s="8">
        <f t="shared" ref="H10:H11" si="13">D10-D4</f>
        <v>-4.0999999999996817E-2</v>
      </c>
      <c r="J10" s="9"/>
      <c r="L10" s="8">
        <f t="shared" ref="L10:L11" si="14">G10-$J$9</f>
        <v>6.0763333333333334</v>
      </c>
      <c r="M10" s="8">
        <f t="shared" ref="M10:M11" si="15">H10-$J$9</f>
        <v>1.6263333333333374</v>
      </c>
      <c r="O10" s="10">
        <f t="shared" si="6"/>
        <v>1.4819767935018775E-2</v>
      </c>
      <c r="P10" s="10">
        <f t="shared" si="7"/>
        <v>0.3239103935198967</v>
      </c>
      <c r="R10" s="8">
        <f t="shared" si="8"/>
        <v>-6.0763333333333325</v>
      </c>
      <c r="S10" s="8">
        <f t="shared" si="9"/>
        <v>-1.6263333333333372</v>
      </c>
    </row>
    <row r="11" spans="1:19" x14ac:dyDescent="0.35">
      <c r="A11" s="14"/>
      <c r="B11" s="8">
        <v>16.384</v>
      </c>
      <c r="C11" s="8">
        <v>26.625333333333334</v>
      </c>
      <c r="D11" s="8">
        <v>20.609666666666669</v>
      </c>
      <c r="F11" s="8">
        <f t="shared" si="11"/>
        <v>-2.1413333333333355</v>
      </c>
      <c r="G11" s="8">
        <f t="shared" si="12"/>
        <v>6.84</v>
      </c>
      <c r="H11" s="8">
        <f t="shared" si="13"/>
        <v>-0.58733333333332993</v>
      </c>
      <c r="J11" s="9"/>
      <c r="L11" s="8">
        <f t="shared" si="14"/>
        <v>8.5073333333333334</v>
      </c>
      <c r="M11" s="8">
        <f t="shared" si="15"/>
        <v>1.0800000000000043</v>
      </c>
      <c r="O11" s="10">
        <f t="shared" si="6"/>
        <v>2.748131331537681E-3</v>
      </c>
      <c r="P11" s="10">
        <f t="shared" si="7"/>
        <v>0.4730288233627965</v>
      </c>
      <c r="R11" s="8">
        <f t="shared" si="8"/>
        <v>-8.5073333333333334</v>
      </c>
      <c r="S11" s="8">
        <f t="shared" si="9"/>
        <v>-1.0800000000000045</v>
      </c>
    </row>
    <row r="12" spans="1:19" x14ac:dyDescent="0.35">
      <c r="B12" s="15"/>
      <c r="C12" s="15"/>
      <c r="D12" s="15"/>
    </row>
  </sheetData>
  <mergeCells count="4">
    <mergeCell ref="A3:A5"/>
    <mergeCell ref="A6:A8"/>
    <mergeCell ref="A9:A11"/>
    <mergeCell ref="B12:D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895E-42BE-4D71-998E-7DC7CBA96892}">
  <dimension ref="A1:X11"/>
  <sheetViews>
    <sheetView tabSelected="1" workbookViewId="0">
      <selection activeCell="E23" sqref="E23"/>
    </sheetView>
  </sheetViews>
  <sheetFormatPr defaultRowHeight="14.5" x14ac:dyDescent="0.35"/>
  <sheetData>
    <row r="1" spans="1:24" x14ac:dyDescent="0.35">
      <c r="A1" s="5" t="s">
        <v>17</v>
      </c>
      <c r="B1" s="1"/>
      <c r="C1" s="3"/>
      <c r="D1" s="3"/>
      <c r="E1" s="2"/>
    </row>
    <row r="2" spans="1:24" ht="43.5" x14ac:dyDescent="0.35">
      <c r="A2" s="1" t="s">
        <v>12</v>
      </c>
      <c r="B2" s="7" t="s">
        <v>4</v>
      </c>
      <c r="C2" s="7" t="s">
        <v>5</v>
      </c>
      <c r="D2" s="7" t="s">
        <v>6</v>
      </c>
      <c r="E2" s="7" t="s">
        <v>7</v>
      </c>
      <c r="F2" s="11" t="s">
        <v>11</v>
      </c>
      <c r="G2" s="7" t="s">
        <v>4</v>
      </c>
      <c r="H2" s="7" t="s">
        <v>5</v>
      </c>
      <c r="I2" s="7" t="s">
        <v>6</v>
      </c>
      <c r="J2" s="7" t="s">
        <v>7</v>
      </c>
      <c r="K2" s="12" t="s">
        <v>18</v>
      </c>
      <c r="L2" s="7" t="s">
        <v>4</v>
      </c>
      <c r="M2" s="12" t="s">
        <v>14</v>
      </c>
      <c r="N2" s="7" t="s">
        <v>5</v>
      </c>
      <c r="O2" s="7" t="s">
        <v>6</v>
      </c>
      <c r="P2" s="7" t="s">
        <v>7</v>
      </c>
      <c r="Q2" s="12" t="s">
        <v>19</v>
      </c>
      <c r="R2" s="7" t="s">
        <v>5</v>
      </c>
      <c r="S2" s="7" t="s">
        <v>6</v>
      </c>
      <c r="T2" s="7" t="s">
        <v>7</v>
      </c>
      <c r="U2" s="12" t="s">
        <v>16</v>
      </c>
      <c r="V2" s="7" t="s">
        <v>5</v>
      </c>
      <c r="W2" s="7" t="s">
        <v>6</v>
      </c>
      <c r="X2" s="7" t="s">
        <v>7</v>
      </c>
    </row>
    <row r="3" spans="1:24" ht="14.5" customHeight="1" x14ac:dyDescent="0.35">
      <c r="A3" s="13" t="s">
        <v>10</v>
      </c>
      <c r="B3" s="8">
        <v>18.954333333333334</v>
      </c>
      <c r="C3" s="8">
        <v>18.210999999999999</v>
      </c>
      <c r="D3" s="8">
        <v>18.583666666666669</v>
      </c>
      <c r="E3" s="8">
        <v>19.019666666666666</v>
      </c>
      <c r="G3" s="8"/>
      <c r="H3" s="8"/>
      <c r="I3" s="8"/>
      <c r="J3" s="8"/>
      <c r="L3" s="8"/>
      <c r="N3" s="8"/>
      <c r="O3" s="8"/>
      <c r="P3" s="8"/>
      <c r="R3" s="8"/>
      <c r="S3" s="8"/>
      <c r="T3" s="8"/>
      <c r="V3" s="8"/>
      <c r="W3" s="8"/>
      <c r="X3" s="8"/>
    </row>
    <row r="4" spans="1:24" x14ac:dyDescent="0.35">
      <c r="A4" s="13"/>
      <c r="B4" s="8">
        <v>18.715</v>
      </c>
      <c r="C4" s="8">
        <v>18.53533333333333</v>
      </c>
      <c r="D4" s="8">
        <v>18.444333333333333</v>
      </c>
      <c r="E4" s="8">
        <v>19.157666666666668</v>
      </c>
      <c r="G4" s="8"/>
      <c r="H4" s="8"/>
      <c r="I4" s="8"/>
      <c r="J4" s="8"/>
      <c r="L4" s="8"/>
      <c r="N4" s="8"/>
      <c r="O4" s="8"/>
      <c r="P4" s="8"/>
      <c r="R4" s="8"/>
      <c r="S4" s="8"/>
      <c r="T4" s="8"/>
      <c r="V4" s="8"/>
      <c r="W4" s="8"/>
      <c r="X4" s="8"/>
    </row>
    <row r="5" spans="1:24" x14ac:dyDescent="0.35">
      <c r="A5" s="13"/>
      <c r="B5" s="8">
        <v>18.841333333333335</v>
      </c>
      <c r="C5" s="8">
        <v>18.916</v>
      </c>
      <c r="D5" s="8">
        <v>18.021666666666665</v>
      </c>
      <c r="E5" s="8">
        <v>18.673999999999999</v>
      </c>
      <c r="G5" s="8"/>
      <c r="H5" s="8"/>
      <c r="I5" s="8"/>
      <c r="J5" s="8"/>
      <c r="L5" s="8"/>
      <c r="N5" s="8"/>
      <c r="O5" s="8"/>
      <c r="P5" s="8"/>
      <c r="R5" s="8"/>
      <c r="S5" s="8"/>
      <c r="T5" s="8"/>
      <c r="V5" s="8"/>
      <c r="W5" s="8"/>
      <c r="X5" s="8"/>
    </row>
    <row r="6" spans="1:24" x14ac:dyDescent="0.35">
      <c r="A6" s="14" t="s">
        <v>0</v>
      </c>
      <c r="B6" s="8">
        <v>20.108000000000001</v>
      </c>
      <c r="C6" s="8">
        <v>19.514333333333337</v>
      </c>
      <c r="D6" s="8">
        <v>19.862333333333332</v>
      </c>
      <c r="E6" s="8">
        <v>19.672000000000001</v>
      </c>
      <c r="G6" s="8">
        <f>B6-B3</f>
        <v>1.1536666666666662</v>
      </c>
      <c r="H6" s="8">
        <f t="shared" ref="H6:J8" si="0">C6-C3</f>
        <v>1.3033333333333381</v>
      </c>
      <c r="I6" s="8">
        <f t="shared" si="0"/>
        <v>1.2786666666666626</v>
      </c>
      <c r="J6" s="8">
        <f t="shared" si="0"/>
        <v>0.65233333333333476</v>
      </c>
      <c r="L6" s="8">
        <f>AVERAGE(G6:G8)</f>
        <v>1.328333333333332</v>
      </c>
      <c r="M6" s="4"/>
      <c r="N6" s="8">
        <f>H6-$L$6</f>
        <v>-2.4999999999993916E-2</v>
      </c>
      <c r="O6" s="8">
        <f t="shared" ref="O6:P8" si="1">I6-$L$6</f>
        <v>-4.9666666666669412E-2</v>
      </c>
      <c r="P6" s="8">
        <f t="shared" si="1"/>
        <v>-0.67599999999999727</v>
      </c>
      <c r="Q6" s="4"/>
      <c r="R6" s="8">
        <f>2^(-N6)</f>
        <v>1.0174796921026821</v>
      </c>
      <c r="S6" s="8">
        <f t="shared" ref="S6:T11" si="2">2^(-O6)</f>
        <v>1.0350257544846733</v>
      </c>
      <c r="T6" s="8">
        <f t="shared" si="2"/>
        <v>1.5977038328982929</v>
      </c>
      <c r="V6" s="8">
        <f>LOG(R6,2)</f>
        <v>2.4999999999993878E-2</v>
      </c>
      <c r="W6" s="8">
        <f t="shared" ref="W6:X11" si="3">LOG(S6,2)</f>
        <v>4.966666666666944E-2</v>
      </c>
      <c r="X6" s="8">
        <f t="shared" si="3"/>
        <v>0.67599999999999738</v>
      </c>
    </row>
    <row r="7" spans="1:24" x14ac:dyDescent="0.35">
      <c r="A7" s="14"/>
      <c r="B7" s="8">
        <v>19.917999999999999</v>
      </c>
      <c r="C7" s="8">
        <v>19.803333333333335</v>
      </c>
      <c r="D7" s="8">
        <v>19.638666666666669</v>
      </c>
      <c r="E7" s="8">
        <v>19.443333333333332</v>
      </c>
      <c r="G7" s="8">
        <f t="shared" ref="G7:G8" si="4">B7-B4</f>
        <v>1.2029999999999994</v>
      </c>
      <c r="H7" s="8">
        <f t="shared" si="0"/>
        <v>1.2680000000000042</v>
      </c>
      <c r="I7" s="8">
        <f t="shared" si="0"/>
        <v>1.1943333333333364</v>
      </c>
      <c r="J7" s="8">
        <f t="shared" si="0"/>
        <v>0.28566666666666407</v>
      </c>
      <c r="L7" s="8"/>
      <c r="M7" s="4"/>
      <c r="N7" s="8">
        <f t="shared" ref="N7:N8" si="5">H7-$L$6</f>
        <v>-6.0333333333327799E-2</v>
      </c>
      <c r="O7" s="8">
        <f t="shared" si="1"/>
        <v>-0.13399999999999568</v>
      </c>
      <c r="P7" s="8">
        <f t="shared" si="1"/>
        <v>-1.042666666666668</v>
      </c>
      <c r="Q7" s="4"/>
      <c r="R7" s="8">
        <f t="shared" ref="R7:R11" si="6">2^(-N7)</f>
        <v>1.0427066494029027</v>
      </c>
      <c r="S7" s="8">
        <f t="shared" si="2"/>
        <v>1.0973319375792396</v>
      </c>
      <c r="T7" s="8">
        <f t="shared" si="2"/>
        <v>2.0600318838191756</v>
      </c>
      <c r="V7" s="8">
        <f t="shared" ref="V7:V11" si="7">LOG(R7,2)</f>
        <v>6.0333333333327695E-2</v>
      </c>
      <c r="W7" s="8">
        <f t="shared" si="3"/>
        <v>0.13399999999999554</v>
      </c>
      <c r="X7" s="8">
        <f t="shared" si="3"/>
        <v>1.042666666666668</v>
      </c>
    </row>
    <row r="8" spans="1:24" x14ac:dyDescent="0.35">
      <c r="A8" s="14"/>
      <c r="B8" s="8">
        <v>20.469666666666665</v>
      </c>
      <c r="C8" s="8">
        <v>20.181333333333335</v>
      </c>
      <c r="D8" s="8">
        <v>19.405333333333331</v>
      </c>
      <c r="E8" s="8">
        <v>19.000333333333334</v>
      </c>
      <c r="G8" s="8">
        <f t="shared" si="4"/>
        <v>1.6283333333333303</v>
      </c>
      <c r="H8" s="8">
        <f t="shared" si="0"/>
        <v>1.2653333333333343</v>
      </c>
      <c r="I8" s="8">
        <f t="shared" si="0"/>
        <v>1.3836666666666666</v>
      </c>
      <c r="J8" s="8">
        <f t="shared" si="0"/>
        <v>0.32633333333333425</v>
      </c>
      <c r="L8" s="8"/>
      <c r="M8" s="4"/>
      <c r="N8" s="8">
        <f t="shared" si="5"/>
        <v>-6.2999999999997724E-2</v>
      </c>
      <c r="O8" s="8">
        <f t="shared" si="1"/>
        <v>5.5333333333334567E-2</v>
      </c>
      <c r="P8" s="8">
        <f t="shared" si="1"/>
        <v>-1.0019999999999978</v>
      </c>
      <c r="Q8" s="4"/>
      <c r="R8" s="8">
        <f t="shared" si="6"/>
        <v>1.04463576286423</v>
      </c>
      <c r="S8" s="8">
        <f t="shared" si="2"/>
        <v>0.96237206225176342</v>
      </c>
      <c r="T8" s="8">
        <f t="shared" si="2"/>
        <v>2.002774511422666</v>
      </c>
      <c r="V8" s="8">
        <f t="shared" si="7"/>
        <v>6.2999999999997863E-2</v>
      </c>
      <c r="W8" s="8">
        <f t="shared" si="3"/>
        <v>-5.5333333333334692E-2</v>
      </c>
      <c r="X8" s="8">
        <f t="shared" si="3"/>
        <v>1.0019999999999978</v>
      </c>
    </row>
    <row r="9" spans="1:24" x14ac:dyDescent="0.35">
      <c r="A9" s="14" t="s">
        <v>1</v>
      </c>
      <c r="B9" s="8">
        <v>19.374333333333336</v>
      </c>
      <c r="C9" s="8">
        <v>19.092333333333332</v>
      </c>
      <c r="D9" s="8">
        <v>19.22666666666667</v>
      </c>
      <c r="E9" s="8">
        <v>18.810666666666666</v>
      </c>
      <c r="G9" s="8">
        <f>B9-B3</f>
        <v>0.42000000000000171</v>
      </c>
      <c r="H9" s="8">
        <f t="shared" ref="H9:J11" si="8">C9-C3</f>
        <v>0.88133333333333397</v>
      </c>
      <c r="I9" s="8">
        <f t="shared" si="8"/>
        <v>0.64300000000000068</v>
      </c>
      <c r="J9" s="8">
        <f t="shared" si="8"/>
        <v>-0.20899999999999963</v>
      </c>
      <c r="L9" s="8">
        <f>AVERAGE(G9:G11)</f>
        <v>0.61344444444444568</v>
      </c>
      <c r="N9" s="8">
        <f>H9-$L$9</f>
        <v>0.26788888888888829</v>
      </c>
      <c r="O9" s="8">
        <f t="shared" ref="O9:P11" si="9">I9-$L$9</f>
        <v>2.9555555555555002E-2</v>
      </c>
      <c r="P9" s="8">
        <f t="shared" si="9"/>
        <v>-0.82244444444444531</v>
      </c>
      <c r="R9" s="8">
        <f t="shared" si="6"/>
        <v>0.83053398632679176</v>
      </c>
      <c r="S9" s="8">
        <f t="shared" si="2"/>
        <v>0.97972206958634545</v>
      </c>
      <c r="T9" s="8">
        <f t="shared" si="2"/>
        <v>1.768399761025349</v>
      </c>
      <c r="V9" s="8">
        <f t="shared" si="7"/>
        <v>-0.26788888888888823</v>
      </c>
      <c r="W9" s="8">
        <f t="shared" si="3"/>
        <v>-2.9555555555555005E-2</v>
      </c>
      <c r="X9" s="8">
        <f t="shared" si="3"/>
        <v>0.82244444444444553</v>
      </c>
    </row>
    <row r="10" spans="1:24" x14ac:dyDescent="0.35">
      <c r="A10" s="14"/>
      <c r="B10" s="8">
        <v>19.021666666666668</v>
      </c>
      <c r="C10" s="8">
        <v>19.610333333333333</v>
      </c>
      <c r="D10" s="8">
        <v>19.117666666666668</v>
      </c>
      <c r="E10" s="8">
        <v>18.615333333333336</v>
      </c>
      <c r="G10" s="8">
        <f t="shared" ref="G10:G11" si="10">B10-B4</f>
        <v>0.30666666666666842</v>
      </c>
      <c r="H10" s="8">
        <f t="shared" si="8"/>
        <v>1.0750000000000028</v>
      </c>
      <c r="I10" s="8">
        <f t="shared" si="8"/>
        <v>0.67333333333333556</v>
      </c>
      <c r="J10" s="8">
        <f t="shared" si="8"/>
        <v>-0.54233333333333178</v>
      </c>
      <c r="L10" s="8"/>
      <c r="N10" s="8">
        <f t="shared" ref="N10:N11" si="11">H10-$L$9</f>
        <v>0.46155555555555716</v>
      </c>
      <c r="O10" s="8">
        <f t="shared" si="9"/>
        <v>5.988888888888988E-2</v>
      </c>
      <c r="P10" s="8">
        <f t="shared" si="9"/>
        <v>-1.1557777777777773</v>
      </c>
      <c r="R10" s="8">
        <f t="shared" si="6"/>
        <v>0.7262028234687562</v>
      </c>
      <c r="S10" s="8">
        <f t="shared" si="2"/>
        <v>0.95933800119469681</v>
      </c>
      <c r="T10" s="8">
        <f t="shared" si="2"/>
        <v>2.2280440835448982</v>
      </c>
      <c r="V10" s="8">
        <f t="shared" si="7"/>
        <v>-0.46155555555555727</v>
      </c>
      <c r="W10" s="8">
        <f t="shared" si="3"/>
        <v>-5.9888888888890046E-2</v>
      </c>
      <c r="X10" s="8">
        <f t="shared" si="3"/>
        <v>1.1557777777777773</v>
      </c>
    </row>
    <row r="11" spans="1:24" x14ac:dyDescent="0.35">
      <c r="A11" s="14"/>
      <c r="B11" s="8">
        <v>19.955000000000002</v>
      </c>
      <c r="C11" s="8">
        <v>19.53533333333333</v>
      </c>
      <c r="D11" s="8">
        <v>18.744</v>
      </c>
      <c r="E11" s="8">
        <v>18.083333333333332</v>
      </c>
      <c r="G11" s="8">
        <f t="shared" si="10"/>
        <v>1.113666666666667</v>
      </c>
      <c r="H11" s="8">
        <f t="shared" si="8"/>
        <v>0.61933333333332996</v>
      </c>
      <c r="I11" s="8">
        <f t="shared" si="8"/>
        <v>0.72233333333333505</v>
      </c>
      <c r="J11" s="8">
        <f t="shared" si="8"/>
        <v>-0.59066666666666734</v>
      </c>
      <c r="L11" s="8"/>
      <c r="N11" s="8">
        <f t="shared" si="11"/>
        <v>5.8888888888842805E-3</v>
      </c>
      <c r="O11" s="8">
        <f t="shared" si="9"/>
        <v>0.10888888888888937</v>
      </c>
      <c r="P11" s="8">
        <f t="shared" si="9"/>
        <v>-1.2041111111111129</v>
      </c>
      <c r="R11" s="8">
        <f t="shared" si="6"/>
        <v>0.99592645276450098</v>
      </c>
      <c r="S11" s="8">
        <f t="shared" si="2"/>
        <v>0.92730196110091889</v>
      </c>
      <c r="T11" s="8">
        <f t="shared" si="2"/>
        <v>2.3039527199028069</v>
      </c>
      <c r="V11" s="8">
        <f t="shared" si="7"/>
        <v>-5.8888888888843499E-3</v>
      </c>
      <c r="W11" s="8">
        <f t="shared" si="3"/>
        <v>-0.10888888888888941</v>
      </c>
      <c r="X11" s="8">
        <f t="shared" si="3"/>
        <v>1.2041111111111129</v>
      </c>
    </row>
  </sheetData>
  <mergeCells count="3">
    <mergeCell ref="A3:A5"/>
    <mergeCell ref="A6:A8"/>
    <mergeCell ref="A9:A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B</vt:lpstr>
      <vt:lpstr>Panel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Stevens</dc:creator>
  <cp:lastModifiedBy>Eric Stevens</cp:lastModifiedBy>
  <dcterms:created xsi:type="dcterms:W3CDTF">2021-06-24T14:50:41Z</dcterms:created>
  <dcterms:modified xsi:type="dcterms:W3CDTF">2021-10-16T04:39:10Z</dcterms:modified>
</cp:coreProperties>
</file>