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zanderslab/papers in progress/Spread_of_wtfs_and_inbreeding_by_matingtypeswitching/elife.submission/"/>
    </mc:Choice>
  </mc:AlternateContent>
  <xr:revisionPtr revIDLastSave="0" documentId="13_ncr:1_{C6F9AE93-059E-284D-B2AF-D6622DF90A1A}" xr6:coauthVersionLast="47" xr6:coauthVersionMax="47" xr10:uidLastSave="{00000000-0000-0000-0000-000000000000}"/>
  <bookViews>
    <workbookView xWindow="17300" yWindow="-21140" windowWidth="33900" windowHeight="17720" activeTab="1" xr2:uid="{AB5566EA-6EF6-E349-9599-4B126DF5D998}"/>
  </bookViews>
  <sheets>
    <sheet name="Fig1.FigSup1B" sheetId="2" r:id="rId1"/>
    <sheet name="Fig1.FigSup1C-D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E43" i="1"/>
  <c r="F43" i="1"/>
  <c r="G43" i="1"/>
  <c r="H43" i="1"/>
  <c r="I43" i="1"/>
  <c r="D43" i="1"/>
  <c r="F61" i="1"/>
  <c r="E61" i="1"/>
  <c r="E82" i="1"/>
  <c r="F82" i="1"/>
  <c r="D82" i="1"/>
  <c r="F94" i="1"/>
  <c r="E94" i="1"/>
  <c r="D94" i="1"/>
  <c r="J77" i="2"/>
  <c r="F77" i="2"/>
  <c r="E77" i="2"/>
  <c r="D77" i="2"/>
  <c r="Y27" i="2"/>
  <c r="Y18" i="2"/>
  <c r="Y17" i="2"/>
  <c r="Y7" i="2"/>
  <c r="Y5" i="2"/>
  <c r="L77" i="2"/>
  <c r="K77" i="2"/>
  <c r="Y32" i="2"/>
  <c r="Y31" i="2"/>
  <c r="Y30" i="2"/>
  <c r="Y29" i="2"/>
  <c r="Y28" i="2"/>
  <c r="Y22" i="2"/>
  <c r="Y21" i="2"/>
  <c r="Y20" i="2"/>
  <c r="Y19" i="2"/>
  <c r="Y13" i="2"/>
  <c r="Y12" i="2"/>
  <c r="Y11" i="2"/>
  <c r="Y10" i="2"/>
  <c r="Y9" i="2"/>
  <c r="Y8" i="2"/>
  <c r="Y6" i="2"/>
</calcChain>
</file>

<file path=xl/sharedStrings.xml><?xml version="1.0" encoding="utf-8"?>
<sst xmlns="http://schemas.openxmlformats.org/spreadsheetml/2006/main" count="465" uniqueCount="221">
  <si>
    <t>Genotyping before meiosis</t>
  </si>
  <si>
    <t>Full genotype parental 1</t>
  </si>
  <si>
    <t>Frequency Parental 1</t>
  </si>
  <si>
    <t>SEZYP1</t>
  </si>
  <si>
    <t>Parental 1 Assayed</t>
  </si>
  <si>
    <t>Full genotype parental 2</t>
  </si>
  <si>
    <t>Frequency Parental 2</t>
  </si>
  <si>
    <t>SEZYP2</t>
  </si>
  <si>
    <t>Parental 2 Assayed</t>
  </si>
  <si>
    <t>Total colonies genotyped G0</t>
  </si>
  <si>
    <t>Sp</t>
  </si>
  <si>
    <t>SEZY2254 X SEZY2245 0.1X</t>
  </si>
  <si>
    <t xml:space="preserve"> lys4-</t>
  </si>
  <si>
    <t>SEZY2254</t>
  </si>
  <si>
    <t>ura4-, his3-</t>
  </si>
  <si>
    <t>SEZY2245</t>
  </si>
  <si>
    <t>SEZY(44_345) X SEZY(3381_3567) 0.1X</t>
  </si>
  <si>
    <t>SEZY44 and SEZY44345</t>
  </si>
  <si>
    <t>SEZY3381 and SEZY3567</t>
  </si>
  <si>
    <t>SEZY4351 X SEZY4353 0.1X</t>
  </si>
  <si>
    <t>ura4-</t>
  </si>
  <si>
    <t>SEZY4351</t>
  </si>
  <si>
    <t>ade6-::hphMX4+, lys1-::kanMX4+</t>
  </si>
  <si>
    <t>SEZY4353</t>
  </si>
  <si>
    <t>Sk</t>
  </si>
  <si>
    <t>SEZY320 X SEZY707 0.1X</t>
  </si>
  <si>
    <t>ura4-::natMX4</t>
  </si>
  <si>
    <t>SZY320</t>
  </si>
  <si>
    <t>SZY707</t>
  </si>
  <si>
    <t>SEZY871 X SEZY1516 0.1X</t>
  </si>
  <si>
    <t>leu1-::hphMX4</t>
  </si>
  <si>
    <t>SEZY871</t>
  </si>
  <si>
    <t>ade6-::G418</t>
  </si>
  <si>
    <t>SEZY1516</t>
  </si>
  <si>
    <t>Genotyping after meiosis</t>
  </si>
  <si>
    <t>Predicted Frequency Parental 1</t>
  </si>
  <si>
    <t>Observed Frequency Parental 1</t>
  </si>
  <si>
    <t>Total genotyped as Parental 1</t>
  </si>
  <si>
    <t>Predicted Frequency Parental 2</t>
  </si>
  <si>
    <t>Observed Frequency Parental 2</t>
  </si>
  <si>
    <t>Total genotyped as Parental 2</t>
  </si>
  <si>
    <t>Predicted Frequency Recombinant</t>
  </si>
  <si>
    <t>Observed Frequency Recombinant</t>
  </si>
  <si>
    <t>Total genotyped as recombinant</t>
  </si>
  <si>
    <t xml:space="preserve">Transmission marker lys- in recombinants </t>
  </si>
  <si>
    <t xml:space="preserve">Transmission marker ade- in recombinants </t>
  </si>
  <si>
    <t>Transmission marker ura- in recombinants</t>
  </si>
  <si>
    <t>Total colonies genotyped G1</t>
  </si>
  <si>
    <t>G of fit Gtest pvalue</t>
  </si>
  <si>
    <t>Inbreeding Coefficient</t>
  </si>
  <si>
    <t>SEZY4351 X SEZY4353 1X</t>
  </si>
  <si>
    <t>SEZY4351 X SEZY4353 10X</t>
  </si>
  <si>
    <t xml:space="preserve">Transmission marker  lys- in recombinants </t>
  </si>
  <si>
    <t xml:space="preserve">Transmission marker  ura- in recombinants </t>
  </si>
  <si>
    <t xml:space="preserve">Transmission marker  his- in recombinants </t>
  </si>
  <si>
    <t>SEZY2254 X SEZY2245 1X</t>
  </si>
  <si>
    <t>SEZY2254 X SEZY2245 10X</t>
  </si>
  <si>
    <t>SEZY(44_345) X SEZY(3381_3567) 1X</t>
  </si>
  <si>
    <t>SEZY(44_345) X SEZY(3381_3567) 10X</t>
  </si>
  <si>
    <t>SEZY320 X SEZY707 1X</t>
  </si>
  <si>
    <t>SEZY320 X SEZY707 10X</t>
  </si>
  <si>
    <t xml:space="preserve">Transmission marker  leu- in recombinants </t>
  </si>
  <si>
    <t>SEZY871 X SEZY1516 1X</t>
  </si>
  <si>
    <t>SEZY871 X SEZY1516 10X</t>
  </si>
  <si>
    <t>Manual collection</t>
  </si>
  <si>
    <t>SEZY2254 X SEZY2245</t>
  </si>
  <si>
    <t>SEZY(44/345) X SEZY(3381/2567)</t>
  </si>
  <si>
    <t>Robotics collection</t>
  </si>
  <si>
    <t>Density/genotype</t>
  </si>
  <si>
    <t>0.1X</t>
  </si>
  <si>
    <t>1X</t>
  </si>
  <si>
    <t>10X</t>
  </si>
  <si>
    <t>his-,ura-,lys-</t>
  </si>
  <si>
    <t>Parental SEZY2245,  ura4-, his3-</t>
  </si>
  <si>
    <t>his-,ura-,lys+</t>
  </si>
  <si>
    <t>his-,ura+,lys-</t>
  </si>
  <si>
    <t>his-,ura+,lys+</t>
  </si>
  <si>
    <t>his+,ura-,lys-</t>
  </si>
  <si>
    <t>his+,ura-,lys+</t>
  </si>
  <si>
    <t>Parental SEZY2254,  lys4-</t>
  </si>
  <si>
    <t>his+,ura+,lys-</t>
  </si>
  <si>
    <t>his+,ura+,lys+</t>
  </si>
  <si>
    <t>Discordant</t>
  </si>
  <si>
    <t>Discordant % from recombinants</t>
  </si>
  <si>
    <t>SEZY4351 X SEZY4353</t>
  </si>
  <si>
    <t>Density/Genotype</t>
  </si>
  <si>
    <t>ade-,lys-,ura-,hphMX4+,kanMX4+</t>
  </si>
  <si>
    <t>Parental SEZY4353 ade6-::hphMX4+, lys1-::kanMX4+</t>
  </si>
  <si>
    <t>ade-,lys-,ura+,hphMX4+,kanMX4+</t>
  </si>
  <si>
    <t>ade-,lys+,ura-,hphMX4+,kanMX4-</t>
  </si>
  <si>
    <t>ade-,lys+,ura+,hphMX4+,kanMX4-</t>
  </si>
  <si>
    <t>ade+,lys-,ura-,hphMX4-,kanMX4+</t>
  </si>
  <si>
    <t>ade+,lys-,ura+,hphMX4-,kanMX4+</t>
  </si>
  <si>
    <t>Parental SEZY4351 ura4-</t>
  </si>
  <si>
    <t>ade+,lys+,ura-,hphMX4-,kanMX4-</t>
  </si>
  <si>
    <t>ade+,lys+,ura+,hphMX4-,kanMX4-</t>
  </si>
  <si>
    <t>ade-,lys-,ura-,hphMX4+,kanMX4-</t>
  </si>
  <si>
    <t>ade-,lys+,ura-,hphMX4+,kanMX4+,</t>
  </si>
  <si>
    <t>ade-,lys+,ura+,hphMX4+,kanMX4+</t>
  </si>
  <si>
    <t>ade+,lys+,ura+,hphMX4+,kanMX4+</t>
  </si>
  <si>
    <t>ade+,lys+,ura+,hphMX4-,kanMX4+</t>
  </si>
  <si>
    <t>SEZY320 X SEZY707</t>
  </si>
  <si>
    <t>ade-,lys-,ura-,hphMX4+,kanMX4+,natMX4+</t>
  </si>
  <si>
    <t>Parental 707, ade60, lys1-</t>
  </si>
  <si>
    <t>ade-,lys-,ura+,hphMX4+,kanMX4+,natMX4-</t>
  </si>
  <si>
    <t>ade-,lys+,ura-,hphMX4+,kanMX4-,natMX4+</t>
  </si>
  <si>
    <t>ade-,lys+,ura+,hphMX4+,kanMX4-,natMX4-</t>
  </si>
  <si>
    <t>ade+,lys-,ura-,hphMX4-,kanMX4+,natMX4+</t>
  </si>
  <si>
    <t>ade+,lys-,ura+,hphMX4-,kanMX4+,natMX4-</t>
  </si>
  <si>
    <t>Parental 320, ura4-</t>
  </si>
  <si>
    <t>ade+,lys+,ura-,hphMX4-,kanMX4-,natMX4+</t>
  </si>
  <si>
    <t>ade+,lys+,ura+,hphMX4-,kanMX4-,natMX4-</t>
  </si>
  <si>
    <t>ade-,lys+,ura-,hphMX4-,kanMX4-,natMX4+</t>
  </si>
  <si>
    <t>ade-,lys+,ura+,hphMX4+,kanMX4+,natMX4-</t>
  </si>
  <si>
    <t>ade-,lys+,ura+,hphMX4+,kanMX4+,natMX4+</t>
  </si>
  <si>
    <t>ade+,lys+,ura-,hphMX4-,kanMX4+,natMX4+</t>
  </si>
  <si>
    <t>ade+,lys+,ura-,hphMX4+,kanMX4+,natMX4+</t>
  </si>
  <si>
    <t>ade+,lys+,ura+,hphMX4+,kanMX4+,natMX4+</t>
  </si>
  <si>
    <t>ade+,lys+,ura+,hphMX4+,kanMX4-,natMX4+</t>
  </si>
  <si>
    <t>ade+,lys+,ura+,hphMX4+,kanMX4-,natMX4-</t>
  </si>
  <si>
    <t>ade+,lys+,ura+,hphMX4+,kanMX4+,natMX4-</t>
  </si>
  <si>
    <t>leu-,ade-,hphMX4+,kanMX4+</t>
  </si>
  <si>
    <t>Parental 871, leu1-::hphMX4+</t>
  </si>
  <si>
    <t>leu-,ade+,hphMX4+,kanMX4-</t>
  </si>
  <si>
    <t>Parental 1516, ade6-::kanMX4+</t>
  </si>
  <si>
    <t>leu+,ade-,hphMX4-,kanMX4+</t>
  </si>
  <si>
    <t>leu+,ade+,hphMX4-,kanMX4-</t>
  </si>
  <si>
    <t>leu+,ade-,hphMX4+,kanMX4+</t>
  </si>
  <si>
    <t>leu+,ade+,hphMX4+,kanMX4-</t>
  </si>
  <si>
    <t>leu+,ade+,hphMX4+,kanMX4+</t>
  </si>
  <si>
    <t>Table #</t>
  </si>
  <si>
    <t>Before meiosis</t>
  </si>
  <si>
    <t>After meiosis</t>
  </si>
  <si>
    <t>Cross</t>
  </si>
  <si>
    <t xml:space="preserve">Predicted random mating frequency Parental 1 </t>
  </si>
  <si>
    <t>Predicted random mating frequency Parental 2</t>
  </si>
  <si>
    <t>Predicted random mating frequency Recombinant</t>
  </si>
  <si>
    <t xml:space="preserve">Transmission  lys- marker in recombinants </t>
  </si>
  <si>
    <t xml:space="preserve">Transmissio  ura- marker in recombinants </t>
  </si>
  <si>
    <t xml:space="preserve">Transmission  his- marker in recombinants </t>
  </si>
  <si>
    <t>Inbreeding coefficient</t>
  </si>
  <si>
    <t>Experiment</t>
  </si>
  <si>
    <t>SEZY2254xSEZY2254</t>
  </si>
  <si>
    <t>lys4-</t>
  </si>
  <si>
    <t>ura4-,his3-</t>
  </si>
  <si>
    <t>SEZY44</t>
  </si>
  <si>
    <t>SEZY3381</t>
  </si>
  <si>
    <t>SEZY44_345xSEZY3381_3567</t>
  </si>
  <si>
    <t>SEZY44_SEZY44345</t>
  </si>
  <si>
    <t>SEZY3381_SEZY3567</t>
  </si>
  <si>
    <t>Predicted whole outrcrossing (h+ x h-) frequency Parental 1</t>
  </si>
  <si>
    <t>Predicted whole outrcrossing (h+ x h-) frequency Parental 2</t>
  </si>
  <si>
    <t>Predicted whole outrcrossing (h+ x h-) frequency recombinant</t>
  </si>
  <si>
    <t>SEZY44xSEZY3381</t>
  </si>
  <si>
    <t>SEZY345xSEZY3567</t>
  </si>
  <si>
    <t>SEZY345</t>
  </si>
  <si>
    <t>SEZY3567</t>
  </si>
  <si>
    <t xml:space="preserve">Transmission ade- marker  in recombinants </t>
  </si>
  <si>
    <t xml:space="preserve">Transmission leu- marker  in recombinants </t>
  </si>
  <si>
    <t xml:space="preserve">Transmission ura- marker  in recombinants </t>
  </si>
  <si>
    <t xml:space="preserve">Transmission lys- marker  in recombinants </t>
  </si>
  <si>
    <t>SEZY1178xSEZY2254</t>
  </si>
  <si>
    <t>leu1, ura4, ade6-::HYG+</t>
  </si>
  <si>
    <t>SEZY1178</t>
  </si>
  <si>
    <t>leu1, ura4, ade6-::Hyg+</t>
  </si>
  <si>
    <t>SEZY925xSEZY2254</t>
  </si>
  <si>
    <t>leu1, ura4, ade6-::G418+</t>
  </si>
  <si>
    <t>SEZY925</t>
  </si>
  <si>
    <t>Recombinant phenotypes from robotics and scoring sheets</t>
  </si>
  <si>
    <t>SEZY44 X SEZY3381</t>
  </si>
  <si>
    <t>SEZY345 X SEZY3567</t>
  </si>
  <si>
    <t>Genotype/Experiment</t>
  </si>
  <si>
    <t>SEZY2245 ura4-,his3-</t>
  </si>
  <si>
    <t>Parental SEZY2254 lys4-</t>
  </si>
  <si>
    <t>SEZY1178 x SEZY2254</t>
  </si>
  <si>
    <t>Table 6</t>
  </si>
  <si>
    <t>SEZY925 x SEZY2254</t>
  </si>
  <si>
    <t>leu-,ura-,ade-,lys-,HYG+</t>
  </si>
  <si>
    <t>leu-,ura-,ade-,lys-,G418+</t>
  </si>
  <si>
    <t>Parental  SEZY1178 leu1-, ura4-, ade6-::HYG+</t>
  </si>
  <si>
    <t>leu-,ura-,ade-,lys+,HYG+</t>
  </si>
  <si>
    <t>Parental  925 leu1-, ura4-, ade6-::G418+</t>
  </si>
  <si>
    <t>leu-,ura-,ade-,lys+,G418+</t>
  </si>
  <si>
    <t>leu-,ura-,ade+,lys-,HYG-</t>
  </si>
  <si>
    <t>leu-,ura-,ade+,lys-,G418-</t>
  </si>
  <si>
    <t>leu-,ura-,ade+,lys+,HYG-</t>
  </si>
  <si>
    <t>leu-,ura-,ade+,lys+,G418-</t>
  </si>
  <si>
    <t>leu-,ura+,ade-,lys-,HYG+</t>
  </si>
  <si>
    <t>leu-,ura+,ade-,lys-,G418+</t>
  </si>
  <si>
    <t>leu-,ura+,ade-,lys+,HYG+</t>
  </si>
  <si>
    <t>leu-,ura+,ade-,lys+,G418+</t>
  </si>
  <si>
    <t>leu-,ura+,ade+,lys-,HYG-</t>
  </si>
  <si>
    <t>leu-,ura+,ade+,lys-,G418-</t>
  </si>
  <si>
    <t>leu-,ura+,ade+,lys+,HYG-</t>
  </si>
  <si>
    <t>leu-,ura+,ade+,lys+,G418-</t>
  </si>
  <si>
    <t>leu+,ura-,ade-,lys-,HYG+</t>
  </si>
  <si>
    <t>leu+,ura-,ade-,lys-,G418+</t>
  </si>
  <si>
    <t>leu+,ura-,ade-,lys+,HYG+</t>
  </si>
  <si>
    <t>leu+,ura-,ade-,lys+,G418+</t>
  </si>
  <si>
    <t>leu+,ura-,ade+,lys-,HYG-</t>
  </si>
  <si>
    <t>leu+,ura-,ade+,lys-,G418-</t>
  </si>
  <si>
    <t>leu+,ura-,ade+::HYG-,lys+</t>
  </si>
  <si>
    <t>leu+,ura-,ade+,lys+,G418-</t>
  </si>
  <si>
    <t>leu+,ura+,ade-,lys-,HYG+</t>
  </si>
  <si>
    <t>leu+,ura+,ade-,lys-,G418+</t>
  </si>
  <si>
    <t>leu+,ura+,ade-,lys+,HYG+</t>
  </si>
  <si>
    <t>leu+,ura+,ade-,lys+,G418+</t>
  </si>
  <si>
    <t>Parental 2254 lys4-</t>
  </si>
  <si>
    <t>leu+,ura+,ade+,lys-,HYG-</t>
  </si>
  <si>
    <t>leu+,ura+,ade+,lys-,G418-</t>
  </si>
  <si>
    <t>leu+,ura+,ade+,lys+,HYG-</t>
  </si>
  <si>
    <t>leu+,ura+,ade+,lys+,G418-</t>
  </si>
  <si>
    <t>leu-,ura-,ade+,lys-,HYG+</t>
  </si>
  <si>
    <t>leu-,ura-,ade-,lys-,G418-</t>
  </si>
  <si>
    <t>leu-,ura-,ade+,lys+,HYG+</t>
  </si>
  <si>
    <t>leu+,ura-,ade+,lys+,G418+</t>
  </si>
  <si>
    <t>leu+,ura+,ade+,lys-,HYG+</t>
  </si>
  <si>
    <t>leu+,ura+,ade+,lys+,G418+</t>
  </si>
  <si>
    <t>leu+,ura+,ade+,lys+,HYG+</t>
  </si>
  <si>
    <t>leu+,ura+,ade+,lys-,G418+</t>
  </si>
  <si>
    <t>Discordant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</si>
</sst>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2">
    <font>
      <sz val="12"/>
      <color theme="1"/>
      <name val="Calibri"/>
      <family val="2"/>
      <scheme val="minor"/>
    </font>
    <font>
      <sz val="10"/>
      <color rgb="FF333333"/>
      <name val="Courier New"/>
      <family val="1"/>
    </font>
    <font>
      <sz val="12"/>
      <color theme="1"/>
      <name val="Calibri"/>
      <family val="2"/>
    </font>
    <font>
      <sz val="26"/>
      <color rgb="FF000000"/>
      <name val="Helvetica"/>
      <family val="2"/>
    </font>
    <font>
      <b/>
      <sz val="16"/>
      <color rgb="FF000000"/>
      <name val="Helvetica"/>
      <family val="2"/>
    </font>
    <font>
      <i/>
      <sz val="48"/>
      <color rgb="FF000000"/>
      <name val="Calibri"/>
      <family val="2"/>
    </font>
    <font>
      <sz val="18"/>
      <color rgb="FF000000"/>
      <name val="Helvetica Neue"/>
      <family val="2"/>
    </font>
    <font>
      <sz val="18"/>
      <color rgb="FF000000"/>
      <name val="Helvetica"/>
      <family val="2"/>
    </font>
    <font>
      <sz val="18"/>
      <color rgb="FF000000"/>
      <name val="Calibri"/>
      <family val="2"/>
    </font>
    <font>
      <b/>
      <sz val="18"/>
      <color rgb="FF000000"/>
      <name val="Helvetica"/>
      <family val="2"/>
    </font>
    <font>
      <sz val="12"/>
      <color rgb="FF000000"/>
      <name val="Helvetica"/>
      <family val="2"/>
    </font>
    <font>
      <b/>
      <sz val="12"/>
      <color rgb="FF000000"/>
      <name val="Helvetica Neue"/>
      <family val="2"/>
    </font>
    <font>
      <sz val="12"/>
      <color rgb="FF000000"/>
      <name val="Helvetica Neue"/>
      <family val="2"/>
    </font>
    <font>
      <sz val="22"/>
      <color rgb="FF000000"/>
      <name val="Calibri"/>
      <family val="2"/>
    </font>
    <font>
      <b/>
      <sz val="22"/>
      <color rgb="FF000000"/>
      <name val="Calibri"/>
      <family val="2"/>
    </font>
    <font>
      <b/>
      <sz val="22"/>
      <color rgb="FF000000"/>
      <name val="Helvetica"/>
      <family val="2"/>
    </font>
    <font>
      <sz val="22"/>
      <color rgb="FF000000"/>
      <name val="Helvetica"/>
      <family val="2"/>
    </font>
    <font>
      <sz val="16"/>
      <color rgb="FF000000"/>
      <name val="Helvetica"/>
      <family val="2"/>
    </font>
    <font>
      <b/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Helvetica"/>
      <family val="2"/>
    </font>
    <font>
      <sz val="72"/>
      <color rgb="FF000000"/>
      <name val="Calibri"/>
      <family val="2"/>
    </font>
    <font>
      <b/>
      <sz val="22"/>
      <color rgb="FF000000"/>
      <name val="Helvetica Neue"/>
      <family val="2"/>
    </font>
    <font>
      <sz val="22"/>
      <color rgb="FF555555"/>
      <name val="Helvetica Neue"/>
      <family val="2"/>
    </font>
    <font>
      <b/>
      <sz val="22"/>
      <color rgb="FF555555"/>
      <name val="Helvetica Neue"/>
      <family val="2"/>
    </font>
    <font>
      <b/>
      <sz val="24"/>
      <color rgb="FF000000"/>
      <name val="Calibri"/>
      <family val="2"/>
    </font>
    <font>
      <sz val="22"/>
      <color rgb="FF000000"/>
      <name val="Helvetica Neue"/>
      <family val="2"/>
    </font>
    <font>
      <b/>
      <sz val="22"/>
      <color rgb="FF000000"/>
      <name val="Courier New"/>
      <family val="1"/>
    </font>
    <font>
      <sz val="22"/>
      <color rgb="FF000000"/>
      <name val="-webkit-standard"/>
    </font>
    <font>
      <sz val="22"/>
      <color rgb="FFFF0000"/>
      <name val="Calibri"/>
      <family val="2"/>
    </font>
    <font>
      <sz val="2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27F4A"/>
        <bgColor rgb="FF000000"/>
      </patternFill>
    </fill>
    <fill>
      <patternFill patternType="solid">
        <fgColor rgb="FF914A26"/>
        <bgColor rgb="FF000000"/>
      </patternFill>
    </fill>
    <fill>
      <patternFill patternType="solid">
        <fgColor rgb="FF00A79D"/>
        <bgColor rgb="FF000000"/>
      </patternFill>
    </fill>
    <fill>
      <patternFill patternType="solid">
        <fgColor rgb="FF0A5F58"/>
        <bgColor rgb="FF000000"/>
      </patternFill>
    </fill>
    <fill>
      <patternFill patternType="solid">
        <fgColor rgb="FFD24427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7AE95"/>
        <bgColor rgb="FF000000"/>
      </patternFill>
    </fill>
    <fill>
      <patternFill patternType="solid">
        <fgColor rgb="FFF0706F"/>
        <bgColor rgb="FF000000"/>
      </patternFill>
    </fill>
    <fill>
      <patternFill patternType="solid">
        <fgColor rgb="FFF2F2F2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2" fontId="7" fillId="4" borderId="12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2" fontId="7" fillId="5" borderId="12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164" fontId="7" fillId="6" borderId="13" xfId="0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164" fontId="7" fillId="6" borderId="17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horizontal="center"/>
    </xf>
    <xf numFmtId="0" fontId="9" fillId="0" borderId="3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4" borderId="27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164" fontId="7" fillId="4" borderId="35" xfId="0" applyNumberFormat="1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0" fontId="7" fillId="0" borderId="0" xfId="0" applyFont="1"/>
    <xf numFmtId="0" fontId="6" fillId="5" borderId="25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2" fontId="7" fillId="5" borderId="35" xfId="0" applyNumberFormat="1" applyFont="1" applyFill="1" applyBorder="1" applyAlignment="1">
      <alignment horizontal="center"/>
    </xf>
    <xf numFmtId="0" fontId="10" fillId="0" borderId="0" xfId="0" applyFont="1"/>
    <xf numFmtId="0" fontId="6" fillId="5" borderId="29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2" fontId="7" fillId="5" borderId="13" xfId="0" applyNumberFormat="1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2" fontId="7" fillId="5" borderId="17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11" fontId="12" fillId="0" borderId="0" xfId="0" applyNumberFormat="1" applyFont="1"/>
    <xf numFmtId="0" fontId="13" fillId="7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5" fillId="8" borderId="3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28" xfId="0" applyFont="1" applyFill="1" applyBorder="1" applyAlignment="1">
      <alignment horizontal="center" vertical="center"/>
    </xf>
    <xf numFmtId="0" fontId="16" fillId="10" borderId="28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2" fontId="16" fillId="0" borderId="2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7" borderId="39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14" fillId="12" borderId="29" xfId="0" applyFont="1" applyFill="1" applyBorder="1" applyAlignment="1">
      <alignment horizontal="center" vertical="center"/>
    </xf>
    <xf numFmtId="0" fontId="16" fillId="12" borderId="28" xfId="0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28" xfId="0" applyFont="1" applyFill="1" applyBorder="1" applyAlignment="1">
      <alignment horizontal="center" vertical="center"/>
    </xf>
    <xf numFmtId="0" fontId="14" fillId="11" borderId="30" xfId="0" applyFont="1" applyFill="1" applyBorder="1" applyAlignment="1">
      <alignment horizontal="center" vertical="center"/>
    </xf>
    <xf numFmtId="0" fontId="16" fillId="11" borderId="31" xfId="0" applyFont="1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8" fillId="0" borderId="0" xfId="0" applyFont="1"/>
    <xf numFmtId="0" fontId="7" fillId="0" borderId="0" xfId="0" applyFont="1" applyAlignment="1">
      <alignment horizontal="center"/>
    </xf>
    <xf numFmtId="2" fontId="19" fillId="0" borderId="0" xfId="0" applyNumberFormat="1" applyFont="1" applyAlignment="1">
      <alignment horizontal="center" vertical="top" wrapText="1"/>
    </xf>
    <xf numFmtId="2" fontId="17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14" fillId="11" borderId="10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/>
    </xf>
    <xf numFmtId="0" fontId="16" fillId="11" borderId="43" xfId="0" applyFont="1" applyFill="1" applyBorder="1" applyAlignment="1">
      <alignment horizontal="center" vertical="center"/>
    </xf>
    <xf numFmtId="0" fontId="16" fillId="11" borderId="44" xfId="0" applyFont="1" applyFill="1" applyBorder="1" applyAlignment="1">
      <alignment horizontal="center" vertical="center"/>
    </xf>
    <xf numFmtId="0" fontId="16" fillId="11" borderId="45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/>
    </xf>
    <xf numFmtId="2" fontId="16" fillId="0" borderId="46" xfId="0" applyNumberFormat="1" applyFont="1" applyBorder="1" applyAlignment="1">
      <alignment horizontal="center" vertical="center"/>
    </xf>
    <xf numFmtId="0" fontId="6" fillId="0" borderId="0" xfId="0" applyFont="1"/>
    <xf numFmtId="0" fontId="14" fillId="0" borderId="47" xfId="0" applyFont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/>
    </xf>
    <xf numFmtId="0" fontId="2" fillId="11" borderId="11" xfId="0" applyFont="1" applyFill="1" applyBorder="1"/>
    <xf numFmtId="0" fontId="17" fillId="0" borderId="0" xfId="0" applyFont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2" fillId="0" borderId="0" xfId="0" applyFont="1"/>
    <xf numFmtId="0" fontId="23" fillId="0" borderId="3" xfId="0" applyFont="1" applyBorder="1" applyAlignment="1">
      <alignment horizontal="center" vertical="top" wrapText="1"/>
    </xf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0" fontId="23" fillId="0" borderId="40" xfId="0" applyFont="1" applyBorder="1" applyAlignment="1">
      <alignment horizontal="center" vertical="top" wrapText="1"/>
    </xf>
    <xf numFmtId="0" fontId="13" fillId="0" borderId="0" xfId="0" applyFont="1"/>
    <xf numFmtId="2" fontId="13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39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2" fontId="23" fillId="0" borderId="48" xfId="0" applyNumberFormat="1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7" fillId="2" borderId="29" xfId="0" applyFont="1" applyFill="1" applyBorder="1" applyAlignment="1">
      <alignment horizontal="center"/>
    </xf>
    <xf numFmtId="0" fontId="27" fillId="2" borderId="28" xfId="0" applyFont="1" applyFill="1" applyBorder="1" applyAlignment="1">
      <alignment horizontal="center"/>
    </xf>
    <xf numFmtId="165" fontId="27" fillId="2" borderId="12" xfId="0" applyNumberFormat="1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2" fontId="27" fillId="2" borderId="12" xfId="0" applyNumberFormat="1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7" fillId="3" borderId="28" xfId="0" applyFont="1" applyFill="1" applyBorder="1" applyAlignment="1">
      <alignment horizontal="center"/>
    </xf>
    <xf numFmtId="165" fontId="27" fillId="3" borderId="12" xfId="0" applyNumberFormat="1" applyFont="1" applyFill="1" applyBorder="1" applyAlignment="1">
      <alignment horizontal="center"/>
    </xf>
    <xf numFmtId="0" fontId="27" fillId="3" borderId="12" xfId="0" applyFont="1" applyFill="1" applyBorder="1" applyAlignment="1">
      <alignment horizontal="center"/>
    </xf>
    <xf numFmtId="2" fontId="27" fillId="3" borderId="12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0" fontId="23" fillId="0" borderId="21" xfId="0" applyFont="1" applyBorder="1" applyAlignment="1">
      <alignment horizontal="center" vertical="top" wrapText="1"/>
    </xf>
    <xf numFmtId="0" fontId="23" fillId="0" borderId="32" xfId="0" applyFont="1" applyBorder="1" applyAlignment="1">
      <alignment horizontal="center" vertical="top" wrapText="1"/>
    </xf>
    <xf numFmtId="0" fontId="23" fillId="0" borderId="49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2" fontId="23" fillId="0" borderId="49" xfId="0" applyNumberFormat="1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7" fillId="13" borderId="27" xfId="0" applyFont="1" applyFill="1" applyBorder="1" applyAlignment="1">
      <alignment horizontal="center"/>
    </xf>
    <xf numFmtId="0" fontId="27" fillId="13" borderId="7" xfId="0" applyFont="1" applyFill="1" applyBorder="1" applyAlignment="1">
      <alignment horizontal="center"/>
    </xf>
    <xf numFmtId="165" fontId="27" fillId="13" borderId="8" xfId="0" applyNumberFormat="1" applyFont="1" applyFill="1" applyBorder="1" applyAlignment="1">
      <alignment horizontal="center"/>
    </xf>
    <xf numFmtId="0" fontId="27" fillId="13" borderId="8" xfId="0" applyFont="1" applyFill="1" applyBorder="1" applyAlignment="1">
      <alignment horizontal="center"/>
    </xf>
    <xf numFmtId="2" fontId="27" fillId="13" borderId="8" xfId="0" applyNumberFormat="1" applyFont="1" applyFill="1" applyBorder="1" applyAlignment="1">
      <alignment horizontal="center"/>
    </xf>
    <xf numFmtId="0" fontId="27" fillId="13" borderId="9" xfId="0" applyFont="1" applyFill="1" applyBorder="1" applyAlignment="1">
      <alignment horizontal="center"/>
    </xf>
    <xf numFmtId="0" fontId="27" fillId="13" borderId="29" xfId="0" applyFont="1" applyFill="1" applyBorder="1" applyAlignment="1">
      <alignment horizontal="center"/>
    </xf>
    <xf numFmtId="0" fontId="27" fillId="13" borderId="11" xfId="0" applyFont="1" applyFill="1" applyBorder="1" applyAlignment="1">
      <alignment horizontal="center"/>
    </xf>
    <xf numFmtId="165" fontId="27" fillId="13" borderId="12" xfId="0" applyNumberFormat="1" applyFont="1" applyFill="1" applyBorder="1" applyAlignment="1">
      <alignment horizontal="center"/>
    </xf>
    <xf numFmtId="0" fontId="27" fillId="13" borderId="12" xfId="0" applyFont="1" applyFill="1" applyBorder="1" applyAlignment="1">
      <alignment horizontal="center"/>
    </xf>
    <xf numFmtId="2" fontId="27" fillId="13" borderId="12" xfId="0" applyNumberFormat="1" applyFont="1" applyFill="1" applyBorder="1" applyAlignment="1">
      <alignment horizontal="center"/>
    </xf>
    <xf numFmtId="0" fontId="27" fillId="13" borderId="13" xfId="0" applyFont="1" applyFill="1" applyBorder="1" applyAlignment="1">
      <alignment horizontal="center"/>
    </xf>
    <xf numFmtId="2" fontId="27" fillId="13" borderId="34" xfId="0" applyNumberFormat="1" applyFont="1" applyFill="1" applyBorder="1" applyAlignment="1">
      <alignment horizontal="center"/>
    </xf>
    <xf numFmtId="0" fontId="27" fillId="14" borderId="29" xfId="0" applyFont="1" applyFill="1" applyBorder="1" applyAlignment="1">
      <alignment horizontal="center"/>
    </xf>
    <xf numFmtId="0" fontId="27" fillId="14" borderId="11" xfId="0" applyFont="1" applyFill="1" applyBorder="1" applyAlignment="1">
      <alignment horizontal="center"/>
    </xf>
    <xf numFmtId="165" fontId="27" fillId="14" borderId="12" xfId="0" applyNumberFormat="1" applyFont="1" applyFill="1" applyBorder="1" applyAlignment="1">
      <alignment horizontal="center"/>
    </xf>
    <xf numFmtId="0" fontId="27" fillId="14" borderId="12" xfId="0" applyFont="1" applyFill="1" applyBorder="1" applyAlignment="1">
      <alignment horizontal="center"/>
    </xf>
    <xf numFmtId="2" fontId="27" fillId="14" borderId="12" xfId="0" applyNumberFormat="1" applyFont="1" applyFill="1" applyBorder="1" applyAlignment="1">
      <alignment horizontal="center"/>
    </xf>
    <xf numFmtId="0" fontId="27" fillId="14" borderId="13" xfId="0" applyFont="1" applyFill="1" applyBorder="1" applyAlignment="1">
      <alignment horizontal="center"/>
    </xf>
    <xf numFmtId="2" fontId="27" fillId="14" borderId="34" xfId="0" applyNumberFormat="1" applyFont="1" applyFill="1" applyBorder="1" applyAlignment="1">
      <alignment horizontal="center"/>
    </xf>
    <xf numFmtId="0" fontId="27" fillId="14" borderId="30" xfId="0" applyFont="1" applyFill="1" applyBorder="1" applyAlignment="1">
      <alignment horizontal="center"/>
    </xf>
    <xf numFmtId="0" fontId="27" fillId="14" borderId="15" xfId="0" applyFont="1" applyFill="1" applyBorder="1" applyAlignment="1">
      <alignment horizontal="center"/>
    </xf>
    <xf numFmtId="165" fontId="27" fillId="14" borderId="16" xfId="0" applyNumberFormat="1" applyFont="1" applyFill="1" applyBorder="1" applyAlignment="1">
      <alignment horizontal="center"/>
    </xf>
    <xf numFmtId="0" fontId="27" fillId="14" borderId="16" xfId="0" applyFont="1" applyFill="1" applyBorder="1" applyAlignment="1">
      <alignment horizontal="center"/>
    </xf>
    <xf numFmtId="2" fontId="27" fillId="14" borderId="16" xfId="0" applyNumberFormat="1" applyFont="1" applyFill="1" applyBorder="1" applyAlignment="1">
      <alignment horizontal="center"/>
    </xf>
    <xf numFmtId="0" fontId="27" fillId="14" borderId="17" xfId="0" applyFont="1" applyFill="1" applyBorder="1" applyAlignment="1">
      <alignment horizontal="center"/>
    </xf>
    <xf numFmtId="2" fontId="27" fillId="14" borderId="23" xfId="0" applyNumberFormat="1" applyFont="1" applyFill="1" applyBorder="1" applyAlignment="1">
      <alignment horizontal="center"/>
    </xf>
    <xf numFmtId="2" fontId="13" fillId="0" borderId="0" xfId="0" applyNumberFormat="1" applyFont="1"/>
    <xf numFmtId="0" fontId="27" fillId="2" borderId="27" xfId="0" applyFont="1" applyFill="1" applyBorder="1" applyAlignment="1">
      <alignment horizontal="center"/>
    </xf>
    <xf numFmtId="0" fontId="27" fillId="2" borderId="33" xfId="0" applyFont="1" applyFill="1" applyBorder="1" applyAlignment="1">
      <alignment horizontal="center"/>
    </xf>
    <xf numFmtId="2" fontId="27" fillId="2" borderId="34" xfId="0" applyNumberFormat="1" applyFont="1" applyFill="1" applyBorder="1" applyAlignment="1">
      <alignment horizontal="center"/>
    </xf>
    <xf numFmtId="0" fontId="27" fillId="2" borderId="34" xfId="0" applyFont="1" applyFill="1" applyBorder="1" applyAlignment="1">
      <alignment horizontal="center"/>
    </xf>
    <xf numFmtId="0" fontId="27" fillId="2" borderId="35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30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center"/>
    </xf>
    <xf numFmtId="2" fontId="27" fillId="2" borderId="16" xfId="0" applyNumberFormat="1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23" fillId="0" borderId="0" xfId="0" applyFont="1"/>
    <xf numFmtId="0" fontId="13" fillId="7" borderId="0" xfId="0" applyFont="1" applyFill="1"/>
    <xf numFmtId="0" fontId="13" fillId="8" borderId="0" xfId="0" applyFont="1" applyFill="1"/>
    <xf numFmtId="0" fontId="14" fillId="0" borderId="0" xfId="0" applyFont="1"/>
    <xf numFmtId="0" fontId="14" fillId="8" borderId="32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9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36" xfId="0" applyFont="1" applyFill="1" applyBorder="1" applyAlignment="1">
      <alignment horizontal="center"/>
    </xf>
    <xf numFmtId="0" fontId="14" fillId="9" borderId="27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9" borderId="50" xfId="0" applyFont="1" applyFill="1" applyBorder="1" applyAlignment="1">
      <alignment horizontal="center" vertical="center"/>
    </xf>
    <xf numFmtId="0" fontId="13" fillId="9" borderId="34" xfId="0" applyFont="1" applyFill="1" applyBorder="1" applyAlignment="1">
      <alignment horizontal="center" vertical="center"/>
    </xf>
    <xf numFmtId="0" fontId="13" fillId="9" borderId="35" xfId="0" applyFont="1" applyFill="1" applyBorder="1" applyAlignment="1">
      <alignment horizontal="center" vertic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>
      <alignment horizontal="center"/>
    </xf>
    <xf numFmtId="0" fontId="13" fillId="0" borderId="21" xfId="0" applyFont="1" applyBorder="1"/>
    <xf numFmtId="0" fontId="14" fillId="0" borderId="29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14" fillId="9" borderId="29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 vertical="center"/>
    </xf>
    <xf numFmtId="0" fontId="27" fillId="9" borderId="12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29" fillId="9" borderId="12" xfId="0" applyFont="1" applyFill="1" applyBorder="1" applyAlignment="1">
      <alignment horizontal="center" vertical="center"/>
    </xf>
    <xf numFmtId="0" fontId="29" fillId="9" borderId="12" xfId="0" applyFont="1" applyFill="1" applyBorder="1" applyAlignment="1">
      <alignment horizontal="center"/>
    </xf>
    <xf numFmtId="0" fontId="13" fillId="11" borderId="21" xfId="0" applyFont="1" applyFill="1" applyBorder="1" applyAlignment="1">
      <alignment vertical="center"/>
    </xf>
    <xf numFmtId="2" fontId="13" fillId="0" borderId="2" xfId="0" applyNumberFormat="1" applyFont="1" applyBorder="1" applyAlignment="1">
      <alignment horizontal="center" vertical="top" wrapText="1"/>
    </xf>
    <xf numFmtId="2" fontId="13" fillId="0" borderId="3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7" borderId="18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14" fillId="7" borderId="39" xfId="0" applyFont="1" applyFill="1" applyBorder="1" applyAlignment="1">
      <alignment horizontal="center"/>
    </xf>
    <xf numFmtId="0" fontId="14" fillId="9" borderId="25" xfId="0" applyFont="1" applyFill="1" applyBorder="1" applyAlignment="1">
      <alignment horizontal="center"/>
    </xf>
    <xf numFmtId="0" fontId="13" fillId="9" borderId="26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14" fillId="15" borderId="25" xfId="0" applyFont="1" applyFill="1" applyBorder="1"/>
    <xf numFmtId="0" fontId="13" fillId="0" borderId="21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14" fillId="0" borderId="29" xfId="0" applyFont="1" applyBorder="1"/>
    <xf numFmtId="0" fontId="13" fillId="9" borderId="28" xfId="0" applyFont="1" applyFill="1" applyBorder="1" applyAlignment="1">
      <alignment horizontal="center"/>
    </xf>
    <xf numFmtId="0" fontId="14" fillId="15" borderId="29" xfId="0" applyFont="1" applyFill="1" applyBorder="1"/>
    <xf numFmtId="0" fontId="14" fillId="11" borderId="29" xfId="0" applyFont="1" applyFill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13" fillId="11" borderId="12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3" fillId="11" borderId="28" xfId="0" applyFont="1" applyFill="1" applyBorder="1" applyAlignment="1">
      <alignment horizontal="center"/>
    </xf>
    <xf numFmtId="0" fontId="14" fillId="11" borderId="52" xfId="0" applyFont="1" applyFill="1" applyBorder="1" applyAlignment="1">
      <alignment horizontal="center"/>
    </xf>
    <xf numFmtId="0" fontId="13" fillId="11" borderId="53" xfId="0" applyFont="1" applyFill="1" applyBorder="1" applyAlignment="1">
      <alignment horizontal="center"/>
    </xf>
    <xf numFmtId="0" fontId="13" fillId="11" borderId="44" xfId="0" applyFont="1" applyFill="1" applyBorder="1" applyAlignment="1">
      <alignment horizontal="center"/>
    </xf>
    <xf numFmtId="0" fontId="13" fillId="11" borderId="45" xfId="0" applyFont="1" applyFill="1" applyBorder="1" applyAlignment="1">
      <alignment horizontal="center"/>
    </xf>
    <xf numFmtId="2" fontId="13" fillId="0" borderId="2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11" borderId="40" xfId="0" applyFont="1" applyFill="1" applyBorder="1" applyAlignment="1">
      <alignment horizontal="center" vertical="center"/>
    </xf>
    <xf numFmtId="0" fontId="13" fillId="11" borderId="41" xfId="0" applyFont="1" applyFill="1" applyBorder="1" applyAlignment="1">
      <alignment horizontal="center" vertical="center"/>
    </xf>
    <xf numFmtId="0" fontId="13" fillId="11" borderId="42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2" borderId="36" xfId="0" applyFont="1" applyFill="1" applyBorder="1" applyAlignment="1">
      <alignment horizontal="center"/>
    </xf>
    <xf numFmtId="0" fontId="28" fillId="2" borderId="37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13" borderId="36" xfId="0" applyFont="1" applyFill="1" applyBorder="1" applyAlignment="1">
      <alignment horizontal="center"/>
    </xf>
    <xf numFmtId="0" fontId="14" fillId="13" borderId="37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14" fillId="14" borderId="36" xfId="0" applyFont="1" applyFill="1" applyBorder="1" applyAlignment="1">
      <alignment horizontal="center"/>
    </xf>
    <xf numFmtId="0" fontId="14" fillId="14" borderId="37" xfId="0" applyFont="1" applyFill="1" applyBorder="1" applyAlignment="1">
      <alignment horizontal="center"/>
    </xf>
    <xf numFmtId="0" fontId="23" fillId="2" borderId="47" xfId="0" applyFont="1" applyFill="1" applyBorder="1" applyAlignment="1">
      <alignment horizontal="center"/>
    </xf>
    <xf numFmtId="0" fontId="23" fillId="2" borderId="38" xfId="0" applyFont="1" applyFill="1" applyBorder="1" applyAlignment="1">
      <alignment horizontal="center"/>
    </xf>
    <xf numFmtId="0" fontId="23" fillId="2" borderId="5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36" xfId="0" applyFont="1" applyFill="1" applyBorder="1" applyAlignment="1">
      <alignment horizontal="center"/>
    </xf>
    <xf numFmtId="0" fontId="23" fillId="2" borderId="37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6" fillId="11" borderId="41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16" fillId="11" borderId="4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47073-C2B0-804A-9725-0D648CF3D832}">
  <dimension ref="A1:AA82"/>
  <sheetViews>
    <sheetView zoomScale="33" zoomScaleNormal="100" workbookViewId="0">
      <selection sqref="A1:AA1048576"/>
    </sheetView>
  </sheetViews>
  <sheetFormatPr baseColWidth="10" defaultRowHeight="29"/>
  <cols>
    <col min="1" max="1" width="17.83203125" style="2" customWidth="1"/>
    <col min="2" max="2" width="71.83203125" style="199" bestFit="1" customWidth="1"/>
    <col min="3" max="3" width="42.33203125" style="199" bestFit="1" customWidth="1"/>
    <col min="4" max="4" width="19.83203125" style="199" customWidth="1"/>
    <col min="5" max="5" width="38.6640625" style="199" customWidth="1"/>
    <col min="6" max="6" width="16.1640625" style="199" customWidth="1"/>
    <col min="7" max="7" width="53.5" style="199" customWidth="1"/>
    <col min="8" max="8" width="64.1640625" style="199" bestFit="1" customWidth="1"/>
    <col min="9" max="9" width="48.1640625" style="199" customWidth="1"/>
    <col min="10" max="10" width="18.83203125" style="199" customWidth="1"/>
    <col min="11" max="11" width="20.1640625" style="199" customWidth="1"/>
    <col min="12" max="12" width="23.1640625" style="199" customWidth="1"/>
    <col min="13" max="13" width="21.5" style="199" customWidth="1"/>
    <col min="14" max="14" width="21.1640625" style="199" customWidth="1"/>
    <col min="15" max="16" width="20.6640625" style="199" customWidth="1"/>
    <col min="17" max="17" width="21.6640625" style="199" customWidth="1"/>
    <col min="18" max="18" width="19.33203125" style="199" customWidth="1"/>
    <col min="19" max="19" width="24.83203125" style="199" customWidth="1"/>
    <col min="20" max="20" width="23.33203125" style="199" customWidth="1"/>
    <col min="21" max="21" width="26" style="199" customWidth="1"/>
    <col min="22" max="23" width="25.6640625" style="199" customWidth="1"/>
    <col min="24" max="24" width="20.33203125" style="199" customWidth="1"/>
    <col min="25" max="25" width="20.33203125" style="252" customWidth="1"/>
    <col min="26" max="26" width="26.6640625" style="199" customWidth="1"/>
    <col min="27" max="27" width="25.6640625" style="199" customWidth="1"/>
  </cols>
  <sheetData>
    <row r="1" spans="1:27">
      <c r="A1" s="195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7"/>
      <c r="Z1" s="196"/>
      <c r="AA1" s="196"/>
    </row>
    <row r="2" spans="1:27" ht="30" thickBot="1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  <c r="Z2" s="196"/>
      <c r="AA2" s="196"/>
    </row>
    <row r="3" spans="1:27" ht="30" thickBot="1">
      <c r="A3" s="198" t="s">
        <v>130</v>
      </c>
      <c r="C3" s="360" t="s">
        <v>131</v>
      </c>
      <c r="D3" s="361"/>
      <c r="E3" s="361"/>
      <c r="F3" s="361"/>
      <c r="G3" s="361"/>
      <c r="H3" s="361"/>
      <c r="I3" s="361"/>
      <c r="J3" s="361"/>
      <c r="K3" s="362"/>
      <c r="L3" s="361" t="s">
        <v>132</v>
      </c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2"/>
      <c r="Y3" s="200"/>
    </row>
    <row r="4" spans="1:27" ht="174">
      <c r="A4" s="201">
        <v>1</v>
      </c>
      <c r="B4" s="198" t="s">
        <v>133</v>
      </c>
      <c r="C4" s="202" t="s">
        <v>1</v>
      </c>
      <c r="D4" s="203" t="s">
        <v>2</v>
      </c>
      <c r="E4" s="203" t="s">
        <v>3</v>
      </c>
      <c r="F4" s="203" t="s">
        <v>4</v>
      </c>
      <c r="G4" s="203" t="s">
        <v>5</v>
      </c>
      <c r="H4" s="203" t="s">
        <v>6</v>
      </c>
      <c r="I4" s="203" t="s">
        <v>7</v>
      </c>
      <c r="J4" s="203" t="s">
        <v>8</v>
      </c>
      <c r="K4" s="203" t="s">
        <v>9</v>
      </c>
      <c r="L4" s="203" t="s">
        <v>134</v>
      </c>
      <c r="M4" s="203" t="s">
        <v>36</v>
      </c>
      <c r="N4" s="203" t="s">
        <v>37</v>
      </c>
      <c r="O4" s="203" t="s">
        <v>135</v>
      </c>
      <c r="P4" s="203" t="s">
        <v>39</v>
      </c>
      <c r="Q4" s="203" t="s">
        <v>40</v>
      </c>
      <c r="R4" s="203" t="s">
        <v>136</v>
      </c>
      <c r="S4" s="203" t="s">
        <v>42</v>
      </c>
      <c r="T4" s="203" t="s">
        <v>43</v>
      </c>
      <c r="U4" s="203" t="s">
        <v>137</v>
      </c>
      <c r="V4" s="203" t="s">
        <v>138</v>
      </c>
      <c r="W4" s="203" t="s">
        <v>139</v>
      </c>
      <c r="X4" s="203" t="s">
        <v>47</v>
      </c>
      <c r="Y4" s="204" t="s">
        <v>140</v>
      </c>
      <c r="Z4" s="205" t="s">
        <v>141</v>
      </c>
    </row>
    <row r="5" spans="1:27" ht="31">
      <c r="A5" s="201"/>
      <c r="B5" s="206" t="s">
        <v>142</v>
      </c>
      <c r="C5" s="207" t="s">
        <v>143</v>
      </c>
      <c r="D5" s="208">
        <v>0.45900000000000002</v>
      </c>
      <c r="E5" s="209" t="s">
        <v>13</v>
      </c>
      <c r="F5" s="209">
        <v>123</v>
      </c>
      <c r="G5" s="209" t="s">
        <v>144</v>
      </c>
      <c r="H5" s="210">
        <v>0.54100000000000004</v>
      </c>
      <c r="I5" s="209" t="s">
        <v>15</v>
      </c>
      <c r="J5" s="209">
        <v>144</v>
      </c>
      <c r="K5" s="209">
        <v>266</v>
      </c>
      <c r="L5" s="209">
        <v>0.27</v>
      </c>
      <c r="M5" s="209">
        <v>0.43</v>
      </c>
      <c r="N5" s="209">
        <v>122</v>
      </c>
      <c r="O5" s="209">
        <v>0.35</v>
      </c>
      <c r="P5" s="209">
        <v>0.44</v>
      </c>
      <c r="Q5" s="209">
        <v>127</v>
      </c>
      <c r="R5" s="209">
        <v>0.37</v>
      </c>
      <c r="S5" s="209">
        <v>0.13</v>
      </c>
      <c r="T5" s="209">
        <v>38</v>
      </c>
      <c r="U5" s="209">
        <v>0.45</v>
      </c>
      <c r="V5" s="209">
        <v>0.37</v>
      </c>
      <c r="W5" s="209">
        <v>0.53</v>
      </c>
      <c r="X5" s="209">
        <v>287</v>
      </c>
      <c r="Y5" s="210">
        <f>1-(S5/R5)</f>
        <v>0.64864864864864868</v>
      </c>
      <c r="Z5" s="209">
        <v>1</v>
      </c>
    </row>
    <row r="6" spans="1:27" ht="31">
      <c r="A6" s="201"/>
      <c r="B6" s="206" t="s">
        <v>142</v>
      </c>
      <c r="C6" s="207" t="s">
        <v>143</v>
      </c>
      <c r="D6" s="208">
        <v>0.54900000000000004</v>
      </c>
      <c r="E6" s="209" t="s">
        <v>13</v>
      </c>
      <c r="F6" s="209">
        <v>95</v>
      </c>
      <c r="G6" s="209" t="s">
        <v>144</v>
      </c>
      <c r="H6" s="210">
        <v>0.45100000000000001</v>
      </c>
      <c r="I6" s="209" t="s">
        <v>15</v>
      </c>
      <c r="J6" s="209">
        <v>78</v>
      </c>
      <c r="K6" s="209">
        <v>173</v>
      </c>
      <c r="L6" s="209">
        <v>0.36</v>
      </c>
      <c r="M6" s="209">
        <v>0.41</v>
      </c>
      <c r="N6" s="209">
        <v>156</v>
      </c>
      <c r="O6" s="209">
        <v>0.27</v>
      </c>
      <c r="P6" s="209">
        <v>0.4</v>
      </c>
      <c r="Q6" s="209">
        <v>152</v>
      </c>
      <c r="R6" s="209">
        <v>0.37</v>
      </c>
      <c r="S6" s="209">
        <v>0.2</v>
      </c>
      <c r="T6" s="209">
        <v>76</v>
      </c>
      <c r="U6" s="209">
        <v>0.46</v>
      </c>
      <c r="V6" s="209">
        <v>0.47</v>
      </c>
      <c r="W6" s="209">
        <v>0.54</v>
      </c>
      <c r="X6" s="209">
        <v>384</v>
      </c>
      <c r="Y6" s="210">
        <f t="shared" ref="Y6:Y13" si="0">1-(S6/R6)</f>
        <v>0.45945945945945943</v>
      </c>
      <c r="Z6" s="209">
        <v>2</v>
      </c>
    </row>
    <row r="7" spans="1:27" ht="31">
      <c r="A7" s="201"/>
      <c r="B7" s="206" t="s">
        <v>142</v>
      </c>
      <c r="C7" s="207" t="s">
        <v>143</v>
      </c>
      <c r="D7" s="208">
        <v>0.45600000000000002</v>
      </c>
      <c r="E7" s="209" t="s">
        <v>13</v>
      </c>
      <c r="F7" s="209">
        <v>172</v>
      </c>
      <c r="G7" s="209" t="s">
        <v>144</v>
      </c>
      <c r="H7" s="210">
        <v>0.54400000000000004</v>
      </c>
      <c r="I7" s="209" t="s">
        <v>15</v>
      </c>
      <c r="J7" s="209">
        <v>205</v>
      </c>
      <c r="K7" s="209">
        <v>377</v>
      </c>
      <c r="L7" s="209">
        <v>0.27</v>
      </c>
      <c r="M7" s="209">
        <v>0.43</v>
      </c>
      <c r="N7" s="209">
        <v>156</v>
      </c>
      <c r="O7" s="209">
        <v>0.36</v>
      </c>
      <c r="P7" s="209">
        <v>0.39</v>
      </c>
      <c r="Q7" s="209">
        <v>146</v>
      </c>
      <c r="R7" s="209">
        <v>0.37</v>
      </c>
      <c r="S7" s="209">
        <v>0.18</v>
      </c>
      <c r="T7" s="209">
        <v>66</v>
      </c>
      <c r="U7" s="209">
        <v>0.41</v>
      </c>
      <c r="V7" s="209">
        <v>0.41</v>
      </c>
      <c r="W7" s="209">
        <v>0.53</v>
      </c>
      <c r="X7" s="209">
        <v>366</v>
      </c>
      <c r="Y7" s="210">
        <f>1-(S7/R7)</f>
        <v>0.5135135135135136</v>
      </c>
      <c r="Z7" s="209">
        <v>3</v>
      </c>
    </row>
    <row r="8" spans="1:27" ht="31">
      <c r="A8" s="201"/>
      <c r="B8" s="206" t="s">
        <v>142</v>
      </c>
      <c r="C8" s="207" t="s">
        <v>143</v>
      </c>
      <c r="D8" s="208">
        <v>0.53667949999999998</v>
      </c>
      <c r="E8" s="209" t="s">
        <v>145</v>
      </c>
      <c r="F8" s="209">
        <v>139</v>
      </c>
      <c r="G8" s="209" t="s">
        <v>144</v>
      </c>
      <c r="H8" s="210">
        <v>0.46332050000000002</v>
      </c>
      <c r="I8" s="209" t="s">
        <v>146</v>
      </c>
      <c r="J8" s="209">
        <v>120</v>
      </c>
      <c r="K8" s="209">
        <v>259</v>
      </c>
      <c r="L8" s="209">
        <v>0.35</v>
      </c>
      <c r="M8" s="209">
        <v>0.46</v>
      </c>
      <c r="N8" s="209">
        <v>159</v>
      </c>
      <c r="O8" s="209">
        <v>0.28000000000000003</v>
      </c>
      <c r="P8" s="209">
        <v>0.32</v>
      </c>
      <c r="Q8" s="209">
        <v>108</v>
      </c>
      <c r="R8" s="209">
        <v>0.37</v>
      </c>
      <c r="S8" s="209">
        <v>0.22</v>
      </c>
      <c r="T8" s="209">
        <v>75</v>
      </c>
      <c r="U8" s="209">
        <v>0.48</v>
      </c>
      <c r="V8" s="209">
        <v>0.47</v>
      </c>
      <c r="W8" s="209">
        <v>0.49</v>
      </c>
      <c r="X8" s="209">
        <v>342</v>
      </c>
      <c r="Y8" s="210">
        <f t="shared" si="0"/>
        <v>0.40540540540540537</v>
      </c>
      <c r="Z8" s="209">
        <v>4</v>
      </c>
    </row>
    <row r="9" spans="1:27" ht="31">
      <c r="A9" s="201"/>
      <c r="B9" s="206" t="s">
        <v>142</v>
      </c>
      <c r="C9" s="207" t="s">
        <v>143</v>
      </c>
      <c r="D9" s="208">
        <v>0.5606061</v>
      </c>
      <c r="E9" s="209" t="s">
        <v>145</v>
      </c>
      <c r="F9" s="209">
        <v>148</v>
      </c>
      <c r="G9" s="209" t="s">
        <v>144</v>
      </c>
      <c r="H9" s="210">
        <v>0.4393939</v>
      </c>
      <c r="I9" s="209" t="s">
        <v>146</v>
      </c>
      <c r="J9" s="209">
        <v>116</v>
      </c>
      <c r="K9" s="209">
        <v>264</v>
      </c>
      <c r="L9" s="209">
        <v>0.38</v>
      </c>
      <c r="M9" s="209">
        <v>0.35</v>
      </c>
      <c r="N9" s="209">
        <v>118</v>
      </c>
      <c r="O9" s="209">
        <v>0.25</v>
      </c>
      <c r="P9" s="209">
        <v>0.47</v>
      </c>
      <c r="Q9" s="209">
        <v>161</v>
      </c>
      <c r="R9" s="209">
        <v>0.37</v>
      </c>
      <c r="S9" s="209">
        <v>0.18</v>
      </c>
      <c r="T9" s="209">
        <v>63</v>
      </c>
      <c r="U9" s="209">
        <v>0.44</v>
      </c>
      <c r="V9" s="209">
        <v>0.49</v>
      </c>
      <c r="W9" s="209">
        <v>0.4</v>
      </c>
      <c r="X9" s="209">
        <v>342</v>
      </c>
      <c r="Y9" s="210">
        <f t="shared" si="0"/>
        <v>0.5135135135135136</v>
      </c>
      <c r="Z9" s="209">
        <v>5</v>
      </c>
    </row>
    <row r="10" spans="1:27" ht="31">
      <c r="A10" s="201"/>
      <c r="B10" s="206" t="s">
        <v>142</v>
      </c>
      <c r="C10" s="207" t="s">
        <v>143</v>
      </c>
      <c r="D10" s="208">
        <v>0.51980199999999999</v>
      </c>
      <c r="E10" s="209" t="s">
        <v>145</v>
      </c>
      <c r="F10" s="209">
        <v>105</v>
      </c>
      <c r="G10" s="209" t="s">
        <v>144</v>
      </c>
      <c r="H10" s="210">
        <v>0.48019800000000001</v>
      </c>
      <c r="I10" s="209" t="s">
        <v>146</v>
      </c>
      <c r="J10" s="209">
        <v>97</v>
      </c>
      <c r="K10" s="209">
        <v>202</v>
      </c>
      <c r="L10" s="209">
        <v>0.33</v>
      </c>
      <c r="M10" s="209">
        <v>0.52</v>
      </c>
      <c r="N10" s="209">
        <v>178</v>
      </c>
      <c r="O10" s="209">
        <v>0.28999999999999998</v>
      </c>
      <c r="P10" s="209">
        <v>0.31</v>
      </c>
      <c r="Q10" s="209">
        <v>107</v>
      </c>
      <c r="R10" s="209">
        <v>0.37</v>
      </c>
      <c r="S10" s="209">
        <v>0.16</v>
      </c>
      <c r="T10" s="209">
        <v>56</v>
      </c>
      <c r="U10" s="209">
        <v>0.48</v>
      </c>
      <c r="V10" s="209">
        <v>0.48</v>
      </c>
      <c r="W10" s="209">
        <v>0.45</v>
      </c>
      <c r="X10" s="209">
        <v>341</v>
      </c>
      <c r="Y10" s="210">
        <f t="shared" si="0"/>
        <v>0.56756756756756754</v>
      </c>
      <c r="Z10" s="209">
        <v>6</v>
      </c>
    </row>
    <row r="11" spans="1:27" ht="31">
      <c r="A11" s="201"/>
      <c r="B11" s="211" t="s">
        <v>147</v>
      </c>
      <c r="C11" s="212" t="s">
        <v>143</v>
      </c>
      <c r="D11" s="213">
        <v>0.42399999999999999</v>
      </c>
      <c r="E11" s="214" t="s">
        <v>148</v>
      </c>
      <c r="F11" s="214">
        <v>120</v>
      </c>
      <c r="G11" s="214" t="s">
        <v>144</v>
      </c>
      <c r="H11" s="215">
        <v>0.57599999999999996</v>
      </c>
      <c r="I11" s="214" t="s">
        <v>149</v>
      </c>
      <c r="J11" s="214">
        <v>163</v>
      </c>
      <c r="K11" s="214">
        <v>283</v>
      </c>
      <c r="L11" s="214">
        <v>0.24</v>
      </c>
      <c r="M11" s="214">
        <v>0.25</v>
      </c>
      <c r="N11" s="214">
        <v>54</v>
      </c>
      <c r="O11" s="214">
        <v>0.39</v>
      </c>
      <c r="P11" s="214">
        <v>0.42</v>
      </c>
      <c r="Q11" s="214">
        <v>90</v>
      </c>
      <c r="R11" s="214">
        <v>0.37</v>
      </c>
      <c r="S11" s="214">
        <v>0.32</v>
      </c>
      <c r="T11" s="214">
        <v>68</v>
      </c>
      <c r="U11" s="214">
        <v>0.53</v>
      </c>
      <c r="V11" s="214">
        <v>0.46</v>
      </c>
      <c r="W11" s="214">
        <v>0.49</v>
      </c>
      <c r="X11" s="214">
        <v>212</v>
      </c>
      <c r="Y11" s="215">
        <f>1-(S11/R11)</f>
        <v>0.13513513513513509</v>
      </c>
      <c r="Z11" s="214">
        <v>1</v>
      </c>
    </row>
    <row r="12" spans="1:27" ht="31">
      <c r="A12" s="201"/>
      <c r="B12" s="211" t="s">
        <v>147</v>
      </c>
      <c r="C12" s="212" t="s">
        <v>143</v>
      </c>
      <c r="D12" s="213">
        <v>0.55000000000000004</v>
      </c>
      <c r="E12" s="214" t="s">
        <v>148</v>
      </c>
      <c r="F12" s="214">
        <v>88</v>
      </c>
      <c r="G12" s="214" t="s">
        <v>144</v>
      </c>
      <c r="H12" s="215">
        <v>0.45</v>
      </c>
      <c r="I12" s="214" t="s">
        <v>149</v>
      </c>
      <c r="J12" s="214">
        <v>72</v>
      </c>
      <c r="K12" s="214">
        <v>160</v>
      </c>
      <c r="L12" s="214">
        <v>0.36</v>
      </c>
      <c r="M12" s="214">
        <v>0.28000000000000003</v>
      </c>
      <c r="N12" s="214">
        <v>65</v>
      </c>
      <c r="O12" s="214">
        <v>0.26</v>
      </c>
      <c r="P12" s="214">
        <v>0.39</v>
      </c>
      <c r="Q12" s="214">
        <v>92</v>
      </c>
      <c r="R12" s="214">
        <v>0.37</v>
      </c>
      <c r="S12" s="214">
        <v>0.33</v>
      </c>
      <c r="T12" s="214">
        <v>79</v>
      </c>
      <c r="U12" s="214">
        <v>0.42</v>
      </c>
      <c r="V12" s="214">
        <v>0.53</v>
      </c>
      <c r="W12" s="214">
        <v>0.41</v>
      </c>
      <c r="X12" s="214">
        <v>236</v>
      </c>
      <c r="Y12" s="215">
        <f t="shared" si="0"/>
        <v>0.108108108108108</v>
      </c>
      <c r="Z12" s="214">
        <v>2</v>
      </c>
    </row>
    <row r="13" spans="1:27" ht="31">
      <c r="A13" s="201"/>
      <c r="B13" s="211" t="s">
        <v>147</v>
      </c>
      <c r="C13" s="212" t="s">
        <v>143</v>
      </c>
      <c r="D13" s="213">
        <v>0.41699999999999998</v>
      </c>
      <c r="E13" s="214" t="s">
        <v>148</v>
      </c>
      <c r="F13" s="214">
        <v>130</v>
      </c>
      <c r="G13" s="214" t="s">
        <v>144</v>
      </c>
      <c r="H13" s="215">
        <v>0.58299999999999996</v>
      </c>
      <c r="I13" s="214" t="s">
        <v>149</v>
      </c>
      <c r="J13" s="214">
        <v>182</v>
      </c>
      <c r="K13" s="214">
        <v>312</v>
      </c>
      <c r="L13" s="214">
        <v>0.23</v>
      </c>
      <c r="M13" s="214">
        <v>0.28000000000000003</v>
      </c>
      <c r="N13" s="214">
        <v>73</v>
      </c>
      <c r="O13" s="214">
        <v>0.4</v>
      </c>
      <c r="P13" s="214">
        <v>0.33</v>
      </c>
      <c r="Q13" s="214">
        <v>87</v>
      </c>
      <c r="R13" s="214">
        <v>0.36</v>
      </c>
      <c r="S13" s="214">
        <v>0.39</v>
      </c>
      <c r="T13" s="214">
        <v>103</v>
      </c>
      <c r="U13" s="214">
        <v>0.36</v>
      </c>
      <c r="V13" s="214">
        <v>0.57999999999999996</v>
      </c>
      <c r="W13" s="214">
        <v>0.36</v>
      </c>
      <c r="X13" s="214">
        <v>263</v>
      </c>
      <c r="Y13" s="215">
        <f t="shared" si="0"/>
        <v>-8.3333333333333481E-2</v>
      </c>
      <c r="Z13" s="214">
        <v>3</v>
      </c>
    </row>
    <row r="14" spans="1:27" ht="32" thickBot="1">
      <c r="A14" s="201"/>
      <c r="B14" s="216"/>
      <c r="C14" s="216"/>
      <c r="D14" s="217"/>
      <c r="E14" s="216"/>
      <c r="F14" s="216"/>
      <c r="G14" s="216"/>
      <c r="H14" s="218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8"/>
      <c r="Z14" s="216"/>
    </row>
    <row r="15" spans="1:27" ht="32" thickBot="1">
      <c r="A15" s="201"/>
      <c r="C15" s="360" t="s">
        <v>131</v>
      </c>
      <c r="D15" s="361"/>
      <c r="E15" s="361"/>
      <c r="F15" s="361"/>
      <c r="G15" s="361"/>
      <c r="H15" s="361"/>
      <c r="I15" s="361"/>
      <c r="J15" s="361"/>
      <c r="K15" s="362"/>
      <c r="L15" s="361" t="s">
        <v>132</v>
      </c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2"/>
      <c r="Y15" s="200"/>
    </row>
    <row r="16" spans="1:27" ht="233" thickBot="1">
      <c r="A16" s="201">
        <v>2</v>
      </c>
      <c r="B16" s="219" t="s">
        <v>133</v>
      </c>
      <c r="C16" s="220" t="s">
        <v>1</v>
      </c>
      <c r="D16" s="190" t="s">
        <v>2</v>
      </c>
      <c r="E16" s="190" t="s">
        <v>3</v>
      </c>
      <c r="F16" s="190" t="s">
        <v>4</v>
      </c>
      <c r="G16" s="190" t="s">
        <v>5</v>
      </c>
      <c r="H16" s="190" t="s">
        <v>6</v>
      </c>
      <c r="I16" s="190" t="s">
        <v>7</v>
      </c>
      <c r="J16" s="190" t="s">
        <v>8</v>
      </c>
      <c r="K16" s="221" t="s">
        <v>9</v>
      </c>
      <c r="L16" s="222" t="s">
        <v>150</v>
      </c>
      <c r="M16" s="190" t="s">
        <v>36</v>
      </c>
      <c r="N16" s="190" t="s">
        <v>37</v>
      </c>
      <c r="O16" s="190" t="s">
        <v>151</v>
      </c>
      <c r="P16" s="190" t="s">
        <v>39</v>
      </c>
      <c r="Q16" s="190" t="s">
        <v>40</v>
      </c>
      <c r="R16" s="190" t="s">
        <v>152</v>
      </c>
      <c r="S16" s="190" t="s">
        <v>42</v>
      </c>
      <c r="T16" s="190" t="s">
        <v>43</v>
      </c>
      <c r="U16" s="190" t="s">
        <v>137</v>
      </c>
      <c r="V16" s="190" t="s">
        <v>138</v>
      </c>
      <c r="W16" s="190" t="s">
        <v>139</v>
      </c>
      <c r="X16" s="190" t="s">
        <v>47</v>
      </c>
      <c r="Y16" s="223" t="s">
        <v>140</v>
      </c>
      <c r="Z16" s="224" t="s">
        <v>141</v>
      </c>
    </row>
    <row r="17" spans="1:27" ht="31">
      <c r="A17" s="201"/>
      <c r="B17" s="225" t="s">
        <v>153</v>
      </c>
      <c r="C17" s="226" t="s">
        <v>143</v>
      </c>
      <c r="D17" s="227">
        <v>0.433</v>
      </c>
      <c r="E17" s="228" t="s">
        <v>145</v>
      </c>
      <c r="F17" s="228">
        <v>103</v>
      </c>
      <c r="G17" s="228" t="s">
        <v>144</v>
      </c>
      <c r="H17" s="229">
        <v>0.56699999999999995</v>
      </c>
      <c r="I17" s="228" t="s">
        <v>146</v>
      </c>
      <c r="J17" s="228">
        <v>135</v>
      </c>
      <c r="K17" s="230">
        <v>238</v>
      </c>
      <c r="L17" s="226">
        <v>0.06</v>
      </c>
      <c r="M17" s="228">
        <v>0.14000000000000001</v>
      </c>
      <c r="N17" s="228">
        <v>46</v>
      </c>
      <c r="O17" s="228">
        <v>0.2</v>
      </c>
      <c r="P17" s="228">
        <v>0.14000000000000001</v>
      </c>
      <c r="Q17" s="228">
        <v>46</v>
      </c>
      <c r="R17" s="228">
        <v>0.74</v>
      </c>
      <c r="S17" s="228">
        <v>0.73</v>
      </c>
      <c r="T17" s="228">
        <v>245</v>
      </c>
      <c r="U17" s="228">
        <v>0.51</v>
      </c>
      <c r="V17" s="228">
        <v>0.47</v>
      </c>
      <c r="W17" s="228">
        <v>0.49</v>
      </c>
      <c r="X17" s="228">
        <v>337</v>
      </c>
      <c r="Y17" s="229">
        <f>1-(S17/37.5)</f>
        <v>0.98053333333333337</v>
      </c>
      <c r="Z17" s="230">
        <v>1</v>
      </c>
    </row>
    <row r="18" spans="1:27" ht="31">
      <c r="A18" s="201"/>
      <c r="B18" s="231" t="s">
        <v>153</v>
      </c>
      <c r="C18" s="232" t="s">
        <v>143</v>
      </c>
      <c r="D18" s="233">
        <v>0.44800000000000001</v>
      </c>
      <c r="E18" s="234" t="s">
        <v>145</v>
      </c>
      <c r="F18" s="234">
        <v>65</v>
      </c>
      <c r="G18" s="234" t="s">
        <v>144</v>
      </c>
      <c r="H18" s="235">
        <v>0.55200000000000005</v>
      </c>
      <c r="I18" s="234" t="s">
        <v>146</v>
      </c>
      <c r="J18" s="234">
        <v>79</v>
      </c>
      <c r="K18" s="236">
        <v>143</v>
      </c>
      <c r="L18" s="232">
        <v>0.13</v>
      </c>
      <c r="M18" s="234">
        <v>0.14000000000000001</v>
      </c>
      <c r="N18" s="234">
        <v>32</v>
      </c>
      <c r="O18" s="234">
        <v>0.13</v>
      </c>
      <c r="P18" s="234">
        <v>0.14000000000000001</v>
      </c>
      <c r="Q18" s="234">
        <v>33</v>
      </c>
      <c r="R18" s="234">
        <v>0.75</v>
      </c>
      <c r="S18" s="234">
        <v>0.72</v>
      </c>
      <c r="T18" s="234">
        <v>169</v>
      </c>
      <c r="U18" s="234">
        <v>0.51</v>
      </c>
      <c r="V18" s="234">
        <v>0.52</v>
      </c>
      <c r="W18" s="234">
        <v>0.46</v>
      </c>
      <c r="X18" s="234">
        <v>234</v>
      </c>
      <c r="Y18" s="237">
        <f>1-(S18/37.5)</f>
        <v>0.98080000000000001</v>
      </c>
      <c r="Z18" s="236">
        <v>2</v>
      </c>
    </row>
    <row r="19" spans="1:27" ht="31">
      <c r="A19" s="201"/>
      <c r="B19" s="231" t="s">
        <v>153</v>
      </c>
      <c r="C19" s="232" t="s">
        <v>143</v>
      </c>
      <c r="D19" s="233">
        <v>0.46800000000000003</v>
      </c>
      <c r="E19" s="234" t="s">
        <v>145</v>
      </c>
      <c r="F19" s="234">
        <v>22</v>
      </c>
      <c r="G19" s="234" t="s">
        <v>144</v>
      </c>
      <c r="H19" s="235">
        <v>0.53200000000000003</v>
      </c>
      <c r="I19" s="234" t="s">
        <v>146</v>
      </c>
      <c r="J19" s="234">
        <v>198</v>
      </c>
      <c r="K19" s="236">
        <v>372</v>
      </c>
      <c r="L19" s="232">
        <v>0.13</v>
      </c>
      <c r="M19" s="234">
        <v>0.12</v>
      </c>
      <c r="N19" s="234">
        <v>22</v>
      </c>
      <c r="O19" s="234">
        <v>0.13</v>
      </c>
      <c r="P19" s="234">
        <v>0.15</v>
      </c>
      <c r="Q19" s="234">
        <v>29</v>
      </c>
      <c r="R19" s="234">
        <v>0.75</v>
      </c>
      <c r="S19" s="234">
        <v>0.73</v>
      </c>
      <c r="T19" s="234">
        <v>139</v>
      </c>
      <c r="U19" s="234">
        <v>0.5</v>
      </c>
      <c r="V19" s="234">
        <v>0.55000000000000004</v>
      </c>
      <c r="W19" s="234">
        <v>0.42</v>
      </c>
      <c r="X19" s="234">
        <v>190</v>
      </c>
      <c r="Y19" s="237">
        <f t="shared" ref="Y19:Y20" si="1">1-(S19/37.5)</f>
        <v>0.98053333333333337</v>
      </c>
      <c r="Z19" s="236">
        <v>3</v>
      </c>
    </row>
    <row r="20" spans="1:27" ht="31">
      <c r="A20" s="201"/>
      <c r="B20" s="238" t="s">
        <v>154</v>
      </c>
      <c r="C20" s="239" t="s">
        <v>143</v>
      </c>
      <c r="D20" s="240">
        <v>0.52</v>
      </c>
      <c r="E20" s="241" t="s">
        <v>155</v>
      </c>
      <c r="F20" s="241">
        <v>179</v>
      </c>
      <c r="G20" s="241" t="s">
        <v>144</v>
      </c>
      <c r="H20" s="242">
        <v>0.48</v>
      </c>
      <c r="I20" s="241" t="s">
        <v>156</v>
      </c>
      <c r="J20" s="241">
        <v>165</v>
      </c>
      <c r="K20" s="243">
        <v>344</v>
      </c>
      <c r="L20" s="239">
        <v>0.15</v>
      </c>
      <c r="M20" s="241">
        <v>0.1</v>
      </c>
      <c r="N20" s="241">
        <v>38</v>
      </c>
      <c r="O20" s="241">
        <v>0.11</v>
      </c>
      <c r="P20" s="241">
        <v>0.11</v>
      </c>
      <c r="Q20" s="241">
        <v>42</v>
      </c>
      <c r="R20" s="241">
        <v>0.75</v>
      </c>
      <c r="S20" s="241">
        <v>0.79</v>
      </c>
      <c r="T20" s="241">
        <v>303</v>
      </c>
      <c r="U20" s="241">
        <v>0.44</v>
      </c>
      <c r="V20" s="241">
        <v>0.53</v>
      </c>
      <c r="W20" s="241">
        <v>0.41</v>
      </c>
      <c r="X20" s="241">
        <v>383</v>
      </c>
      <c r="Y20" s="244">
        <f t="shared" si="1"/>
        <v>0.97893333333333332</v>
      </c>
      <c r="Z20" s="243">
        <v>1</v>
      </c>
    </row>
    <row r="21" spans="1:27" ht="31">
      <c r="A21" s="201"/>
      <c r="B21" s="238" t="s">
        <v>154</v>
      </c>
      <c r="C21" s="239" t="s">
        <v>143</v>
      </c>
      <c r="D21" s="240">
        <v>0.47599999999999998</v>
      </c>
      <c r="E21" s="241" t="s">
        <v>155</v>
      </c>
      <c r="F21" s="241">
        <v>78</v>
      </c>
      <c r="G21" s="241" t="s">
        <v>144</v>
      </c>
      <c r="H21" s="242">
        <v>0.52400000000000002</v>
      </c>
      <c r="I21" s="241" t="s">
        <v>156</v>
      </c>
      <c r="J21" s="241">
        <v>86</v>
      </c>
      <c r="K21" s="243">
        <v>164</v>
      </c>
      <c r="L21" s="239">
        <v>0.13</v>
      </c>
      <c r="M21" s="241">
        <v>0.14000000000000001</v>
      </c>
      <c r="N21" s="241">
        <v>22</v>
      </c>
      <c r="O21" s="241">
        <v>0.13</v>
      </c>
      <c r="P21" s="241">
        <v>0.08</v>
      </c>
      <c r="Q21" s="241">
        <v>12</v>
      </c>
      <c r="R21" s="241">
        <v>0.75</v>
      </c>
      <c r="S21" s="241">
        <v>0.78</v>
      </c>
      <c r="T21" s="241">
        <v>123</v>
      </c>
      <c r="U21" s="241">
        <v>0.56000000000000005</v>
      </c>
      <c r="V21" s="241">
        <v>0.46</v>
      </c>
      <c r="W21" s="241">
        <v>0.56000000000000005</v>
      </c>
      <c r="X21" s="241">
        <v>157</v>
      </c>
      <c r="Y21" s="244">
        <f>1-(S21/37.5)</f>
        <v>0.97919999999999996</v>
      </c>
      <c r="Z21" s="243">
        <v>2</v>
      </c>
    </row>
    <row r="22" spans="1:27" ht="32" thickBot="1">
      <c r="A22" s="201"/>
      <c r="B22" s="245" t="s">
        <v>154</v>
      </c>
      <c r="C22" s="246" t="s">
        <v>143</v>
      </c>
      <c r="D22" s="247">
        <v>0.503</v>
      </c>
      <c r="E22" s="248" t="s">
        <v>155</v>
      </c>
      <c r="F22" s="248">
        <v>158</v>
      </c>
      <c r="G22" s="248" t="s">
        <v>144</v>
      </c>
      <c r="H22" s="249">
        <v>0.497</v>
      </c>
      <c r="I22" s="248" t="s">
        <v>156</v>
      </c>
      <c r="J22" s="248">
        <v>156</v>
      </c>
      <c r="K22" s="250">
        <v>314</v>
      </c>
      <c r="L22" s="246">
        <v>0.13</v>
      </c>
      <c r="M22" s="248">
        <v>0.13</v>
      </c>
      <c r="N22" s="248">
        <v>46</v>
      </c>
      <c r="O22" s="248">
        <v>0.13</v>
      </c>
      <c r="P22" s="248">
        <v>0.13</v>
      </c>
      <c r="Q22" s="248">
        <v>45</v>
      </c>
      <c r="R22" s="248">
        <v>0.75</v>
      </c>
      <c r="S22" s="248">
        <v>0.74</v>
      </c>
      <c r="T22" s="248">
        <v>264</v>
      </c>
      <c r="U22" s="248">
        <v>0.5</v>
      </c>
      <c r="V22" s="248">
        <v>0.5</v>
      </c>
      <c r="W22" s="248">
        <v>0.49</v>
      </c>
      <c r="X22" s="248">
        <v>355</v>
      </c>
      <c r="Y22" s="251">
        <f t="shared" ref="Y22" si="2">1-(S22/37.5)</f>
        <v>0.98026666666666662</v>
      </c>
      <c r="Z22" s="250">
        <v>3</v>
      </c>
    </row>
    <row r="23" spans="1:27" ht="31">
      <c r="A23" s="201"/>
      <c r="C23" s="191"/>
    </row>
    <row r="24" spans="1:27" ht="32" thickBot="1">
      <c r="A24" s="201"/>
      <c r="C24" s="191"/>
    </row>
    <row r="25" spans="1:27" ht="32" thickBot="1">
      <c r="A25" s="201"/>
      <c r="C25" s="360" t="s">
        <v>131</v>
      </c>
      <c r="D25" s="361"/>
      <c r="E25" s="361"/>
      <c r="F25" s="361"/>
      <c r="G25" s="361"/>
      <c r="H25" s="361"/>
      <c r="I25" s="361"/>
      <c r="J25" s="361"/>
      <c r="K25" s="362"/>
      <c r="L25" s="360" t="s">
        <v>132</v>
      </c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2"/>
    </row>
    <row r="26" spans="1:27" ht="175" thickBot="1">
      <c r="A26" s="201">
        <v>3</v>
      </c>
      <c r="B26" s="219" t="s">
        <v>133</v>
      </c>
      <c r="C26" s="220" t="s">
        <v>1</v>
      </c>
      <c r="D26" s="190" t="s">
        <v>2</v>
      </c>
      <c r="E26" s="190" t="s">
        <v>3</v>
      </c>
      <c r="F26" s="190" t="s">
        <v>4</v>
      </c>
      <c r="G26" s="190" t="s">
        <v>5</v>
      </c>
      <c r="H26" s="190" t="s">
        <v>6</v>
      </c>
      <c r="I26" s="190" t="s">
        <v>7</v>
      </c>
      <c r="J26" s="190" t="s">
        <v>8</v>
      </c>
      <c r="K26" s="221" t="s">
        <v>9</v>
      </c>
      <c r="L26" s="222" t="s">
        <v>134</v>
      </c>
      <c r="M26" s="190" t="s">
        <v>36</v>
      </c>
      <c r="N26" s="190" t="s">
        <v>37</v>
      </c>
      <c r="O26" s="190" t="s">
        <v>135</v>
      </c>
      <c r="P26" s="190" t="s">
        <v>39</v>
      </c>
      <c r="Q26" s="190" t="s">
        <v>40</v>
      </c>
      <c r="R26" s="190" t="s">
        <v>136</v>
      </c>
      <c r="S26" s="190" t="s">
        <v>42</v>
      </c>
      <c r="T26" s="190" t="s">
        <v>43</v>
      </c>
      <c r="U26" s="190" t="s">
        <v>157</v>
      </c>
      <c r="V26" s="190" t="s">
        <v>158</v>
      </c>
      <c r="W26" s="190" t="s">
        <v>159</v>
      </c>
      <c r="X26" s="190" t="s">
        <v>160</v>
      </c>
      <c r="Y26" s="223" t="s">
        <v>140</v>
      </c>
      <c r="Z26" s="190" t="s">
        <v>47</v>
      </c>
      <c r="AA26" s="224" t="s">
        <v>141</v>
      </c>
    </row>
    <row r="27" spans="1:27" ht="31">
      <c r="A27" s="201"/>
      <c r="B27" s="253" t="s">
        <v>161</v>
      </c>
      <c r="C27" s="254" t="s">
        <v>143</v>
      </c>
      <c r="D27" s="255">
        <v>0.6</v>
      </c>
      <c r="E27" s="256" t="s">
        <v>13</v>
      </c>
      <c r="F27" s="256">
        <v>102</v>
      </c>
      <c r="G27" s="256" t="s">
        <v>162</v>
      </c>
      <c r="H27" s="255">
        <v>0.4</v>
      </c>
      <c r="I27" s="256" t="s">
        <v>163</v>
      </c>
      <c r="J27" s="256">
        <v>68</v>
      </c>
      <c r="K27" s="256">
        <v>170</v>
      </c>
      <c r="L27" s="256">
        <v>0.39</v>
      </c>
      <c r="M27" s="256">
        <v>0.36</v>
      </c>
      <c r="N27" s="256">
        <v>123</v>
      </c>
      <c r="O27" s="256">
        <v>0.19</v>
      </c>
      <c r="P27" s="256">
        <v>0.42</v>
      </c>
      <c r="Q27" s="256">
        <v>144</v>
      </c>
      <c r="R27" s="256">
        <v>0.45</v>
      </c>
      <c r="S27" s="256">
        <v>0.22</v>
      </c>
      <c r="T27" s="256">
        <v>75</v>
      </c>
      <c r="U27" s="256">
        <v>0.49</v>
      </c>
      <c r="V27" s="256">
        <v>0.64</v>
      </c>
      <c r="W27" s="256">
        <v>0.45</v>
      </c>
      <c r="X27" s="256">
        <v>0.46</v>
      </c>
      <c r="Y27" s="210">
        <f>1-(S27/R27)</f>
        <v>0.51111111111111107</v>
      </c>
      <c r="Z27" s="256">
        <v>342</v>
      </c>
      <c r="AA27" s="257">
        <v>1</v>
      </c>
    </row>
    <row r="28" spans="1:27" ht="31">
      <c r="A28" s="201"/>
      <c r="B28" s="206" t="s">
        <v>161</v>
      </c>
      <c r="C28" s="207" t="s">
        <v>143</v>
      </c>
      <c r="D28" s="210">
        <v>0.7</v>
      </c>
      <c r="E28" s="209" t="s">
        <v>13</v>
      </c>
      <c r="F28" s="209">
        <v>91</v>
      </c>
      <c r="G28" s="209" t="s">
        <v>162</v>
      </c>
      <c r="H28" s="210">
        <v>0.3</v>
      </c>
      <c r="I28" s="209" t="s">
        <v>163</v>
      </c>
      <c r="J28" s="209">
        <v>39</v>
      </c>
      <c r="K28" s="209">
        <v>130</v>
      </c>
      <c r="L28" s="209">
        <v>0.52</v>
      </c>
      <c r="M28" s="209">
        <v>0.48</v>
      </c>
      <c r="N28" s="209">
        <v>163</v>
      </c>
      <c r="O28" s="209">
        <v>0.12</v>
      </c>
      <c r="P28" s="209">
        <v>0.33</v>
      </c>
      <c r="Q28" s="209">
        <v>114</v>
      </c>
      <c r="R28" s="209">
        <v>0.39</v>
      </c>
      <c r="S28" s="209">
        <v>0.19</v>
      </c>
      <c r="T28" s="209">
        <v>64</v>
      </c>
      <c r="U28" s="209">
        <v>0.5</v>
      </c>
      <c r="V28" s="209">
        <v>0.5</v>
      </c>
      <c r="W28" s="209">
        <v>0.5</v>
      </c>
      <c r="X28" s="209">
        <v>0.38</v>
      </c>
      <c r="Y28" s="210">
        <f t="shared" ref="Y28:Y32" si="3">1-(S28/R28)</f>
        <v>0.51282051282051277</v>
      </c>
      <c r="Z28" s="209">
        <v>341</v>
      </c>
      <c r="AA28" s="258">
        <v>2</v>
      </c>
    </row>
    <row r="29" spans="1:27" ht="31">
      <c r="A29" s="201"/>
      <c r="B29" s="206" t="s">
        <v>161</v>
      </c>
      <c r="C29" s="207" t="s">
        <v>143</v>
      </c>
      <c r="D29" s="210">
        <v>0.57068059999999998</v>
      </c>
      <c r="E29" s="209" t="s">
        <v>13</v>
      </c>
      <c r="F29" s="209">
        <v>109</v>
      </c>
      <c r="G29" s="209" t="s">
        <v>164</v>
      </c>
      <c r="H29" s="210">
        <v>0.42931940000000002</v>
      </c>
      <c r="I29" s="209" t="s">
        <v>163</v>
      </c>
      <c r="J29" s="209">
        <v>82</v>
      </c>
      <c r="K29" s="209">
        <v>191</v>
      </c>
      <c r="L29" s="209">
        <v>0.36</v>
      </c>
      <c r="M29" s="209">
        <v>0.3</v>
      </c>
      <c r="N29" s="209">
        <v>102</v>
      </c>
      <c r="O29" s="209">
        <v>0.21</v>
      </c>
      <c r="P29" s="209">
        <v>0.43</v>
      </c>
      <c r="Q29" s="209">
        <v>148</v>
      </c>
      <c r="R29" s="209">
        <v>0.46</v>
      </c>
      <c r="S29" s="209">
        <v>0.27</v>
      </c>
      <c r="T29" s="209">
        <v>91</v>
      </c>
      <c r="U29" s="209">
        <v>0.51</v>
      </c>
      <c r="V29" s="209">
        <v>0.51</v>
      </c>
      <c r="W29" s="209">
        <v>0.52</v>
      </c>
      <c r="X29" s="209">
        <v>0.52</v>
      </c>
      <c r="Y29" s="210">
        <f t="shared" si="3"/>
        <v>0.41304347826086951</v>
      </c>
      <c r="Z29" s="209">
        <v>341</v>
      </c>
      <c r="AA29" s="258">
        <v>3</v>
      </c>
    </row>
    <row r="30" spans="1:27" ht="31">
      <c r="A30" s="201"/>
      <c r="B30" s="206" t="s">
        <v>165</v>
      </c>
      <c r="C30" s="207" t="s">
        <v>143</v>
      </c>
      <c r="D30" s="210">
        <v>0.57594939999999994</v>
      </c>
      <c r="E30" s="209" t="s">
        <v>13</v>
      </c>
      <c r="F30" s="209">
        <v>91</v>
      </c>
      <c r="G30" s="209" t="s">
        <v>166</v>
      </c>
      <c r="H30" s="210">
        <v>0.4240506</v>
      </c>
      <c r="I30" s="209" t="s">
        <v>167</v>
      </c>
      <c r="J30" s="209">
        <v>67</v>
      </c>
      <c r="K30" s="209">
        <v>158</v>
      </c>
      <c r="L30" s="209">
        <v>0.36</v>
      </c>
      <c r="M30" s="209">
        <v>0.35</v>
      </c>
      <c r="N30" s="209">
        <v>121</v>
      </c>
      <c r="O30" s="209">
        <v>0.21</v>
      </c>
      <c r="P30" s="209">
        <v>0.43</v>
      </c>
      <c r="Q30" s="209">
        <v>147</v>
      </c>
      <c r="R30" s="209">
        <v>0.46</v>
      </c>
      <c r="S30" s="209">
        <v>0.22</v>
      </c>
      <c r="T30" s="209">
        <v>74</v>
      </c>
      <c r="U30" s="209">
        <v>0.42</v>
      </c>
      <c r="V30" s="209">
        <v>0.45</v>
      </c>
      <c r="W30" s="209">
        <v>0.59</v>
      </c>
      <c r="X30" s="209">
        <v>0.47</v>
      </c>
      <c r="Y30" s="210">
        <f t="shared" si="3"/>
        <v>0.52173913043478271</v>
      </c>
      <c r="Z30" s="209">
        <v>342</v>
      </c>
      <c r="AA30" s="258">
        <v>1</v>
      </c>
    </row>
    <row r="31" spans="1:27" ht="31">
      <c r="A31" s="201"/>
      <c r="B31" s="206" t="s">
        <v>165</v>
      </c>
      <c r="C31" s="207" t="s">
        <v>143</v>
      </c>
      <c r="D31" s="210">
        <v>0.57219249999999999</v>
      </c>
      <c r="E31" s="209" t="s">
        <v>13</v>
      </c>
      <c r="F31" s="209">
        <v>107</v>
      </c>
      <c r="G31" s="209" t="s">
        <v>166</v>
      </c>
      <c r="H31" s="210">
        <v>0.42780750000000001</v>
      </c>
      <c r="I31" s="209" t="s">
        <v>167</v>
      </c>
      <c r="J31" s="209">
        <v>80</v>
      </c>
      <c r="K31" s="209">
        <v>187</v>
      </c>
      <c r="L31" s="209">
        <v>0.36</v>
      </c>
      <c r="M31" s="209">
        <v>0.31</v>
      </c>
      <c r="N31" s="209">
        <v>106</v>
      </c>
      <c r="O31" s="209">
        <v>0.21</v>
      </c>
      <c r="P31" s="209">
        <v>0.41</v>
      </c>
      <c r="Q31" s="209">
        <v>141</v>
      </c>
      <c r="R31" s="209">
        <v>0.46</v>
      </c>
      <c r="S31" s="209">
        <v>0.28000000000000003</v>
      </c>
      <c r="T31" s="209">
        <v>94</v>
      </c>
      <c r="U31" s="209">
        <v>0.5</v>
      </c>
      <c r="V31" s="209">
        <v>0.49</v>
      </c>
      <c r="W31" s="209">
        <v>0.61</v>
      </c>
      <c r="X31" s="209">
        <v>0.5</v>
      </c>
      <c r="Y31" s="210">
        <f t="shared" si="3"/>
        <v>0.39130434782608692</v>
      </c>
      <c r="Z31" s="209">
        <v>341</v>
      </c>
      <c r="AA31" s="258">
        <v>2</v>
      </c>
    </row>
    <row r="32" spans="1:27" ht="32" thickBot="1">
      <c r="A32" s="201"/>
      <c r="B32" s="259" t="s">
        <v>165</v>
      </c>
      <c r="C32" s="260" t="s">
        <v>143</v>
      </c>
      <c r="D32" s="261">
        <v>0.54444440000000005</v>
      </c>
      <c r="E32" s="262" t="s">
        <v>13</v>
      </c>
      <c r="F32" s="262">
        <v>98</v>
      </c>
      <c r="G32" s="262" t="s">
        <v>166</v>
      </c>
      <c r="H32" s="261">
        <v>0.4555556</v>
      </c>
      <c r="I32" s="262" t="s">
        <v>167</v>
      </c>
      <c r="J32" s="262">
        <v>82</v>
      </c>
      <c r="K32" s="262">
        <v>180</v>
      </c>
      <c r="L32" s="262">
        <v>0.33</v>
      </c>
      <c r="M32" s="262">
        <v>0.32</v>
      </c>
      <c r="N32" s="262">
        <v>110</v>
      </c>
      <c r="O32" s="262">
        <v>0.24</v>
      </c>
      <c r="P32" s="262">
        <v>0.46</v>
      </c>
      <c r="Q32" s="262">
        <v>157</v>
      </c>
      <c r="R32" s="262">
        <v>0.47</v>
      </c>
      <c r="S32" s="262">
        <v>0.22</v>
      </c>
      <c r="T32" s="262">
        <v>75</v>
      </c>
      <c r="U32" s="262">
        <v>0.47</v>
      </c>
      <c r="V32" s="262">
        <v>0.43</v>
      </c>
      <c r="W32" s="262">
        <v>0.57999999999999996</v>
      </c>
      <c r="X32" s="262">
        <v>0.54</v>
      </c>
      <c r="Y32" s="210">
        <f t="shared" si="3"/>
        <v>0.53191489361702127</v>
      </c>
      <c r="Z32" s="262">
        <v>342</v>
      </c>
      <c r="AA32" s="263">
        <v>3</v>
      </c>
    </row>
    <row r="33" spans="1:19" ht="31">
      <c r="A33" s="201"/>
    </row>
    <row r="34" spans="1:19" ht="31">
      <c r="A34" s="201"/>
    </row>
    <row r="35" spans="1:19" ht="31">
      <c r="A35" s="201"/>
      <c r="C35" s="264"/>
      <c r="D35" s="264"/>
      <c r="E35" s="264"/>
      <c r="F35" s="264"/>
      <c r="G35" s="342" t="s">
        <v>168</v>
      </c>
      <c r="H35" s="342"/>
      <c r="I35" s="342"/>
      <c r="J35" s="342"/>
      <c r="K35" s="264"/>
      <c r="L35" s="264"/>
      <c r="M35" s="264"/>
      <c r="N35" s="264"/>
      <c r="O35" s="264"/>
      <c r="P35" s="264"/>
      <c r="Q35" s="264"/>
      <c r="R35" s="264"/>
    </row>
    <row r="36" spans="1:19" ht="31">
      <c r="A36" s="201"/>
    </row>
    <row r="37" spans="1:19" ht="31">
      <c r="A37" s="201"/>
    </row>
    <row r="38" spans="1:19" ht="32" thickBot="1">
      <c r="A38" s="201">
        <v>4</v>
      </c>
      <c r="B38" s="265" t="s">
        <v>64</v>
      </c>
    </row>
    <row r="39" spans="1:19" ht="33" thickBot="1">
      <c r="A39" s="201"/>
      <c r="B39" s="266" t="s">
        <v>67</v>
      </c>
      <c r="C39" s="267"/>
      <c r="D39" s="343" t="s">
        <v>65</v>
      </c>
      <c r="E39" s="344"/>
      <c r="F39" s="344"/>
      <c r="G39" s="344"/>
      <c r="H39" s="344"/>
      <c r="I39" s="345"/>
      <c r="J39" s="346" t="s">
        <v>66</v>
      </c>
      <c r="K39" s="346"/>
      <c r="L39" s="347"/>
      <c r="M39" s="348" t="s">
        <v>169</v>
      </c>
      <c r="N39" s="349"/>
      <c r="O39" s="350"/>
      <c r="P39" s="351" t="s">
        <v>170</v>
      </c>
      <c r="Q39" s="352"/>
      <c r="R39" s="353"/>
    </row>
    <row r="40" spans="1:19" ht="32" thickBot="1">
      <c r="A40" s="201"/>
      <c r="C40" s="137" t="s">
        <v>171</v>
      </c>
      <c r="D40" s="268">
        <v>1</v>
      </c>
      <c r="E40" s="269">
        <v>2</v>
      </c>
      <c r="F40" s="270">
        <v>3</v>
      </c>
      <c r="G40" s="271">
        <v>4</v>
      </c>
      <c r="H40" s="272">
        <v>5</v>
      </c>
      <c r="I40" s="273">
        <v>6</v>
      </c>
      <c r="J40" s="274">
        <v>1</v>
      </c>
      <c r="K40" s="275">
        <v>2</v>
      </c>
      <c r="L40" s="270">
        <v>3</v>
      </c>
      <c r="M40" s="274">
        <v>1</v>
      </c>
      <c r="N40" s="269">
        <v>2</v>
      </c>
      <c r="O40" s="270">
        <v>3</v>
      </c>
      <c r="P40" s="274">
        <v>1</v>
      </c>
      <c r="Q40" s="269">
        <v>2</v>
      </c>
      <c r="R40" s="270">
        <v>3</v>
      </c>
    </row>
    <row r="41" spans="1:19" ht="32" thickBot="1">
      <c r="A41" s="201"/>
      <c r="C41" s="276" t="s">
        <v>72</v>
      </c>
      <c r="D41" s="277">
        <v>3</v>
      </c>
      <c r="E41" s="278">
        <v>17</v>
      </c>
      <c r="F41" s="278">
        <v>9</v>
      </c>
      <c r="G41" s="278">
        <v>13</v>
      </c>
      <c r="H41" s="278">
        <v>6</v>
      </c>
      <c r="I41" s="279">
        <v>9</v>
      </c>
      <c r="J41" s="280">
        <v>10</v>
      </c>
      <c r="K41" s="281">
        <v>13</v>
      </c>
      <c r="L41" s="282">
        <v>15</v>
      </c>
      <c r="M41" s="280">
        <v>28</v>
      </c>
      <c r="N41" s="281">
        <v>26</v>
      </c>
      <c r="O41" s="282">
        <v>23</v>
      </c>
      <c r="P41" s="280">
        <v>43</v>
      </c>
      <c r="Q41" s="283">
        <v>23</v>
      </c>
      <c r="R41" s="284">
        <v>38</v>
      </c>
    </row>
    <row r="42" spans="1:19" ht="32" thickBot="1">
      <c r="A42" s="201"/>
      <c r="B42" s="285" t="s">
        <v>172</v>
      </c>
      <c r="C42" s="286" t="s">
        <v>74</v>
      </c>
      <c r="D42" s="287">
        <v>127</v>
      </c>
      <c r="E42" s="288">
        <v>152</v>
      </c>
      <c r="F42" s="288">
        <v>145</v>
      </c>
      <c r="G42" s="288">
        <v>108</v>
      </c>
      <c r="H42" s="288">
        <v>161</v>
      </c>
      <c r="I42" s="289">
        <v>107</v>
      </c>
      <c r="J42" s="287">
        <v>90</v>
      </c>
      <c r="K42" s="288">
        <v>92</v>
      </c>
      <c r="L42" s="289">
        <v>87</v>
      </c>
      <c r="M42" s="287">
        <v>46</v>
      </c>
      <c r="N42" s="288">
        <v>33</v>
      </c>
      <c r="O42" s="289">
        <v>29</v>
      </c>
      <c r="P42" s="287">
        <v>42</v>
      </c>
      <c r="Q42" s="290">
        <v>12</v>
      </c>
      <c r="R42" s="291">
        <v>45</v>
      </c>
    </row>
    <row r="43" spans="1:19" ht="31">
      <c r="A43" s="201"/>
      <c r="C43" s="292" t="s">
        <v>75</v>
      </c>
      <c r="D43" s="293">
        <v>8</v>
      </c>
      <c r="E43" s="294">
        <v>5</v>
      </c>
      <c r="F43" s="295">
        <v>11</v>
      </c>
      <c r="G43" s="295">
        <v>11</v>
      </c>
      <c r="H43" s="295">
        <v>13</v>
      </c>
      <c r="I43" s="296">
        <v>7</v>
      </c>
      <c r="J43" s="293">
        <v>14</v>
      </c>
      <c r="K43" s="295">
        <v>10</v>
      </c>
      <c r="L43" s="296">
        <v>6</v>
      </c>
      <c r="M43" s="293">
        <v>43</v>
      </c>
      <c r="N43" s="295">
        <v>27</v>
      </c>
      <c r="O43" s="296">
        <v>17</v>
      </c>
      <c r="P43" s="293">
        <v>37</v>
      </c>
      <c r="Q43" s="297">
        <v>23</v>
      </c>
      <c r="R43" s="298">
        <v>45</v>
      </c>
    </row>
    <row r="44" spans="1:19" ht="31">
      <c r="A44" s="201"/>
      <c r="C44" s="292" t="s">
        <v>76</v>
      </c>
      <c r="D44" s="293">
        <v>9</v>
      </c>
      <c r="E44" s="295">
        <v>19</v>
      </c>
      <c r="F44" s="295">
        <v>15</v>
      </c>
      <c r="G44" s="295">
        <v>11</v>
      </c>
      <c r="H44" s="295">
        <v>12</v>
      </c>
      <c r="I44" s="296">
        <v>11</v>
      </c>
      <c r="J44" s="293">
        <v>9</v>
      </c>
      <c r="K44" s="295">
        <v>9</v>
      </c>
      <c r="L44" s="296">
        <v>16</v>
      </c>
      <c r="M44" s="293">
        <v>49</v>
      </c>
      <c r="N44" s="295">
        <v>24</v>
      </c>
      <c r="O44" s="296">
        <v>19</v>
      </c>
      <c r="P44" s="293">
        <v>45</v>
      </c>
      <c r="Q44" s="297">
        <v>23</v>
      </c>
      <c r="R44" s="298">
        <v>47</v>
      </c>
    </row>
    <row r="45" spans="1:19" ht="31">
      <c r="A45" s="201"/>
      <c r="C45" s="292" t="s">
        <v>77</v>
      </c>
      <c r="D45" s="293">
        <v>6</v>
      </c>
      <c r="E45" s="295">
        <v>13</v>
      </c>
      <c r="F45" s="295">
        <v>6</v>
      </c>
      <c r="G45" s="295">
        <v>12</v>
      </c>
      <c r="H45" s="295">
        <v>9</v>
      </c>
      <c r="I45" s="296">
        <v>11</v>
      </c>
      <c r="J45" s="293">
        <v>12</v>
      </c>
      <c r="K45" s="295">
        <v>10</v>
      </c>
      <c r="L45" s="296">
        <v>16</v>
      </c>
      <c r="M45" s="293">
        <v>53</v>
      </c>
      <c r="N45" s="295">
        <v>34</v>
      </c>
      <c r="O45" s="296">
        <v>29</v>
      </c>
      <c r="P45" s="293">
        <v>53</v>
      </c>
      <c r="Q45" s="297">
        <v>23</v>
      </c>
      <c r="R45" s="298">
        <v>48</v>
      </c>
    </row>
    <row r="46" spans="1:19" ht="32" thickBot="1">
      <c r="A46" s="201"/>
      <c r="C46" s="292" t="s">
        <v>78</v>
      </c>
      <c r="D46" s="293">
        <v>5</v>
      </c>
      <c r="E46" s="295">
        <v>6</v>
      </c>
      <c r="F46" s="295">
        <v>12</v>
      </c>
      <c r="G46" s="295">
        <v>12</v>
      </c>
      <c r="H46" s="295">
        <v>10</v>
      </c>
      <c r="I46" s="296">
        <v>5</v>
      </c>
      <c r="J46" s="293">
        <v>9</v>
      </c>
      <c r="K46" s="295">
        <v>19</v>
      </c>
      <c r="L46" s="296">
        <v>29</v>
      </c>
      <c r="M46" s="293">
        <v>33</v>
      </c>
      <c r="N46" s="295">
        <v>28</v>
      </c>
      <c r="O46" s="296">
        <v>24</v>
      </c>
      <c r="P46" s="293">
        <v>64</v>
      </c>
      <c r="Q46" s="297">
        <v>11</v>
      </c>
      <c r="R46" s="298">
        <v>46</v>
      </c>
      <c r="S46" s="299"/>
    </row>
    <row r="47" spans="1:19" ht="32" thickBot="1">
      <c r="A47" s="201"/>
      <c r="B47" s="285" t="s">
        <v>173</v>
      </c>
      <c r="C47" s="286" t="s">
        <v>80</v>
      </c>
      <c r="D47" s="287">
        <v>122</v>
      </c>
      <c r="E47" s="300">
        <v>156</v>
      </c>
      <c r="F47" s="288">
        <v>157</v>
      </c>
      <c r="G47" s="288">
        <v>159</v>
      </c>
      <c r="H47" s="288">
        <v>118</v>
      </c>
      <c r="I47" s="289">
        <v>178</v>
      </c>
      <c r="J47" s="287">
        <v>54</v>
      </c>
      <c r="K47" s="288">
        <v>65</v>
      </c>
      <c r="L47" s="289">
        <v>73</v>
      </c>
      <c r="M47" s="287">
        <v>46</v>
      </c>
      <c r="N47" s="288">
        <v>33</v>
      </c>
      <c r="O47" s="289">
        <v>22</v>
      </c>
      <c r="P47" s="287">
        <v>38</v>
      </c>
      <c r="Q47" s="290">
        <v>22</v>
      </c>
      <c r="R47" s="291">
        <v>46</v>
      </c>
      <c r="S47" s="299"/>
    </row>
    <row r="48" spans="1:19" ht="32" thickBot="1">
      <c r="A48" s="201"/>
      <c r="C48" s="292" t="s">
        <v>81</v>
      </c>
      <c r="D48" s="293">
        <v>7</v>
      </c>
      <c r="E48" s="295">
        <v>16</v>
      </c>
      <c r="F48" s="295">
        <v>12</v>
      </c>
      <c r="G48" s="295">
        <v>16</v>
      </c>
      <c r="H48" s="295">
        <v>13</v>
      </c>
      <c r="I48" s="296">
        <v>13</v>
      </c>
      <c r="J48" s="293">
        <v>14</v>
      </c>
      <c r="K48" s="295">
        <v>18</v>
      </c>
      <c r="L48" s="296">
        <v>21</v>
      </c>
      <c r="M48" s="293">
        <v>39</v>
      </c>
      <c r="N48" s="301">
        <v>30</v>
      </c>
      <c r="O48" s="296">
        <v>27</v>
      </c>
      <c r="P48" s="293">
        <v>61</v>
      </c>
      <c r="Q48" s="302">
        <v>20</v>
      </c>
      <c r="R48" s="298">
        <v>40</v>
      </c>
      <c r="S48" s="299"/>
    </row>
    <row r="49" spans="1:19" ht="61" thickBot="1">
      <c r="A49" s="201"/>
      <c r="B49" s="303" t="s">
        <v>82</v>
      </c>
      <c r="C49" s="304" t="s">
        <v>83</v>
      </c>
      <c r="D49" s="305">
        <v>0</v>
      </c>
      <c r="E49" s="305">
        <v>0</v>
      </c>
      <c r="F49" s="305">
        <v>0</v>
      </c>
      <c r="G49" s="305">
        <v>0</v>
      </c>
      <c r="H49" s="305">
        <v>0</v>
      </c>
      <c r="I49" s="305">
        <v>0</v>
      </c>
      <c r="J49" s="305">
        <v>0</v>
      </c>
      <c r="K49" s="305">
        <v>0</v>
      </c>
      <c r="L49" s="305">
        <v>0</v>
      </c>
      <c r="M49" s="305">
        <v>0</v>
      </c>
      <c r="N49" s="305">
        <v>0</v>
      </c>
      <c r="O49" s="305">
        <v>0</v>
      </c>
      <c r="P49" s="305">
        <v>0</v>
      </c>
      <c r="Q49" s="305">
        <v>0</v>
      </c>
      <c r="R49" s="305">
        <v>0</v>
      </c>
      <c r="S49" s="299"/>
    </row>
    <row r="50" spans="1:19" ht="31">
      <c r="A50" s="201"/>
      <c r="B50" s="306"/>
      <c r="C50" s="299"/>
      <c r="D50" s="136"/>
      <c r="E50" s="136"/>
      <c r="F50" s="307"/>
      <c r="G50" s="136"/>
      <c r="H50" s="136"/>
      <c r="I50" s="136"/>
      <c r="J50" s="136"/>
      <c r="K50" s="136"/>
      <c r="L50" s="136"/>
      <c r="M50" s="136"/>
      <c r="N50" s="308"/>
      <c r="O50" s="136"/>
      <c r="P50" s="136"/>
      <c r="Q50" s="309"/>
      <c r="R50" s="310"/>
      <c r="S50" s="299"/>
    </row>
    <row r="51" spans="1:19" ht="31">
      <c r="A51" s="201"/>
      <c r="S51" s="299"/>
    </row>
    <row r="52" spans="1:19" ht="31">
      <c r="A52" s="201"/>
      <c r="C52" s="311"/>
      <c r="D52" s="311"/>
      <c r="E52" s="311"/>
      <c r="F52" s="311"/>
      <c r="G52" s="312"/>
      <c r="H52" s="311"/>
      <c r="I52" s="311"/>
      <c r="J52" s="311"/>
      <c r="K52" s="311"/>
      <c r="L52" s="311"/>
      <c r="M52" s="311"/>
    </row>
    <row r="53" spans="1:19" ht="31">
      <c r="A53" s="201"/>
    </row>
    <row r="54" spans="1:19" ht="32" thickBot="1">
      <c r="A54" s="201"/>
      <c r="S54" s="192"/>
    </row>
    <row r="55" spans="1:19" ht="32" thickBot="1">
      <c r="A55" s="201">
        <v>5</v>
      </c>
      <c r="B55" s="193"/>
      <c r="C55" s="193"/>
      <c r="D55" s="354" t="s">
        <v>174</v>
      </c>
      <c r="E55" s="355"/>
      <c r="F55" s="356"/>
      <c r="G55" s="194" t="s">
        <v>175</v>
      </c>
      <c r="J55" s="357" t="s">
        <v>176</v>
      </c>
      <c r="K55" s="358"/>
      <c r="L55" s="359"/>
      <c r="N55" s="192"/>
      <c r="O55" s="192"/>
      <c r="P55" s="192"/>
      <c r="R55" s="192"/>
      <c r="S55" s="192"/>
    </row>
    <row r="56" spans="1:19" ht="30" thickBot="1">
      <c r="B56" s="193"/>
      <c r="C56" s="313" t="s">
        <v>171</v>
      </c>
      <c r="D56" s="314">
        <v>1</v>
      </c>
      <c r="E56" s="315">
        <v>2</v>
      </c>
      <c r="F56" s="316">
        <v>3</v>
      </c>
      <c r="G56" s="191"/>
      <c r="I56" s="313" t="s">
        <v>171</v>
      </c>
      <c r="J56" s="317">
        <v>1</v>
      </c>
      <c r="K56" s="315">
        <v>2</v>
      </c>
      <c r="L56" s="316">
        <v>3</v>
      </c>
      <c r="N56" s="191"/>
      <c r="O56" s="191"/>
      <c r="P56" s="191"/>
      <c r="R56" s="191"/>
      <c r="S56" s="191"/>
    </row>
    <row r="57" spans="1:19" ht="30" thickBot="1">
      <c r="B57" s="310"/>
      <c r="C57" s="318" t="s">
        <v>177</v>
      </c>
      <c r="D57" s="319">
        <v>9</v>
      </c>
      <c r="E57" s="320">
        <v>5</v>
      </c>
      <c r="F57" s="321">
        <v>8</v>
      </c>
      <c r="I57" s="322" t="s">
        <v>178</v>
      </c>
      <c r="J57" s="319">
        <v>3</v>
      </c>
      <c r="K57" s="320">
        <v>5</v>
      </c>
      <c r="L57" s="321">
        <v>11</v>
      </c>
      <c r="R57" s="191"/>
      <c r="S57" s="191"/>
    </row>
    <row r="58" spans="1:19" ht="30" thickBot="1">
      <c r="B58" s="323" t="s">
        <v>179</v>
      </c>
      <c r="C58" s="286" t="s">
        <v>180</v>
      </c>
      <c r="D58" s="324">
        <v>144</v>
      </c>
      <c r="E58" s="290">
        <v>114</v>
      </c>
      <c r="F58" s="291">
        <v>148</v>
      </c>
      <c r="H58" s="285" t="s">
        <v>181</v>
      </c>
      <c r="I58" s="325" t="s">
        <v>182</v>
      </c>
      <c r="J58" s="324">
        <v>147</v>
      </c>
      <c r="K58" s="290"/>
      <c r="L58" s="291"/>
      <c r="R58" s="191"/>
      <c r="S58" s="191"/>
    </row>
    <row r="59" spans="1:19">
      <c r="B59" s="310"/>
      <c r="C59" s="292" t="s">
        <v>183</v>
      </c>
      <c r="D59" s="326">
        <v>4</v>
      </c>
      <c r="E59" s="297">
        <v>4</v>
      </c>
      <c r="F59" s="298">
        <v>7</v>
      </c>
      <c r="I59" s="327" t="s">
        <v>184</v>
      </c>
      <c r="J59" s="326">
        <v>5</v>
      </c>
      <c r="K59" s="297">
        <v>3</v>
      </c>
      <c r="L59" s="298">
        <v>7</v>
      </c>
    </row>
    <row r="60" spans="1:19">
      <c r="B60" s="310"/>
      <c r="C60" s="292" t="s">
        <v>185</v>
      </c>
      <c r="D60" s="326">
        <v>3</v>
      </c>
      <c r="E60" s="297">
        <v>3</v>
      </c>
      <c r="F60" s="298">
        <v>8</v>
      </c>
      <c r="I60" s="327" t="s">
        <v>186</v>
      </c>
      <c r="J60" s="326">
        <v>14</v>
      </c>
      <c r="K60" s="297">
        <v>8</v>
      </c>
      <c r="L60" s="298">
        <v>1</v>
      </c>
    </row>
    <row r="61" spans="1:19">
      <c r="B61" s="310"/>
      <c r="C61" s="292" t="s">
        <v>187</v>
      </c>
      <c r="D61" s="326">
        <v>6</v>
      </c>
      <c r="E61" s="297">
        <v>2</v>
      </c>
      <c r="F61" s="298">
        <v>8</v>
      </c>
      <c r="I61" s="327" t="s">
        <v>188</v>
      </c>
      <c r="J61" s="326">
        <v>2</v>
      </c>
      <c r="K61" s="297">
        <v>5</v>
      </c>
      <c r="L61" s="298">
        <v>2</v>
      </c>
    </row>
    <row r="62" spans="1:19">
      <c r="B62" s="310"/>
      <c r="C62" s="292" t="s">
        <v>189</v>
      </c>
      <c r="D62" s="326">
        <v>8</v>
      </c>
      <c r="E62" s="297">
        <v>8</v>
      </c>
      <c r="F62" s="298">
        <v>3</v>
      </c>
      <c r="I62" s="327" t="s">
        <v>190</v>
      </c>
      <c r="J62" s="326">
        <v>2</v>
      </c>
      <c r="K62" s="297">
        <v>4</v>
      </c>
      <c r="L62" s="298">
        <v>4</v>
      </c>
    </row>
    <row r="63" spans="1:19">
      <c r="B63" s="310"/>
      <c r="C63" s="292" t="s">
        <v>191</v>
      </c>
      <c r="D63" s="326">
        <v>7</v>
      </c>
      <c r="E63" s="297">
        <v>1</v>
      </c>
      <c r="F63" s="298">
        <v>3</v>
      </c>
      <c r="I63" s="327" t="s">
        <v>192</v>
      </c>
      <c r="J63" s="326">
        <v>5</v>
      </c>
      <c r="K63" s="297">
        <v>7</v>
      </c>
      <c r="L63" s="298">
        <v>6</v>
      </c>
    </row>
    <row r="64" spans="1:19">
      <c r="B64" s="310"/>
      <c r="C64" s="292" t="s">
        <v>193</v>
      </c>
      <c r="D64" s="326">
        <v>9</v>
      </c>
      <c r="E64" s="297">
        <v>7</v>
      </c>
      <c r="F64" s="298">
        <v>6</v>
      </c>
      <c r="G64" s="196"/>
      <c r="I64" s="327" t="s">
        <v>194</v>
      </c>
      <c r="J64" s="326">
        <v>2</v>
      </c>
      <c r="K64" s="297">
        <v>2</v>
      </c>
      <c r="L64" s="298">
        <v>1</v>
      </c>
      <c r="M64" s="196"/>
      <c r="N64" s="196"/>
      <c r="O64" s="196"/>
      <c r="P64" s="196"/>
      <c r="Q64" s="196"/>
      <c r="R64" s="196"/>
      <c r="S64" s="196"/>
    </row>
    <row r="65" spans="2:19">
      <c r="B65" s="310"/>
      <c r="C65" s="292" t="s">
        <v>195</v>
      </c>
      <c r="D65" s="326">
        <v>3</v>
      </c>
      <c r="E65" s="297">
        <v>3</v>
      </c>
      <c r="F65" s="298">
        <v>9</v>
      </c>
      <c r="G65" s="310"/>
      <c r="I65" s="327" t="s">
        <v>196</v>
      </c>
      <c r="J65" s="326">
        <v>6</v>
      </c>
      <c r="K65" s="297">
        <v>10</v>
      </c>
      <c r="L65" s="298">
        <v>3</v>
      </c>
      <c r="M65" s="310"/>
      <c r="N65" s="310"/>
      <c r="O65" s="310"/>
      <c r="P65" s="310"/>
      <c r="Q65" s="310"/>
      <c r="R65" s="310"/>
      <c r="S65" s="310"/>
    </row>
    <row r="66" spans="2:19">
      <c r="B66" s="310"/>
      <c r="C66" s="292" t="s">
        <v>197</v>
      </c>
      <c r="D66" s="326">
        <v>5</v>
      </c>
      <c r="E66" s="297">
        <v>8</v>
      </c>
      <c r="F66" s="298">
        <v>2</v>
      </c>
      <c r="G66" s="310"/>
      <c r="I66" s="327" t="s">
        <v>198</v>
      </c>
      <c r="J66" s="326">
        <v>5</v>
      </c>
      <c r="K66" s="297">
        <v>8</v>
      </c>
      <c r="L66" s="298">
        <v>4</v>
      </c>
      <c r="M66" s="310"/>
      <c r="N66" s="310"/>
      <c r="O66" s="310"/>
      <c r="P66" s="310"/>
      <c r="Q66" s="310"/>
      <c r="R66" s="310"/>
      <c r="S66" s="310"/>
    </row>
    <row r="67" spans="2:19">
      <c r="B67" s="310"/>
      <c r="C67" s="292" t="s">
        <v>199</v>
      </c>
      <c r="D67" s="326">
        <v>3</v>
      </c>
      <c r="E67" s="297">
        <v>6</v>
      </c>
      <c r="F67" s="298">
        <v>3</v>
      </c>
      <c r="G67" s="310"/>
      <c r="I67" s="327" t="s">
        <v>200</v>
      </c>
      <c r="J67" s="326">
        <v>7</v>
      </c>
      <c r="K67" s="297">
        <v>5</v>
      </c>
      <c r="L67" s="298">
        <v>7</v>
      </c>
      <c r="M67" s="310"/>
      <c r="N67" s="310"/>
      <c r="O67" s="310"/>
      <c r="P67" s="310"/>
      <c r="Q67" s="310"/>
      <c r="R67" s="310"/>
      <c r="S67" s="310"/>
    </row>
    <row r="68" spans="2:19">
      <c r="B68" s="310"/>
      <c r="C68" s="292" t="s">
        <v>201</v>
      </c>
      <c r="D68" s="326">
        <v>5</v>
      </c>
      <c r="E68" s="297">
        <v>1</v>
      </c>
      <c r="F68" s="298">
        <v>7</v>
      </c>
      <c r="G68" s="310"/>
      <c r="I68" s="327" t="s">
        <v>202</v>
      </c>
      <c r="J68" s="326">
        <v>2</v>
      </c>
      <c r="K68" s="297">
        <v>6</v>
      </c>
      <c r="L68" s="298">
        <v>9</v>
      </c>
      <c r="M68" s="310"/>
      <c r="N68" s="310"/>
      <c r="O68" s="310"/>
      <c r="P68" s="310"/>
      <c r="Q68" s="310"/>
      <c r="R68" s="310"/>
      <c r="S68" s="310"/>
    </row>
    <row r="69" spans="2:19">
      <c r="B69" s="310"/>
      <c r="C69" s="292" t="s">
        <v>203</v>
      </c>
      <c r="D69" s="326">
        <v>2</v>
      </c>
      <c r="E69" s="297">
        <v>2</v>
      </c>
      <c r="F69" s="298">
        <v>8</v>
      </c>
      <c r="G69" s="310"/>
      <c r="I69" s="327" t="s">
        <v>204</v>
      </c>
      <c r="J69" s="326">
        <v>6</v>
      </c>
      <c r="K69" s="297">
        <v>1</v>
      </c>
      <c r="L69" s="298">
        <v>4</v>
      </c>
      <c r="M69" s="310"/>
      <c r="N69" s="310"/>
      <c r="O69" s="310"/>
      <c r="P69" s="310"/>
      <c r="Q69" s="310"/>
      <c r="R69" s="310"/>
      <c r="S69" s="310"/>
    </row>
    <row r="70" spans="2:19" ht="30" thickBot="1">
      <c r="B70" s="310"/>
      <c r="C70" s="292" t="s">
        <v>205</v>
      </c>
      <c r="D70" s="326">
        <v>3</v>
      </c>
      <c r="E70" s="297">
        <v>4</v>
      </c>
      <c r="F70" s="298">
        <v>7</v>
      </c>
      <c r="G70" s="310"/>
      <c r="I70" s="327" t="s">
        <v>206</v>
      </c>
      <c r="J70" s="326">
        <v>7</v>
      </c>
      <c r="K70" s="297">
        <v>4</v>
      </c>
      <c r="L70" s="298">
        <v>7</v>
      </c>
      <c r="M70" s="310"/>
      <c r="N70" s="310"/>
      <c r="O70" s="310"/>
      <c r="P70" s="310"/>
      <c r="Q70" s="310"/>
      <c r="R70" s="310"/>
      <c r="S70" s="310"/>
    </row>
    <row r="71" spans="2:19" ht="30" thickBot="1">
      <c r="B71" s="323" t="s">
        <v>207</v>
      </c>
      <c r="C71" s="286" t="s">
        <v>208</v>
      </c>
      <c r="D71" s="324">
        <v>123</v>
      </c>
      <c r="E71" s="290">
        <v>163</v>
      </c>
      <c r="F71" s="291">
        <v>102</v>
      </c>
      <c r="G71" s="310"/>
      <c r="H71" s="285" t="s">
        <v>207</v>
      </c>
      <c r="I71" s="325" t="s">
        <v>209</v>
      </c>
      <c r="J71" s="324">
        <v>121</v>
      </c>
      <c r="K71" s="290"/>
      <c r="L71" s="291"/>
      <c r="M71" s="310"/>
      <c r="N71" s="310"/>
      <c r="O71" s="310"/>
      <c r="P71" s="310"/>
      <c r="Q71" s="310"/>
      <c r="R71" s="310"/>
      <c r="S71" s="310"/>
    </row>
    <row r="72" spans="2:19" ht="30" thickBot="1">
      <c r="B72" s="310"/>
      <c r="C72" s="292" t="s">
        <v>210</v>
      </c>
      <c r="D72" s="326">
        <v>5</v>
      </c>
      <c r="E72" s="297">
        <v>5</v>
      </c>
      <c r="F72" s="298">
        <v>7</v>
      </c>
      <c r="G72" s="310"/>
      <c r="I72" s="327" t="s">
        <v>211</v>
      </c>
      <c r="J72" s="326">
        <v>4</v>
      </c>
      <c r="K72" s="297">
        <v>2</v>
      </c>
      <c r="L72" s="298">
        <v>7</v>
      </c>
      <c r="M72" s="310"/>
      <c r="N72" s="310"/>
      <c r="O72" s="310"/>
      <c r="P72" s="310"/>
      <c r="Q72" s="310"/>
      <c r="R72" s="310"/>
      <c r="S72" s="310"/>
    </row>
    <row r="73" spans="2:19">
      <c r="B73" s="339" t="s">
        <v>82</v>
      </c>
      <c r="C73" s="328" t="s">
        <v>212</v>
      </c>
      <c r="D73" s="329"/>
      <c r="E73" s="330">
        <v>1</v>
      </c>
      <c r="F73" s="331"/>
      <c r="G73" s="310"/>
      <c r="H73" s="339" t="s">
        <v>82</v>
      </c>
      <c r="I73" s="327" t="s">
        <v>213</v>
      </c>
      <c r="J73" s="332">
        <v>1</v>
      </c>
      <c r="K73" s="330"/>
      <c r="L73" s="331"/>
      <c r="M73" s="310"/>
      <c r="N73" s="310"/>
      <c r="O73" s="310"/>
      <c r="P73" s="310"/>
      <c r="Q73" s="310"/>
      <c r="R73" s="310"/>
      <c r="S73" s="310"/>
    </row>
    <row r="74" spans="2:19">
      <c r="B74" s="340"/>
      <c r="C74" s="328" t="s">
        <v>214</v>
      </c>
      <c r="D74" s="332">
        <v>1</v>
      </c>
      <c r="E74" s="332">
        <v>1</v>
      </c>
      <c r="F74" s="331">
        <v>2</v>
      </c>
      <c r="G74" s="310"/>
      <c r="H74" s="340"/>
      <c r="I74" s="327" t="s">
        <v>215</v>
      </c>
      <c r="J74" s="332">
        <v>1</v>
      </c>
      <c r="K74" s="330"/>
      <c r="L74" s="331">
        <v>1</v>
      </c>
      <c r="M74" s="310"/>
      <c r="N74" s="310"/>
      <c r="O74" s="310"/>
      <c r="P74" s="310"/>
      <c r="Q74" s="310"/>
      <c r="R74" s="310"/>
      <c r="S74" s="310"/>
    </row>
    <row r="75" spans="2:19">
      <c r="B75" s="340"/>
      <c r="C75" s="328" t="s">
        <v>216</v>
      </c>
      <c r="D75" s="332">
        <v>1</v>
      </c>
      <c r="E75" s="330"/>
      <c r="F75" s="331">
        <v>2</v>
      </c>
      <c r="G75" s="310"/>
      <c r="H75" s="340"/>
      <c r="I75" s="327" t="s">
        <v>217</v>
      </c>
      <c r="J75" s="332">
        <v>2</v>
      </c>
      <c r="K75" s="330">
        <v>2</v>
      </c>
      <c r="L75" s="331"/>
      <c r="M75" s="310"/>
      <c r="N75" s="310"/>
      <c r="O75" s="310"/>
      <c r="P75" s="310"/>
      <c r="Q75" s="310"/>
      <c r="R75" s="310"/>
      <c r="S75" s="310"/>
    </row>
    <row r="76" spans="2:19" ht="30" thickBot="1">
      <c r="B76" s="341"/>
      <c r="C76" s="333" t="s">
        <v>218</v>
      </c>
      <c r="D76" s="334">
        <v>1</v>
      </c>
      <c r="E76" s="335">
        <v>2</v>
      </c>
      <c r="F76" s="336">
        <v>1</v>
      </c>
      <c r="G76" s="310"/>
      <c r="H76" s="340"/>
      <c r="I76" s="327" t="s">
        <v>219</v>
      </c>
      <c r="J76" s="332"/>
      <c r="K76" s="330">
        <v>1</v>
      </c>
      <c r="L76" s="331">
        <v>1</v>
      </c>
      <c r="M76" s="310"/>
      <c r="N76" s="310"/>
      <c r="O76" s="310"/>
      <c r="P76" s="310"/>
      <c r="Q76" s="310"/>
      <c r="R76" s="310"/>
      <c r="S76" s="310"/>
    </row>
    <row r="77" spans="2:19" ht="31" thickBot="1">
      <c r="B77" s="306"/>
      <c r="C77" s="337" t="s">
        <v>220</v>
      </c>
      <c r="D77" s="338">
        <f>SUM(D73:D76)/SUM(D57,D59:D70,D72:D76)*100</f>
        <v>4</v>
      </c>
      <c r="E77" s="338">
        <f>SUM(E73:E76)/SUM(E57,E59:E70,E72:E76)*100</f>
        <v>6.3492063492063489</v>
      </c>
      <c r="F77" s="337">
        <f>SUM(F73:F76)/SUM(F57,F59:F70,F72:F76)*100</f>
        <v>5.4945054945054945</v>
      </c>
      <c r="G77" s="310"/>
      <c r="H77" s="341"/>
      <c r="I77" s="337" t="s">
        <v>220</v>
      </c>
      <c r="J77" s="338">
        <f>SUM(J73:J76)/SUM(J57,J59:J70,J72:J76)*100</f>
        <v>5.4054054054054053</v>
      </c>
      <c r="K77" s="338">
        <f t="shared" ref="K77:L77" si="4">SUM(K73:K76)/SUM(K57,K59:K70,K72:K76)*100</f>
        <v>4.10958904109589</v>
      </c>
      <c r="L77" s="337">
        <f t="shared" si="4"/>
        <v>2.666666666666667</v>
      </c>
      <c r="M77" s="310"/>
      <c r="N77" s="310"/>
      <c r="O77" s="310"/>
      <c r="P77" s="310"/>
      <c r="Q77" s="310"/>
      <c r="R77" s="310"/>
      <c r="S77" s="310"/>
    </row>
    <row r="78" spans="2:19">
      <c r="B78" s="306"/>
      <c r="C78" s="299"/>
      <c r="D78" s="310"/>
      <c r="E78" s="310"/>
      <c r="F78" s="310"/>
      <c r="G78" s="310"/>
      <c r="H78" s="306"/>
      <c r="M78" s="310"/>
      <c r="N78" s="310"/>
      <c r="O78" s="310"/>
      <c r="P78" s="310"/>
      <c r="Q78" s="310"/>
      <c r="R78" s="310"/>
      <c r="S78" s="310"/>
    </row>
    <row r="79" spans="2:19">
      <c r="B79" s="306"/>
      <c r="C79" s="299"/>
      <c r="G79" s="310"/>
      <c r="H79" s="306"/>
      <c r="I79" s="267"/>
      <c r="J79" s="310"/>
      <c r="K79" s="310"/>
      <c r="L79" s="310"/>
      <c r="M79" s="310"/>
      <c r="N79" s="310"/>
      <c r="O79" s="310"/>
      <c r="P79" s="310"/>
      <c r="Q79" s="310"/>
      <c r="R79" s="310"/>
      <c r="S79" s="310"/>
    </row>
    <row r="80" spans="2:19">
      <c r="B80" s="306"/>
      <c r="C80" s="299"/>
      <c r="D80" s="310"/>
      <c r="E80" s="310"/>
      <c r="F80" s="310"/>
      <c r="H80" s="306"/>
      <c r="I80" s="267"/>
      <c r="J80" s="310"/>
      <c r="K80" s="310"/>
      <c r="L80" s="310"/>
    </row>
    <row r="81" spans="2:19">
      <c r="H81" s="306"/>
      <c r="J81" s="310"/>
      <c r="K81" s="310"/>
      <c r="L81" s="310"/>
    </row>
    <row r="82" spans="2:19">
      <c r="B82" s="196"/>
      <c r="C82" s="196"/>
      <c r="D82" s="196"/>
      <c r="E82" s="196"/>
      <c r="F82" s="196"/>
      <c r="G82" s="197"/>
      <c r="H82" s="197"/>
      <c r="M82" s="196"/>
      <c r="N82" s="196"/>
      <c r="O82" s="196"/>
      <c r="P82" s="196"/>
      <c r="Q82" s="196"/>
      <c r="R82" s="196"/>
      <c r="S82" s="196"/>
    </row>
  </sheetData>
  <mergeCells count="15">
    <mergeCell ref="M39:O39"/>
    <mergeCell ref="P39:R39"/>
    <mergeCell ref="D55:F55"/>
    <mergeCell ref="J55:L55"/>
    <mergeCell ref="C3:K3"/>
    <mergeCell ref="L3:X3"/>
    <mergeCell ref="C15:K15"/>
    <mergeCell ref="L15:X15"/>
    <mergeCell ref="C25:K25"/>
    <mergeCell ref="L25:Z25"/>
    <mergeCell ref="B73:B76"/>
    <mergeCell ref="H73:H77"/>
    <mergeCell ref="G35:J35"/>
    <mergeCell ref="D39:I39"/>
    <mergeCell ref="J39:L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0EF8-41A4-F542-839A-47D17AA06851}">
  <dimension ref="A1:T116"/>
  <sheetViews>
    <sheetView tabSelected="1" topLeftCell="A26" zoomScale="38" zoomScaleNormal="100" workbookViewId="0">
      <selection activeCell="G62" sqref="G62"/>
    </sheetView>
  </sheetViews>
  <sheetFormatPr baseColWidth="10" defaultRowHeight="16"/>
  <cols>
    <col min="1" max="1" width="5.83203125" style="2" customWidth="1"/>
    <col min="2" max="2" width="50.6640625" style="2" customWidth="1"/>
    <col min="3" max="3" width="71.83203125" style="2" customWidth="1"/>
    <col min="4" max="4" width="17.5" style="2" customWidth="1"/>
    <col min="5" max="5" width="18.6640625" style="2" customWidth="1"/>
    <col min="6" max="6" width="18.5" style="2" customWidth="1"/>
    <col min="7" max="7" width="19.6640625" style="2" customWidth="1"/>
    <col min="8" max="8" width="25" style="2" customWidth="1"/>
    <col min="9" max="9" width="18.6640625" style="2" customWidth="1"/>
    <col min="10" max="10" width="20.33203125" style="2" customWidth="1"/>
    <col min="11" max="11" width="34.5" style="2" customWidth="1"/>
    <col min="12" max="12" width="20.33203125" style="2" customWidth="1"/>
    <col min="13" max="13" width="21.5" style="2" customWidth="1"/>
    <col min="14" max="14" width="22" style="2" customWidth="1"/>
    <col min="15" max="15" width="23.6640625" style="2" customWidth="1"/>
    <col min="16" max="16" width="18.6640625" style="2" customWidth="1"/>
    <col min="17" max="17" width="18.5" style="2" customWidth="1"/>
    <col min="18" max="18" width="20.6640625" style="2" customWidth="1"/>
    <col min="19" max="19" width="18.83203125" style="2" customWidth="1"/>
    <col min="20" max="20" width="10.83203125" style="2"/>
  </cols>
  <sheetData>
    <row r="1" spans="1:20" ht="17" thickBot="1"/>
    <row r="2" spans="1:20" ht="67" thickBot="1">
      <c r="C2" s="3" t="s">
        <v>0</v>
      </c>
      <c r="D2" s="4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6" t="s">
        <v>9</v>
      </c>
    </row>
    <row r="3" spans="1:20" ht="23">
      <c r="A3" s="7"/>
      <c r="B3" s="371" t="s">
        <v>10</v>
      </c>
      <c r="C3" s="8" t="s">
        <v>11</v>
      </c>
      <c r="D3" s="9" t="s">
        <v>12</v>
      </c>
      <c r="E3" s="10">
        <v>0.5964912</v>
      </c>
      <c r="F3" s="11" t="s">
        <v>13</v>
      </c>
      <c r="G3" s="11">
        <v>68</v>
      </c>
      <c r="H3" s="11" t="s">
        <v>14</v>
      </c>
      <c r="I3" s="10">
        <v>0.4035088</v>
      </c>
      <c r="J3" s="11" t="s">
        <v>15</v>
      </c>
      <c r="K3" s="11">
        <v>46</v>
      </c>
      <c r="L3" s="12">
        <v>114</v>
      </c>
      <c r="M3" s="7"/>
      <c r="N3" s="7"/>
      <c r="O3" s="7"/>
      <c r="P3" s="7"/>
      <c r="Q3" s="7"/>
      <c r="R3" s="7"/>
      <c r="S3" s="7"/>
      <c r="T3" s="7"/>
    </row>
    <row r="4" spans="1:20" ht="72">
      <c r="A4" s="7"/>
      <c r="B4" s="371"/>
      <c r="C4" s="13" t="s">
        <v>16</v>
      </c>
      <c r="D4" s="14" t="s">
        <v>12</v>
      </c>
      <c r="E4" s="15">
        <v>0.52173910000000001</v>
      </c>
      <c r="F4" s="16" t="s">
        <v>17</v>
      </c>
      <c r="G4" s="16">
        <v>84</v>
      </c>
      <c r="H4" s="16" t="s">
        <v>14</v>
      </c>
      <c r="I4" s="15">
        <v>0.47826089999999999</v>
      </c>
      <c r="J4" s="16" t="s">
        <v>18</v>
      </c>
      <c r="K4" s="16">
        <v>77</v>
      </c>
      <c r="L4" s="17">
        <v>161</v>
      </c>
      <c r="M4" s="7"/>
      <c r="N4" s="7"/>
      <c r="O4" s="7"/>
      <c r="P4" s="7"/>
      <c r="Q4" s="7"/>
      <c r="R4" s="7"/>
      <c r="S4" s="7"/>
      <c r="T4" s="7"/>
    </row>
    <row r="5" spans="1:20" ht="49" thickBot="1">
      <c r="A5" s="7"/>
      <c r="B5" s="371"/>
      <c r="C5" s="18" t="s">
        <v>19</v>
      </c>
      <c r="D5" s="19" t="s">
        <v>20</v>
      </c>
      <c r="E5" s="20">
        <v>0.51351349999999996</v>
      </c>
      <c r="F5" s="21" t="s">
        <v>21</v>
      </c>
      <c r="G5" s="21">
        <v>76</v>
      </c>
      <c r="H5" s="21" t="s">
        <v>22</v>
      </c>
      <c r="I5" s="20">
        <v>0.48648649999999999</v>
      </c>
      <c r="J5" s="21" t="s">
        <v>23</v>
      </c>
      <c r="K5" s="21">
        <v>72</v>
      </c>
      <c r="L5" s="22">
        <v>148</v>
      </c>
      <c r="M5" s="7"/>
      <c r="N5" s="7"/>
      <c r="O5" s="7"/>
      <c r="P5" s="7"/>
      <c r="Q5" s="7"/>
      <c r="R5" s="7"/>
      <c r="S5" s="7"/>
      <c r="T5" s="7"/>
    </row>
    <row r="6" spans="1:20" ht="48">
      <c r="A6" s="7"/>
      <c r="B6" s="371" t="s">
        <v>24</v>
      </c>
      <c r="C6" s="23" t="s">
        <v>25</v>
      </c>
      <c r="D6" s="24" t="s">
        <v>26</v>
      </c>
      <c r="E6" s="25">
        <v>0.51578950000000001</v>
      </c>
      <c r="F6" s="26" t="s">
        <v>27</v>
      </c>
      <c r="G6" s="26">
        <v>49</v>
      </c>
      <c r="H6" s="26" t="s">
        <v>22</v>
      </c>
      <c r="I6" s="25">
        <v>0.48421049999999999</v>
      </c>
      <c r="J6" s="26" t="s">
        <v>28</v>
      </c>
      <c r="K6" s="27">
        <v>46</v>
      </c>
      <c r="L6" s="28">
        <v>95</v>
      </c>
      <c r="M6" s="7"/>
      <c r="N6" s="7"/>
      <c r="O6" s="7"/>
      <c r="P6" s="7"/>
      <c r="Q6" s="7"/>
      <c r="R6" s="7"/>
      <c r="S6" s="7"/>
      <c r="T6" s="7"/>
    </row>
    <row r="7" spans="1:20" ht="48">
      <c r="A7" s="7"/>
      <c r="B7" s="371"/>
      <c r="C7" s="29" t="s">
        <v>29</v>
      </c>
      <c r="D7" s="30" t="s">
        <v>30</v>
      </c>
      <c r="E7" s="31">
        <v>0.42941180000000001</v>
      </c>
      <c r="F7" s="32" t="s">
        <v>31</v>
      </c>
      <c r="G7" s="32">
        <v>146</v>
      </c>
      <c r="H7" s="32" t="s">
        <v>32</v>
      </c>
      <c r="I7" s="31">
        <v>0.57058819999999999</v>
      </c>
      <c r="J7" s="32" t="s">
        <v>33</v>
      </c>
      <c r="K7" s="32">
        <v>194</v>
      </c>
      <c r="L7" s="33">
        <v>340</v>
      </c>
      <c r="M7" s="7"/>
      <c r="N7" s="7"/>
      <c r="O7" s="7"/>
      <c r="P7" s="7"/>
      <c r="Q7" s="7"/>
      <c r="R7" s="7"/>
      <c r="S7" s="7"/>
      <c r="T7" s="7"/>
    </row>
    <row r="8" spans="1:20" ht="63" thickBot="1">
      <c r="B8" s="34"/>
    </row>
    <row r="9" spans="1:20" ht="97" thickBot="1">
      <c r="A9" s="35"/>
      <c r="B9" s="371" t="s">
        <v>10</v>
      </c>
      <c r="C9" s="3" t="s">
        <v>34</v>
      </c>
      <c r="D9" s="36" t="s">
        <v>35</v>
      </c>
      <c r="E9" s="37" t="s">
        <v>36</v>
      </c>
      <c r="F9" s="37" t="s">
        <v>37</v>
      </c>
      <c r="G9" s="37" t="s">
        <v>38</v>
      </c>
      <c r="H9" s="37" t="s">
        <v>39</v>
      </c>
      <c r="I9" s="37" t="s">
        <v>40</v>
      </c>
      <c r="J9" s="37" t="s">
        <v>41</v>
      </c>
      <c r="K9" s="37" t="s">
        <v>42</v>
      </c>
      <c r="L9" s="37" t="s">
        <v>43</v>
      </c>
      <c r="M9" s="37" t="s">
        <v>44</v>
      </c>
      <c r="N9" s="37" t="s">
        <v>45</v>
      </c>
      <c r="O9" s="37" t="s">
        <v>46</v>
      </c>
      <c r="P9" s="37" t="s">
        <v>47</v>
      </c>
      <c r="Q9" s="37" t="s">
        <v>48</v>
      </c>
      <c r="R9" s="38" t="s">
        <v>49</v>
      </c>
      <c r="S9" s="35"/>
      <c r="T9" s="35"/>
    </row>
    <row r="10" spans="1:20" ht="23">
      <c r="B10" s="371"/>
      <c r="C10" s="39" t="s">
        <v>19</v>
      </c>
      <c r="D10" s="40">
        <v>0.33</v>
      </c>
      <c r="E10" s="41">
        <v>0.57999999999999996</v>
      </c>
      <c r="F10" s="41">
        <v>187</v>
      </c>
      <c r="G10" s="41">
        <v>0.3</v>
      </c>
      <c r="H10" s="41">
        <v>0.35</v>
      </c>
      <c r="I10" s="41">
        <v>111</v>
      </c>
      <c r="J10" s="41">
        <v>0.37</v>
      </c>
      <c r="K10" s="41">
        <v>7.0000000000000007E-2</v>
      </c>
      <c r="L10" s="41">
        <v>22</v>
      </c>
      <c r="M10" s="41">
        <v>0.45</v>
      </c>
      <c r="N10" s="41">
        <v>0.68</v>
      </c>
      <c r="O10" s="41">
        <v>0.59</v>
      </c>
      <c r="P10" s="41">
        <v>320</v>
      </c>
      <c r="Q10" s="41">
        <v>7.9999999999999996E-7</v>
      </c>
      <c r="R10" s="42">
        <v>0.81653265100000005</v>
      </c>
    </row>
    <row r="11" spans="1:20" ht="23">
      <c r="B11" s="371"/>
      <c r="C11" s="43" t="s">
        <v>50</v>
      </c>
      <c r="D11" s="44">
        <v>0.33</v>
      </c>
      <c r="E11" s="45">
        <v>0.47</v>
      </c>
      <c r="F11" s="45">
        <v>149</v>
      </c>
      <c r="G11" s="45">
        <v>0.3</v>
      </c>
      <c r="H11" s="45">
        <v>0.37</v>
      </c>
      <c r="I11" s="45">
        <v>119</v>
      </c>
      <c r="J11" s="45">
        <v>0.37</v>
      </c>
      <c r="K11" s="45">
        <v>0.16</v>
      </c>
      <c r="L11" s="45">
        <v>52</v>
      </c>
      <c r="M11" s="45">
        <v>0.4</v>
      </c>
      <c r="N11" s="45">
        <v>0.56000000000000005</v>
      </c>
      <c r="O11" s="45">
        <v>0.46</v>
      </c>
      <c r="P11" s="45">
        <v>320</v>
      </c>
      <c r="Q11" s="45">
        <v>1</v>
      </c>
      <c r="R11" s="46">
        <v>0.56634990299999999</v>
      </c>
    </row>
    <row r="12" spans="1:20" ht="24" thickBot="1">
      <c r="B12" s="371"/>
      <c r="C12" s="43" t="s">
        <v>51</v>
      </c>
      <c r="D12" s="47">
        <v>0.33</v>
      </c>
      <c r="E12" s="48">
        <v>0.36</v>
      </c>
      <c r="F12" s="48">
        <v>116</v>
      </c>
      <c r="G12" s="48">
        <v>0.3</v>
      </c>
      <c r="H12" s="48">
        <v>0.45</v>
      </c>
      <c r="I12" s="48">
        <v>143</v>
      </c>
      <c r="J12" s="48">
        <v>0.37</v>
      </c>
      <c r="K12" s="48">
        <v>0.19</v>
      </c>
      <c r="L12" s="48">
        <v>61</v>
      </c>
      <c r="M12" s="48">
        <v>0.56999999999999995</v>
      </c>
      <c r="N12" s="48">
        <v>0.48</v>
      </c>
      <c r="O12" s="48">
        <v>0.56000000000000005</v>
      </c>
      <c r="P12" s="48">
        <v>320</v>
      </c>
      <c r="Q12" s="48">
        <v>0.207063</v>
      </c>
      <c r="R12" s="49">
        <v>0.491295078</v>
      </c>
    </row>
    <row r="13" spans="1:20" ht="97" thickBot="1">
      <c r="A13" s="35"/>
      <c r="B13" s="371"/>
      <c r="C13" s="50" t="s">
        <v>34</v>
      </c>
      <c r="D13" s="51" t="s">
        <v>35</v>
      </c>
      <c r="E13" s="52" t="s">
        <v>36</v>
      </c>
      <c r="F13" s="52" t="s">
        <v>37</v>
      </c>
      <c r="G13" s="52" t="s">
        <v>38</v>
      </c>
      <c r="H13" s="52" t="s">
        <v>39</v>
      </c>
      <c r="I13" s="52" t="s">
        <v>40</v>
      </c>
      <c r="J13" s="52" t="s">
        <v>41</v>
      </c>
      <c r="K13" s="52" t="s">
        <v>42</v>
      </c>
      <c r="L13" s="52" t="s">
        <v>43</v>
      </c>
      <c r="M13" s="52" t="s">
        <v>52</v>
      </c>
      <c r="N13" s="52" t="s">
        <v>53</v>
      </c>
      <c r="O13" s="52" t="s">
        <v>54</v>
      </c>
      <c r="P13" s="52" t="s">
        <v>47</v>
      </c>
      <c r="Q13" s="52" t="s">
        <v>48</v>
      </c>
      <c r="R13" s="53" t="s">
        <v>49</v>
      </c>
      <c r="S13" s="35"/>
      <c r="T13" s="35"/>
    </row>
    <row r="14" spans="1:20" ht="23">
      <c r="B14" s="371"/>
      <c r="C14" s="54" t="s">
        <v>11</v>
      </c>
      <c r="D14" s="55">
        <v>0.42</v>
      </c>
      <c r="E14" s="56">
        <v>0.68</v>
      </c>
      <c r="F14" s="56">
        <v>98</v>
      </c>
      <c r="G14" s="56">
        <v>0.22</v>
      </c>
      <c r="H14" s="56">
        <v>0.3</v>
      </c>
      <c r="I14" s="56">
        <v>43</v>
      </c>
      <c r="J14" s="56">
        <v>0.36</v>
      </c>
      <c r="K14" s="56">
        <v>0.02</v>
      </c>
      <c r="L14" s="56">
        <v>3</v>
      </c>
      <c r="M14" s="56">
        <v>0</v>
      </c>
      <c r="N14" s="56">
        <v>0.33</v>
      </c>
      <c r="O14" s="56">
        <v>0.33</v>
      </c>
      <c r="P14" s="56">
        <v>144</v>
      </c>
      <c r="Q14" s="57">
        <v>1.9999999999999999E-7</v>
      </c>
      <c r="R14" s="58">
        <v>0.94229539600000001</v>
      </c>
    </row>
    <row r="15" spans="1:20" ht="23">
      <c r="B15" s="371"/>
      <c r="C15" s="59" t="s">
        <v>55</v>
      </c>
      <c r="D15" s="60">
        <v>0.42</v>
      </c>
      <c r="E15" s="61">
        <v>0.45</v>
      </c>
      <c r="F15" s="61">
        <v>65</v>
      </c>
      <c r="G15" s="61">
        <v>0.22</v>
      </c>
      <c r="H15" s="61">
        <v>0.4</v>
      </c>
      <c r="I15" s="61">
        <v>57</v>
      </c>
      <c r="J15" s="61">
        <v>0.36</v>
      </c>
      <c r="K15" s="61">
        <v>0.15</v>
      </c>
      <c r="L15" s="61">
        <v>22</v>
      </c>
      <c r="M15" s="61">
        <v>0.68</v>
      </c>
      <c r="N15" s="61">
        <v>0.64</v>
      </c>
      <c r="O15" s="61">
        <v>0.5</v>
      </c>
      <c r="P15" s="61">
        <v>144</v>
      </c>
      <c r="Q15" s="61">
        <v>1</v>
      </c>
      <c r="R15" s="62">
        <v>0.57683290700000001</v>
      </c>
    </row>
    <row r="16" spans="1:20" ht="23">
      <c r="B16" s="371"/>
      <c r="C16" s="59" t="s">
        <v>56</v>
      </c>
      <c r="D16" s="60">
        <v>0.42</v>
      </c>
      <c r="E16" s="61">
        <v>0.56999999999999995</v>
      </c>
      <c r="F16" s="61">
        <v>82</v>
      </c>
      <c r="G16" s="61">
        <v>0.22</v>
      </c>
      <c r="H16" s="61">
        <v>0.28000000000000003</v>
      </c>
      <c r="I16" s="61">
        <v>41</v>
      </c>
      <c r="J16" s="61">
        <v>0.36</v>
      </c>
      <c r="K16" s="61">
        <v>0.15</v>
      </c>
      <c r="L16" s="61">
        <v>21</v>
      </c>
      <c r="M16" s="61">
        <v>0.33</v>
      </c>
      <c r="N16" s="61">
        <v>0.43</v>
      </c>
      <c r="O16" s="61">
        <v>0.33</v>
      </c>
      <c r="P16" s="61">
        <v>144</v>
      </c>
      <c r="Q16" s="61">
        <v>0.90751219999999999</v>
      </c>
      <c r="R16" s="62">
        <v>0.59606777499999997</v>
      </c>
    </row>
    <row r="17" spans="1:20" ht="23">
      <c r="B17" s="371"/>
      <c r="C17" s="63" t="s">
        <v>16</v>
      </c>
      <c r="D17" s="64">
        <v>0.33</v>
      </c>
      <c r="E17" s="65">
        <v>0.35</v>
      </c>
      <c r="F17" s="65">
        <v>51</v>
      </c>
      <c r="G17" s="65">
        <v>0.28999999999999998</v>
      </c>
      <c r="H17" s="65">
        <v>0.26</v>
      </c>
      <c r="I17" s="65">
        <v>37</v>
      </c>
      <c r="J17" s="65">
        <v>0.37</v>
      </c>
      <c r="K17" s="65">
        <v>0.39</v>
      </c>
      <c r="L17" s="65">
        <v>56</v>
      </c>
      <c r="M17" s="65">
        <v>0.54</v>
      </c>
      <c r="N17" s="65">
        <v>0.43</v>
      </c>
      <c r="O17" s="65">
        <v>0.54</v>
      </c>
      <c r="P17" s="65">
        <v>144</v>
      </c>
      <c r="Q17" s="65">
        <v>0.79661309999999996</v>
      </c>
      <c r="R17" s="66">
        <v>3.9001121999999999E-2</v>
      </c>
    </row>
    <row r="18" spans="1:20" ht="23">
      <c r="B18" s="371"/>
      <c r="C18" s="63" t="s">
        <v>57</v>
      </c>
      <c r="D18" s="64">
        <v>0.33</v>
      </c>
      <c r="E18" s="65">
        <v>0.4</v>
      </c>
      <c r="F18" s="65">
        <v>57</v>
      </c>
      <c r="G18" s="65">
        <v>0.28999999999999998</v>
      </c>
      <c r="H18" s="65">
        <v>0.23</v>
      </c>
      <c r="I18" s="65">
        <v>33</v>
      </c>
      <c r="J18" s="65">
        <v>0.37</v>
      </c>
      <c r="K18" s="65">
        <v>0.38</v>
      </c>
      <c r="L18" s="65">
        <v>54</v>
      </c>
      <c r="M18" s="65">
        <v>0.52</v>
      </c>
      <c r="N18" s="65">
        <v>0.37</v>
      </c>
      <c r="O18" s="65">
        <v>0.59</v>
      </c>
      <c r="P18" s="65">
        <v>144</v>
      </c>
      <c r="Q18" s="65">
        <v>1</v>
      </c>
      <c r="R18" s="66">
        <v>1.8939390000000001E-3</v>
      </c>
    </row>
    <row r="19" spans="1:20" ht="24" thickBot="1">
      <c r="B19" s="371"/>
      <c r="C19" s="67" t="s">
        <v>58</v>
      </c>
      <c r="D19" s="68">
        <v>0.33</v>
      </c>
      <c r="E19" s="69">
        <v>0.3</v>
      </c>
      <c r="F19" s="69">
        <v>43</v>
      </c>
      <c r="G19" s="69">
        <v>0.28999999999999998</v>
      </c>
      <c r="H19" s="69">
        <v>0.31</v>
      </c>
      <c r="I19" s="69">
        <v>44</v>
      </c>
      <c r="J19" s="69">
        <v>0.37</v>
      </c>
      <c r="K19" s="69">
        <v>0.4</v>
      </c>
      <c r="L19" s="69">
        <v>57</v>
      </c>
      <c r="M19" s="69">
        <v>0.42</v>
      </c>
      <c r="N19" s="69">
        <v>0.46</v>
      </c>
      <c r="O19" s="69">
        <v>0.4</v>
      </c>
      <c r="P19" s="69">
        <v>144</v>
      </c>
      <c r="Q19" s="69">
        <v>0.34676649999999998</v>
      </c>
      <c r="R19" s="70">
        <v>0.113215488</v>
      </c>
    </row>
    <row r="20" spans="1:20" ht="97" thickBot="1">
      <c r="A20" s="35"/>
      <c r="B20" s="371" t="s">
        <v>24</v>
      </c>
      <c r="C20" s="50" t="s">
        <v>34</v>
      </c>
      <c r="D20" s="71" t="s">
        <v>35</v>
      </c>
      <c r="E20" s="72" t="s">
        <v>36</v>
      </c>
      <c r="F20" s="72" t="s">
        <v>37</v>
      </c>
      <c r="G20" s="72" t="s">
        <v>38</v>
      </c>
      <c r="H20" s="72" t="s">
        <v>39</v>
      </c>
      <c r="I20" s="72" t="s">
        <v>40</v>
      </c>
      <c r="J20" s="72" t="s">
        <v>41</v>
      </c>
      <c r="K20" s="72" t="s">
        <v>42</v>
      </c>
      <c r="L20" s="72" t="s">
        <v>43</v>
      </c>
      <c r="M20" s="72" t="s">
        <v>44</v>
      </c>
      <c r="N20" s="72" t="s">
        <v>45</v>
      </c>
      <c r="O20" s="72" t="s">
        <v>46</v>
      </c>
      <c r="P20" s="72" t="s">
        <v>47</v>
      </c>
      <c r="Q20" s="72" t="s">
        <v>48</v>
      </c>
      <c r="R20" s="73" t="s">
        <v>49</v>
      </c>
      <c r="S20" s="35"/>
      <c r="T20" s="35"/>
    </row>
    <row r="21" spans="1:20" ht="23">
      <c r="B21" s="371"/>
      <c r="C21" s="74" t="s">
        <v>25</v>
      </c>
      <c r="D21" s="75">
        <v>0.36</v>
      </c>
      <c r="E21" s="76">
        <v>0.34</v>
      </c>
      <c r="F21" s="76">
        <v>112</v>
      </c>
      <c r="G21" s="76">
        <v>0.27</v>
      </c>
      <c r="H21" s="76">
        <v>0.39</v>
      </c>
      <c r="I21" s="76">
        <v>128</v>
      </c>
      <c r="J21" s="76">
        <v>0.37</v>
      </c>
      <c r="K21" s="76">
        <v>0.26</v>
      </c>
      <c r="L21" s="76">
        <v>85</v>
      </c>
      <c r="M21" s="76">
        <v>0.48</v>
      </c>
      <c r="N21" s="76">
        <v>0.53</v>
      </c>
      <c r="O21" s="76">
        <v>0.51</v>
      </c>
      <c r="P21" s="76">
        <v>325</v>
      </c>
      <c r="Q21" s="76">
        <v>0.29385040000000001</v>
      </c>
      <c r="R21" s="77">
        <v>0.29675213700000003</v>
      </c>
    </row>
    <row r="22" spans="1:20" ht="23">
      <c r="B22" s="371"/>
      <c r="C22" s="78" t="s">
        <v>59</v>
      </c>
      <c r="D22" s="79">
        <v>0.36</v>
      </c>
      <c r="E22" s="80">
        <v>0.34</v>
      </c>
      <c r="F22" s="80">
        <v>109</v>
      </c>
      <c r="G22" s="80">
        <v>0.27</v>
      </c>
      <c r="H22" s="80">
        <v>0.38</v>
      </c>
      <c r="I22" s="80">
        <v>122</v>
      </c>
      <c r="J22" s="80">
        <v>0.37</v>
      </c>
      <c r="K22" s="80">
        <v>0.28999999999999998</v>
      </c>
      <c r="L22" s="80">
        <v>94</v>
      </c>
      <c r="M22" s="80">
        <v>0.41</v>
      </c>
      <c r="N22" s="80">
        <v>0.51</v>
      </c>
      <c r="O22" s="80">
        <v>0.37</v>
      </c>
      <c r="P22" s="80">
        <v>325</v>
      </c>
      <c r="Q22" s="80">
        <v>1</v>
      </c>
      <c r="R22" s="81">
        <v>0.22229059800000001</v>
      </c>
    </row>
    <row r="23" spans="1:20" ht="24" thickBot="1">
      <c r="B23" s="371"/>
      <c r="C23" s="82" t="s">
        <v>60</v>
      </c>
      <c r="D23" s="83">
        <v>0.36</v>
      </c>
      <c r="E23" s="84">
        <v>0.3</v>
      </c>
      <c r="F23" s="84">
        <v>96</v>
      </c>
      <c r="G23" s="84">
        <v>0.27</v>
      </c>
      <c r="H23" s="84">
        <v>0.33</v>
      </c>
      <c r="I23" s="84">
        <v>108</v>
      </c>
      <c r="J23" s="84">
        <v>0.37</v>
      </c>
      <c r="K23" s="84">
        <v>0.37</v>
      </c>
      <c r="L23" s="84">
        <v>121</v>
      </c>
      <c r="M23" s="84">
        <v>0.45</v>
      </c>
      <c r="N23" s="84">
        <v>0.53</v>
      </c>
      <c r="O23" s="84">
        <v>0.55000000000000004</v>
      </c>
      <c r="P23" s="84">
        <v>325</v>
      </c>
      <c r="Q23" s="85">
        <v>1.5510000000000001E-3</v>
      </c>
      <c r="R23" s="86">
        <v>1.7218972999999999E-2</v>
      </c>
    </row>
    <row r="24" spans="1:20" ht="97" thickBot="1">
      <c r="A24" s="35"/>
      <c r="B24" s="371"/>
      <c r="C24" s="50" t="s">
        <v>34</v>
      </c>
      <c r="D24" s="71" t="s">
        <v>35</v>
      </c>
      <c r="E24" s="72" t="s">
        <v>36</v>
      </c>
      <c r="F24" s="72" t="s">
        <v>37</v>
      </c>
      <c r="G24" s="72" t="s">
        <v>38</v>
      </c>
      <c r="H24" s="72" t="s">
        <v>39</v>
      </c>
      <c r="I24" s="72" t="s">
        <v>40</v>
      </c>
      <c r="J24" s="72" t="s">
        <v>41</v>
      </c>
      <c r="K24" s="72" t="s">
        <v>42</v>
      </c>
      <c r="L24" s="72" t="s">
        <v>43</v>
      </c>
      <c r="M24" s="72" t="s">
        <v>61</v>
      </c>
      <c r="N24" s="72" t="s">
        <v>45</v>
      </c>
      <c r="O24" s="72" t="s">
        <v>47</v>
      </c>
      <c r="P24" s="72" t="s">
        <v>48</v>
      </c>
      <c r="Q24" s="73" t="s">
        <v>49</v>
      </c>
      <c r="R24" s="87"/>
      <c r="S24" s="35"/>
      <c r="T24" s="35"/>
    </row>
    <row r="25" spans="1:20" ht="23">
      <c r="B25" s="371"/>
      <c r="C25" s="88" t="s">
        <v>29</v>
      </c>
      <c r="D25" s="89">
        <v>0.43</v>
      </c>
      <c r="E25" s="90">
        <v>0.54</v>
      </c>
      <c r="F25" s="90">
        <v>182</v>
      </c>
      <c r="G25" s="90">
        <v>0.32</v>
      </c>
      <c r="H25" s="90">
        <v>0.28999999999999998</v>
      </c>
      <c r="I25" s="90">
        <v>98</v>
      </c>
      <c r="J25" s="90">
        <v>0.25</v>
      </c>
      <c r="K25" s="90">
        <v>0.18</v>
      </c>
      <c r="L25" s="90">
        <v>60</v>
      </c>
      <c r="M25" s="90">
        <v>0.48</v>
      </c>
      <c r="N25" s="90">
        <v>0.47</v>
      </c>
      <c r="O25" s="90">
        <v>340</v>
      </c>
      <c r="P25" s="90">
        <v>1</v>
      </c>
      <c r="Q25" s="91">
        <v>0.28620859999999998</v>
      </c>
      <c r="R25" s="92"/>
    </row>
    <row r="26" spans="1:20" ht="23">
      <c r="B26" s="371"/>
      <c r="C26" s="93" t="s">
        <v>62</v>
      </c>
      <c r="D26" s="94">
        <v>0.43</v>
      </c>
      <c r="E26" s="95">
        <v>0.5</v>
      </c>
      <c r="F26" s="95">
        <v>171</v>
      </c>
      <c r="G26" s="95">
        <v>0.32</v>
      </c>
      <c r="H26" s="95">
        <v>0.32</v>
      </c>
      <c r="I26" s="95">
        <v>109</v>
      </c>
      <c r="J26" s="95">
        <v>0.25</v>
      </c>
      <c r="K26" s="95">
        <v>0.18</v>
      </c>
      <c r="L26" s="95">
        <v>60</v>
      </c>
      <c r="M26" s="95">
        <v>0.52</v>
      </c>
      <c r="N26" s="95">
        <v>0.45</v>
      </c>
      <c r="O26" s="95">
        <v>340</v>
      </c>
      <c r="P26" s="95">
        <v>1</v>
      </c>
      <c r="Q26" s="96">
        <v>0.28620859999999998</v>
      </c>
      <c r="R26" s="92"/>
    </row>
    <row r="27" spans="1:20" ht="24" thickBot="1">
      <c r="B27" s="371"/>
      <c r="C27" s="97" t="s">
        <v>63</v>
      </c>
      <c r="D27" s="98">
        <v>0.43</v>
      </c>
      <c r="E27" s="99">
        <v>0.42</v>
      </c>
      <c r="F27" s="99">
        <v>144</v>
      </c>
      <c r="G27" s="99">
        <v>0.32</v>
      </c>
      <c r="H27" s="99">
        <v>0.35</v>
      </c>
      <c r="I27" s="99">
        <v>120</v>
      </c>
      <c r="J27" s="99">
        <v>0.25</v>
      </c>
      <c r="K27" s="99">
        <v>0.22</v>
      </c>
      <c r="L27" s="99">
        <v>76</v>
      </c>
      <c r="M27" s="99">
        <v>0.54</v>
      </c>
      <c r="N27" s="99">
        <v>0.45</v>
      </c>
      <c r="O27" s="99">
        <v>340</v>
      </c>
      <c r="P27" s="100">
        <v>3.2492500000000001E-2</v>
      </c>
      <c r="Q27" s="101">
        <v>9.5864199999999997E-2</v>
      </c>
      <c r="R27" s="92"/>
    </row>
    <row r="30" spans="1:20">
      <c r="M30" s="102"/>
      <c r="N30" s="102"/>
      <c r="O30" s="102"/>
      <c r="P30" s="102"/>
      <c r="Q30" s="102"/>
      <c r="R30" s="102"/>
      <c r="S30" s="102"/>
      <c r="T30" s="102"/>
    </row>
    <row r="31" spans="1:20">
      <c r="M31" s="103"/>
      <c r="N31" s="103"/>
      <c r="O31" s="103"/>
      <c r="P31" s="103"/>
      <c r="Q31" s="103"/>
      <c r="R31" s="104"/>
      <c r="S31" s="103"/>
      <c r="T31" s="103"/>
    </row>
    <row r="32" spans="1:20" ht="17" thickBot="1">
      <c r="M32" s="103"/>
      <c r="N32" s="103"/>
      <c r="O32" s="103"/>
      <c r="P32" s="103"/>
      <c r="Q32" s="103"/>
      <c r="R32" s="104"/>
      <c r="S32" s="103"/>
      <c r="T32" s="103"/>
    </row>
    <row r="33" spans="2:20" ht="30" thickBot="1">
      <c r="B33" s="105" t="s">
        <v>64</v>
      </c>
      <c r="C33" s="106"/>
      <c r="D33" s="363" t="s">
        <v>65</v>
      </c>
      <c r="E33" s="364"/>
      <c r="F33" s="365"/>
      <c r="G33" s="366" t="s">
        <v>66</v>
      </c>
      <c r="H33" s="367"/>
      <c r="I33" s="368"/>
      <c r="J33" s="103"/>
      <c r="K33" s="103"/>
      <c r="L33" s="103"/>
      <c r="M33" s="103"/>
      <c r="N33" s="103"/>
      <c r="O33" s="103"/>
      <c r="P33" s="103"/>
      <c r="Q33" s="103"/>
      <c r="R33" s="104"/>
      <c r="S33" s="103"/>
      <c r="T33" s="103"/>
    </row>
    <row r="34" spans="2:20" ht="30" thickBot="1">
      <c r="B34" s="107" t="s">
        <v>67</v>
      </c>
      <c r="C34" s="108" t="s">
        <v>68</v>
      </c>
      <c r="D34" s="109" t="s">
        <v>69</v>
      </c>
      <c r="E34" s="110" t="s">
        <v>70</v>
      </c>
      <c r="F34" s="111" t="s">
        <v>71</v>
      </c>
      <c r="G34" s="112" t="s">
        <v>69</v>
      </c>
      <c r="H34" s="110" t="s">
        <v>70</v>
      </c>
      <c r="I34" s="111" t="s">
        <v>71</v>
      </c>
      <c r="P34" s="103"/>
      <c r="Q34" s="103"/>
      <c r="R34" s="103"/>
    </row>
    <row r="35" spans="2:20" ht="30" thickBot="1">
      <c r="B35" s="113"/>
      <c r="C35" s="114" t="s">
        <v>72</v>
      </c>
      <c r="D35" s="115">
        <v>0</v>
      </c>
      <c r="E35" s="116">
        <v>5</v>
      </c>
      <c r="F35" s="117">
        <v>2</v>
      </c>
      <c r="G35" s="118">
        <v>7</v>
      </c>
      <c r="H35" s="116">
        <v>8</v>
      </c>
      <c r="I35" s="117">
        <v>4</v>
      </c>
      <c r="P35" s="103"/>
      <c r="Q35" s="103"/>
      <c r="R35" s="103"/>
      <c r="S35" s="103"/>
    </row>
    <row r="36" spans="2:20" ht="30" thickBot="1">
      <c r="B36" s="119" t="s">
        <v>73</v>
      </c>
      <c r="C36" s="120" t="s">
        <v>74</v>
      </c>
      <c r="D36" s="121">
        <v>43</v>
      </c>
      <c r="E36" s="122">
        <v>76</v>
      </c>
      <c r="F36" s="123">
        <v>64</v>
      </c>
      <c r="G36" s="124">
        <v>93</v>
      </c>
      <c r="H36" s="122">
        <v>54</v>
      </c>
      <c r="I36" s="123">
        <v>109</v>
      </c>
    </row>
    <row r="37" spans="2:20" ht="29">
      <c r="B37" s="113"/>
      <c r="C37" s="125" t="s">
        <v>75</v>
      </c>
      <c r="D37" s="126">
        <v>0</v>
      </c>
      <c r="E37" s="127">
        <v>5</v>
      </c>
      <c r="F37" s="128">
        <v>2</v>
      </c>
      <c r="G37" s="129">
        <v>13</v>
      </c>
      <c r="H37" s="127">
        <v>12</v>
      </c>
      <c r="I37" s="128">
        <v>12</v>
      </c>
    </row>
    <row r="38" spans="2:20" ht="29">
      <c r="B38" s="113"/>
      <c r="C38" s="125" t="s">
        <v>76</v>
      </c>
      <c r="D38" s="126">
        <v>1</v>
      </c>
      <c r="E38" s="127">
        <v>1</v>
      </c>
      <c r="F38" s="128">
        <v>3</v>
      </c>
      <c r="G38" s="129">
        <v>10</v>
      </c>
      <c r="H38" s="127">
        <v>12</v>
      </c>
      <c r="I38" s="128">
        <v>7</v>
      </c>
    </row>
    <row r="39" spans="2:20" ht="29">
      <c r="B39" s="113"/>
      <c r="C39" s="125" t="s">
        <v>77</v>
      </c>
      <c r="D39" s="126">
        <v>0</v>
      </c>
      <c r="E39" s="127">
        <v>5</v>
      </c>
      <c r="F39" s="128">
        <v>3</v>
      </c>
      <c r="G39" s="130">
        <v>10</v>
      </c>
      <c r="H39" s="127">
        <v>8</v>
      </c>
      <c r="I39" s="128">
        <v>8</v>
      </c>
    </row>
    <row r="40" spans="2:20" ht="30" thickBot="1">
      <c r="B40" s="113"/>
      <c r="C40" s="125" t="s">
        <v>78</v>
      </c>
      <c r="D40" s="126">
        <v>1</v>
      </c>
      <c r="E40" s="127">
        <v>4</v>
      </c>
      <c r="F40" s="128">
        <v>4</v>
      </c>
      <c r="G40" s="129">
        <v>7</v>
      </c>
      <c r="H40" s="127">
        <v>4</v>
      </c>
      <c r="I40" s="128">
        <v>14</v>
      </c>
    </row>
    <row r="41" spans="2:20" ht="30" thickBot="1">
      <c r="B41" s="119" t="s">
        <v>79</v>
      </c>
      <c r="C41" s="120" t="s">
        <v>80</v>
      </c>
      <c r="D41" s="121">
        <v>98</v>
      </c>
      <c r="E41" s="122">
        <v>79</v>
      </c>
      <c r="F41" s="123">
        <v>105</v>
      </c>
      <c r="G41" s="124">
        <v>128</v>
      </c>
      <c r="H41" s="122">
        <v>98</v>
      </c>
      <c r="I41" s="123">
        <v>115</v>
      </c>
    </row>
    <row r="42" spans="2:20" ht="30" thickBot="1">
      <c r="B42" s="113"/>
      <c r="C42" s="125" t="s">
        <v>81</v>
      </c>
      <c r="D42" s="126">
        <v>1</v>
      </c>
      <c r="E42" s="127">
        <v>2</v>
      </c>
      <c r="F42" s="128">
        <v>7</v>
      </c>
      <c r="G42" s="129">
        <v>9</v>
      </c>
      <c r="H42" s="127">
        <v>10</v>
      </c>
      <c r="I42" s="128">
        <v>12</v>
      </c>
    </row>
    <row r="43" spans="2:20" ht="31" thickBot="1">
      <c r="B43" s="131" t="s">
        <v>82</v>
      </c>
      <c r="C43" s="132" t="s">
        <v>83</v>
      </c>
      <c r="D43" s="133">
        <f>0/SUM(D42,D37:D40,D35)*100</f>
        <v>0</v>
      </c>
      <c r="E43" s="133">
        <f t="shared" ref="E43:I43" si="0">0/SUM(E42,E37:E40,E35)*100</f>
        <v>0</v>
      </c>
      <c r="F43" s="133">
        <f t="shared" si="0"/>
        <v>0</v>
      </c>
      <c r="G43" s="133">
        <f t="shared" si="0"/>
        <v>0</v>
      </c>
      <c r="H43" s="133">
        <f t="shared" si="0"/>
        <v>0</v>
      </c>
      <c r="I43" s="134">
        <f t="shared" si="0"/>
        <v>0</v>
      </c>
    </row>
    <row r="44" spans="2:20" ht="29">
      <c r="B44" s="135"/>
      <c r="C44" s="106"/>
      <c r="D44" s="136"/>
      <c r="E44" s="136"/>
      <c r="F44" s="136"/>
      <c r="G44" s="136"/>
      <c r="H44" s="136"/>
      <c r="I44" s="136"/>
    </row>
    <row r="45" spans="2:20" ht="30" thickBot="1">
      <c r="B45" s="113"/>
      <c r="C45" s="136"/>
      <c r="D45" s="136"/>
      <c r="E45" s="136"/>
      <c r="F45" s="136"/>
      <c r="G45" s="136"/>
      <c r="H45" s="136"/>
      <c r="I45" s="136"/>
    </row>
    <row r="46" spans="2:20" ht="30" thickBot="1">
      <c r="B46" s="136"/>
      <c r="C46" s="106"/>
      <c r="D46" s="372" t="s">
        <v>84</v>
      </c>
      <c r="E46" s="373"/>
      <c r="F46" s="374"/>
      <c r="G46" s="136"/>
      <c r="H46" s="136"/>
      <c r="I46" s="136"/>
    </row>
    <row r="47" spans="2:20" ht="30" thickBot="1">
      <c r="B47" s="136"/>
      <c r="C47" s="137" t="s">
        <v>85</v>
      </c>
      <c r="D47" s="138" t="s">
        <v>69</v>
      </c>
      <c r="E47" s="139" t="s">
        <v>70</v>
      </c>
      <c r="F47" s="140" t="s">
        <v>71</v>
      </c>
      <c r="G47" s="136"/>
      <c r="H47" s="136"/>
      <c r="I47" s="136"/>
    </row>
    <row r="48" spans="2:20" ht="30" thickBot="1">
      <c r="B48" s="136"/>
      <c r="C48" s="141" t="s">
        <v>86</v>
      </c>
      <c r="D48" s="118">
        <v>7</v>
      </c>
      <c r="E48" s="116">
        <v>8</v>
      </c>
      <c r="F48" s="117">
        <v>12</v>
      </c>
      <c r="G48" s="136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 ht="30" thickBot="1">
      <c r="B49" s="119" t="s">
        <v>87</v>
      </c>
      <c r="C49" s="142" t="s">
        <v>88</v>
      </c>
      <c r="D49" s="143">
        <v>111</v>
      </c>
      <c r="E49" s="144">
        <v>119</v>
      </c>
      <c r="F49" s="123">
        <v>143</v>
      </c>
      <c r="G49" s="136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ht="29">
      <c r="B50" s="113"/>
      <c r="C50" s="145" t="s">
        <v>89</v>
      </c>
      <c r="D50" s="129">
        <v>4</v>
      </c>
      <c r="E50" s="127">
        <v>7</v>
      </c>
      <c r="F50" s="128">
        <v>8</v>
      </c>
      <c r="G50" s="136"/>
      <c r="H50" s="146"/>
      <c r="I50" s="146"/>
      <c r="J50" s="103"/>
      <c r="K50" s="103"/>
      <c r="L50" s="103"/>
      <c r="M50" s="103"/>
      <c r="N50" s="103"/>
      <c r="O50" s="103"/>
      <c r="P50" s="103"/>
      <c r="Q50" s="103"/>
    </row>
    <row r="51" spans="2:17" ht="29">
      <c r="B51" s="113"/>
      <c r="C51" s="145" t="s">
        <v>90</v>
      </c>
      <c r="D51" s="129">
        <v>2</v>
      </c>
      <c r="E51" s="127">
        <v>13</v>
      </c>
      <c r="F51" s="128">
        <v>7</v>
      </c>
      <c r="G51" s="136"/>
      <c r="H51" s="146"/>
      <c r="I51" s="146"/>
      <c r="J51" s="103"/>
      <c r="K51" s="103"/>
      <c r="L51" s="103"/>
      <c r="M51" s="103"/>
      <c r="N51" s="103"/>
      <c r="O51" s="103"/>
      <c r="P51" s="103"/>
      <c r="Q51" s="103"/>
    </row>
    <row r="52" spans="2:17" ht="29">
      <c r="B52" s="113"/>
      <c r="C52" s="145" t="s">
        <v>91</v>
      </c>
      <c r="D52" s="129">
        <v>2</v>
      </c>
      <c r="E52" s="127">
        <v>8</v>
      </c>
      <c r="F52" s="128">
        <v>13</v>
      </c>
      <c r="G52" s="136"/>
      <c r="H52" s="146"/>
      <c r="I52" s="146"/>
      <c r="M52" s="147"/>
      <c r="N52" s="147"/>
    </row>
    <row r="53" spans="2:17" ht="30" thickBot="1">
      <c r="B53" s="113"/>
      <c r="C53" s="145" t="s">
        <v>92</v>
      </c>
      <c r="D53" s="129">
        <v>1</v>
      </c>
      <c r="E53" s="127">
        <v>5</v>
      </c>
      <c r="F53" s="128">
        <v>9</v>
      </c>
      <c r="G53" s="136"/>
      <c r="H53" s="136"/>
      <c r="I53" s="136"/>
      <c r="M53" s="147"/>
      <c r="N53" s="147"/>
    </row>
    <row r="54" spans="2:17" ht="30" thickBot="1">
      <c r="B54" s="119" t="s">
        <v>93</v>
      </c>
      <c r="C54" s="142" t="s">
        <v>94</v>
      </c>
      <c r="D54" s="143">
        <v>187</v>
      </c>
      <c r="E54" s="144">
        <v>149</v>
      </c>
      <c r="F54" s="123">
        <v>116</v>
      </c>
      <c r="G54" s="136"/>
      <c r="H54" s="136"/>
      <c r="I54" s="136"/>
      <c r="M54" s="147"/>
      <c r="N54" s="147"/>
    </row>
    <row r="55" spans="2:17" ht="30" thickBot="1">
      <c r="B55" s="113"/>
      <c r="C55" s="145" t="s">
        <v>95</v>
      </c>
      <c r="D55" s="129">
        <v>2</v>
      </c>
      <c r="E55" s="127">
        <v>10</v>
      </c>
      <c r="F55" s="128">
        <v>8</v>
      </c>
      <c r="G55" s="136"/>
      <c r="H55" s="136"/>
      <c r="I55" s="136"/>
      <c r="M55" s="147"/>
      <c r="N55" s="147"/>
    </row>
    <row r="56" spans="2:17" ht="29">
      <c r="B56" s="375" t="s">
        <v>82</v>
      </c>
      <c r="C56" s="148" t="s">
        <v>96</v>
      </c>
      <c r="D56" s="149"/>
      <c r="E56" s="150"/>
      <c r="F56" s="151">
        <v>1</v>
      </c>
      <c r="G56" s="136"/>
      <c r="H56" s="136"/>
      <c r="I56" s="136"/>
      <c r="M56" s="147"/>
      <c r="N56" s="147"/>
    </row>
    <row r="57" spans="2:17" ht="29">
      <c r="B57" s="369"/>
      <c r="C57" s="148" t="s">
        <v>97</v>
      </c>
      <c r="D57" s="149"/>
      <c r="E57" s="152">
        <v>1</v>
      </c>
      <c r="F57" s="153"/>
      <c r="G57" s="136"/>
      <c r="H57" s="136"/>
      <c r="I57" s="136"/>
      <c r="M57" s="147"/>
      <c r="N57" s="147"/>
    </row>
    <row r="58" spans="2:17" ht="29">
      <c r="B58" s="369"/>
      <c r="C58" s="148" t="s">
        <v>98</v>
      </c>
      <c r="D58" s="154">
        <v>2</v>
      </c>
      <c r="E58" s="150"/>
      <c r="F58" s="151">
        <v>1</v>
      </c>
      <c r="G58" s="136"/>
      <c r="H58" s="136"/>
      <c r="I58" s="136"/>
      <c r="M58" s="147"/>
      <c r="N58" s="147"/>
    </row>
    <row r="59" spans="2:17" ht="29">
      <c r="B59" s="369"/>
      <c r="C59" s="148" t="s">
        <v>99</v>
      </c>
      <c r="D59" s="149">
        <v>1</v>
      </c>
      <c r="E59" s="152"/>
      <c r="F59" s="153">
        <v>2</v>
      </c>
      <c r="G59" s="136"/>
      <c r="H59" s="136"/>
      <c r="I59" s="136"/>
      <c r="M59" s="147"/>
      <c r="N59" s="147"/>
    </row>
    <row r="60" spans="2:17" ht="30" thickBot="1">
      <c r="B60" s="370"/>
      <c r="C60" s="155" t="s">
        <v>100</v>
      </c>
      <c r="D60" s="156">
        <v>1</v>
      </c>
      <c r="E60" s="157"/>
      <c r="F60" s="158"/>
      <c r="G60" s="136"/>
      <c r="H60" s="136"/>
      <c r="I60" s="136"/>
      <c r="M60" s="147"/>
      <c r="N60" s="147"/>
    </row>
    <row r="61" spans="2:17" ht="31" thickBot="1">
      <c r="B61" s="113"/>
      <c r="C61" s="159" t="s">
        <v>83</v>
      </c>
      <c r="D61" s="160">
        <f>SUM(D56:D60)/SUM(D48,D50:D53,D55:D60)*100</f>
        <v>18.181818181818183</v>
      </c>
      <c r="E61" s="161">
        <f>SUM(E56:E60)/SUM(E48,E50:E53,E55:E60)*100</f>
        <v>1.9230769230769231</v>
      </c>
      <c r="F61" s="162">
        <f>SUM(F56:F60)/SUM(F48,F50:F53,F55:F60)*100</f>
        <v>6.557377049180328</v>
      </c>
      <c r="G61" s="136"/>
      <c r="H61" s="136"/>
      <c r="I61" s="136"/>
      <c r="M61" s="147"/>
      <c r="N61" s="147"/>
    </row>
    <row r="62" spans="2:17" ht="30" thickBot="1">
      <c r="B62" s="136"/>
      <c r="C62" s="136"/>
      <c r="D62" s="136"/>
      <c r="E62" s="136"/>
      <c r="F62" s="136"/>
      <c r="G62" s="136"/>
      <c r="H62" s="136"/>
      <c r="I62" s="136"/>
      <c r="J62" s="136"/>
      <c r="M62" s="147"/>
      <c r="N62" s="147"/>
    </row>
    <row r="63" spans="2:17" ht="30" thickBot="1">
      <c r="B63" s="136"/>
      <c r="C63" s="136"/>
      <c r="D63" s="376" t="s">
        <v>101</v>
      </c>
      <c r="E63" s="377"/>
      <c r="F63" s="378"/>
      <c r="G63" s="136"/>
      <c r="H63" s="136"/>
      <c r="I63" s="136"/>
    </row>
    <row r="64" spans="2:17" ht="30" thickBot="1">
      <c r="B64" s="113"/>
      <c r="C64" s="137" t="s">
        <v>85</v>
      </c>
      <c r="D64" s="138" t="s">
        <v>69</v>
      </c>
      <c r="E64" s="139" t="s">
        <v>70</v>
      </c>
      <c r="F64" s="140" t="s">
        <v>71</v>
      </c>
      <c r="G64" s="136"/>
      <c r="H64" s="136"/>
      <c r="I64" s="136"/>
      <c r="M64" s="147"/>
      <c r="N64" s="147"/>
    </row>
    <row r="65" spans="2:19" ht="30" thickBot="1">
      <c r="B65" s="113"/>
      <c r="C65" s="114" t="s">
        <v>102</v>
      </c>
      <c r="D65" s="115">
        <v>11</v>
      </c>
      <c r="E65" s="116">
        <v>17</v>
      </c>
      <c r="F65" s="117">
        <v>15</v>
      </c>
      <c r="G65" s="136"/>
      <c r="H65" s="136"/>
      <c r="I65" s="136"/>
      <c r="M65" s="147"/>
      <c r="N65" s="147"/>
    </row>
    <row r="66" spans="2:19" ht="30" thickBot="1">
      <c r="B66" s="119" t="s">
        <v>103</v>
      </c>
      <c r="C66" s="120" t="s">
        <v>104</v>
      </c>
      <c r="D66" s="121">
        <v>128</v>
      </c>
      <c r="E66" s="122">
        <v>122</v>
      </c>
      <c r="F66" s="123">
        <v>108</v>
      </c>
      <c r="G66" s="136"/>
      <c r="H66" s="136"/>
      <c r="I66" s="136"/>
      <c r="J66" s="113"/>
      <c r="K66" s="163"/>
      <c r="L66" s="147"/>
      <c r="M66" s="147"/>
      <c r="N66" s="147"/>
    </row>
    <row r="67" spans="2:19" ht="29">
      <c r="B67" s="113"/>
      <c r="C67" s="125" t="s">
        <v>105</v>
      </c>
      <c r="D67" s="126">
        <v>15</v>
      </c>
      <c r="E67" s="127">
        <v>11</v>
      </c>
      <c r="F67" s="128">
        <v>25</v>
      </c>
      <c r="G67" s="136"/>
      <c r="H67" s="136"/>
      <c r="I67" s="136"/>
      <c r="J67" s="135"/>
      <c r="K67" s="163"/>
      <c r="L67" s="147"/>
      <c r="M67" s="147"/>
      <c r="N67" s="147"/>
    </row>
    <row r="68" spans="2:19" ht="29">
      <c r="B68" s="113"/>
      <c r="C68" s="125" t="s">
        <v>106</v>
      </c>
      <c r="D68" s="126">
        <v>19</v>
      </c>
      <c r="E68" s="127">
        <v>18</v>
      </c>
      <c r="F68" s="128">
        <v>22</v>
      </c>
      <c r="G68" s="136"/>
      <c r="H68" s="136"/>
      <c r="I68" s="136"/>
      <c r="K68" s="163"/>
      <c r="L68" s="147"/>
      <c r="M68" s="147"/>
      <c r="N68" s="147"/>
    </row>
    <row r="69" spans="2:19" ht="29">
      <c r="B69" s="113"/>
      <c r="C69" s="125" t="s">
        <v>107</v>
      </c>
      <c r="D69" s="126">
        <v>15</v>
      </c>
      <c r="E69" s="127">
        <v>6</v>
      </c>
      <c r="F69" s="128">
        <v>24</v>
      </c>
      <c r="G69" s="136"/>
      <c r="H69" s="164"/>
      <c r="I69" s="164"/>
      <c r="K69" s="165"/>
      <c r="L69" s="166"/>
      <c r="M69" s="166"/>
      <c r="N69" s="166"/>
    </row>
    <row r="70" spans="2:19" ht="30" thickBot="1">
      <c r="B70" s="113"/>
      <c r="C70" s="125" t="s">
        <v>108</v>
      </c>
      <c r="D70" s="126">
        <v>15</v>
      </c>
      <c r="E70" s="127">
        <v>16</v>
      </c>
      <c r="F70" s="128">
        <v>16</v>
      </c>
      <c r="G70" s="136"/>
      <c r="H70" s="164"/>
      <c r="I70" s="164"/>
      <c r="P70" s="135"/>
      <c r="Q70" s="167"/>
      <c r="R70" s="168"/>
      <c r="S70" s="168"/>
    </row>
    <row r="71" spans="2:19" ht="30" thickBot="1">
      <c r="B71" s="119" t="s">
        <v>109</v>
      </c>
      <c r="C71" s="120" t="s">
        <v>110</v>
      </c>
      <c r="D71" s="121">
        <v>112</v>
      </c>
      <c r="E71" s="122">
        <v>109</v>
      </c>
      <c r="F71" s="123">
        <v>96</v>
      </c>
      <c r="G71" s="136"/>
      <c r="H71" s="164"/>
      <c r="I71" s="164"/>
    </row>
    <row r="72" spans="2:19" ht="30" thickBot="1">
      <c r="B72" s="113"/>
      <c r="C72" s="125" t="s">
        <v>111</v>
      </c>
      <c r="D72" s="126">
        <v>7</v>
      </c>
      <c r="E72" s="127">
        <v>22</v>
      </c>
      <c r="F72" s="128">
        <v>14</v>
      </c>
      <c r="G72" s="136"/>
      <c r="H72" s="136"/>
      <c r="I72" s="136"/>
      <c r="P72" s="135"/>
    </row>
    <row r="73" spans="2:19" ht="29">
      <c r="B73" s="375" t="s">
        <v>82</v>
      </c>
      <c r="C73" s="169" t="s">
        <v>112</v>
      </c>
      <c r="D73" s="170"/>
      <c r="E73" s="152"/>
      <c r="F73" s="153">
        <v>1</v>
      </c>
      <c r="G73" s="113"/>
      <c r="H73" s="113"/>
      <c r="I73" s="113"/>
      <c r="J73" s="92"/>
      <c r="K73" s="92"/>
      <c r="L73" s="92"/>
      <c r="M73" s="92"/>
      <c r="N73" s="92"/>
      <c r="O73" s="92"/>
      <c r="P73" s="92"/>
      <c r="Q73" s="92"/>
      <c r="R73" s="92"/>
    </row>
    <row r="74" spans="2:19" ht="29">
      <c r="B74" s="369"/>
      <c r="C74" s="169" t="s">
        <v>113</v>
      </c>
      <c r="D74" s="170"/>
      <c r="E74" s="152"/>
      <c r="F74" s="153">
        <v>1</v>
      </c>
      <c r="G74" s="113"/>
      <c r="H74" s="113"/>
      <c r="I74" s="113"/>
      <c r="J74" s="92"/>
      <c r="K74" s="92"/>
      <c r="L74" s="92"/>
      <c r="M74" s="92"/>
      <c r="N74" s="92"/>
      <c r="O74" s="92"/>
      <c r="P74" s="92"/>
      <c r="Q74" s="92"/>
      <c r="R74" s="92"/>
    </row>
    <row r="75" spans="2:19" ht="29">
      <c r="B75" s="369"/>
      <c r="C75" s="169" t="s">
        <v>114</v>
      </c>
      <c r="D75" s="171"/>
      <c r="E75" s="150">
        <v>2</v>
      </c>
      <c r="F75" s="151"/>
      <c r="G75" s="136"/>
      <c r="H75" s="136"/>
      <c r="I75" s="136"/>
    </row>
    <row r="76" spans="2:19" ht="29">
      <c r="B76" s="369"/>
      <c r="C76" s="169" t="s">
        <v>115</v>
      </c>
      <c r="D76" s="170">
        <v>2</v>
      </c>
      <c r="E76" s="152"/>
      <c r="F76" s="153"/>
      <c r="G76" s="136"/>
      <c r="H76" s="136"/>
      <c r="I76" s="136"/>
    </row>
    <row r="77" spans="2:19" ht="29">
      <c r="B77" s="369"/>
      <c r="C77" s="169" t="s">
        <v>116</v>
      </c>
      <c r="D77" s="170"/>
      <c r="E77" s="152">
        <v>1</v>
      </c>
      <c r="F77" s="153">
        <v>1</v>
      </c>
      <c r="G77" s="136"/>
      <c r="H77" s="136"/>
      <c r="I77" s="136"/>
    </row>
    <row r="78" spans="2:19" ht="30" thickBot="1">
      <c r="B78" s="370"/>
      <c r="C78" s="169" t="s">
        <v>117</v>
      </c>
      <c r="D78" s="170">
        <v>1</v>
      </c>
      <c r="E78" s="152"/>
      <c r="F78" s="153"/>
      <c r="G78" s="136"/>
      <c r="H78" s="136"/>
      <c r="I78" s="136"/>
    </row>
    <row r="79" spans="2:19" ht="29">
      <c r="B79" s="113"/>
      <c r="C79" s="169" t="s">
        <v>118</v>
      </c>
      <c r="D79" s="170"/>
      <c r="E79" s="152">
        <v>1</v>
      </c>
      <c r="F79" s="153"/>
      <c r="G79" s="136"/>
      <c r="H79" s="136"/>
      <c r="I79" s="136"/>
    </row>
    <row r="80" spans="2:19" ht="29">
      <c r="B80" s="113"/>
      <c r="C80" s="169" t="s">
        <v>119</v>
      </c>
      <c r="D80" s="172"/>
      <c r="E80" s="173"/>
      <c r="F80" s="174">
        <v>1</v>
      </c>
      <c r="G80" s="136"/>
      <c r="H80" s="136"/>
      <c r="I80" s="136"/>
    </row>
    <row r="81" spans="1:20" ht="30" thickBot="1">
      <c r="B81" s="136"/>
      <c r="C81" s="169" t="s">
        <v>120</v>
      </c>
      <c r="D81" s="175"/>
      <c r="E81" s="176"/>
      <c r="F81" s="177">
        <v>1</v>
      </c>
      <c r="G81" s="136"/>
      <c r="H81" s="136"/>
      <c r="I81" s="136"/>
    </row>
    <row r="82" spans="1:20" ht="31" thickBot="1">
      <c r="B82" s="136"/>
      <c r="C82" s="132" t="s">
        <v>83</v>
      </c>
      <c r="D82" s="178">
        <f>SUM(D73:D81)/SUM(D72:D81,D67:D70,D65)*100</f>
        <v>3.5294117647058822</v>
      </c>
      <c r="E82" s="178">
        <f t="shared" ref="E82:F82" si="1">SUM(E73:E81)/SUM(E72:E81,E67:E70,E65)*100</f>
        <v>4.2553191489361701</v>
      </c>
      <c r="F82" s="134">
        <f t="shared" si="1"/>
        <v>4.1322314049586781</v>
      </c>
      <c r="G82" s="136"/>
      <c r="H82" s="136"/>
      <c r="I82" s="136"/>
    </row>
    <row r="84" spans="1:20" ht="17" thickBot="1"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1:20" ht="30" thickBot="1">
      <c r="B85" s="136"/>
      <c r="C85" s="136"/>
      <c r="D85" s="379" t="s">
        <v>63</v>
      </c>
      <c r="E85" s="380"/>
      <c r="F85" s="381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</row>
    <row r="86" spans="1:20" ht="30" thickBot="1">
      <c r="B86" s="113"/>
      <c r="C86" s="180" t="s">
        <v>85</v>
      </c>
      <c r="D86" s="181" t="s">
        <v>69</v>
      </c>
      <c r="E86" s="139" t="s">
        <v>70</v>
      </c>
      <c r="F86" s="140" t="s">
        <v>71</v>
      </c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</row>
    <row r="87" spans="1:20" ht="30" thickBot="1">
      <c r="B87" s="113"/>
      <c r="C87" s="141" t="s">
        <v>121</v>
      </c>
      <c r="D87" s="115">
        <v>29</v>
      </c>
      <c r="E87" s="116">
        <v>29</v>
      </c>
      <c r="F87" s="117">
        <v>41</v>
      </c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</row>
    <row r="88" spans="1:20" ht="30" thickBot="1">
      <c r="B88" s="182" t="s">
        <v>122</v>
      </c>
      <c r="C88" s="142" t="s">
        <v>123</v>
      </c>
      <c r="D88" s="183">
        <v>182</v>
      </c>
      <c r="E88" s="144">
        <v>171</v>
      </c>
      <c r="F88" s="184">
        <v>144</v>
      </c>
      <c r="G88" s="35"/>
      <c r="H88" s="146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</row>
    <row r="89" spans="1:20" ht="30" thickBot="1">
      <c r="B89" s="182" t="s">
        <v>124</v>
      </c>
      <c r="C89" s="142" t="s">
        <v>125</v>
      </c>
      <c r="D89" s="183">
        <v>98</v>
      </c>
      <c r="E89" s="144">
        <v>109</v>
      </c>
      <c r="F89" s="184">
        <v>120</v>
      </c>
    </row>
    <row r="90" spans="1:20" ht="29">
      <c r="B90" s="113"/>
      <c r="C90" s="145" t="s">
        <v>126</v>
      </c>
      <c r="D90" s="126">
        <v>27</v>
      </c>
      <c r="E90" s="127">
        <v>26</v>
      </c>
      <c r="F90" s="128">
        <v>34</v>
      </c>
    </row>
    <row r="91" spans="1:20" ht="29">
      <c r="B91" s="369" t="s">
        <v>82</v>
      </c>
      <c r="C91" s="148" t="s">
        <v>127</v>
      </c>
      <c r="D91" s="185"/>
      <c r="E91" s="152">
        <v>1</v>
      </c>
      <c r="F91" s="153"/>
      <c r="H91" s="146"/>
      <c r="J91" s="1"/>
    </row>
    <row r="92" spans="1:20" ht="29">
      <c r="B92" s="369"/>
      <c r="C92" s="148" t="s">
        <v>128</v>
      </c>
      <c r="D92" s="170">
        <v>1</v>
      </c>
      <c r="E92" s="152">
        <v>1</v>
      </c>
      <c r="F92" s="153"/>
      <c r="J92" s="1"/>
    </row>
    <row r="93" spans="1:20" ht="30" thickBot="1">
      <c r="B93" s="370"/>
      <c r="C93" s="155" t="s">
        <v>129</v>
      </c>
      <c r="D93" s="175">
        <v>3</v>
      </c>
      <c r="E93" s="176">
        <v>1</v>
      </c>
      <c r="F93" s="177">
        <v>1</v>
      </c>
      <c r="J93" s="1"/>
    </row>
    <row r="94" spans="1:20" ht="31" thickBot="1">
      <c r="A94" s="186"/>
      <c r="B94" s="186"/>
      <c r="C94" s="132" t="s">
        <v>83</v>
      </c>
      <c r="D94" s="187">
        <f>SUM(D91:D93)/SUM(D90:D93,D87)*10</f>
        <v>0.66666666666666663</v>
      </c>
      <c r="E94" s="187">
        <f t="shared" ref="E94" si="2">SUM(E91:E93)/SUM(E90:E93,E87)*10</f>
        <v>0.51724137931034486</v>
      </c>
      <c r="F94" s="134">
        <f>SUM(F91:F93)/SUM(F90:F93,F87)*10</f>
        <v>0.13157894736842105</v>
      </c>
      <c r="G94" s="186"/>
      <c r="H94" s="188"/>
      <c r="I94" s="186"/>
      <c r="J94" s="1"/>
      <c r="K94" s="186"/>
      <c r="L94" s="186"/>
      <c r="M94" s="186"/>
      <c r="N94" s="186"/>
      <c r="O94" s="186"/>
      <c r="P94" s="186"/>
      <c r="Q94" s="186"/>
      <c r="R94" s="186"/>
      <c r="S94" s="186"/>
      <c r="T94" s="186"/>
    </row>
    <row r="95" spans="1:20" ht="28">
      <c r="B95" s="113"/>
      <c r="J95" s="1"/>
    </row>
    <row r="96" spans="1:20">
      <c r="J96" s="1"/>
    </row>
    <row r="97" spans="1:20">
      <c r="J97" s="1"/>
    </row>
    <row r="100" spans="1:20" ht="29">
      <c r="G100" s="106"/>
      <c r="H100" s="113"/>
      <c r="I100" s="113"/>
      <c r="J100" s="113"/>
    </row>
    <row r="101" spans="1:20" ht="28">
      <c r="H101" s="113"/>
      <c r="I101" s="113"/>
      <c r="J101" s="113"/>
    </row>
    <row r="102" spans="1:20" ht="28">
      <c r="H102" s="113"/>
      <c r="I102" s="113"/>
      <c r="J102" s="113"/>
    </row>
    <row r="103" spans="1:20" ht="29">
      <c r="H103" s="136"/>
      <c r="I103" s="136"/>
      <c r="J103" s="136"/>
    </row>
    <row r="104" spans="1:20" ht="29">
      <c r="B104" s="136"/>
      <c r="F104" s="164"/>
      <c r="G104" s="164"/>
      <c r="H104" s="113"/>
      <c r="I104" s="113"/>
      <c r="J104" s="113"/>
    </row>
    <row r="105" spans="1:20" ht="28">
      <c r="A105" s="186"/>
      <c r="B105" s="186"/>
      <c r="C105" s="186"/>
      <c r="D105" s="186"/>
      <c r="E105" s="186"/>
      <c r="F105" s="164"/>
      <c r="G105" s="164"/>
      <c r="H105" s="113"/>
      <c r="I105" s="113"/>
      <c r="J105" s="113"/>
      <c r="L105" s="186"/>
      <c r="M105" s="186"/>
      <c r="N105" s="186"/>
      <c r="O105" s="186"/>
      <c r="P105" s="186"/>
      <c r="Q105" s="186"/>
      <c r="R105" s="186"/>
      <c r="S105" s="186"/>
      <c r="T105" s="186"/>
    </row>
    <row r="106" spans="1:20" ht="28">
      <c r="F106" s="164"/>
      <c r="G106" s="164"/>
      <c r="H106" s="113"/>
      <c r="I106" s="113"/>
      <c r="J106" s="113"/>
    </row>
    <row r="107" spans="1:20" ht="28">
      <c r="H107" s="113"/>
      <c r="I107" s="113"/>
      <c r="J107" s="113"/>
    </row>
    <row r="108" spans="1:20" ht="29">
      <c r="H108" s="113"/>
      <c r="I108" s="113"/>
      <c r="J108" s="106"/>
    </row>
    <row r="109" spans="1:20" ht="29">
      <c r="I109" s="113"/>
      <c r="J109" s="106"/>
    </row>
    <row r="110" spans="1:20" ht="29">
      <c r="G110" s="186"/>
      <c r="H110" s="186"/>
      <c r="I110" s="113"/>
      <c r="J110" s="106"/>
      <c r="K110" s="186"/>
    </row>
    <row r="111" spans="1:20" ht="29">
      <c r="I111" s="113"/>
      <c r="J111" s="106"/>
    </row>
    <row r="112" spans="1:20" ht="29">
      <c r="I112" s="113"/>
      <c r="J112" s="106"/>
    </row>
    <row r="113" spans="3:10" ht="29">
      <c r="I113" s="113"/>
      <c r="J113" s="106"/>
    </row>
    <row r="114" spans="3:10" ht="92">
      <c r="C114" s="189"/>
      <c r="I114" s="113"/>
      <c r="J114" s="106"/>
    </row>
    <row r="115" spans="3:10" ht="29">
      <c r="C115" s="7"/>
      <c r="I115" s="136"/>
      <c r="J115" s="106"/>
    </row>
    <row r="116" spans="3:10">
      <c r="C116" s="7"/>
    </row>
  </sheetData>
  <mergeCells count="12">
    <mergeCell ref="D33:F33"/>
    <mergeCell ref="G33:I33"/>
    <mergeCell ref="B91:B93"/>
    <mergeCell ref="B3:B5"/>
    <mergeCell ref="B6:B7"/>
    <mergeCell ref="B9:B19"/>
    <mergeCell ref="B20:B27"/>
    <mergeCell ref="D46:F46"/>
    <mergeCell ref="B56:B60"/>
    <mergeCell ref="D63:F63"/>
    <mergeCell ref="B73:B78"/>
    <mergeCell ref="D85:F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Fig1.FigSup1B</vt:lpstr>
      <vt:lpstr>Fig1.FigSup1C-D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F. LOPEZ HERNANDEZ</dc:creator>
  <cp:lastModifiedBy>JOSE F. LOPEZ HERNANDEZ</cp:lastModifiedBy>
  <dcterms:created xsi:type="dcterms:W3CDTF">2021-06-08T13:43:43Z</dcterms:created>
  <dcterms:modified xsi:type="dcterms:W3CDTF">2021-06-08T19:23:42Z</dcterms:modified>
</cp:coreProperties>
</file>