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kkyomed365-my.sharepoint.com/personal/hwakao_dokkyomed_ac_jp/Documents/share holder/MAIT cell paper/Cancer paper/e-Life revision Jan2022/reivsed Figures and Table/source data/"/>
    </mc:Choice>
  </mc:AlternateContent>
  <xr:revisionPtr revIDLastSave="485" documentId="8_{DD7F3221-8DDA-404E-8A65-210BC5EE455D}" xr6:coauthVersionLast="47" xr6:coauthVersionMax="47" xr10:uidLastSave="{79D04F9D-AD51-164A-9E77-3B6FF96FD073}"/>
  <bookViews>
    <workbookView xWindow="13660" yWindow="460" windowWidth="31840" windowHeight="28340" activeTab="6" xr2:uid="{4E263B23-BD89-B04D-999D-08C83315B255}"/>
  </bookViews>
  <sheets>
    <sheet name="Fig4A source data" sheetId="1" r:id="rId1"/>
    <sheet name="Fig4B source data" sheetId="2" r:id="rId2"/>
    <sheet name="Fig4C&amp;D source data" sheetId="3" r:id="rId3"/>
    <sheet name="Fig4E source data" sheetId="5" r:id="rId4"/>
    <sheet name="Fig4F source data" sheetId="4" r:id="rId5"/>
    <sheet name="Fig4G source data" sheetId="6" r:id="rId6"/>
    <sheet name="Fig4H source dat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7" l="1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" i="7"/>
  <c r="K3" i="7"/>
  <c r="B1" i="7"/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E2" i="4"/>
  <c r="L2" i="5"/>
  <c r="L4" i="5"/>
  <c r="L6" i="5"/>
  <c r="L8" i="5"/>
  <c r="L3" i="5"/>
  <c r="L5" i="5"/>
  <c r="L7" i="5"/>
  <c r="L9" i="5"/>
  <c r="L13" i="5"/>
  <c r="L15" i="5"/>
  <c r="L17" i="5"/>
  <c r="L19" i="5"/>
  <c r="L14" i="5"/>
  <c r="L16" i="5"/>
  <c r="L18" i="5"/>
  <c r="L20" i="5"/>
  <c r="O74" i="3" l="1"/>
  <c r="O71" i="3"/>
  <c r="P75" i="3" s="1"/>
  <c r="O67" i="3"/>
  <c r="O64" i="3"/>
  <c r="P69" i="3" s="1"/>
  <c r="O59" i="3"/>
  <c r="O56" i="3"/>
  <c r="O53" i="3"/>
  <c r="P57" i="3" s="1"/>
  <c r="O49" i="3"/>
  <c r="O46" i="3"/>
  <c r="O43" i="3"/>
  <c r="P49" i="3" s="1"/>
  <c r="O38" i="3"/>
  <c r="O35" i="3"/>
  <c r="O32" i="3"/>
  <c r="O29" i="3"/>
  <c r="O26" i="3"/>
  <c r="O23" i="3"/>
  <c r="P27" i="3" s="1"/>
  <c r="O19" i="3"/>
  <c r="O16" i="3"/>
  <c r="O13" i="3"/>
  <c r="O10" i="3"/>
  <c r="O7" i="3"/>
  <c r="O4" i="3"/>
  <c r="P11" i="3" s="1"/>
  <c r="O81" i="3"/>
  <c r="E65" i="3"/>
  <c r="E62" i="3"/>
  <c r="E59" i="3"/>
  <c r="F65" i="3" s="1"/>
  <c r="E55" i="3"/>
  <c r="E52" i="3"/>
  <c r="E49" i="3"/>
  <c r="F55" i="3" s="1"/>
  <c r="E44" i="3"/>
  <c r="E41" i="3"/>
  <c r="E38" i="3"/>
  <c r="E35" i="3"/>
  <c r="E32" i="3"/>
  <c r="E29" i="3"/>
  <c r="E26" i="3"/>
  <c r="F44" i="3" s="1"/>
  <c r="E22" i="3"/>
  <c r="E19" i="3"/>
  <c r="E16" i="3"/>
  <c r="E13" i="3"/>
  <c r="E10" i="3"/>
  <c r="E7" i="3"/>
  <c r="E4" i="3"/>
  <c r="F22" i="3" s="1"/>
  <c r="E124" i="3"/>
  <c r="E121" i="3"/>
  <c r="E118" i="3"/>
  <c r="F124" i="3" s="1"/>
  <c r="E114" i="3"/>
  <c r="E111" i="3"/>
  <c r="E108" i="3"/>
  <c r="F114" i="3" s="1"/>
  <c r="O127" i="3"/>
  <c r="O123" i="3"/>
  <c r="O120" i="3"/>
  <c r="O117" i="3"/>
  <c r="P121" i="3" s="1"/>
  <c r="O112" i="3"/>
  <c r="E103" i="3"/>
  <c r="O109" i="3"/>
  <c r="E100" i="3"/>
  <c r="O106" i="3"/>
  <c r="E97" i="3"/>
  <c r="O103" i="3"/>
  <c r="E94" i="3"/>
  <c r="O100" i="3"/>
  <c r="E91" i="3"/>
  <c r="O97" i="3"/>
  <c r="P112" i="3" s="1"/>
  <c r="E88" i="3"/>
  <c r="F91" i="3" s="1"/>
  <c r="O93" i="3"/>
  <c r="E84" i="3"/>
  <c r="O90" i="3"/>
  <c r="E81" i="3"/>
  <c r="O87" i="3"/>
  <c r="E78" i="3"/>
  <c r="O84" i="3"/>
  <c r="E75" i="3"/>
  <c r="E72" i="3"/>
  <c r="O78" i="3"/>
  <c r="P94" i="3" s="1"/>
  <c r="E69" i="3"/>
  <c r="F72" i="3" s="1"/>
  <c r="F63" i="3" l="1"/>
  <c r="F67" i="3"/>
  <c r="P37" i="3"/>
  <c r="P29" i="3"/>
  <c r="P21" i="3"/>
  <c r="P13" i="3"/>
  <c r="P47" i="3"/>
  <c r="P18" i="3"/>
  <c r="P10" i="3"/>
  <c r="P34" i="3"/>
  <c r="P46" i="3"/>
  <c r="P60" i="3"/>
  <c r="P17" i="3"/>
  <c r="P26" i="3"/>
  <c r="P33" i="3"/>
  <c r="P51" i="3"/>
  <c r="P59" i="3"/>
  <c r="F62" i="3"/>
  <c r="P8" i="3"/>
  <c r="P14" i="3"/>
  <c r="P38" i="3"/>
  <c r="P30" i="3"/>
  <c r="P48" i="3"/>
  <c r="P68" i="3"/>
  <c r="F36" i="3"/>
  <c r="F41" i="3"/>
  <c r="F34" i="3"/>
  <c r="F42" i="3"/>
  <c r="P74" i="3"/>
  <c r="P84" i="3"/>
  <c r="P87" i="3"/>
  <c r="P90" i="3"/>
  <c r="P93" i="3"/>
  <c r="F29" i="3"/>
  <c r="F40" i="3"/>
  <c r="P7" i="3"/>
  <c r="P20" i="3"/>
  <c r="P16" i="3"/>
  <c r="P12" i="3"/>
  <c r="P40" i="3"/>
  <c r="P36" i="3"/>
  <c r="P32" i="3"/>
  <c r="P28" i="3"/>
  <c r="P50" i="3"/>
  <c r="Q49" i="3" s="1"/>
  <c r="Q59" i="3" s="1"/>
  <c r="R59" i="3" s="1"/>
  <c r="P56" i="3"/>
  <c r="P58" i="3"/>
  <c r="P67" i="3"/>
  <c r="P76" i="3"/>
  <c r="P83" i="3"/>
  <c r="P85" i="3"/>
  <c r="P89" i="3"/>
  <c r="P91" i="3"/>
  <c r="F30" i="3"/>
  <c r="F35" i="3"/>
  <c r="F46" i="3"/>
  <c r="P9" i="3"/>
  <c r="P19" i="3"/>
  <c r="Q19" i="3" s="1"/>
  <c r="Q38" i="3" s="1"/>
  <c r="R38" i="3" s="1"/>
  <c r="P15" i="3"/>
  <c r="P39" i="3"/>
  <c r="P35" i="3"/>
  <c r="P31" i="3"/>
  <c r="P61" i="3"/>
  <c r="P81" i="3"/>
  <c r="P105" i="3"/>
  <c r="P102" i="3"/>
  <c r="P108" i="3"/>
  <c r="P111" i="3"/>
  <c r="P114" i="3"/>
  <c r="P100" i="3"/>
  <c r="P103" i="3"/>
  <c r="P106" i="3"/>
  <c r="P109" i="3"/>
  <c r="F8" i="3"/>
  <c r="F13" i="3"/>
  <c r="F18" i="3"/>
  <c r="F53" i="3"/>
  <c r="F16" i="3"/>
  <c r="F21" i="3"/>
  <c r="F23" i="3"/>
  <c r="F56" i="3"/>
  <c r="F7" i="3"/>
  <c r="F12" i="3"/>
  <c r="F14" i="3"/>
  <c r="F19" i="3"/>
  <c r="F24" i="3"/>
  <c r="F33" i="3"/>
  <c r="F39" i="3"/>
  <c r="F45" i="3"/>
  <c r="F52" i="3"/>
  <c r="F57" i="3"/>
  <c r="F66" i="3"/>
  <c r="F20" i="3"/>
  <c r="F9" i="3"/>
  <c r="F11" i="3"/>
  <c r="F54" i="3"/>
  <c r="F10" i="3"/>
  <c r="F15" i="3"/>
  <c r="F17" i="3"/>
  <c r="F31" i="3"/>
  <c r="F32" i="3"/>
  <c r="F37" i="3"/>
  <c r="F38" i="3"/>
  <c r="F43" i="3"/>
  <c r="F64" i="3"/>
  <c r="F94" i="3"/>
  <c r="F97" i="3"/>
  <c r="F78" i="3"/>
  <c r="F100" i="3"/>
  <c r="F103" i="3"/>
  <c r="F122" i="3"/>
  <c r="F73" i="3"/>
  <c r="F77" i="3"/>
  <c r="F79" i="3"/>
  <c r="F83" i="3"/>
  <c r="F86" i="3"/>
  <c r="F93" i="3"/>
  <c r="F96" i="3"/>
  <c r="F99" i="3"/>
  <c r="F102" i="3"/>
  <c r="F105" i="3"/>
  <c r="P120" i="3"/>
  <c r="F113" i="3"/>
  <c r="F115" i="3"/>
  <c r="F121" i="3"/>
  <c r="F126" i="3"/>
  <c r="P123" i="3"/>
  <c r="F112" i="3"/>
  <c r="P82" i="3"/>
  <c r="F75" i="3"/>
  <c r="P86" i="3"/>
  <c r="Q84" i="3" s="1"/>
  <c r="P88" i="3"/>
  <c r="Q87" i="3" s="1"/>
  <c r="F81" i="3"/>
  <c r="P92" i="3"/>
  <c r="F84" i="3"/>
  <c r="P95" i="3"/>
  <c r="P101" i="3"/>
  <c r="P104" i="3"/>
  <c r="P107" i="3"/>
  <c r="P110" i="3"/>
  <c r="P113" i="3"/>
  <c r="P124" i="3"/>
  <c r="F111" i="3"/>
  <c r="F116" i="3"/>
  <c r="F125" i="3"/>
  <c r="P122" i="3"/>
  <c r="P125" i="3"/>
  <c r="F74" i="3"/>
  <c r="G72" i="3" s="1"/>
  <c r="G91" i="3" s="1"/>
  <c r="H91" i="3" s="1"/>
  <c r="F76" i="3"/>
  <c r="F80" i="3"/>
  <c r="F82" i="3"/>
  <c r="F85" i="3"/>
  <c r="F92" i="3"/>
  <c r="F95" i="3"/>
  <c r="F98" i="3"/>
  <c r="F101" i="3"/>
  <c r="F104" i="3"/>
  <c r="F123" i="3"/>
  <c r="Q93" i="3" l="1"/>
  <c r="Q114" i="3" s="1"/>
  <c r="R114" i="3" s="1"/>
  <c r="Q67" i="3"/>
  <c r="Q75" i="3" s="1"/>
  <c r="R75" i="3" s="1"/>
  <c r="Q10" i="3"/>
  <c r="Q29" i="3" s="1"/>
  <c r="R29" i="3" s="1"/>
  <c r="Q13" i="3"/>
  <c r="Q34" i="3" s="1"/>
  <c r="R34" i="3" s="1"/>
  <c r="Q16" i="3"/>
  <c r="Q37" i="3" s="1"/>
  <c r="R37" i="3" s="1"/>
  <c r="Q74" i="3"/>
  <c r="R74" i="3" s="1"/>
  <c r="Q46" i="3"/>
  <c r="Q57" i="3" s="1"/>
  <c r="R57" i="3" s="1"/>
  <c r="G22" i="3"/>
  <c r="G46" i="3" s="1"/>
  <c r="H46" i="3" s="1"/>
  <c r="Q61" i="3"/>
  <c r="R61" i="3" s="1"/>
  <c r="Q39" i="3"/>
  <c r="R39" i="3" s="1"/>
  <c r="Q33" i="3"/>
  <c r="R33" i="3" s="1"/>
  <c r="Q35" i="3"/>
  <c r="R35" i="3" s="1"/>
  <c r="Q40" i="3"/>
  <c r="R40" i="3" s="1"/>
  <c r="Q7" i="3"/>
  <c r="Q60" i="3"/>
  <c r="R60" i="3" s="1"/>
  <c r="Q90" i="3"/>
  <c r="Q81" i="3"/>
  <c r="Q100" i="3" s="1"/>
  <c r="R100" i="3" s="1"/>
  <c r="G32" i="3"/>
  <c r="H32" i="3" s="1"/>
  <c r="G10" i="3"/>
  <c r="G34" i="3" s="1"/>
  <c r="H34" i="3" s="1"/>
  <c r="G55" i="3"/>
  <c r="G67" i="3" s="1"/>
  <c r="H67" i="3" s="1"/>
  <c r="Q106" i="3"/>
  <c r="R106" i="3" s="1"/>
  <c r="Q123" i="3"/>
  <c r="Q107" i="3"/>
  <c r="R107" i="3" s="1"/>
  <c r="Q108" i="3"/>
  <c r="R108" i="3" s="1"/>
  <c r="G65" i="3"/>
  <c r="H65" i="3" s="1"/>
  <c r="G19" i="3"/>
  <c r="G43" i="3" s="1"/>
  <c r="H43" i="3" s="1"/>
  <c r="G66" i="3"/>
  <c r="H66" i="3" s="1"/>
  <c r="G33" i="3"/>
  <c r="H33" i="3" s="1"/>
  <c r="G13" i="3"/>
  <c r="G37" i="3" s="1"/>
  <c r="H37" i="3" s="1"/>
  <c r="G52" i="3"/>
  <c r="G64" i="3" s="1"/>
  <c r="H64" i="3" s="1"/>
  <c r="G7" i="3"/>
  <c r="G16" i="3"/>
  <c r="G40" i="3" s="1"/>
  <c r="H40" i="3" s="1"/>
  <c r="G75" i="3"/>
  <c r="G94" i="3" s="1"/>
  <c r="H94" i="3" s="1"/>
  <c r="G78" i="3"/>
  <c r="G97" i="3" s="1"/>
  <c r="H97" i="3" s="1"/>
  <c r="G114" i="3"/>
  <c r="G124" i="3" s="1"/>
  <c r="H124" i="3" s="1"/>
  <c r="Q105" i="3"/>
  <c r="R105" i="3" s="1"/>
  <c r="Q103" i="3"/>
  <c r="R103" i="3" s="1"/>
  <c r="Q109" i="3"/>
  <c r="R109" i="3" s="1"/>
  <c r="Q111" i="3"/>
  <c r="R111" i="3" s="1"/>
  <c r="Q110" i="3"/>
  <c r="R110" i="3" s="1"/>
  <c r="G81" i="3"/>
  <c r="G100" i="3" s="1"/>
  <c r="H100" i="3" s="1"/>
  <c r="G93" i="3"/>
  <c r="H93" i="3" s="1"/>
  <c r="Q112" i="3"/>
  <c r="R112" i="3" s="1"/>
  <c r="G84" i="3"/>
  <c r="G103" i="3" s="1"/>
  <c r="H103" i="3" s="1"/>
  <c r="Q120" i="3"/>
  <c r="G92" i="3"/>
  <c r="H92" i="3" s="1"/>
  <c r="G111" i="3"/>
  <c r="G122" i="3" s="1"/>
  <c r="H122" i="3" s="1"/>
  <c r="Q113" i="3"/>
  <c r="R113" i="3" s="1"/>
  <c r="Q104" i="3"/>
  <c r="R104" i="3" s="1"/>
  <c r="G95" i="3" l="1"/>
  <c r="H95" i="3" s="1"/>
  <c r="G96" i="3"/>
  <c r="H96" i="3" s="1"/>
  <c r="G45" i="3"/>
  <c r="H45" i="3" s="1"/>
  <c r="Q32" i="3"/>
  <c r="R32" i="3" s="1"/>
  <c r="G44" i="3"/>
  <c r="H44" i="3" s="1"/>
  <c r="Q31" i="3"/>
  <c r="R31" i="3" s="1"/>
  <c r="Q30" i="3"/>
  <c r="R30" i="3" s="1"/>
  <c r="Q36" i="3"/>
  <c r="R36" i="3" s="1"/>
  <c r="Q76" i="3"/>
  <c r="R76" i="3" s="1"/>
  <c r="Q58" i="3"/>
  <c r="R58" i="3" s="1"/>
  <c r="G99" i="3"/>
  <c r="H99" i="3" s="1"/>
  <c r="G125" i="3"/>
  <c r="H125" i="3" s="1"/>
  <c r="Q56" i="3"/>
  <c r="R56" i="3" s="1"/>
  <c r="Q26" i="3"/>
  <c r="R26" i="3" s="1"/>
  <c r="Q27" i="3"/>
  <c r="R27" i="3" s="1"/>
  <c r="Q102" i="3"/>
  <c r="R102" i="3" s="1"/>
  <c r="G38" i="3"/>
  <c r="H38" i="3" s="1"/>
  <c r="Q101" i="3"/>
  <c r="R101" i="3" s="1"/>
  <c r="G126" i="3"/>
  <c r="H126" i="3" s="1"/>
  <c r="G39" i="3"/>
  <c r="H39" i="3" s="1"/>
  <c r="Q28" i="3"/>
  <c r="R28" i="3" s="1"/>
  <c r="G29" i="3"/>
  <c r="H29" i="3" s="1"/>
  <c r="G30" i="3"/>
  <c r="H30" i="3" s="1"/>
  <c r="G31" i="3"/>
  <c r="H31" i="3" s="1"/>
  <c r="G63" i="3"/>
  <c r="H63" i="3" s="1"/>
  <c r="G62" i="3"/>
  <c r="H62" i="3" s="1"/>
  <c r="G41" i="3"/>
  <c r="H41" i="3" s="1"/>
  <c r="G42" i="3"/>
  <c r="H42" i="3" s="1"/>
  <c r="G35" i="3"/>
  <c r="H35" i="3" s="1"/>
  <c r="G36" i="3"/>
  <c r="H36" i="3" s="1"/>
  <c r="G104" i="3"/>
  <c r="H104" i="3" s="1"/>
  <c r="G98" i="3"/>
  <c r="H98" i="3" s="1"/>
  <c r="G121" i="3"/>
  <c r="H121" i="3" s="1"/>
  <c r="G105" i="3"/>
  <c r="H105" i="3" s="1"/>
  <c r="G102" i="3"/>
  <c r="H102" i="3" s="1"/>
  <c r="G123" i="3"/>
  <c r="H123" i="3" s="1"/>
  <c r="G101" i="3"/>
  <c r="H10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大山昌秀</author>
  </authors>
  <commentList>
    <comment ref="B1" authorId="0" shapeId="0" xr:uid="{DAE08E78-2774-DF48-B76C-9C1B3573F5A6}">
      <text>
        <r>
          <rPr>
            <b/>
            <sz val="9"/>
            <color rgb="FF000000"/>
            <rFont val="游ゴシック"/>
            <family val="3"/>
            <charset val="128"/>
          </rPr>
          <t>大山昌秀</t>
        </r>
        <r>
          <rPr>
            <b/>
            <sz val="9"/>
            <color rgb="FF000000"/>
            <rFont val="游ゴシック"/>
            <family val="3"/>
            <charset val="128"/>
          </rPr>
          <t>:</t>
        </r>
        <r>
          <rPr>
            <sz val="9"/>
            <color rgb="FF000000"/>
            <rFont val="游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<sst xmlns="http://schemas.openxmlformats.org/spreadsheetml/2006/main" count="1579" uniqueCount="327">
  <si>
    <t>Sample</t>
  </si>
  <si>
    <t>Lymp/NK1.1+/NK/CD69+,Freq. of Parent</t>
  </si>
  <si>
    <t>Lymp/reMAIT/CD69+,Freq. of Parent</t>
  </si>
  <si>
    <t>1: HW2021-01-23.0002.mqd</t>
  </si>
  <si>
    <t>2: HW2021-01-23.0003.mqd</t>
  </si>
  <si>
    <t>3: HW2021-01-23.0004.mqd</t>
  </si>
  <si>
    <t>4: HW2021-01-23.0005.mqd</t>
  </si>
  <si>
    <t>5: HW2021-01-23.0006.mqd</t>
  </si>
  <si>
    <t>6: HW2021-01-23.0007.mqd</t>
  </si>
  <si>
    <t>7: HW2021-01-23.0008.mqd</t>
  </si>
  <si>
    <t>8: HW2021-01-23.0009.mqd</t>
  </si>
  <si>
    <t>9: HW2021-01-23.0010.mqd</t>
  </si>
  <si>
    <t>10: HW2021-01-23.0011.mqd</t>
  </si>
  <si>
    <t>11: HW2021-01-23.0012.mqd</t>
  </si>
  <si>
    <t>12: HW2021-01-23.0013.mqd</t>
  </si>
  <si>
    <t>13: HW2021-01-23.0014.mqd</t>
  </si>
  <si>
    <t>14: HW2021-01-23.0015.mqd</t>
  </si>
  <si>
    <t>15: HW2021-01-23.0016.mqd</t>
  </si>
  <si>
    <t>16: HW2021-01-23.0017.mqd</t>
  </si>
  <si>
    <t>17: HW2021-01-23.0018.mqd</t>
  </si>
  <si>
    <t>18: HW2021-01-23.0019.mqd</t>
  </si>
  <si>
    <t>19: HW2021-01-23.0020.mqd</t>
  </si>
  <si>
    <t>20: HW2021-01-23.0021.mqd</t>
  </si>
  <si>
    <t>21: HW2021-01-23.0022.mqd</t>
  </si>
  <si>
    <t>22: HW2021-01-23.0023.mqd</t>
  </si>
  <si>
    <t>23: HW2021-01-23.0024.mqd</t>
  </si>
  <si>
    <t>24: HW2021-01-23.0025.mqd</t>
  </si>
  <si>
    <t>Mean</t>
  </si>
  <si>
    <t>StdDev</t>
  </si>
  <si>
    <t>NK</t>
  </si>
  <si>
    <t>reMAIT</t>
  </si>
  <si>
    <t>NK:reMAIT</t>
  </si>
  <si>
    <t>3:1 (1.5x10^5:0.5x10^5)</t>
  </si>
  <si>
    <t>1:1 (0.5x10^5:0.5x10^5)</t>
  </si>
  <si>
    <t>0.3:1 (1.5x10^4:0.5x10^5)</t>
  </si>
  <si>
    <t>0.3:1 (0.5x10^5:1.5x10^5)</t>
  </si>
  <si>
    <t>3:1 (0.5x10^5:1.5x10^4)</t>
  </si>
  <si>
    <t>/4</t>
  </si>
  <si>
    <t xml:space="preserve">
Name</t>
  </si>
  <si>
    <t xml:space="preserve">
Dilution</t>
  </si>
  <si>
    <t>IFN-g</t>
  </si>
  <si>
    <t>IL-5</t>
  </si>
  <si>
    <t>TNF-a</t>
  </si>
  <si>
    <t>IL-2</t>
  </si>
  <si>
    <t>IL-6</t>
  </si>
  <si>
    <t>IL-4</t>
  </si>
  <si>
    <t>IL-10</t>
  </si>
  <si>
    <t>IL-9</t>
  </si>
  <si>
    <t>IL-17A</t>
  </si>
  <si>
    <t>IL-17F</t>
  </si>
  <si>
    <t>IL-22</t>
  </si>
  <si>
    <t>IL-13</t>
  </si>
  <si>
    <t>pg/ml</t>
  </si>
  <si>
    <t>HW2021-01-27.0009.fcs</t>
  </si>
  <si>
    <t>&lt;0.37</t>
  </si>
  <si>
    <t>&lt;0.88</t>
  </si>
  <si>
    <t>&lt;1.83</t>
  </si>
  <si>
    <t>HW2021-01-27.0010.fcs</t>
  </si>
  <si>
    <t>&lt;1.08</t>
  </si>
  <si>
    <t>&lt;1.22</t>
  </si>
  <si>
    <t>HW2021-01-27.0011.fcs</t>
  </si>
  <si>
    <t>&lt;1.59</t>
  </si>
  <si>
    <t>HW2021-01-27.0012.fcs</t>
  </si>
  <si>
    <t>&lt;0.65</t>
  </si>
  <si>
    <t>HW2021-01-27.0016.fcs</t>
  </si>
  <si>
    <t>HW2021-01-27.0017.fcs</t>
  </si>
  <si>
    <t>HW2021-01-27.0018.fcs</t>
  </si>
  <si>
    <t>HW2021-01-27.0019.fcs</t>
  </si>
  <si>
    <t>HW2021-01-27.0020.fcs</t>
  </si>
  <si>
    <t>HW2021-01-27.0024.fcs</t>
  </si>
  <si>
    <t>HW2021-01-27.0025.fcs</t>
  </si>
  <si>
    <t>HW2021-01-27.0026.fcs</t>
  </si>
  <si>
    <t>HW2021-01-27.0027.fcs</t>
  </si>
  <si>
    <t>HW2021-01-27.0028.fcs</t>
  </si>
  <si>
    <t>HW2021-01-27.0032.fcs</t>
  </si>
  <si>
    <t>IL-1a</t>
    <phoneticPr fontId="0"/>
  </si>
  <si>
    <t>IL-1b</t>
    <phoneticPr fontId="0"/>
  </si>
  <si>
    <t>IL-3</t>
    <phoneticPr fontId="0"/>
  </si>
  <si>
    <t>IL-12p40</t>
    <phoneticPr fontId="0"/>
  </si>
  <si>
    <t>IL-12p70</t>
    <phoneticPr fontId="0"/>
  </si>
  <si>
    <t>IL-23</t>
    <phoneticPr fontId="0"/>
  </si>
  <si>
    <t>IL-7</t>
    <phoneticPr fontId="0"/>
  </si>
  <si>
    <t>IL-11</t>
    <phoneticPr fontId="0"/>
  </si>
  <si>
    <t>IL-27</t>
    <phoneticPr fontId="0"/>
  </si>
  <si>
    <t>IL-33</t>
    <phoneticPr fontId="0"/>
  </si>
  <si>
    <t>IFN-b</t>
    <phoneticPr fontId="0"/>
  </si>
  <si>
    <t>GM-CSF</t>
    <phoneticPr fontId="0"/>
  </si>
  <si>
    <t>TSLP</t>
    <phoneticPr fontId="0"/>
  </si>
  <si>
    <t>&lt;1.53</t>
  </si>
  <si>
    <t>&lt;0.70</t>
  </si>
  <si>
    <t>&lt;1.18</t>
  </si>
  <si>
    <t>&lt;5.46</t>
  </si>
  <si>
    <t>&lt;7.48</t>
  </si>
  <si>
    <t>&lt;4.13</t>
  </si>
  <si>
    <t>&lt;0.97</t>
  </si>
  <si>
    <t>&lt;9.83</t>
  </si>
  <si>
    <t>&lt;3.57</t>
  </si>
  <si>
    <t>&lt;6.86</t>
  </si>
  <si>
    <t>&lt;4.88</t>
  </si>
  <si>
    <t>&lt;0.46</t>
  </si>
  <si>
    <t>&lt;1.07</t>
  </si>
  <si>
    <t>RANTES</t>
  </si>
  <si>
    <t>MIP-3a</t>
  </si>
  <si>
    <t>Eotaxin</t>
  </si>
  <si>
    <t>TARC</t>
  </si>
  <si>
    <t>CCL7</t>
  </si>
  <si>
    <t>CCL2</t>
  </si>
  <si>
    <t>CXCL9</t>
  </si>
  <si>
    <t>CXCL10</t>
  </si>
  <si>
    <t>MPI-1a</t>
  </si>
  <si>
    <t>MPI-1b</t>
  </si>
  <si>
    <t>CXCL13</t>
  </si>
  <si>
    <t>CXCL5</t>
  </si>
  <si>
    <t>&lt;1.91</t>
  </si>
  <si>
    <t>&lt;0.81</t>
  </si>
  <si>
    <t>&lt;1.13</t>
  </si>
  <si>
    <t>&lt;2.06</t>
  </si>
  <si>
    <t>&lt;1.81</t>
  </si>
  <si>
    <t>&lt;1.30</t>
  </si>
  <si>
    <t>&lt;1.25</t>
  </si>
  <si>
    <t>&lt;1.41</t>
  </si>
  <si>
    <t>MAIT</t>
  </si>
  <si>
    <t>SYBR Green I</t>
  </si>
  <si>
    <t>Type</t>
  </si>
  <si>
    <t>Cq</t>
  </si>
  <si>
    <t>GAPDH CS</t>
  </si>
  <si>
    <t>Unknown</t>
  </si>
  <si>
    <t>ccl22</t>
  </si>
  <si>
    <t>ccl3</t>
  </si>
  <si>
    <t>ccl4</t>
  </si>
  <si>
    <t>ccl5</t>
  </si>
  <si>
    <t>Il17a</t>
  </si>
  <si>
    <t>Il22</t>
  </si>
  <si>
    <t>Il6</t>
  </si>
  <si>
    <t>cocult MAIT</t>
  </si>
  <si>
    <t>cocult NK</t>
  </si>
  <si>
    <t>∆Cq</t>
  </si>
  <si>
    <t>mean ∆Cq</t>
  </si>
  <si>
    <t>∆∆Cq</t>
  </si>
  <si>
    <t>mean Cq</t>
  </si>
  <si>
    <t>Tnfsf10</t>
  </si>
  <si>
    <t>Prf-1</t>
  </si>
  <si>
    <t>Grzk</t>
  </si>
  <si>
    <t>Tnf</t>
  </si>
  <si>
    <t>Grzb</t>
  </si>
  <si>
    <t>Grza</t>
  </si>
  <si>
    <t>Ifng</t>
  </si>
  <si>
    <t>Fas</t>
  </si>
  <si>
    <t>undetected</t>
  </si>
  <si>
    <t>Fig4C source data</t>
  </si>
  <si>
    <t>Fig4D source data</t>
  </si>
  <si>
    <t>Yac-1</t>
  </si>
  <si>
    <t>B6 NK+reMAIT</t>
  </si>
  <si>
    <t>D7.fcs</t>
  </si>
  <si>
    <t>D1.fcs</t>
  </si>
  <si>
    <t>C7.fcs</t>
  </si>
  <si>
    <t>C1.fcs</t>
  </si>
  <si>
    <t>B7.fcs</t>
  </si>
  <si>
    <t>B1.fcs</t>
  </si>
  <si>
    <t>A7.fcs</t>
  </si>
  <si>
    <t>A1.fcs</t>
  </si>
  <si>
    <t>CD107a-BV421-A)</t>
  </si>
  <si>
    <t>CD25-BV711-A)</t>
  </si>
  <si>
    <t>CD69-PE-Cy7-A)</t>
  </si>
  <si>
    <t>CD25-CD69-</t>
  </si>
  <si>
    <t>CD25+CD69-</t>
  </si>
  <si>
    <t>CD25+CD69+</t>
  </si>
  <si>
    <t>CD25-CD69+</t>
  </si>
  <si>
    <t>CD107a-CD69-</t>
  </si>
  <si>
    <t>CD107a+CD69-</t>
  </si>
  <si>
    <t>CD107a+CD69+</t>
  </si>
  <si>
    <t>CD107a-CD69+</t>
  </si>
  <si>
    <t>Sample:</t>
  </si>
  <si>
    <t>B6 NK</t>
  </si>
  <si>
    <t>D4.fcs</t>
  </si>
  <si>
    <t>C4.fcs</t>
  </si>
  <si>
    <t>B9.fcs</t>
  </si>
  <si>
    <t>A9.fcs</t>
  </si>
  <si>
    <t>CD69+</t>
  </si>
  <si>
    <t>on NK</t>
  </si>
  <si>
    <t>on reMAIT</t>
  </si>
  <si>
    <t>HW2020-12-22.0029.mqd</t>
  </si>
  <si>
    <t>HW2020-12-22.0032.mqd</t>
  </si>
  <si>
    <t>HW2020-12-22.0033.mqd</t>
  </si>
  <si>
    <t>HW2020-12-22.0034.mqd</t>
  </si>
  <si>
    <t>HW2020-12-22.0035.mqd</t>
  </si>
  <si>
    <t>HW2020-12-22.0036.mqd</t>
  </si>
  <si>
    <t>HW2020-12-22.0037.mqd</t>
  </si>
  <si>
    <t>HW2020-12-22.0038.mqd</t>
  </si>
  <si>
    <t>HW2020-12-22.0039.mqd</t>
  </si>
  <si>
    <t>HW2020-12-22.0040.mqd</t>
  </si>
  <si>
    <t>HW2020-12-22.0041.mqd</t>
  </si>
  <si>
    <t>HW2020-12-22.0042.mqd</t>
  </si>
  <si>
    <t>HW2020-12-22.0043.mqd</t>
  </si>
  <si>
    <t>HW2020-12-22.0044.mqd</t>
  </si>
  <si>
    <t>HW2020-12-22.0045.mqd</t>
  </si>
  <si>
    <t>HW2020-12-22.0046.mqd</t>
  </si>
  <si>
    <t>HW2020-12-22.0047.mqd</t>
  </si>
  <si>
    <t>HW2020-12-22.0048.mqd</t>
  </si>
  <si>
    <t>HW2020-12-22.0049.mqd</t>
  </si>
  <si>
    <t>HW2020-12-22.0050.mqd</t>
  </si>
  <si>
    <t>HW2020-12-22.0051.mqd</t>
  </si>
  <si>
    <t>HW2020-12-22.0052.mqd</t>
  </si>
  <si>
    <t>HW2020-12-22.0053.mqd</t>
  </si>
  <si>
    <t>HW2020-12-22.0054.mqd</t>
  </si>
  <si>
    <t>HW2020-12-22.0055.mqd</t>
  </si>
  <si>
    <t>HW2020-12-22.0056.mqd</t>
  </si>
  <si>
    <t>HW2020-12-22.0057.mqd</t>
  </si>
  <si>
    <t>HW2020-12-22.0058.mqd</t>
  </si>
  <si>
    <t>HW2020-12-22.0059.mqd</t>
  </si>
  <si>
    <t>HW2020-12-22.0060.mqd</t>
  </si>
  <si>
    <t>Zombie+ of CFSE+yac</t>
  </si>
  <si>
    <t>ctrl</t>
  </si>
  <si>
    <t>1:1</t>
  </si>
  <si>
    <t>3:1</t>
  </si>
  <si>
    <t>10:1</t>
  </si>
  <si>
    <t>E/T ratio</t>
  </si>
  <si>
    <t>NK+reMAIT</t>
  </si>
  <si>
    <t>3:3:1</t>
  </si>
  <si>
    <t>1:1:1</t>
  </si>
  <si>
    <t>10:10:1</t>
  </si>
  <si>
    <t>mean</t>
  </si>
  <si>
    <t>%lysis</t>
  </si>
  <si>
    <t>LLC/Dead+ | Freq. of Parent</t>
  </si>
  <si>
    <t>HW2021-03-10.0014.mqd</t>
  </si>
  <si>
    <t>HW2021-03-10.0015.mqd</t>
  </si>
  <si>
    <t>HW2021-03-10.0016.mqd</t>
  </si>
  <si>
    <t>HW2021-03-10.0017.mqd</t>
  </si>
  <si>
    <t>HW2021-03-10.0018.mqd</t>
  </si>
  <si>
    <t>HW2021-03-10.0019.mqd</t>
  </si>
  <si>
    <t>HW2021-03-10.0020.mqd</t>
  </si>
  <si>
    <t>HW2021-03-10.0021.mqd</t>
  </si>
  <si>
    <t>HW2021-03-10.0022.mqd</t>
  </si>
  <si>
    <t>HW2021-03-10.0023.mqd</t>
  </si>
  <si>
    <t>HW2021-03-10.0024.mqd</t>
  </si>
  <si>
    <t>HW2021-03-10.0025.mqd</t>
  </si>
  <si>
    <t>HW2021-03-10.0026.mqd</t>
  </si>
  <si>
    <t>HW2021-03-10.0027.mqd</t>
  </si>
  <si>
    <t>HW2021-03-10.0028.mqd</t>
  </si>
  <si>
    <t>HW2021-03-10.0029.mqd</t>
  </si>
  <si>
    <t>HW2021-03-10.0030.mqd</t>
  </si>
  <si>
    <t>HW2021-03-10.0031.mqd</t>
  </si>
  <si>
    <t>HW2021-03-10.0032.mqd</t>
  </si>
  <si>
    <t>HW2021-03-10.0033.mqd</t>
  </si>
  <si>
    <t>HW2021-03-10.0034.mqd</t>
  </si>
  <si>
    <t>HW2021-03-10.0035.mqd</t>
  </si>
  <si>
    <t>HW2021-03-10.0036.mqd</t>
  </si>
  <si>
    <t>HW2021-03-10.0037.mqd</t>
  </si>
  <si>
    <t>HW2021-03-10.0038.mqd</t>
  </si>
  <si>
    <t>HW2021-03-10.0039.mqd</t>
  </si>
  <si>
    <t>HW2021-03-10.0040.mqd</t>
  </si>
  <si>
    <t>HW2021-03-10.0041.mqd</t>
  </si>
  <si>
    <t>HW2021-03-10.0042.mqd</t>
  </si>
  <si>
    <t>HW2021-03-10.0043.mqd</t>
  </si>
  <si>
    <t>HW2021-03-10.0044.mqd</t>
  </si>
  <si>
    <t>HW2021-03-10.0045.mqd</t>
  </si>
  <si>
    <t>HW2021-03-10.0046.mqd</t>
  </si>
  <si>
    <t>HW2021-03-10.0047.mqd</t>
  </si>
  <si>
    <t>HW2021-03-10.0048.mqd</t>
  </si>
  <si>
    <t>HW2021-03-10.0049.mqd</t>
  </si>
  <si>
    <t>HW2021-03-10.0050.mqd</t>
  </si>
  <si>
    <t>HW2021-03-10.0051.mqd</t>
  </si>
  <si>
    <t>HW2021-03-10.0052.mqd</t>
  </si>
  <si>
    <t>none</t>
  </si>
  <si>
    <t>group</t>
  </si>
  <si>
    <t>ID</t>
  </si>
  <si>
    <t>sex</t>
  </si>
  <si>
    <t>birth</t>
  </si>
  <si>
    <t>genotype</t>
  </si>
  <si>
    <t>day-7          2020/7/9</t>
    <phoneticPr fontId="2"/>
  </si>
  <si>
    <t>day-1        2020/7/15</t>
    <phoneticPr fontId="2"/>
  </si>
  <si>
    <t>day0         2020/7/16</t>
    <phoneticPr fontId="2"/>
  </si>
  <si>
    <t>day16         2020/7/31</t>
    <phoneticPr fontId="2"/>
  </si>
  <si>
    <t>f</t>
    <phoneticPr fontId="3"/>
  </si>
  <si>
    <t>B6</t>
    <phoneticPr fontId="2"/>
  </si>
  <si>
    <t>LLC
3x10^5
IV</t>
  </si>
  <si>
    <t xml:space="preserve"> anti-AGM</t>
    <phoneticPr fontId="2"/>
  </si>
  <si>
    <t xml:space="preserve">none
</t>
  </si>
  <si>
    <t>L7-1</t>
  </si>
  <si>
    <t>8/25 end</t>
  </si>
  <si>
    <t>1-1</t>
  </si>
  <si>
    <t>1-2</t>
  </si>
  <si>
    <t>1-3</t>
  </si>
  <si>
    <t>1-4</t>
  </si>
  <si>
    <t>1-5</t>
  </si>
  <si>
    <t>2-1</t>
  </si>
  <si>
    <t>2-2</t>
  </si>
  <si>
    <t>2-3</t>
  </si>
  <si>
    <t>2-4</t>
  </si>
  <si>
    <t>2-5</t>
  </si>
  <si>
    <t>3-1</t>
  </si>
  <si>
    <t>3-2</t>
  </si>
  <si>
    <t>3-3</t>
  </si>
  <si>
    <t>3-4</t>
  </si>
  <si>
    <t>3-5</t>
  </si>
  <si>
    <t>4-1</t>
  </si>
  <si>
    <t>4-2</t>
  </si>
  <si>
    <t>4-3</t>
  </si>
  <si>
    <t>4-4</t>
  </si>
  <si>
    <t>4-5</t>
  </si>
  <si>
    <t>5-1</t>
  </si>
  <si>
    <t>5-2</t>
  </si>
  <si>
    <t>5-3</t>
  </si>
  <si>
    <t>5-4</t>
  </si>
  <si>
    <t>5-5</t>
  </si>
  <si>
    <t>6-1</t>
  </si>
  <si>
    <t>6-2</t>
  </si>
  <si>
    <t>6-3</t>
  </si>
  <si>
    <t>6-4</t>
  </si>
  <si>
    <t>6-5</t>
  </si>
  <si>
    <t>7-1</t>
  </si>
  <si>
    <t>7-2</t>
  </si>
  <si>
    <t>7-3</t>
  </si>
  <si>
    <t>7-4</t>
  </si>
  <si>
    <t>7-5</t>
  </si>
  <si>
    <t>8-1</t>
  </si>
  <si>
    <t>8-2</t>
  </si>
  <si>
    <t>8-3</t>
  </si>
  <si>
    <t>8-4</t>
  </si>
  <si>
    <t>8-5</t>
  </si>
  <si>
    <t>2020/7/16</t>
  </si>
  <si>
    <t>survival</t>
  </si>
  <si>
    <t>death</t>
  </si>
  <si>
    <t>CCL22</t>
    <phoneticPr fontId="14"/>
  </si>
  <si>
    <t>B6NK (NK cells from C57BL/6 mouse)</t>
    <phoneticPr fontId="14"/>
  </si>
  <si>
    <t>L7-1</t>
    <phoneticPr fontId="14"/>
  </si>
  <si>
    <t xml:space="preserve">none
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</si>
</sst>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;@"/>
    <numFmt numFmtId="165" formatCode="0.0_ "/>
    <numFmt numFmtId="166" formatCode="m/d/yy;@"/>
    <numFmt numFmtId="167" formatCode="0_ "/>
    <numFmt numFmtId="168" formatCode="0.0"/>
  </numFmts>
  <fonts count="15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sz val="10"/>
      <color theme="1"/>
      <name val="Calibri"/>
      <family val="2"/>
      <charset val="128"/>
      <scheme val="minor"/>
    </font>
    <font>
      <sz val="20"/>
      <color theme="1"/>
      <name val="Calibri"/>
      <family val="2"/>
      <scheme val="minor"/>
    </font>
    <font>
      <b/>
      <sz val="9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8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vertical="center"/>
    </xf>
    <xf numFmtId="2" fontId="1" fillId="0" borderId="0" xfId="0" applyNumberFormat="1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/>
    <xf numFmtId="0" fontId="7" fillId="0" borderId="0" xfId="0" applyFont="1"/>
    <xf numFmtId="0" fontId="1" fillId="0" borderId="0" xfId="0" applyFont="1" applyAlignment="1">
      <alignment horizontal="center"/>
    </xf>
    <xf numFmtId="0" fontId="8" fillId="0" borderId="3" xfId="1" applyBorder="1">
      <alignment vertical="center"/>
    </xf>
    <xf numFmtId="0" fontId="8" fillId="0" borderId="4" xfId="1" applyBorder="1" applyAlignment="1">
      <alignment horizontal="center" vertical="center"/>
    </xf>
    <xf numFmtId="14" fontId="10" fillId="0" borderId="5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0" fontId="0" fillId="0" borderId="7" xfId="0" applyBorder="1"/>
    <xf numFmtId="49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14" fontId="10" fillId="0" borderId="10" xfId="2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14" fontId="10" fillId="0" borderId="15" xfId="2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20" xfId="2" applyFont="1" applyBorder="1" applyAlignment="1">
      <alignment horizontal="center" vertical="center"/>
    </xf>
    <xf numFmtId="14" fontId="10" fillId="0" borderId="19" xfId="2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11" xfId="2" applyFont="1" applyBorder="1" applyAlignment="1">
      <alignment horizontal="center" vertical="center"/>
    </xf>
    <xf numFmtId="14" fontId="10" fillId="0" borderId="11" xfId="2" applyNumberFormat="1" applyFont="1" applyBorder="1" applyAlignment="1">
      <alignment horizontal="center" vertical="center"/>
    </xf>
    <xf numFmtId="0" fontId="0" fillId="0" borderId="26" xfId="2" applyFont="1" applyBorder="1" applyAlignment="1">
      <alignment horizontal="center" vertical="center"/>
    </xf>
    <xf numFmtId="14" fontId="10" fillId="0" borderId="25" xfId="2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9" fontId="8" fillId="0" borderId="10" xfId="1" applyNumberFormat="1" applyBorder="1" applyAlignment="1">
      <alignment horizontal="center" vertical="center"/>
    </xf>
    <xf numFmtId="49" fontId="8" fillId="0" borderId="15" xfId="1" applyNumberFormat="1" applyBorder="1" applyAlignment="1">
      <alignment horizontal="center" vertical="center"/>
    </xf>
    <xf numFmtId="49" fontId="8" fillId="0" borderId="19" xfId="1" applyNumberFormat="1" applyBorder="1" applyAlignment="1">
      <alignment horizontal="center" vertical="center"/>
    </xf>
    <xf numFmtId="49" fontId="8" fillId="0" borderId="11" xfId="1" applyNumberFormat="1" applyBorder="1" applyAlignment="1">
      <alignment horizontal="center" vertical="center"/>
    </xf>
    <xf numFmtId="49" fontId="8" fillId="0" borderId="25" xfId="1" applyNumberFormat="1" applyBorder="1" applyAlignment="1">
      <alignment horizontal="center" vertical="center"/>
    </xf>
    <xf numFmtId="168" fontId="1" fillId="0" borderId="0" xfId="0" applyNumberFormat="1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9" fillId="0" borderId="4" xfId="1" applyNumberFormat="1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3">
    <cellStyle name="Normal" xfId="0" builtinId="0"/>
    <cellStyle name="Normal 2" xfId="1" xr:uid="{7C6C6BBC-B1B9-EC4A-B154-9B471209A6CC}"/>
    <cellStyle name="Normal 2 2" xfId="2" xr:uid="{1E3FDB9E-7018-6C43-9078-1BB397FE5E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C247-861E-2C41-A693-FE9839DD0367}">
  <dimension ref="A1:D27"/>
  <sheetViews>
    <sheetView workbookViewId="0">
      <selection activeCell="B37" sqref="B37"/>
    </sheetView>
  </sheetViews>
  <sheetFormatPr baseColWidth="10" defaultRowHeight="16"/>
  <cols>
    <col min="1" max="2" width="27" customWidth="1"/>
  </cols>
  <sheetData>
    <row r="1" spans="1:4" s="1" customFormat="1" ht="68">
      <c r="A1" s="1" t="s">
        <v>0</v>
      </c>
      <c r="B1" s="1" t="s">
        <v>31</v>
      </c>
      <c r="C1" s="1" t="s">
        <v>1</v>
      </c>
      <c r="D1" s="1" t="s">
        <v>2</v>
      </c>
    </row>
    <row r="2" spans="1:4">
      <c r="A2" t="s">
        <v>3</v>
      </c>
      <c r="B2" s="2" t="s">
        <v>32</v>
      </c>
      <c r="C2">
        <v>15.7</v>
      </c>
      <c r="D2">
        <v>55.3</v>
      </c>
    </row>
    <row r="3" spans="1:4">
      <c r="A3" t="s">
        <v>4</v>
      </c>
      <c r="B3" s="2" t="s">
        <v>33</v>
      </c>
      <c r="C3">
        <v>9.5</v>
      </c>
      <c r="D3">
        <v>41.1</v>
      </c>
    </row>
    <row r="4" spans="1:4">
      <c r="A4" t="s">
        <v>5</v>
      </c>
      <c r="B4" s="2" t="s">
        <v>34</v>
      </c>
      <c r="C4">
        <v>8.1</v>
      </c>
      <c r="D4">
        <v>23.7</v>
      </c>
    </row>
    <row r="5" spans="1:4">
      <c r="A5" t="s">
        <v>6</v>
      </c>
      <c r="B5" s="2" t="s">
        <v>30</v>
      </c>
      <c r="C5">
        <v>16</v>
      </c>
      <c r="D5">
        <v>4.8</v>
      </c>
    </row>
    <row r="6" spans="1:4">
      <c r="A6" t="s">
        <v>7</v>
      </c>
      <c r="B6" s="2" t="s">
        <v>35</v>
      </c>
      <c r="C6">
        <v>8.1999999999999993</v>
      </c>
      <c r="D6">
        <v>38.4</v>
      </c>
    </row>
    <row r="7" spans="1:4">
      <c r="A7" t="s">
        <v>8</v>
      </c>
      <c r="B7" s="2" t="s">
        <v>33</v>
      </c>
      <c r="C7">
        <v>8.1</v>
      </c>
      <c r="D7">
        <v>38.9</v>
      </c>
    </row>
    <row r="8" spans="1:4">
      <c r="A8" t="s">
        <v>9</v>
      </c>
      <c r="B8" s="2" t="s">
        <v>36</v>
      </c>
      <c r="C8">
        <v>10.9</v>
      </c>
      <c r="D8">
        <v>42.4</v>
      </c>
    </row>
    <row r="9" spans="1:4">
      <c r="A9" t="s">
        <v>10</v>
      </c>
      <c r="B9" s="2" t="s">
        <v>29</v>
      </c>
      <c r="C9">
        <v>22.4</v>
      </c>
      <c r="D9">
        <v>45.7</v>
      </c>
    </row>
    <row r="10" spans="1:4">
      <c r="A10" t="s">
        <v>11</v>
      </c>
      <c r="B10" s="2" t="s">
        <v>32</v>
      </c>
      <c r="C10">
        <v>9.5</v>
      </c>
      <c r="D10">
        <v>42.7</v>
      </c>
    </row>
    <row r="11" spans="1:4">
      <c r="A11" t="s">
        <v>12</v>
      </c>
      <c r="B11" s="2" t="s">
        <v>33</v>
      </c>
      <c r="C11">
        <v>7.7</v>
      </c>
      <c r="D11">
        <v>39</v>
      </c>
    </row>
    <row r="12" spans="1:4">
      <c r="A12" t="s">
        <v>13</v>
      </c>
      <c r="B12" s="2" t="s">
        <v>34</v>
      </c>
      <c r="C12">
        <v>7.4</v>
      </c>
      <c r="D12">
        <v>21.5</v>
      </c>
    </row>
    <row r="13" spans="1:4">
      <c r="A13" t="s">
        <v>14</v>
      </c>
      <c r="B13" s="2" t="s">
        <v>30</v>
      </c>
      <c r="C13">
        <v>12.5</v>
      </c>
      <c r="D13">
        <v>3</v>
      </c>
    </row>
    <row r="14" spans="1:4">
      <c r="A14" t="s">
        <v>15</v>
      </c>
      <c r="B14" s="2" t="s">
        <v>35</v>
      </c>
      <c r="C14">
        <v>6.4</v>
      </c>
      <c r="D14">
        <v>27.2</v>
      </c>
    </row>
    <row r="15" spans="1:4">
      <c r="A15" t="s">
        <v>16</v>
      </c>
      <c r="B15" s="2" t="s">
        <v>33</v>
      </c>
      <c r="C15">
        <v>7.1</v>
      </c>
      <c r="D15">
        <v>39.4</v>
      </c>
    </row>
    <row r="16" spans="1:4">
      <c r="A16" t="s">
        <v>17</v>
      </c>
      <c r="B16" s="2" t="s">
        <v>36</v>
      </c>
      <c r="C16">
        <v>13</v>
      </c>
      <c r="D16">
        <v>45.3</v>
      </c>
    </row>
    <row r="17" spans="1:4">
      <c r="A17" t="s">
        <v>18</v>
      </c>
      <c r="B17" s="2" t="s">
        <v>29</v>
      </c>
      <c r="C17">
        <v>10.8</v>
      </c>
      <c r="D17">
        <v>35</v>
      </c>
    </row>
    <row r="18" spans="1:4">
      <c r="A18" t="s">
        <v>19</v>
      </c>
      <c r="B18" s="2" t="s">
        <v>32</v>
      </c>
      <c r="C18">
        <v>10.5</v>
      </c>
      <c r="D18">
        <v>48.6</v>
      </c>
    </row>
    <row r="19" spans="1:4">
      <c r="A19" t="s">
        <v>20</v>
      </c>
      <c r="B19" s="2" t="s">
        <v>33</v>
      </c>
      <c r="C19">
        <v>10.1</v>
      </c>
      <c r="D19">
        <v>37.6</v>
      </c>
    </row>
    <row r="20" spans="1:4">
      <c r="A20" t="s">
        <v>21</v>
      </c>
      <c r="B20" s="2" t="s">
        <v>34</v>
      </c>
      <c r="C20">
        <v>6.6</v>
      </c>
      <c r="D20">
        <v>21.2</v>
      </c>
    </row>
    <row r="21" spans="1:4">
      <c r="A21" t="s">
        <v>22</v>
      </c>
      <c r="B21" s="2" t="s">
        <v>30</v>
      </c>
      <c r="C21">
        <v>5</v>
      </c>
      <c r="D21">
        <v>3.2</v>
      </c>
    </row>
    <row r="22" spans="1:4">
      <c r="A22" t="s">
        <v>23</v>
      </c>
      <c r="B22" s="2" t="s">
        <v>35</v>
      </c>
      <c r="C22">
        <v>7.5</v>
      </c>
      <c r="D22">
        <v>29.4</v>
      </c>
    </row>
    <row r="23" spans="1:4">
      <c r="A23" t="s">
        <v>24</v>
      </c>
      <c r="B23" s="2" t="s">
        <v>33</v>
      </c>
      <c r="C23">
        <v>9.5</v>
      </c>
      <c r="D23">
        <v>43.6</v>
      </c>
    </row>
    <row r="24" spans="1:4">
      <c r="A24" t="s">
        <v>25</v>
      </c>
      <c r="B24" s="2" t="s">
        <v>36</v>
      </c>
      <c r="C24">
        <v>12</v>
      </c>
      <c r="D24">
        <v>44</v>
      </c>
    </row>
    <row r="25" spans="1:4">
      <c r="A25" t="s">
        <v>26</v>
      </c>
      <c r="B25" s="2" t="s">
        <v>29</v>
      </c>
      <c r="C25">
        <v>12.9</v>
      </c>
      <c r="D25">
        <v>39.200000000000003</v>
      </c>
    </row>
    <row r="26" spans="1:4">
      <c r="A26" t="s">
        <v>27</v>
      </c>
      <c r="C26">
        <v>10.3</v>
      </c>
      <c r="D26">
        <v>33.799999999999997</v>
      </c>
    </row>
    <row r="27" spans="1:4">
      <c r="A27" t="s">
        <v>28</v>
      </c>
      <c r="C27">
        <v>3.8</v>
      </c>
      <c r="D27">
        <v>14.3</v>
      </c>
    </row>
  </sheetData>
  <phoneticPr fontId="14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09FF-83FE-754B-AAE4-05011B88BB28}">
  <dimension ref="A1:AS18"/>
  <sheetViews>
    <sheetView topLeftCell="AA1" workbookViewId="0">
      <selection activeCell="AS2" sqref="AS2"/>
    </sheetView>
  </sheetViews>
  <sheetFormatPr baseColWidth="10" defaultRowHeight="16"/>
  <sheetData>
    <row r="1" spans="1:45">
      <c r="A1" s="3"/>
      <c r="B1" s="3"/>
      <c r="C1" s="3"/>
      <c r="D1" s="3"/>
      <c r="E1" s="3"/>
      <c r="F1" s="7"/>
      <c r="G1" s="7"/>
      <c r="H1" s="7"/>
      <c r="I1" s="7"/>
      <c r="J1" s="7"/>
      <c r="K1" s="7"/>
      <c r="L1" s="7"/>
      <c r="M1" s="7" t="s">
        <v>37</v>
      </c>
      <c r="N1" s="7"/>
      <c r="O1" s="7"/>
      <c r="P1" s="7"/>
      <c r="Q1" s="7"/>
    </row>
    <row r="2" spans="1:45">
      <c r="A2" s="3" t="s">
        <v>38</v>
      </c>
      <c r="B2" s="3"/>
      <c r="C2" s="3"/>
      <c r="D2" s="3"/>
      <c r="E2" s="3" t="s">
        <v>39</v>
      </c>
      <c r="F2" s="7" t="s">
        <v>40</v>
      </c>
      <c r="G2" s="7" t="s">
        <v>41</v>
      </c>
      <c r="H2" s="7" t="s">
        <v>42</v>
      </c>
      <c r="I2" s="7" t="s">
        <v>43</v>
      </c>
      <c r="J2" s="7" t="s">
        <v>44</v>
      </c>
      <c r="K2" s="7" t="s">
        <v>45</v>
      </c>
      <c r="L2" s="7" t="s">
        <v>46</v>
      </c>
      <c r="M2" s="7" t="s">
        <v>47</v>
      </c>
      <c r="N2" s="7" t="s">
        <v>48</v>
      </c>
      <c r="O2" s="7" t="s">
        <v>49</v>
      </c>
      <c r="P2" s="7" t="s">
        <v>50</v>
      </c>
      <c r="Q2" s="7" t="s">
        <v>51</v>
      </c>
      <c r="S2" s="7" t="s">
        <v>75</v>
      </c>
      <c r="T2" s="7" t="s">
        <v>76</v>
      </c>
      <c r="U2" s="7" t="s">
        <v>77</v>
      </c>
      <c r="V2" s="7" t="s">
        <v>78</v>
      </c>
      <c r="W2" s="7" t="s">
        <v>79</v>
      </c>
      <c r="X2" s="7" t="s">
        <v>80</v>
      </c>
      <c r="Y2" s="7" t="s">
        <v>81</v>
      </c>
      <c r="Z2" s="7" t="s">
        <v>82</v>
      </c>
      <c r="AA2" s="7" t="s">
        <v>83</v>
      </c>
      <c r="AB2" s="7" t="s">
        <v>84</v>
      </c>
      <c r="AC2" s="7" t="s">
        <v>85</v>
      </c>
      <c r="AD2" s="7" t="s">
        <v>86</v>
      </c>
      <c r="AE2" s="7" t="s">
        <v>87</v>
      </c>
      <c r="AG2" s="7" t="s">
        <v>101</v>
      </c>
      <c r="AH2" s="7" t="s">
        <v>102</v>
      </c>
      <c r="AI2" s="7" t="s">
        <v>103</v>
      </c>
      <c r="AJ2" s="7" t="s">
        <v>104</v>
      </c>
      <c r="AK2" s="7" t="s">
        <v>105</v>
      </c>
      <c r="AL2" s="7" t="s">
        <v>106</v>
      </c>
      <c r="AM2" s="7" t="s">
        <v>107</v>
      </c>
      <c r="AN2" s="7" t="s">
        <v>108</v>
      </c>
      <c r="AO2" s="7" t="s">
        <v>109</v>
      </c>
      <c r="AP2" s="7" t="s">
        <v>110</v>
      </c>
      <c r="AQ2" s="7" t="s">
        <v>111</v>
      </c>
      <c r="AR2" s="7" t="s">
        <v>112</v>
      </c>
      <c r="AS2" s="7" t="s">
        <v>323</v>
      </c>
    </row>
    <row r="3" spans="1:45">
      <c r="A3" s="3"/>
      <c r="B3" s="3"/>
      <c r="C3" s="3" t="s">
        <v>121</v>
      </c>
      <c r="D3" s="3" t="s">
        <v>29</v>
      </c>
      <c r="E3" s="3"/>
      <c r="F3" s="7" t="s">
        <v>52</v>
      </c>
      <c r="G3" s="7" t="s">
        <v>52</v>
      </c>
      <c r="H3" s="7" t="s">
        <v>52</v>
      </c>
      <c r="I3" s="7" t="s">
        <v>52</v>
      </c>
      <c r="J3" s="7" t="s">
        <v>52</v>
      </c>
      <c r="K3" s="7" t="s">
        <v>52</v>
      </c>
      <c r="L3" s="7" t="s">
        <v>52</v>
      </c>
      <c r="M3" s="7" t="s">
        <v>52</v>
      </c>
      <c r="N3" s="7" t="s">
        <v>52</v>
      </c>
      <c r="O3" s="7" t="s">
        <v>52</v>
      </c>
      <c r="P3" s="7" t="s">
        <v>52</v>
      </c>
      <c r="Q3" s="7" t="s">
        <v>52</v>
      </c>
      <c r="S3" s="7" t="s">
        <v>52</v>
      </c>
      <c r="T3" s="7" t="s">
        <v>52</v>
      </c>
      <c r="U3" s="7" t="s">
        <v>52</v>
      </c>
      <c r="V3" s="7" t="s">
        <v>52</v>
      </c>
      <c r="W3" s="7" t="s">
        <v>52</v>
      </c>
      <c r="X3" s="7" t="s">
        <v>52</v>
      </c>
      <c r="Y3" s="7" t="s">
        <v>52</v>
      </c>
      <c r="Z3" s="7" t="s">
        <v>52</v>
      </c>
      <c r="AA3" s="7" t="s">
        <v>52</v>
      </c>
      <c r="AB3" s="7" t="s">
        <v>52</v>
      </c>
      <c r="AC3" s="7" t="s">
        <v>52</v>
      </c>
      <c r="AD3" s="7" t="s">
        <v>52</v>
      </c>
      <c r="AE3" s="7" t="s">
        <v>52</v>
      </c>
      <c r="AG3" s="7" t="s">
        <v>52</v>
      </c>
      <c r="AH3" s="7" t="s">
        <v>52</v>
      </c>
      <c r="AI3" s="7" t="s">
        <v>52</v>
      </c>
      <c r="AJ3" s="7" t="s">
        <v>52</v>
      </c>
      <c r="AK3" s="7" t="s">
        <v>52</v>
      </c>
      <c r="AL3" s="7" t="s">
        <v>52</v>
      </c>
      <c r="AM3" s="7" t="s">
        <v>52</v>
      </c>
      <c r="AN3" s="7" t="s">
        <v>52</v>
      </c>
      <c r="AO3" s="7" t="s">
        <v>52</v>
      </c>
      <c r="AP3" s="7" t="s">
        <v>52</v>
      </c>
      <c r="AQ3" s="7" t="s">
        <v>52</v>
      </c>
      <c r="AR3" s="7" t="s">
        <v>52</v>
      </c>
      <c r="AS3" s="7" t="s">
        <v>52</v>
      </c>
    </row>
    <row r="4" spans="1:45">
      <c r="A4" s="3" t="s">
        <v>53</v>
      </c>
      <c r="B4" s="3"/>
      <c r="C4" s="10">
        <v>1</v>
      </c>
      <c r="D4" s="10">
        <v>3</v>
      </c>
      <c r="E4" s="3">
        <v>1</v>
      </c>
      <c r="F4" s="5">
        <v>173.76</v>
      </c>
      <c r="G4" s="5">
        <v>1.1399999999999999</v>
      </c>
      <c r="H4" s="5">
        <v>94.65</v>
      </c>
      <c r="I4" s="5">
        <v>17.38</v>
      </c>
      <c r="J4" s="5">
        <v>62.33</v>
      </c>
      <c r="K4" s="5">
        <v>1.71</v>
      </c>
      <c r="L4" s="5" t="s">
        <v>54</v>
      </c>
      <c r="M4" s="5" t="s">
        <v>55</v>
      </c>
      <c r="N4" s="5">
        <v>69.97</v>
      </c>
      <c r="O4" s="5">
        <v>1.26</v>
      </c>
      <c r="P4" s="5">
        <v>34.15</v>
      </c>
      <c r="Q4" s="5" t="s">
        <v>56</v>
      </c>
      <c r="S4" s="5">
        <v>4.75</v>
      </c>
      <c r="T4" s="5" t="s">
        <v>88</v>
      </c>
      <c r="U4" s="5" t="s">
        <v>89</v>
      </c>
      <c r="V4" s="5">
        <v>5.24</v>
      </c>
      <c r="W4" s="5" t="s">
        <v>90</v>
      </c>
      <c r="X4" s="5" t="s">
        <v>91</v>
      </c>
      <c r="Y4" s="5">
        <v>11.86</v>
      </c>
      <c r="Z4" s="5">
        <v>5.17</v>
      </c>
      <c r="AA4" s="5" t="s">
        <v>92</v>
      </c>
      <c r="AB4" s="5">
        <v>7.9</v>
      </c>
      <c r="AC4" s="5" t="s">
        <v>93</v>
      </c>
      <c r="AD4" s="5">
        <v>7.19</v>
      </c>
      <c r="AE4" s="5">
        <v>5.25</v>
      </c>
      <c r="AG4" s="5">
        <v>88.02</v>
      </c>
      <c r="AH4" s="5" t="s">
        <v>113</v>
      </c>
      <c r="AI4" s="5">
        <v>0.87</v>
      </c>
      <c r="AJ4" s="5">
        <v>3.7</v>
      </c>
      <c r="AK4" s="5">
        <v>55.32</v>
      </c>
      <c r="AL4" s="5">
        <v>17.84</v>
      </c>
      <c r="AM4" s="5">
        <v>7.97</v>
      </c>
      <c r="AN4" s="5">
        <v>16.55</v>
      </c>
      <c r="AO4" s="5">
        <v>446</v>
      </c>
      <c r="AP4" s="5">
        <v>199.41</v>
      </c>
      <c r="AQ4" s="5">
        <v>2.79</v>
      </c>
      <c r="AR4" s="5">
        <v>49.96</v>
      </c>
      <c r="AS4" s="5">
        <v>60.78</v>
      </c>
    </row>
    <row r="5" spans="1:45">
      <c r="A5" s="3" t="s">
        <v>57</v>
      </c>
      <c r="B5" s="3"/>
      <c r="C5" s="10">
        <v>1</v>
      </c>
      <c r="D5" s="10">
        <v>1</v>
      </c>
      <c r="E5" s="3">
        <v>1</v>
      </c>
      <c r="F5" s="5">
        <v>37.369999999999997</v>
      </c>
      <c r="G5" s="5" t="s">
        <v>58</v>
      </c>
      <c r="H5" s="5">
        <v>34.950000000000003</v>
      </c>
      <c r="I5" s="5">
        <v>14.45</v>
      </c>
      <c r="J5" s="5">
        <v>17.579999999999998</v>
      </c>
      <c r="K5" s="5">
        <v>1.26</v>
      </c>
      <c r="L5" s="5" t="s">
        <v>54</v>
      </c>
      <c r="M5" s="5" t="s">
        <v>55</v>
      </c>
      <c r="N5" s="5">
        <v>14.04</v>
      </c>
      <c r="O5" s="5" t="s">
        <v>59</v>
      </c>
      <c r="P5" s="5">
        <v>9.1</v>
      </c>
      <c r="Q5" s="5" t="s">
        <v>56</v>
      </c>
      <c r="S5" s="5" t="s">
        <v>94</v>
      </c>
      <c r="T5" s="5" t="s">
        <v>88</v>
      </c>
      <c r="U5" s="5" t="s">
        <v>89</v>
      </c>
      <c r="V5" s="5">
        <v>1.19</v>
      </c>
      <c r="W5" s="5" t="s">
        <v>90</v>
      </c>
      <c r="X5" s="5" t="s">
        <v>91</v>
      </c>
      <c r="Y5" s="5" t="s">
        <v>95</v>
      </c>
      <c r="Z5" s="5" t="s">
        <v>96</v>
      </c>
      <c r="AA5" s="5" t="s">
        <v>92</v>
      </c>
      <c r="AB5" s="5" t="s">
        <v>97</v>
      </c>
      <c r="AC5" s="5" t="s">
        <v>93</v>
      </c>
      <c r="AD5" s="5">
        <v>1.25</v>
      </c>
      <c r="AE5" s="5" t="s">
        <v>98</v>
      </c>
      <c r="AG5" s="5">
        <v>22.1</v>
      </c>
      <c r="AH5" s="5" t="s">
        <v>113</v>
      </c>
      <c r="AI5" s="5" t="s">
        <v>114</v>
      </c>
      <c r="AJ5" s="5">
        <v>2.1</v>
      </c>
      <c r="AK5" s="5">
        <v>37.03</v>
      </c>
      <c r="AL5" s="5">
        <v>21.23</v>
      </c>
      <c r="AM5" s="5" t="s">
        <v>115</v>
      </c>
      <c r="AN5" s="5" t="s">
        <v>116</v>
      </c>
      <c r="AO5" s="5">
        <v>121.61</v>
      </c>
      <c r="AP5" s="5">
        <v>82.37</v>
      </c>
      <c r="AQ5" s="5">
        <v>0.77</v>
      </c>
      <c r="AR5" s="5">
        <v>38.78</v>
      </c>
      <c r="AS5" s="5">
        <v>8.58</v>
      </c>
    </row>
    <row r="6" spans="1:45">
      <c r="A6" s="3" t="s">
        <v>60</v>
      </c>
      <c r="B6" s="3"/>
      <c r="C6" s="10">
        <v>1</v>
      </c>
      <c r="D6" s="10">
        <v>0.3</v>
      </c>
      <c r="E6" s="3">
        <v>1</v>
      </c>
      <c r="F6" s="5">
        <v>2.83</v>
      </c>
      <c r="G6" s="5" t="s">
        <v>58</v>
      </c>
      <c r="H6" s="5">
        <v>5.98</v>
      </c>
      <c r="I6" s="5">
        <v>14.16</v>
      </c>
      <c r="J6" s="5">
        <v>3.39</v>
      </c>
      <c r="K6" s="5">
        <v>0.87</v>
      </c>
      <c r="L6" s="5">
        <v>0.6</v>
      </c>
      <c r="M6" s="5" t="s">
        <v>55</v>
      </c>
      <c r="N6" s="5" t="s">
        <v>61</v>
      </c>
      <c r="O6" s="5" t="s">
        <v>59</v>
      </c>
      <c r="P6" s="5">
        <v>0.88</v>
      </c>
      <c r="Q6" s="5" t="s">
        <v>56</v>
      </c>
      <c r="S6" s="5" t="s">
        <v>94</v>
      </c>
      <c r="T6" s="5" t="s">
        <v>88</v>
      </c>
      <c r="U6" s="5" t="s">
        <v>89</v>
      </c>
      <c r="V6" s="5" t="s">
        <v>99</v>
      </c>
      <c r="W6" s="5" t="s">
        <v>90</v>
      </c>
      <c r="X6" s="5" t="s">
        <v>91</v>
      </c>
      <c r="Y6" s="5" t="s">
        <v>95</v>
      </c>
      <c r="Z6" s="5" t="s">
        <v>96</v>
      </c>
      <c r="AA6" s="5" t="s">
        <v>92</v>
      </c>
      <c r="AB6" s="5" t="s">
        <v>97</v>
      </c>
      <c r="AC6" s="5" t="s">
        <v>93</v>
      </c>
      <c r="AD6" s="5" t="s">
        <v>100</v>
      </c>
      <c r="AE6" s="5" t="s">
        <v>98</v>
      </c>
      <c r="AG6" s="5">
        <v>5.24</v>
      </c>
      <c r="AH6" s="5" t="s">
        <v>113</v>
      </c>
      <c r="AI6" s="5" t="s">
        <v>114</v>
      </c>
      <c r="AJ6" s="5">
        <v>2.33</v>
      </c>
      <c r="AK6" s="5">
        <v>31.69</v>
      </c>
      <c r="AL6" s="5">
        <v>23.68</v>
      </c>
      <c r="AM6" s="5" t="s">
        <v>115</v>
      </c>
      <c r="AN6" s="5" t="s">
        <v>116</v>
      </c>
      <c r="AO6" s="5">
        <v>26.23</v>
      </c>
      <c r="AP6" s="5">
        <v>24.72</v>
      </c>
      <c r="AQ6" s="5" t="s">
        <v>89</v>
      </c>
      <c r="AR6" s="5">
        <v>40.85</v>
      </c>
      <c r="AS6" s="5">
        <v>1.52</v>
      </c>
    </row>
    <row r="7" spans="1:45">
      <c r="A7" s="3" t="s">
        <v>62</v>
      </c>
      <c r="B7" s="3"/>
      <c r="C7" s="10">
        <v>1</v>
      </c>
      <c r="D7" s="10">
        <v>0</v>
      </c>
      <c r="E7" s="3">
        <v>1</v>
      </c>
      <c r="F7" s="5">
        <v>0.63</v>
      </c>
      <c r="G7" s="5" t="s">
        <v>58</v>
      </c>
      <c r="H7" s="5">
        <v>1.1100000000000001</v>
      </c>
      <c r="I7" s="5">
        <v>13.64</v>
      </c>
      <c r="J7" s="5">
        <v>1.83</v>
      </c>
      <c r="K7" s="5" t="s">
        <v>63</v>
      </c>
      <c r="L7" s="5" t="s">
        <v>54</v>
      </c>
      <c r="M7" s="5" t="s">
        <v>55</v>
      </c>
      <c r="N7" s="5" t="s">
        <v>61</v>
      </c>
      <c r="O7" s="5" t="s">
        <v>59</v>
      </c>
      <c r="P7" s="5">
        <v>0.45</v>
      </c>
      <c r="Q7" s="5" t="s">
        <v>56</v>
      </c>
      <c r="S7" s="5" t="s">
        <v>94</v>
      </c>
      <c r="T7" s="5" t="s">
        <v>88</v>
      </c>
      <c r="U7" s="5" t="s">
        <v>89</v>
      </c>
      <c r="V7" s="5" t="s">
        <v>99</v>
      </c>
      <c r="W7" s="5" t="s">
        <v>90</v>
      </c>
      <c r="X7" s="5" t="s">
        <v>91</v>
      </c>
      <c r="Y7" s="5" t="s">
        <v>95</v>
      </c>
      <c r="Z7" s="5" t="s">
        <v>96</v>
      </c>
      <c r="AA7" s="5" t="s">
        <v>92</v>
      </c>
      <c r="AB7" s="5" t="s">
        <v>97</v>
      </c>
      <c r="AC7" s="5" t="s">
        <v>93</v>
      </c>
      <c r="AD7" s="5" t="s">
        <v>100</v>
      </c>
      <c r="AE7" s="5">
        <v>5.19</v>
      </c>
      <c r="AG7" s="5">
        <v>1.46</v>
      </c>
      <c r="AH7" s="5" t="s">
        <v>113</v>
      </c>
      <c r="AI7" s="5" t="s">
        <v>114</v>
      </c>
      <c r="AJ7" s="5">
        <v>2.64</v>
      </c>
      <c r="AK7" s="5">
        <v>38.159999999999997</v>
      </c>
      <c r="AL7" s="5">
        <v>26.11</v>
      </c>
      <c r="AM7" s="5" t="s">
        <v>115</v>
      </c>
      <c r="AN7" s="5" t="s">
        <v>116</v>
      </c>
      <c r="AO7" s="5" t="s">
        <v>117</v>
      </c>
      <c r="AP7" s="5" t="s">
        <v>118</v>
      </c>
      <c r="AQ7" s="5" t="s">
        <v>89</v>
      </c>
      <c r="AR7" s="5">
        <v>39.46</v>
      </c>
      <c r="AS7" s="5" t="s">
        <v>119</v>
      </c>
    </row>
    <row r="8" spans="1:45">
      <c r="A8" s="4" t="s">
        <v>64</v>
      </c>
      <c r="B8" s="4"/>
      <c r="C8" s="4">
        <v>0</v>
      </c>
      <c r="D8" s="4">
        <v>1</v>
      </c>
      <c r="E8" s="4">
        <v>1</v>
      </c>
      <c r="F8" s="6">
        <v>37.81</v>
      </c>
      <c r="G8" s="6">
        <v>1.08</v>
      </c>
      <c r="H8" s="6">
        <v>22.81</v>
      </c>
      <c r="I8" s="6">
        <v>13.09</v>
      </c>
      <c r="J8" s="6">
        <v>6.17</v>
      </c>
      <c r="K8" s="6">
        <v>1.52</v>
      </c>
      <c r="L8" s="6">
        <v>0.79</v>
      </c>
      <c r="M8" s="6">
        <v>0.96</v>
      </c>
      <c r="N8" s="6">
        <v>23.17</v>
      </c>
      <c r="O8" s="6" t="s">
        <v>59</v>
      </c>
      <c r="P8" s="6">
        <v>1.61</v>
      </c>
      <c r="Q8" s="6" t="s">
        <v>56</v>
      </c>
      <c r="S8" s="6" t="s">
        <v>94</v>
      </c>
      <c r="T8" s="6" t="s">
        <v>88</v>
      </c>
      <c r="U8" s="6" t="s">
        <v>89</v>
      </c>
      <c r="V8" s="6" t="s">
        <v>99</v>
      </c>
      <c r="W8" s="6" t="s">
        <v>90</v>
      </c>
      <c r="X8" s="6" t="s">
        <v>91</v>
      </c>
      <c r="Y8" s="6" t="s">
        <v>95</v>
      </c>
      <c r="Z8" s="6" t="s">
        <v>96</v>
      </c>
      <c r="AA8" s="6" t="s">
        <v>92</v>
      </c>
      <c r="AB8" s="6" t="s">
        <v>97</v>
      </c>
      <c r="AC8" s="6" t="s">
        <v>93</v>
      </c>
      <c r="AD8" s="6" t="s">
        <v>100</v>
      </c>
      <c r="AE8" s="6" t="s">
        <v>98</v>
      </c>
      <c r="AG8" s="6">
        <v>15.31</v>
      </c>
      <c r="AH8" s="6" t="s">
        <v>113</v>
      </c>
      <c r="AI8" s="6" t="s">
        <v>114</v>
      </c>
      <c r="AJ8" s="6" t="s">
        <v>119</v>
      </c>
      <c r="AK8" s="6">
        <v>3.06</v>
      </c>
      <c r="AL8" s="6">
        <v>1.63</v>
      </c>
      <c r="AM8" s="6" t="s">
        <v>115</v>
      </c>
      <c r="AN8" s="6" t="s">
        <v>116</v>
      </c>
      <c r="AO8" s="6">
        <v>44.81</v>
      </c>
      <c r="AP8" s="6">
        <v>25.89</v>
      </c>
      <c r="AQ8" s="6" t="s">
        <v>89</v>
      </c>
      <c r="AR8" s="6">
        <v>7.01</v>
      </c>
      <c r="AS8" s="6">
        <v>17.84</v>
      </c>
    </row>
    <row r="9" spans="1:45">
      <c r="A9" s="3" t="s">
        <v>65</v>
      </c>
      <c r="B9" s="3"/>
      <c r="C9" s="8">
        <v>1</v>
      </c>
      <c r="D9" s="8">
        <v>3</v>
      </c>
      <c r="E9" s="3">
        <v>1</v>
      </c>
      <c r="F9" s="5">
        <v>170.72</v>
      </c>
      <c r="G9" s="5">
        <v>1.78</v>
      </c>
      <c r="H9" s="5">
        <v>115.59</v>
      </c>
      <c r="I9" s="5">
        <v>17.57</v>
      </c>
      <c r="J9" s="5">
        <v>80.55</v>
      </c>
      <c r="K9" s="5">
        <v>1.96</v>
      </c>
      <c r="L9" s="5">
        <v>0.61</v>
      </c>
      <c r="M9" s="5">
        <v>1.22</v>
      </c>
      <c r="N9" s="5">
        <v>50.88</v>
      </c>
      <c r="O9" s="5" t="s">
        <v>59</v>
      </c>
      <c r="P9" s="5">
        <v>26.69</v>
      </c>
      <c r="Q9" s="5" t="s">
        <v>56</v>
      </c>
      <c r="S9" s="9">
        <v>1.34</v>
      </c>
      <c r="T9" s="9" t="s">
        <v>88</v>
      </c>
      <c r="U9" s="9" t="s">
        <v>89</v>
      </c>
      <c r="V9" s="9">
        <v>3</v>
      </c>
      <c r="W9" s="9" t="s">
        <v>90</v>
      </c>
      <c r="X9" s="9" t="s">
        <v>91</v>
      </c>
      <c r="Y9" s="9" t="s">
        <v>95</v>
      </c>
      <c r="Z9" s="9" t="s">
        <v>96</v>
      </c>
      <c r="AA9" s="9" t="s">
        <v>92</v>
      </c>
      <c r="AB9" s="9" t="s">
        <v>97</v>
      </c>
      <c r="AC9" s="9" t="s">
        <v>93</v>
      </c>
      <c r="AD9" s="9">
        <v>3.45</v>
      </c>
      <c r="AE9" s="9" t="s">
        <v>98</v>
      </c>
      <c r="AG9" s="9">
        <v>77.709999999999994</v>
      </c>
      <c r="AH9" s="9" t="s">
        <v>113</v>
      </c>
      <c r="AI9" s="9">
        <v>1.03</v>
      </c>
      <c r="AJ9" s="9">
        <v>2.77</v>
      </c>
      <c r="AK9" s="9">
        <v>48.44</v>
      </c>
      <c r="AL9" s="9">
        <v>14.75</v>
      </c>
      <c r="AM9" s="9">
        <v>1.27</v>
      </c>
      <c r="AN9" s="9">
        <v>11.84</v>
      </c>
      <c r="AO9" s="9">
        <v>339.34</v>
      </c>
      <c r="AP9" s="9">
        <v>160.11000000000001</v>
      </c>
      <c r="AQ9" s="9" t="s">
        <v>89</v>
      </c>
      <c r="AR9" s="9">
        <v>42.36</v>
      </c>
      <c r="AS9" s="9">
        <v>65.11</v>
      </c>
    </row>
    <row r="10" spans="1:45">
      <c r="A10" s="3" t="s">
        <v>66</v>
      </c>
      <c r="B10" s="3"/>
      <c r="C10" s="10">
        <v>1</v>
      </c>
      <c r="D10" s="10">
        <v>1</v>
      </c>
      <c r="E10" s="3">
        <v>1</v>
      </c>
      <c r="F10" s="5">
        <v>46.22</v>
      </c>
      <c r="G10" s="5">
        <v>1.0900000000000001</v>
      </c>
      <c r="H10" s="5">
        <v>38.43</v>
      </c>
      <c r="I10" s="5">
        <v>15.05</v>
      </c>
      <c r="J10" s="5">
        <v>23.76</v>
      </c>
      <c r="K10" s="5">
        <v>1.33</v>
      </c>
      <c r="L10" s="5">
        <v>0.96</v>
      </c>
      <c r="M10" s="5" t="s">
        <v>55</v>
      </c>
      <c r="N10" s="5">
        <v>10.25</v>
      </c>
      <c r="O10" s="5" t="s">
        <v>59</v>
      </c>
      <c r="P10" s="5">
        <v>5.8</v>
      </c>
      <c r="Q10" s="5" t="s">
        <v>56</v>
      </c>
      <c r="S10" s="5" t="s">
        <v>94</v>
      </c>
      <c r="T10" s="5" t="s">
        <v>88</v>
      </c>
      <c r="U10" s="5" t="s">
        <v>89</v>
      </c>
      <c r="V10" s="5">
        <v>0.54</v>
      </c>
      <c r="W10" s="5" t="s">
        <v>90</v>
      </c>
      <c r="X10" s="5" t="s">
        <v>91</v>
      </c>
      <c r="Y10" s="5" t="s">
        <v>95</v>
      </c>
      <c r="Z10" s="5" t="s">
        <v>96</v>
      </c>
      <c r="AA10" s="5" t="s">
        <v>92</v>
      </c>
      <c r="AB10" s="5" t="s">
        <v>97</v>
      </c>
      <c r="AC10" s="5" t="s">
        <v>93</v>
      </c>
      <c r="AD10" s="5" t="s">
        <v>100</v>
      </c>
      <c r="AE10" s="5" t="s">
        <v>98</v>
      </c>
      <c r="AG10" s="5">
        <v>17.03</v>
      </c>
      <c r="AH10" s="5">
        <v>1.93</v>
      </c>
      <c r="AI10" s="5">
        <v>1.1599999999999999</v>
      </c>
      <c r="AJ10" s="5">
        <v>2.17</v>
      </c>
      <c r="AK10" s="5">
        <v>33.369999999999997</v>
      </c>
      <c r="AL10" s="5">
        <v>20.059999999999999</v>
      </c>
      <c r="AM10" s="5" t="s">
        <v>115</v>
      </c>
      <c r="AN10" s="5" t="s">
        <v>116</v>
      </c>
      <c r="AO10" s="5">
        <v>87.53</v>
      </c>
      <c r="AP10" s="5">
        <v>65.790000000000006</v>
      </c>
      <c r="AQ10" s="5" t="s">
        <v>89</v>
      </c>
      <c r="AR10" s="5">
        <v>36.28</v>
      </c>
      <c r="AS10" s="5">
        <v>7.36</v>
      </c>
    </row>
    <row r="11" spans="1:45">
      <c r="A11" s="3" t="s">
        <v>67</v>
      </c>
      <c r="B11" s="3"/>
      <c r="C11" s="10">
        <v>1</v>
      </c>
      <c r="D11" s="10">
        <v>0.3</v>
      </c>
      <c r="E11" s="3">
        <v>1</v>
      </c>
      <c r="F11" s="5">
        <v>5.87</v>
      </c>
      <c r="G11" s="5" t="s">
        <v>58</v>
      </c>
      <c r="H11" s="5">
        <v>7.14</v>
      </c>
      <c r="I11" s="5">
        <v>12.1</v>
      </c>
      <c r="J11" s="5">
        <v>4.5199999999999996</v>
      </c>
      <c r="K11" s="5">
        <v>0.83</v>
      </c>
      <c r="L11" s="5" t="s">
        <v>54</v>
      </c>
      <c r="M11" s="5" t="s">
        <v>55</v>
      </c>
      <c r="N11" s="5" t="s">
        <v>61</v>
      </c>
      <c r="O11" s="5" t="s">
        <v>59</v>
      </c>
      <c r="P11" s="5">
        <v>0.84</v>
      </c>
      <c r="Q11" s="5" t="s">
        <v>56</v>
      </c>
      <c r="S11" s="5" t="s">
        <v>94</v>
      </c>
      <c r="T11" s="5" t="s">
        <v>88</v>
      </c>
      <c r="U11" s="5" t="s">
        <v>89</v>
      </c>
      <c r="V11" s="5" t="s">
        <v>99</v>
      </c>
      <c r="W11" s="5" t="s">
        <v>90</v>
      </c>
      <c r="X11" s="5" t="s">
        <v>91</v>
      </c>
      <c r="Y11" s="5" t="s">
        <v>95</v>
      </c>
      <c r="Z11" s="5" t="s">
        <v>96</v>
      </c>
      <c r="AA11" s="5" t="s">
        <v>92</v>
      </c>
      <c r="AB11" s="5" t="s">
        <v>97</v>
      </c>
      <c r="AC11" s="5" t="s">
        <v>93</v>
      </c>
      <c r="AD11" s="5" t="s">
        <v>100</v>
      </c>
      <c r="AE11" s="5" t="s">
        <v>98</v>
      </c>
      <c r="AG11" s="5">
        <v>4.1399999999999997</v>
      </c>
      <c r="AH11" s="5" t="s">
        <v>113</v>
      </c>
      <c r="AI11" s="5" t="s">
        <v>114</v>
      </c>
      <c r="AJ11" s="5">
        <v>1.84</v>
      </c>
      <c r="AK11" s="5">
        <v>29.41</v>
      </c>
      <c r="AL11" s="5">
        <v>21.94</v>
      </c>
      <c r="AM11" s="5" t="s">
        <v>115</v>
      </c>
      <c r="AN11" s="5" t="s">
        <v>116</v>
      </c>
      <c r="AO11" s="5">
        <v>20.67</v>
      </c>
      <c r="AP11" s="5">
        <v>19.2</v>
      </c>
      <c r="AQ11" s="5" t="s">
        <v>89</v>
      </c>
      <c r="AR11" s="5">
        <v>39.159999999999997</v>
      </c>
      <c r="AS11" s="5" t="s">
        <v>119</v>
      </c>
    </row>
    <row r="12" spans="1:45">
      <c r="A12" s="3" t="s">
        <v>68</v>
      </c>
      <c r="B12" s="3"/>
      <c r="C12" s="10">
        <v>1</v>
      </c>
      <c r="D12" s="10">
        <v>0</v>
      </c>
      <c r="E12" s="3">
        <v>1</v>
      </c>
      <c r="F12" s="5">
        <v>1.49</v>
      </c>
      <c r="G12" s="5" t="s">
        <v>58</v>
      </c>
      <c r="H12" s="5">
        <v>3.01</v>
      </c>
      <c r="I12" s="5">
        <v>12.47</v>
      </c>
      <c r="J12" s="5">
        <v>2.93</v>
      </c>
      <c r="K12" s="5">
        <v>0.75</v>
      </c>
      <c r="L12" s="5">
        <v>0.47</v>
      </c>
      <c r="M12" s="5" t="s">
        <v>55</v>
      </c>
      <c r="N12" s="5" t="s">
        <v>61</v>
      </c>
      <c r="O12" s="5" t="s">
        <v>59</v>
      </c>
      <c r="P12" s="5">
        <v>0.6</v>
      </c>
      <c r="Q12" s="5" t="s">
        <v>56</v>
      </c>
      <c r="S12" s="5" t="s">
        <v>94</v>
      </c>
      <c r="T12" s="5" t="s">
        <v>88</v>
      </c>
      <c r="U12" s="5" t="s">
        <v>89</v>
      </c>
      <c r="V12" s="5" t="s">
        <v>99</v>
      </c>
      <c r="W12" s="5" t="s">
        <v>90</v>
      </c>
      <c r="X12" s="5" t="s">
        <v>91</v>
      </c>
      <c r="Y12" s="5" t="s">
        <v>95</v>
      </c>
      <c r="Z12" s="5" t="s">
        <v>96</v>
      </c>
      <c r="AA12" s="5" t="s">
        <v>92</v>
      </c>
      <c r="AB12" s="5" t="s">
        <v>97</v>
      </c>
      <c r="AC12" s="5" t="s">
        <v>93</v>
      </c>
      <c r="AD12" s="5" t="s">
        <v>100</v>
      </c>
      <c r="AE12" s="5" t="s">
        <v>98</v>
      </c>
      <c r="AG12" s="5" t="s">
        <v>120</v>
      </c>
      <c r="AH12" s="5" t="s">
        <v>113</v>
      </c>
      <c r="AI12" s="5" t="s">
        <v>114</v>
      </c>
      <c r="AJ12" s="5">
        <v>1.56</v>
      </c>
      <c r="AK12" s="5">
        <v>28.9</v>
      </c>
      <c r="AL12" s="5">
        <v>20.53</v>
      </c>
      <c r="AM12" s="5" t="s">
        <v>115</v>
      </c>
      <c r="AN12" s="5" t="s">
        <v>116</v>
      </c>
      <c r="AO12" s="5" t="s">
        <v>117</v>
      </c>
      <c r="AP12" s="5" t="s">
        <v>118</v>
      </c>
      <c r="AQ12" s="5" t="s">
        <v>89</v>
      </c>
      <c r="AR12" s="5">
        <v>34.85</v>
      </c>
      <c r="AS12" s="5" t="s">
        <v>119</v>
      </c>
    </row>
    <row r="13" spans="1:45">
      <c r="A13" s="4" t="s">
        <v>69</v>
      </c>
      <c r="B13" s="4"/>
      <c r="C13" s="4">
        <v>0</v>
      </c>
      <c r="D13" s="4">
        <v>1</v>
      </c>
      <c r="E13" s="4">
        <v>1</v>
      </c>
      <c r="F13" s="6">
        <v>12.37</v>
      </c>
      <c r="G13" s="6" t="s">
        <v>58</v>
      </c>
      <c r="H13" s="6">
        <v>19.579999999999998</v>
      </c>
      <c r="I13" s="6">
        <v>12.88</v>
      </c>
      <c r="J13" s="6">
        <v>6.7</v>
      </c>
      <c r="K13" s="6">
        <v>1.68</v>
      </c>
      <c r="L13" s="6" t="s">
        <v>54</v>
      </c>
      <c r="M13" s="6" t="s">
        <v>55</v>
      </c>
      <c r="N13" s="6">
        <v>43.52</v>
      </c>
      <c r="O13" s="6" t="s">
        <v>59</v>
      </c>
      <c r="P13" s="6">
        <v>2.4900000000000002</v>
      </c>
      <c r="Q13" s="6" t="s">
        <v>56</v>
      </c>
      <c r="S13" s="6" t="s">
        <v>94</v>
      </c>
      <c r="T13" s="6" t="s">
        <v>88</v>
      </c>
      <c r="U13" s="6" t="s">
        <v>89</v>
      </c>
      <c r="V13" s="6">
        <v>0.56999999999999995</v>
      </c>
      <c r="W13" s="6" t="s">
        <v>90</v>
      </c>
      <c r="X13" s="6" t="s">
        <v>91</v>
      </c>
      <c r="Y13" s="6" t="s">
        <v>95</v>
      </c>
      <c r="Z13" s="6" t="s">
        <v>96</v>
      </c>
      <c r="AA13" s="6" t="s">
        <v>92</v>
      </c>
      <c r="AB13" s="6" t="s">
        <v>97</v>
      </c>
      <c r="AC13" s="6" t="s">
        <v>93</v>
      </c>
      <c r="AD13" s="6" t="s">
        <v>100</v>
      </c>
      <c r="AE13" s="6" t="s">
        <v>98</v>
      </c>
      <c r="AG13" s="6">
        <v>13.14</v>
      </c>
      <c r="AH13" s="6" t="s">
        <v>113</v>
      </c>
      <c r="AI13" s="6" t="s">
        <v>114</v>
      </c>
      <c r="AJ13" s="6" t="s">
        <v>119</v>
      </c>
      <c r="AK13" s="6">
        <v>2.14</v>
      </c>
      <c r="AL13" s="6">
        <v>2.31</v>
      </c>
      <c r="AM13" s="6" t="s">
        <v>115</v>
      </c>
      <c r="AN13" s="6" t="s">
        <v>116</v>
      </c>
      <c r="AO13" s="6">
        <v>47.24</v>
      </c>
      <c r="AP13" s="6">
        <v>28.3</v>
      </c>
      <c r="AQ13" s="6" t="s">
        <v>89</v>
      </c>
      <c r="AR13" s="6">
        <v>4.55</v>
      </c>
      <c r="AS13" s="6">
        <v>10.19</v>
      </c>
    </row>
    <row r="14" spans="1:45">
      <c r="A14" s="3" t="s">
        <v>70</v>
      </c>
      <c r="B14" s="3"/>
      <c r="C14" s="3">
        <v>1</v>
      </c>
      <c r="D14" s="3">
        <v>3</v>
      </c>
      <c r="E14" s="3">
        <v>1</v>
      </c>
      <c r="F14" s="5">
        <v>625.28</v>
      </c>
      <c r="G14" s="5">
        <v>1.39</v>
      </c>
      <c r="H14" s="5">
        <v>165.81</v>
      </c>
      <c r="I14" s="5">
        <v>15.63</v>
      </c>
      <c r="J14" s="5">
        <v>127.02</v>
      </c>
      <c r="K14" s="5">
        <v>2.66</v>
      </c>
      <c r="L14" s="5">
        <v>1.1100000000000001</v>
      </c>
      <c r="M14" s="5">
        <v>1.1000000000000001</v>
      </c>
      <c r="N14" s="5">
        <v>174.21</v>
      </c>
      <c r="O14" s="5">
        <v>3.38</v>
      </c>
      <c r="P14" s="5">
        <v>134.65</v>
      </c>
      <c r="Q14" s="5" t="s">
        <v>56</v>
      </c>
      <c r="S14" s="9">
        <v>1.24</v>
      </c>
      <c r="T14" s="9" t="s">
        <v>88</v>
      </c>
      <c r="U14" s="9" t="s">
        <v>89</v>
      </c>
      <c r="V14" s="9">
        <v>4.76</v>
      </c>
      <c r="W14" s="9" t="s">
        <v>90</v>
      </c>
      <c r="X14" s="9" t="s">
        <v>91</v>
      </c>
      <c r="Y14" s="9" t="s">
        <v>95</v>
      </c>
      <c r="Z14" s="9" t="s">
        <v>96</v>
      </c>
      <c r="AA14" s="9" t="s">
        <v>92</v>
      </c>
      <c r="AB14" s="9" t="s">
        <v>97</v>
      </c>
      <c r="AC14" s="9" t="s">
        <v>93</v>
      </c>
      <c r="AD14" s="9">
        <v>7.55</v>
      </c>
      <c r="AE14" s="9">
        <v>5.96</v>
      </c>
      <c r="AG14" s="5">
        <v>85.05</v>
      </c>
      <c r="AH14" s="5" t="s">
        <v>113</v>
      </c>
      <c r="AI14" s="5" t="s">
        <v>114</v>
      </c>
      <c r="AJ14" s="5">
        <v>3</v>
      </c>
      <c r="AK14" s="5">
        <v>45.76</v>
      </c>
      <c r="AL14" s="5">
        <v>14.63</v>
      </c>
      <c r="AM14" s="5">
        <v>7.52</v>
      </c>
      <c r="AN14" s="5">
        <v>20.14</v>
      </c>
      <c r="AO14" s="5">
        <v>358.86</v>
      </c>
      <c r="AP14" s="5">
        <v>183.73</v>
      </c>
      <c r="AQ14" s="5">
        <v>0.95</v>
      </c>
      <c r="AR14" s="5">
        <v>43.71</v>
      </c>
      <c r="AS14" s="5">
        <v>70.52</v>
      </c>
    </row>
    <row r="15" spans="1:45">
      <c r="A15" s="3" t="s">
        <v>71</v>
      </c>
      <c r="B15" s="3"/>
      <c r="C15" s="3">
        <v>1</v>
      </c>
      <c r="D15" s="3">
        <v>1</v>
      </c>
      <c r="E15" s="3">
        <v>1</v>
      </c>
      <c r="F15" s="5">
        <v>98.17</v>
      </c>
      <c r="G15" s="5" t="s">
        <v>58</v>
      </c>
      <c r="H15" s="5">
        <v>27.52</v>
      </c>
      <c r="I15" s="5">
        <v>12.18</v>
      </c>
      <c r="J15" s="5">
        <v>19.21</v>
      </c>
      <c r="K15" s="5">
        <v>1.23</v>
      </c>
      <c r="L15" s="5" t="s">
        <v>54</v>
      </c>
      <c r="M15" s="5" t="s">
        <v>55</v>
      </c>
      <c r="N15" s="5">
        <v>3.12</v>
      </c>
      <c r="O15" s="5" t="s">
        <v>59</v>
      </c>
      <c r="P15" s="5">
        <v>2.5099999999999998</v>
      </c>
      <c r="Q15" s="5" t="s">
        <v>56</v>
      </c>
      <c r="S15" s="5" t="s">
        <v>94</v>
      </c>
      <c r="T15" s="5" t="s">
        <v>88</v>
      </c>
      <c r="U15" s="5" t="s">
        <v>89</v>
      </c>
      <c r="V15" s="5">
        <v>1.58</v>
      </c>
      <c r="W15" s="5" t="s">
        <v>90</v>
      </c>
      <c r="X15" s="5" t="s">
        <v>91</v>
      </c>
      <c r="Y15" s="5" t="s">
        <v>95</v>
      </c>
      <c r="Z15" s="5" t="s">
        <v>96</v>
      </c>
      <c r="AA15" s="5" t="s">
        <v>92</v>
      </c>
      <c r="AB15" s="5" t="s">
        <v>97</v>
      </c>
      <c r="AC15" s="5" t="s">
        <v>93</v>
      </c>
      <c r="AD15" s="5">
        <v>1.2</v>
      </c>
      <c r="AE15" s="5" t="s">
        <v>98</v>
      </c>
      <c r="AG15" s="5">
        <v>25.75</v>
      </c>
      <c r="AH15" s="5" t="s">
        <v>113</v>
      </c>
      <c r="AI15" s="5">
        <v>0.82</v>
      </c>
      <c r="AJ15" s="5">
        <v>2.61</v>
      </c>
      <c r="AK15" s="5">
        <v>42</v>
      </c>
      <c r="AL15" s="5">
        <v>22.12</v>
      </c>
      <c r="AM15" s="5">
        <v>1.37</v>
      </c>
      <c r="AN15" s="5">
        <v>3.66</v>
      </c>
      <c r="AO15" s="5">
        <v>139.38999999999999</v>
      </c>
      <c r="AP15" s="5">
        <v>99.49</v>
      </c>
      <c r="AQ15" s="5">
        <v>0.89</v>
      </c>
      <c r="AR15" s="5">
        <v>64.599999999999994</v>
      </c>
      <c r="AS15" s="5">
        <v>10.98</v>
      </c>
    </row>
    <row r="16" spans="1:45">
      <c r="A16" s="3" t="s">
        <v>72</v>
      </c>
      <c r="B16" s="3"/>
      <c r="C16" s="3">
        <v>1</v>
      </c>
      <c r="D16" s="3">
        <v>0.3</v>
      </c>
      <c r="E16" s="3">
        <v>1</v>
      </c>
      <c r="F16" s="5">
        <v>5.7</v>
      </c>
      <c r="G16" s="5" t="s">
        <v>58</v>
      </c>
      <c r="H16" s="5">
        <v>3.34</v>
      </c>
      <c r="I16" s="5">
        <v>11.21</v>
      </c>
      <c r="J16" s="5">
        <v>3.27</v>
      </c>
      <c r="K16" s="5">
        <v>0.76</v>
      </c>
      <c r="L16" s="5" t="s">
        <v>54</v>
      </c>
      <c r="M16" s="5" t="s">
        <v>55</v>
      </c>
      <c r="N16" s="5" t="s">
        <v>61</v>
      </c>
      <c r="O16" s="5" t="s">
        <v>59</v>
      </c>
      <c r="P16" s="5">
        <v>0.67</v>
      </c>
      <c r="Q16" s="5" t="s">
        <v>56</v>
      </c>
      <c r="S16" s="5" t="s">
        <v>94</v>
      </c>
      <c r="T16" s="5" t="s">
        <v>88</v>
      </c>
      <c r="U16" s="5" t="s">
        <v>89</v>
      </c>
      <c r="V16" s="5" t="s">
        <v>99</v>
      </c>
      <c r="W16" s="5" t="s">
        <v>90</v>
      </c>
      <c r="X16" s="5" t="s">
        <v>91</v>
      </c>
      <c r="Y16" s="5" t="s">
        <v>95</v>
      </c>
      <c r="Z16" s="5" t="s">
        <v>96</v>
      </c>
      <c r="AA16" s="5" t="s">
        <v>92</v>
      </c>
      <c r="AB16" s="5" t="s">
        <v>97</v>
      </c>
      <c r="AC16" s="5" t="s">
        <v>93</v>
      </c>
      <c r="AD16" s="5" t="s">
        <v>100</v>
      </c>
      <c r="AE16" s="5">
        <v>5.49</v>
      </c>
      <c r="AG16" s="5">
        <v>5.29</v>
      </c>
      <c r="AH16" s="5">
        <v>2.08</v>
      </c>
      <c r="AI16" s="5">
        <v>1.58</v>
      </c>
      <c r="AJ16" s="5">
        <v>2.71</v>
      </c>
      <c r="AK16" s="5">
        <v>32</v>
      </c>
      <c r="AL16" s="5">
        <v>21.13</v>
      </c>
      <c r="AM16" s="5" t="s">
        <v>115</v>
      </c>
      <c r="AN16" s="5" t="s">
        <v>116</v>
      </c>
      <c r="AO16" s="5">
        <v>22.43</v>
      </c>
      <c r="AP16" s="5">
        <v>24.41</v>
      </c>
      <c r="AQ16" s="5" t="s">
        <v>89</v>
      </c>
      <c r="AR16" s="5">
        <v>38.68</v>
      </c>
      <c r="AS16" s="5">
        <v>1.47</v>
      </c>
    </row>
    <row r="17" spans="1:45">
      <c r="A17" s="3" t="s">
        <v>73</v>
      </c>
      <c r="B17" s="3"/>
      <c r="C17" s="3">
        <v>1</v>
      </c>
      <c r="D17" s="3">
        <v>0</v>
      </c>
      <c r="E17" s="3">
        <v>1</v>
      </c>
      <c r="F17" s="5">
        <v>3.02</v>
      </c>
      <c r="G17" s="5" t="s">
        <v>58</v>
      </c>
      <c r="H17" s="5">
        <v>1.39</v>
      </c>
      <c r="I17" s="5">
        <v>11.43</v>
      </c>
      <c r="J17" s="5">
        <v>2</v>
      </c>
      <c r="K17" s="5">
        <v>0.74</v>
      </c>
      <c r="L17" s="5" t="s">
        <v>54</v>
      </c>
      <c r="M17" s="5" t="s">
        <v>55</v>
      </c>
      <c r="N17" s="5" t="s">
        <v>61</v>
      </c>
      <c r="O17" s="5" t="s">
        <v>59</v>
      </c>
      <c r="P17" s="5">
        <v>0.72</v>
      </c>
      <c r="Q17" s="5" t="s">
        <v>56</v>
      </c>
      <c r="S17" s="5" t="s">
        <v>94</v>
      </c>
      <c r="T17" s="5" t="s">
        <v>88</v>
      </c>
      <c r="U17" s="5" t="s">
        <v>89</v>
      </c>
      <c r="V17" s="5" t="s">
        <v>99</v>
      </c>
      <c r="W17" s="5" t="s">
        <v>90</v>
      </c>
      <c r="X17" s="5" t="s">
        <v>91</v>
      </c>
      <c r="Y17" s="5" t="s">
        <v>95</v>
      </c>
      <c r="Z17" s="5" t="s">
        <v>96</v>
      </c>
      <c r="AA17" s="5" t="s">
        <v>92</v>
      </c>
      <c r="AB17" s="5" t="s">
        <v>97</v>
      </c>
      <c r="AC17" s="5" t="s">
        <v>93</v>
      </c>
      <c r="AD17" s="5" t="s">
        <v>100</v>
      </c>
      <c r="AE17" s="5" t="s">
        <v>98</v>
      </c>
      <c r="AG17" s="5">
        <v>1.68</v>
      </c>
      <c r="AH17" s="5" t="s">
        <v>113</v>
      </c>
      <c r="AI17" s="5">
        <v>1.31</v>
      </c>
      <c r="AJ17" s="5">
        <v>2.5299999999999998</v>
      </c>
      <c r="AK17" s="5">
        <v>36.79</v>
      </c>
      <c r="AL17" s="5">
        <v>25.43</v>
      </c>
      <c r="AM17" s="5" t="s">
        <v>115</v>
      </c>
      <c r="AN17" s="5" t="s">
        <v>116</v>
      </c>
      <c r="AO17" s="5" t="s">
        <v>117</v>
      </c>
      <c r="AP17" s="5" t="s">
        <v>118</v>
      </c>
      <c r="AQ17" s="5" t="s">
        <v>89</v>
      </c>
      <c r="AR17" s="5">
        <v>48.99</v>
      </c>
      <c r="AS17" s="5" t="s">
        <v>119</v>
      </c>
    </row>
    <row r="18" spans="1:45">
      <c r="A18" s="3" t="s">
        <v>74</v>
      </c>
      <c r="B18" s="3"/>
      <c r="C18" s="3">
        <v>0</v>
      </c>
      <c r="D18" s="3">
        <v>1</v>
      </c>
      <c r="E18" s="3">
        <v>1</v>
      </c>
      <c r="F18" s="5">
        <v>24.34</v>
      </c>
      <c r="G18" s="5" t="s">
        <v>58</v>
      </c>
      <c r="H18" s="5">
        <v>16.579999999999998</v>
      </c>
      <c r="I18" s="5">
        <v>12.43</v>
      </c>
      <c r="J18" s="5">
        <v>5.42</v>
      </c>
      <c r="K18" s="5">
        <v>1.44</v>
      </c>
      <c r="L18" s="5" t="s">
        <v>54</v>
      </c>
      <c r="M18" s="5" t="s">
        <v>55</v>
      </c>
      <c r="N18" s="5">
        <v>20.05</v>
      </c>
      <c r="O18" s="5" t="s">
        <v>59</v>
      </c>
      <c r="P18" s="5">
        <v>1.42</v>
      </c>
      <c r="Q18" s="5" t="s">
        <v>56</v>
      </c>
      <c r="S18" s="6" t="s">
        <v>94</v>
      </c>
      <c r="T18" s="6" t="s">
        <v>88</v>
      </c>
      <c r="U18" s="6" t="s">
        <v>89</v>
      </c>
      <c r="V18" s="6" t="s">
        <v>99</v>
      </c>
      <c r="W18" s="6" t="s">
        <v>90</v>
      </c>
      <c r="X18" s="6" t="s">
        <v>91</v>
      </c>
      <c r="Y18" s="6">
        <v>10.97</v>
      </c>
      <c r="Z18" s="6" t="s">
        <v>96</v>
      </c>
      <c r="AA18" s="6" t="s">
        <v>92</v>
      </c>
      <c r="AB18" s="6" t="s">
        <v>97</v>
      </c>
      <c r="AC18" s="6" t="s">
        <v>93</v>
      </c>
      <c r="AD18" s="6" t="s">
        <v>100</v>
      </c>
      <c r="AE18" s="6" t="s">
        <v>98</v>
      </c>
      <c r="AG18" s="5">
        <v>7.31</v>
      </c>
      <c r="AH18" s="5" t="s">
        <v>113</v>
      </c>
      <c r="AI18" s="5" t="s">
        <v>114</v>
      </c>
      <c r="AJ18" s="5" t="s">
        <v>119</v>
      </c>
      <c r="AK18" s="5">
        <v>1.72</v>
      </c>
      <c r="AL18" s="5">
        <v>1.94</v>
      </c>
      <c r="AM18" s="5" t="s">
        <v>115</v>
      </c>
      <c r="AN18" s="5" t="s">
        <v>116</v>
      </c>
      <c r="AO18" s="5">
        <v>28.16</v>
      </c>
      <c r="AP18" s="5">
        <v>15.9</v>
      </c>
      <c r="AQ18" s="5" t="s">
        <v>89</v>
      </c>
      <c r="AR18" s="5">
        <v>3.08</v>
      </c>
      <c r="AS18" s="5">
        <v>14.54</v>
      </c>
    </row>
  </sheetData>
  <phoneticPr fontId="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621F-1968-EB42-B3D1-9FAF87613B72}">
  <dimension ref="A1:R135"/>
  <sheetViews>
    <sheetView topLeftCell="A92" zoomScale="98" workbookViewId="0">
      <selection activeCell="I5" sqref="I5"/>
    </sheetView>
  </sheetViews>
  <sheetFormatPr baseColWidth="10" defaultRowHeight="16"/>
  <cols>
    <col min="8" max="8" width="10.83203125" style="12"/>
  </cols>
  <sheetData>
    <row r="1" spans="1:18" s="17" customFormat="1" ht="21">
      <c r="A1" s="16" t="s">
        <v>149</v>
      </c>
      <c r="K1" s="16" t="s">
        <v>150</v>
      </c>
    </row>
    <row r="3" spans="1:18">
      <c r="A3" t="s">
        <v>0</v>
      </c>
      <c r="B3" t="s">
        <v>122</v>
      </c>
      <c r="C3" t="s">
        <v>123</v>
      </c>
      <c r="D3" t="s">
        <v>124</v>
      </c>
      <c r="E3" s="7" t="s">
        <v>139</v>
      </c>
      <c r="F3" s="7" t="s">
        <v>136</v>
      </c>
      <c r="G3" s="7" t="s">
        <v>137</v>
      </c>
      <c r="H3" s="7" t="s">
        <v>138</v>
      </c>
      <c r="K3" t="s">
        <v>0</v>
      </c>
      <c r="L3" t="s">
        <v>122</v>
      </c>
      <c r="M3" t="s">
        <v>123</v>
      </c>
      <c r="N3" t="s">
        <v>124</v>
      </c>
      <c r="O3" s="7" t="s">
        <v>139</v>
      </c>
      <c r="P3" s="7" t="s">
        <v>136</v>
      </c>
      <c r="Q3" s="7" t="s">
        <v>137</v>
      </c>
      <c r="R3" s="7" t="s">
        <v>138</v>
      </c>
    </row>
    <row r="4" spans="1:18">
      <c r="A4" t="s">
        <v>121</v>
      </c>
      <c r="B4" t="s">
        <v>125</v>
      </c>
      <c r="C4" t="s">
        <v>126</v>
      </c>
      <c r="D4">
        <v>20.466000000000001</v>
      </c>
      <c r="E4">
        <f>AVERAGE(D4:D6)</f>
        <v>20.579333333333334</v>
      </c>
      <c r="H4"/>
      <c r="K4" t="s">
        <v>29</v>
      </c>
      <c r="L4" t="s">
        <v>125</v>
      </c>
      <c r="M4" t="s">
        <v>126</v>
      </c>
      <c r="N4">
        <v>20.385999999999999</v>
      </c>
      <c r="O4">
        <f>AVERAGE(N4:N6)</f>
        <v>20.450666666666667</v>
      </c>
    </row>
    <row r="5" spans="1:18">
      <c r="A5" t="s">
        <v>121</v>
      </c>
      <c r="B5" t="s">
        <v>125</v>
      </c>
      <c r="C5" t="s">
        <v>126</v>
      </c>
      <c r="D5">
        <v>20.414999999999999</v>
      </c>
      <c r="H5"/>
      <c r="K5" t="s">
        <v>29</v>
      </c>
      <c r="L5" t="s">
        <v>125</v>
      </c>
      <c r="M5" t="s">
        <v>126</v>
      </c>
      <c r="N5">
        <v>20.417999999999999</v>
      </c>
    </row>
    <row r="6" spans="1:18">
      <c r="A6" t="s">
        <v>121</v>
      </c>
      <c r="B6" t="s">
        <v>125</v>
      </c>
      <c r="C6" t="s">
        <v>126</v>
      </c>
      <c r="D6">
        <v>20.856999999999999</v>
      </c>
      <c r="H6"/>
      <c r="K6" t="s">
        <v>29</v>
      </c>
      <c r="L6" t="s">
        <v>125</v>
      </c>
      <c r="M6" t="s">
        <v>126</v>
      </c>
      <c r="N6">
        <v>20.547999999999998</v>
      </c>
    </row>
    <row r="7" spans="1:18">
      <c r="A7" t="s">
        <v>121</v>
      </c>
      <c r="B7" t="s">
        <v>145</v>
      </c>
      <c r="C7" t="s">
        <v>126</v>
      </c>
      <c r="D7">
        <v>31.934999999999999</v>
      </c>
      <c r="E7">
        <f>AVERAGE(D7:D9)</f>
        <v>32.175333333333334</v>
      </c>
      <c r="F7">
        <f t="shared" ref="F7:F12" si="0">D7-$E$4</f>
        <v>11.355666666666664</v>
      </c>
      <c r="G7">
        <f>AVERAGE(F7:F9)</f>
        <v>11.595999999999998</v>
      </c>
      <c r="H7"/>
      <c r="K7" t="s">
        <v>29</v>
      </c>
      <c r="L7" t="s">
        <v>145</v>
      </c>
      <c r="M7" t="s">
        <v>126</v>
      </c>
      <c r="N7">
        <v>32.814999999999998</v>
      </c>
      <c r="O7">
        <f>AVERAGE(N7:N9)</f>
        <v>33.230666666666671</v>
      </c>
      <c r="P7">
        <f>N7-$O$4</f>
        <v>12.364333333333331</v>
      </c>
      <c r="Q7">
        <f>AVERAGE(P7:P9)</f>
        <v>12.780000000000001</v>
      </c>
    </row>
    <row r="8" spans="1:18">
      <c r="A8" t="s">
        <v>121</v>
      </c>
      <c r="B8" t="s">
        <v>145</v>
      </c>
      <c r="C8" t="s">
        <v>126</v>
      </c>
      <c r="D8">
        <v>31.949000000000002</v>
      </c>
      <c r="F8">
        <f t="shared" si="0"/>
        <v>11.369666666666667</v>
      </c>
      <c r="H8"/>
      <c r="K8" t="s">
        <v>29</v>
      </c>
      <c r="L8" t="s">
        <v>145</v>
      </c>
      <c r="M8" t="s">
        <v>126</v>
      </c>
      <c r="N8">
        <v>33.484999999999999</v>
      </c>
      <c r="P8">
        <f t="shared" ref="P8:P21" si="1">N8-$O$4</f>
        <v>13.034333333333333</v>
      </c>
    </row>
    <row r="9" spans="1:18">
      <c r="A9" t="s">
        <v>121</v>
      </c>
      <c r="B9" t="s">
        <v>145</v>
      </c>
      <c r="C9" t="s">
        <v>126</v>
      </c>
      <c r="D9">
        <v>32.642000000000003</v>
      </c>
      <c r="F9">
        <f t="shared" si="0"/>
        <v>12.062666666666669</v>
      </c>
      <c r="H9"/>
      <c r="K9" t="s">
        <v>29</v>
      </c>
      <c r="L9" t="s">
        <v>145</v>
      </c>
      <c r="M9" t="s">
        <v>126</v>
      </c>
      <c r="N9">
        <v>33.392000000000003</v>
      </c>
      <c r="P9">
        <f t="shared" si="1"/>
        <v>12.941333333333336</v>
      </c>
    </row>
    <row r="10" spans="1:18">
      <c r="A10" t="s">
        <v>121</v>
      </c>
      <c r="B10" t="s">
        <v>144</v>
      </c>
      <c r="C10" t="s">
        <v>126</v>
      </c>
      <c r="D10">
        <v>34.334000000000003</v>
      </c>
      <c r="E10">
        <f>AVERAGE(D10:D12)</f>
        <v>33.916666666666664</v>
      </c>
      <c r="F10">
        <f t="shared" si="0"/>
        <v>13.754666666666669</v>
      </c>
      <c r="G10">
        <f>AVERAGE(F10:F12)</f>
        <v>13.337333333333333</v>
      </c>
      <c r="H10"/>
      <c r="K10" t="s">
        <v>29</v>
      </c>
      <c r="L10" t="s">
        <v>141</v>
      </c>
      <c r="M10" t="s">
        <v>126</v>
      </c>
      <c r="N10">
        <v>29.347000000000001</v>
      </c>
      <c r="O10">
        <f>AVERAGE(N10:N12)</f>
        <v>29.169</v>
      </c>
      <c r="P10">
        <f>N10-$O$4</f>
        <v>8.8963333333333345</v>
      </c>
      <c r="Q10">
        <f>AVERAGE(P10:P12)</f>
        <v>8.7183333333333337</v>
      </c>
    </row>
    <row r="11" spans="1:18">
      <c r="A11" t="s">
        <v>121</v>
      </c>
      <c r="B11" t="s">
        <v>144</v>
      </c>
      <c r="C11" t="s">
        <v>126</v>
      </c>
      <c r="D11">
        <v>33.259</v>
      </c>
      <c r="F11">
        <f t="shared" si="0"/>
        <v>12.679666666666666</v>
      </c>
      <c r="H11"/>
      <c r="K11" t="s">
        <v>29</v>
      </c>
      <c r="L11" t="s">
        <v>141</v>
      </c>
      <c r="M11" t="s">
        <v>126</v>
      </c>
      <c r="N11">
        <v>29.001999999999999</v>
      </c>
      <c r="P11">
        <f t="shared" si="1"/>
        <v>8.5513333333333321</v>
      </c>
    </row>
    <row r="12" spans="1:18">
      <c r="A12" t="s">
        <v>121</v>
      </c>
      <c r="B12" t="s">
        <v>144</v>
      </c>
      <c r="C12" t="s">
        <v>126</v>
      </c>
      <c r="D12">
        <v>34.156999999999996</v>
      </c>
      <c r="F12">
        <f t="shared" si="0"/>
        <v>13.577666666666662</v>
      </c>
      <c r="H12"/>
      <c r="K12" t="s">
        <v>29</v>
      </c>
      <c r="L12" t="s">
        <v>141</v>
      </c>
      <c r="M12" t="s">
        <v>126</v>
      </c>
      <c r="N12">
        <v>29.158000000000001</v>
      </c>
      <c r="P12">
        <f t="shared" si="1"/>
        <v>8.7073333333333345</v>
      </c>
    </row>
    <row r="13" spans="1:18">
      <c r="A13" t="s">
        <v>121</v>
      </c>
      <c r="B13" t="s">
        <v>146</v>
      </c>
      <c r="C13" t="s">
        <v>126</v>
      </c>
      <c r="D13">
        <v>28.724</v>
      </c>
      <c r="E13">
        <f>AVERAGE(D13:D15)</f>
        <v>28.656333333333333</v>
      </c>
      <c r="F13">
        <f t="shared" ref="F13:F24" si="2">D13-$E$4</f>
        <v>8.1446666666666658</v>
      </c>
      <c r="G13">
        <f>AVERAGE(F13:F15)</f>
        <v>8.077</v>
      </c>
      <c r="H13"/>
      <c r="K13" t="s">
        <v>29</v>
      </c>
      <c r="L13" t="s">
        <v>146</v>
      </c>
      <c r="M13" t="s">
        <v>126</v>
      </c>
      <c r="N13">
        <v>28.634</v>
      </c>
      <c r="O13">
        <f>AVERAGE(N13:N15)</f>
        <v>28.869666666666671</v>
      </c>
      <c r="P13">
        <f t="shared" si="1"/>
        <v>8.1833333333333336</v>
      </c>
      <c r="Q13">
        <f>AVERAGE(P13:P15)</f>
        <v>8.4190000000000005</v>
      </c>
    </row>
    <row r="14" spans="1:18">
      <c r="A14" t="s">
        <v>121</v>
      </c>
      <c r="B14" t="s">
        <v>146</v>
      </c>
      <c r="C14" t="s">
        <v>126</v>
      </c>
      <c r="D14">
        <v>28.571000000000002</v>
      </c>
      <c r="F14">
        <f t="shared" si="2"/>
        <v>7.9916666666666671</v>
      </c>
      <c r="H14"/>
      <c r="K14" t="s">
        <v>29</v>
      </c>
      <c r="L14" t="s">
        <v>146</v>
      </c>
      <c r="M14" t="s">
        <v>126</v>
      </c>
      <c r="N14">
        <v>28.853000000000002</v>
      </c>
      <c r="P14">
        <f t="shared" si="1"/>
        <v>8.4023333333333348</v>
      </c>
    </row>
    <row r="15" spans="1:18">
      <c r="A15" t="s">
        <v>121</v>
      </c>
      <c r="B15" t="s">
        <v>146</v>
      </c>
      <c r="C15" t="s">
        <v>126</v>
      </c>
      <c r="D15">
        <v>28.673999999999999</v>
      </c>
      <c r="F15">
        <f t="shared" si="2"/>
        <v>8.0946666666666651</v>
      </c>
      <c r="H15"/>
      <c r="K15" t="s">
        <v>29</v>
      </c>
      <c r="L15" t="s">
        <v>146</v>
      </c>
      <c r="M15" t="s">
        <v>126</v>
      </c>
      <c r="N15">
        <v>29.122</v>
      </c>
      <c r="P15">
        <f t="shared" si="1"/>
        <v>8.6713333333333331</v>
      </c>
    </row>
    <row r="16" spans="1:18">
      <c r="A16" t="s">
        <v>121</v>
      </c>
      <c r="B16" t="s">
        <v>141</v>
      </c>
      <c r="C16" t="s">
        <v>126</v>
      </c>
      <c r="D16">
        <v>28.742999999999999</v>
      </c>
      <c r="E16">
        <f>AVERAGE(D16:D18)</f>
        <v>28.978999999999999</v>
      </c>
      <c r="F16">
        <f t="shared" si="2"/>
        <v>8.1636666666666642</v>
      </c>
      <c r="G16">
        <f>AVERAGE(F16:F18)</f>
        <v>8.3996666666666648</v>
      </c>
      <c r="H16"/>
      <c r="K16" t="s">
        <v>29</v>
      </c>
      <c r="L16" t="s">
        <v>143</v>
      </c>
      <c r="M16" t="s">
        <v>126</v>
      </c>
      <c r="N16">
        <v>32.511000000000003</v>
      </c>
      <c r="O16">
        <f>AVERAGE(N16:N18)</f>
        <v>32.158666666666669</v>
      </c>
      <c r="P16">
        <f t="shared" si="1"/>
        <v>12.060333333333336</v>
      </c>
      <c r="Q16">
        <f>AVERAGE(P16:P18)</f>
        <v>11.708</v>
      </c>
    </row>
    <row r="17" spans="1:18">
      <c r="A17" t="s">
        <v>121</v>
      </c>
      <c r="B17" t="s">
        <v>141</v>
      </c>
      <c r="C17" t="s">
        <v>126</v>
      </c>
      <c r="D17">
        <v>28.905999999999999</v>
      </c>
      <c r="F17">
        <f t="shared" si="2"/>
        <v>8.3266666666666644</v>
      </c>
      <c r="H17"/>
      <c r="K17" t="s">
        <v>29</v>
      </c>
      <c r="L17" t="s">
        <v>143</v>
      </c>
      <c r="M17" t="s">
        <v>126</v>
      </c>
      <c r="N17">
        <v>32.286999999999999</v>
      </c>
      <c r="P17">
        <f t="shared" si="1"/>
        <v>11.836333333333332</v>
      </c>
    </row>
    <row r="18" spans="1:18">
      <c r="A18" t="s">
        <v>121</v>
      </c>
      <c r="B18" t="s">
        <v>141</v>
      </c>
      <c r="C18" t="s">
        <v>126</v>
      </c>
      <c r="D18">
        <v>29.288</v>
      </c>
      <c r="F18">
        <f t="shared" si="2"/>
        <v>8.7086666666666659</v>
      </c>
      <c r="H18"/>
      <c r="K18" t="s">
        <v>29</v>
      </c>
      <c r="L18" t="s">
        <v>143</v>
      </c>
      <c r="M18" t="s">
        <v>126</v>
      </c>
      <c r="N18">
        <v>31.678000000000001</v>
      </c>
      <c r="P18">
        <f t="shared" si="1"/>
        <v>11.227333333333334</v>
      </c>
    </row>
    <row r="19" spans="1:18">
      <c r="A19" t="s">
        <v>121</v>
      </c>
      <c r="B19" t="s">
        <v>143</v>
      </c>
      <c r="C19" t="s">
        <v>126</v>
      </c>
      <c r="D19">
        <v>31.295000000000002</v>
      </c>
      <c r="E19">
        <f>AVERAGE(D19:D21)</f>
        <v>31.363666666666671</v>
      </c>
      <c r="F19">
        <f t="shared" si="2"/>
        <v>10.715666666666667</v>
      </c>
      <c r="G19">
        <f>AVERAGE(F19:F21)</f>
        <v>10.784333333333334</v>
      </c>
      <c r="H19"/>
      <c r="K19" t="s">
        <v>29</v>
      </c>
      <c r="L19" t="s">
        <v>147</v>
      </c>
      <c r="M19" t="s">
        <v>126</v>
      </c>
      <c r="N19">
        <v>34.954999999999998</v>
      </c>
      <c r="O19">
        <f>AVERAGE(N19:N21)</f>
        <v>34.392000000000003</v>
      </c>
      <c r="P19">
        <f t="shared" si="1"/>
        <v>14.504333333333332</v>
      </c>
      <c r="Q19">
        <f>AVERAGE(P19:P21)</f>
        <v>13.941333333333333</v>
      </c>
    </row>
    <row r="20" spans="1:18">
      <c r="A20" t="s">
        <v>121</v>
      </c>
      <c r="B20" t="s">
        <v>143</v>
      </c>
      <c r="C20" t="s">
        <v>126</v>
      </c>
      <c r="D20">
        <v>31.472000000000001</v>
      </c>
      <c r="F20">
        <f t="shared" si="2"/>
        <v>10.892666666666667</v>
      </c>
      <c r="H20"/>
      <c r="K20" t="s">
        <v>29</v>
      </c>
      <c r="L20" t="s">
        <v>147</v>
      </c>
      <c r="M20" t="s">
        <v>126</v>
      </c>
      <c r="N20">
        <v>34.392000000000003</v>
      </c>
      <c r="P20">
        <f t="shared" si="1"/>
        <v>13.941333333333336</v>
      </c>
    </row>
    <row r="21" spans="1:18">
      <c r="A21" t="s">
        <v>121</v>
      </c>
      <c r="B21" t="s">
        <v>143</v>
      </c>
      <c r="C21" t="s">
        <v>126</v>
      </c>
      <c r="D21">
        <v>31.324000000000002</v>
      </c>
      <c r="F21">
        <f t="shared" si="2"/>
        <v>10.744666666666667</v>
      </c>
      <c r="H21"/>
      <c r="K21" t="s">
        <v>29</v>
      </c>
      <c r="L21" t="s">
        <v>147</v>
      </c>
      <c r="M21" t="s">
        <v>126</v>
      </c>
      <c r="N21">
        <v>33.829000000000001</v>
      </c>
      <c r="P21">
        <f t="shared" si="1"/>
        <v>13.378333333333334</v>
      </c>
    </row>
    <row r="22" spans="1:18">
      <c r="A22" t="s">
        <v>121</v>
      </c>
      <c r="B22" t="s">
        <v>147</v>
      </c>
      <c r="C22" t="s">
        <v>126</v>
      </c>
      <c r="D22">
        <v>33.99</v>
      </c>
      <c r="E22">
        <f>AVERAGE(D22:D24)</f>
        <v>33.491666666666667</v>
      </c>
      <c r="F22">
        <f t="shared" si="2"/>
        <v>13.410666666666668</v>
      </c>
      <c r="G22">
        <f>AVERAGE(F22:F24)</f>
        <v>12.912333333333331</v>
      </c>
      <c r="H22"/>
    </row>
    <row r="23" spans="1:18">
      <c r="A23" t="s">
        <v>121</v>
      </c>
      <c r="B23" t="s">
        <v>147</v>
      </c>
      <c r="C23" t="s">
        <v>126</v>
      </c>
      <c r="D23">
        <v>33.347000000000001</v>
      </c>
      <c r="F23">
        <f t="shared" si="2"/>
        <v>12.767666666666667</v>
      </c>
      <c r="H23"/>
      <c r="K23" t="s">
        <v>135</v>
      </c>
      <c r="L23" t="s">
        <v>125</v>
      </c>
      <c r="M23" t="s">
        <v>126</v>
      </c>
      <c r="N23">
        <v>20.402999999999999</v>
      </c>
      <c r="O23">
        <f>AVERAGE(N23:N25)</f>
        <v>20.534000000000002</v>
      </c>
    </row>
    <row r="24" spans="1:18">
      <c r="A24" t="s">
        <v>121</v>
      </c>
      <c r="B24" t="s">
        <v>147</v>
      </c>
      <c r="C24" t="s">
        <v>126</v>
      </c>
      <c r="D24">
        <v>33.137999999999998</v>
      </c>
      <c r="F24">
        <f t="shared" si="2"/>
        <v>12.558666666666664</v>
      </c>
      <c r="H24"/>
      <c r="K24" t="s">
        <v>135</v>
      </c>
      <c r="L24" t="s">
        <v>125</v>
      </c>
      <c r="M24" t="s">
        <v>126</v>
      </c>
      <c r="N24">
        <v>20.535</v>
      </c>
    </row>
    <row r="25" spans="1:18">
      <c r="H25"/>
      <c r="K25" t="s">
        <v>135</v>
      </c>
      <c r="L25" t="s">
        <v>125</v>
      </c>
      <c r="M25" t="s">
        <v>126</v>
      </c>
      <c r="N25">
        <v>20.664000000000001</v>
      </c>
    </row>
    <row r="26" spans="1:18">
      <c r="A26" t="s">
        <v>134</v>
      </c>
      <c r="B26" t="s">
        <v>125</v>
      </c>
      <c r="C26" t="s">
        <v>126</v>
      </c>
      <c r="D26">
        <v>19.908999999999999</v>
      </c>
      <c r="E26">
        <f>AVERAGE(D26:D28)</f>
        <v>19.917000000000002</v>
      </c>
      <c r="H26"/>
      <c r="K26" t="s">
        <v>135</v>
      </c>
      <c r="L26" t="s">
        <v>145</v>
      </c>
      <c r="M26" t="s">
        <v>126</v>
      </c>
      <c r="N26">
        <v>31.832000000000001</v>
      </c>
      <c r="O26">
        <f>AVERAGE(N26:N28)</f>
        <v>31.806999999999999</v>
      </c>
      <c r="P26">
        <f>N26-$O$23</f>
        <v>11.297999999999998</v>
      </c>
      <c r="Q26">
        <f>P26-$Q$7</f>
        <v>-1.4820000000000029</v>
      </c>
      <c r="R26" s="11">
        <f>2^(-(Q26))</f>
        <v>2.793357064934801</v>
      </c>
    </row>
    <row r="27" spans="1:18">
      <c r="A27" t="s">
        <v>134</v>
      </c>
      <c r="B27" t="s">
        <v>125</v>
      </c>
      <c r="C27" t="s">
        <v>126</v>
      </c>
      <c r="D27">
        <v>19.835000000000001</v>
      </c>
      <c r="H27"/>
      <c r="K27" t="s">
        <v>135</v>
      </c>
      <c r="L27" t="s">
        <v>145</v>
      </c>
      <c r="M27" t="s">
        <v>126</v>
      </c>
      <c r="N27">
        <v>31.824999999999999</v>
      </c>
      <c r="P27">
        <f t="shared" ref="P27:P40" si="3">N27-$O$23</f>
        <v>11.290999999999997</v>
      </c>
      <c r="Q27">
        <f t="shared" ref="Q27:Q28" si="4">P27-$Q$7</f>
        <v>-1.4890000000000043</v>
      </c>
      <c r="R27" s="11">
        <f t="shared" ref="R27:R28" si="5">2^(-(Q27))</f>
        <v>2.8069434520781589</v>
      </c>
    </row>
    <row r="28" spans="1:18">
      <c r="A28" t="s">
        <v>134</v>
      </c>
      <c r="B28" t="s">
        <v>125</v>
      </c>
      <c r="C28" t="s">
        <v>126</v>
      </c>
      <c r="D28">
        <v>20.007000000000001</v>
      </c>
      <c r="H28"/>
      <c r="K28" t="s">
        <v>135</v>
      </c>
      <c r="L28" t="s">
        <v>145</v>
      </c>
      <c r="M28" t="s">
        <v>126</v>
      </c>
      <c r="N28">
        <v>31.763999999999999</v>
      </c>
      <c r="P28">
        <f t="shared" si="3"/>
        <v>11.229999999999997</v>
      </c>
      <c r="Q28">
        <f t="shared" si="4"/>
        <v>-1.5500000000000043</v>
      </c>
      <c r="R28" s="11">
        <f t="shared" si="5"/>
        <v>2.9281713918912597</v>
      </c>
    </row>
    <row r="29" spans="1:18">
      <c r="A29" t="s">
        <v>134</v>
      </c>
      <c r="B29" t="s">
        <v>145</v>
      </c>
      <c r="C29" t="s">
        <v>126</v>
      </c>
      <c r="D29">
        <v>30.664999999999999</v>
      </c>
      <c r="E29">
        <f>AVERAGE(D29:D31)</f>
        <v>30.596999999999998</v>
      </c>
      <c r="F29">
        <f t="shared" ref="F29:F46" si="6">D29-$E$26</f>
        <v>10.747999999999998</v>
      </c>
      <c r="G29">
        <f>F29-$G$7</f>
        <v>-0.84800000000000075</v>
      </c>
      <c r="H29" s="11">
        <f t="shared" ref="H29:H46" si="7">2^(-(G29))</f>
        <v>1.8000038595870251</v>
      </c>
      <c r="K29" t="s">
        <v>135</v>
      </c>
      <c r="L29" t="s">
        <v>141</v>
      </c>
      <c r="M29" t="s">
        <v>126</v>
      </c>
      <c r="N29">
        <v>29.361999999999998</v>
      </c>
      <c r="O29">
        <f>AVERAGE(N29:N31)</f>
        <v>29.296666666666667</v>
      </c>
      <c r="P29">
        <f t="shared" si="3"/>
        <v>8.8279999999999959</v>
      </c>
      <c r="Q29">
        <f>P29-$Q$10</f>
        <v>0.10966666666666214</v>
      </c>
      <c r="R29" s="11">
        <f t="shared" ref="R29:R35" si="8">2^(-(Q29))</f>
        <v>0.92680217392549358</v>
      </c>
    </row>
    <row r="30" spans="1:18">
      <c r="A30" t="s">
        <v>134</v>
      </c>
      <c r="B30" t="s">
        <v>145</v>
      </c>
      <c r="C30" t="s">
        <v>126</v>
      </c>
      <c r="D30">
        <v>30.501999999999999</v>
      </c>
      <c r="F30">
        <f t="shared" si="6"/>
        <v>10.584999999999997</v>
      </c>
      <c r="G30">
        <f>F30-$G$7</f>
        <v>-1.011000000000001</v>
      </c>
      <c r="H30" s="11">
        <f t="shared" si="7"/>
        <v>2.0153075208210094</v>
      </c>
      <c r="K30" t="s">
        <v>135</v>
      </c>
      <c r="L30" t="s">
        <v>141</v>
      </c>
      <c r="M30" t="s">
        <v>126</v>
      </c>
      <c r="N30">
        <v>29.204000000000001</v>
      </c>
      <c r="P30">
        <f t="shared" si="3"/>
        <v>8.6699999999999982</v>
      </c>
      <c r="Q30">
        <f t="shared" ref="Q30:Q31" si="9">P30-$Q$10</f>
        <v>-4.833333333333556E-2</v>
      </c>
      <c r="R30" s="11">
        <f t="shared" si="8"/>
        <v>1.0340696294649321</v>
      </c>
    </row>
    <row r="31" spans="1:18">
      <c r="A31" t="s">
        <v>134</v>
      </c>
      <c r="B31" t="s">
        <v>145</v>
      </c>
      <c r="C31" t="s">
        <v>126</v>
      </c>
      <c r="D31">
        <v>30.623999999999999</v>
      </c>
      <c r="F31">
        <f t="shared" si="6"/>
        <v>10.706999999999997</v>
      </c>
      <c r="G31">
        <f>F31-$G$7</f>
        <v>-0.88900000000000112</v>
      </c>
      <c r="H31" s="11">
        <f t="shared" si="7"/>
        <v>1.8518920450546494</v>
      </c>
      <c r="K31" t="s">
        <v>135</v>
      </c>
      <c r="L31" t="s">
        <v>141</v>
      </c>
      <c r="M31" t="s">
        <v>126</v>
      </c>
      <c r="N31">
        <v>29.324000000000002</v>
      </c>
      <c r="P31">
        <f t="shared" si="3"/>
        <v>8.7899999999999991</v>
      </c>
      <c r="Q31">
        <f t="shared" si="9"/>
        <v>7.1666666666665435E-2</v>
      </c>
      <c r="R31" s="11">
        <f t="shared" si="8"/>
        <v>0.95153810291987029</v>
      </c>
    </row>
    <row r="32" spans="1:18">
      <c r="A32" t="s">
        <v>134</v>
      </c>
      <c r="B32" t="s">
        <v>144</v>
      </c>
      <c r="C32" t="s">
        <v>126</v>
      </c>
      <c r="D32">
        <v>30.77</v>
      </c>
      <c r="E32">
        <f>AVERAGE(D32:D34)</f>
        <v>30.458000000000002</v>
      </c>
      <c r="F32">
        <f t="shared" si="6"/>
        <v>10.852999999999998</v>
      </c>
      <c r="G32">
        <f>F32-$G$10</f>
        <v>-2.4843333333333355</v>
      </c>
      <c r="H32" s="11">
        <f t="shared" si="7"/>
        <v>5.5957570760177839</v>
      </c>
      <c r="K32" t="s">
        <v>135</v>
      </c>
      <c r="L32" t="s">
        <v>146</v>
      </c>
      <c r="M32" t="s">
        <v>126</v>
      </c>
      <c r="N32">
        <v>29.175999999999998</v>
      </c>
      <c r="O32">
        <f>AVERAGE(N32:N34)</f>
        <v>29.098333333333329</v>
      </c>
      <c r="P32">
        <f t="shared" si="3"/>
        <v>8.6419999999999959</v>
      </c>
      <c r="Q32">
        <f>P32-$Q$13</f>
        <v>0.22299999999999542</v>
      </c>
      <c r="R32" s="11">
        <f t="shared" si="8"/>
        <v>0.85678195476857255</v>
      </c>
    </row>
    <row r="33" spans="1:18">
      <c r="A33" t="s">
        <v>134</v>
      </c>
      <c r="B33" t="s">
        <v>144</v>
      </c>
      <c r="C33" t="s">
        <v>126</v>
      </c>
      <c r="D33">
        <v>30.231000000000002</v>
      </c>
      <c r="F33">
        <f t="shared" si="6"/>
        <v>10.314</v>
      </c>
      <c r="G33">
        <f>F33-$G$10</f>
        <v>-3.0233333333333334</v>
      </c>
      <c r="H33" s="11">
        <f t="shared" si="7"/>
        <v>8.1304394573455117</v>
      </c>
      <c r="K33" t="s">
        <v>135</v>
      </c>
      <c r="L33" t="s">
        <v>146</v>
      </c>
      <c r="M33" t="s">
        <v>126</v>
      </c>
      <c r="N33">
        <v>29.024999999999999</v>
      </c>
      <c r="P33">
        <f t="shared" si="3"/>
        <v>8.4909999999999961</v>
      </c>
      <c r="Q33">
        <f t="shared" ref="Q33:Q34" si="10">P33-$Q$13</f>
        <v>7.1999999999995623E-2</v>
      </c>
      <c r="R33" s="11">
        <f t="shared" si="8"/>
        <v>0.9513182763318021</v>
      </c>
    </row>
    <row r="34" spans="1:18">
      <c r="A34" t="s">
        <v>134</v>
      </c>
      <c r="B34" t="s">
        <v>144</v>
      </c>
      <c r="C34" t="s">
        <v>126</v>
      </c>
      <c r="D34">
        <v>30.373000000000001</v>
      </c>
      <c r="F34">
        <f t="shared" si="6"/>
        <v>10.456</v>
      </c>
      <c r="G34">
        <f>F34-$G$10</f>
        <v>-2.881333333333334</v>
      </c>
      <c r="H34" s="11">
        <f t="shared" si="7"/>
        <v>7.3683078215791609</v>
      </c>
      <c r="K34" t="s">
        <v>135</v>
      </c>
      <c r="L34" t="s">
        <v>146</v>
      </c>
      <c r="M34" t="s">
        <v>126</v>
      </c>
      <c r="N34">
        <v>29.094000000000001</v>
      </c>
      <c r="P34">
        <f t="shared" si="3"/>
        <v>8.5599999999999987</v>
      </c>
      <c r="Q34">
        <f t="shared" si="10"/>
        <v>0.14099999999999824</v>
      </c>
      <c r="R34" s="11">
        <f t="shared" si="8"/>
        <v>0.90689032893314414</v>
      </c>
    </row>
    <row r="35" spans="1:18">
      <c r="A35" t="s">
        <v>134</v>
      </c>
      <c r="B35" t="s">
        <v>146</v>
      </c>
      <c r="C35" t="s">
        <v>126</v>
      </c>
      <c r="D35">
        <v>26.989000000000001</v>
      </c>
      <c r="E35">
        <f>AVERAGE(D35:D37)</f>
        <v>27.043000000000003</v>
      </c>
      <c r="F35">
        <f t="shared" si="6"/>
        <v>7.0719999999999992</v>
      </c>
      <c r="G35">
        <f>F35-$G$13</f>
        <v>-1.0050000000000008</v>
      </c>
      <c r="H35" s="11">
        <f t="shared" si="7"/>
        <v>2.0069434970190065</v>
      </c>
      <c r="K35" t="s">
        <v>135</v>
      </c>
      <c r="L35" t="s">
        <v>143</v>
      </c>
      <c r="M35" t="s">
        <v>126</v>
      </c>
      <c r="N35">
        <v>31.411999999999999</v>
      </c>
      <c r="O35">
        <f>AVERAGE(N35:N37)</f>
        <v>31.511333333333329</v>
      </c>
      <c r="P35">
        <f t="shared" si="3"/>
        <v>10.877999999999997</v>
      </c>
      <c r="Q35">
        <f>P35-$Q$16</f>
        <v>-0.83000000000000362</v>
      </c>
      <c r="R35" s="11">
        <f t="shared" si="8"/>
        <v>1.777685362333145</v>
      </c>
    </row>
    <row r="36" spans="1:18">
      <c r="A36" t="s">
        <v>134</v>
      </c>
      <c r="B36" t="s">
        <v>146</v>
      </c>
      <c r="C36" t="s">
        <v>126</v>
      </c>
      <c r="D36">
        <v>27.015000000000001</v>
      </c>
      <c r="F36">
        <f t="shared" si="6"/>
        <v>7.097999999999999</v>
      </c>
      <c r="G36">
        <f>F36-$G$13</f>
        <v>-0.97900000000000098</v>
      </c>
      <c r="H36" s="11">
        <f t="shared" si="7"/>
        <v>1.9710986738787428</v>
      </c>
      <c r="K36" t="s">
        <v>135</v>
      </c>
      <c r="L36" t="s">
        <v>143</v>
      </c>
      <c r="M36" t="s">
        <v>126</v>
      </c>
      <c r="N36">
        <v>31.646999999999998</v>
      </c>
      <c r="P36">
        <f t="shared" si="3"/>
        <v>11.112999999999996</v>
      </c>
      <c r="Q36">
        <f t="shared" ref="Q36:Q37" si="11">P36-$Q$16</f>
        <v>-0.59500000000000419</v>
      </c>
      <c r="R36" s="11">
        <f t="shared" ref="R36:R40" si="12">2^(-(Q36))</f>
        <v>1.5104725855628298</v>
      </c>
    </row>
    <row r="37" spans="1:18">
      <c r="A37" t="s">
        <v>134</v>
      </c>
      <c r="B37" t="s">
        <v>146</v>
      </c>
      <c r="C37" t="s">
        <v>126</v>
      </c>
      <c r="D37">
        <v>27.125</v>
      </c>
      <c r="F37">
        <f t="shared" si="6"/>
        <v>7.2079999999999984</v>
      </c>
      <c r="G37">
        <f>F37-$G$13</f>
        <v>-0.86900000000000155</v>
      </c>
      <c r="H37" s="11">
        <f t="shared" si="7"/>
        <v>1.8263965000239852</v>
      </c>
      <c r="K37" t="s">
        <v>135</v>
      </c>
      <c r="L37" t="s">
        <v>143</v>
      </c>
      <c r="M37" t="s">
        <v>126</v>
      </c>
      <c r="N37">
        <v>31.475000000000001</v>
      </c>
      <c r="P37">
        <f t="shared" si="3"/>
        <v>10.940999999999999</v>
      </c>
      <c r="Q37">
        <f t="shared" si="11"/>
        <v>-0.76700000000000124</v>
      </c>
      <c r="R37" s="11">
        <f t="shared" si="12"/>
        <v>1.7017274590130826</v>
      </c>
    </row>
    <row r="38" spans="1:18">
      <c r="A38" t="s">
        <v>134</v>
      </c>
      <c r="B38" t="s">
        <v>141</v>
      </c>
      <c r="C38" t="s">
        <v>126</v>
      </c>
      <c r="D38">
        <v>28.332000000000001</v>
      </c>
      <c r="E38">
        <f>AVERAGE(D38:D40)</f>
        <v>28.538</v>
      </c>
      <c r="F38">
        <f t="shared" si="6"/>
        <v>8.4149999999999991</v>
      </c>
      <c r="G38">
        <f>F38-$G$16</f>
        <v>1.5333333333334309E-2</v>
      </c>
      <c r="H38" s="11">
        <f t="shared" si="7"/>
        <v>0.98942802358855086</v>
      </c>
      <c r="K38" t="s">
        <v>135</v>
      </c>
      <c r="L38" t="s">
        <v>147</v>
      </c>
      <c r="M38" t="s">
        <v>126</v>
      </c>
      <c r="N38">
        <v>34.423000000000002</v>
      </c>
      <c r="O38">
        <f>AVERAGE(N38:N40)</f>
        <v>34.358000000000004</v>
      </c>
      <c r="P38">
        <f t="shared" si="3"/>
        <v>13.888999999999999</v>
      </c>
      <c r="Q38">
        <f>P38-$Q$19</f>
        <v>-5.2333333333333343E-2</v>
      </c>
      <c r="R38" s="11">
        <f t="shared" si="12"/>
        <v>1.0369406575083908</v>
      </c>
    </row>
    <row r="39" spans="1:18">
      <c r="A39" t="s">
        <v>134</v>
      </c>
      <c r="B39" t="s">
        <v>141</v>
      </c>
      <c r="C39" t="s">
        <v>126</v>
      </c>
      <c r="D39">
        <v>28.718</v>
      </c>
      <c r="F39">
        <f t="shared" si="6"/>
        <v>8.8009999999999984</v>
      </c>
      <c r="G39">
        <f>F39-$G$16</f>
        <v>0.40133333333333354</v>
      </c>
      <c r="H39" s="11">
        <f t="shared" si="7"/>
        <v>0.75715819703715215</v>
      </c>
      <c r="K39" t="s">
        <v>135</v>
      </c>
      <c r="L39" t="s">
        <v>147</v>
      </c>
      <c r="M39" t="s">
        <v>126</v>
      </c>
      <c r="N39">
        <v>34.274999999999999</v>
      </c>
      <c r="P39">
        <f t="shared" si="3"/>
        <v>13.740999999999996</v>
      </c>
      <c r="Q39">
        <f t="shared" ref="Q39:Q40" si="13">P39-$Q$19</f>
        <v>-0.20033333333333658</v>
      </c>
      <c r="R39" s="11">
        <f t="shared" si="12"/>
        <v>1.148963791335625</v>
      </c>
    </row>
    <row r="40" spans="1:18">
      <c r="A40" t="s">
        <v>134</v>
      </c>
      <c r="B40" t="s">
        <v>141</v>
      </c>
      <c r="C40" t="s">
        <v>126</v>
      </c>
      <c r="D40">
        <v>28.564</v>
      </c>
      <c r="F40">
        <f t="shared" si="6"/>
        <v>8.6469999999999985</v>
      </c>
      <c r="G40">
        <f>F40-$G$16</f>
        <v>0.24733333333333363</v>
      </c>
      <c r="H40" s="11">
        <f t="shared" si="7"/>
        <v>0.84245215923518291</v>
      </c>
      <c r="K40" t="s">
        <v>135</v>
      </c>
      <c r="L40" t="s">
        <v>147</v>
      </c>
      <c r="M40" t="s">
        <v>126</v>
      </c>
      <c r="N40">
        <v>34.375999999999998</v>
      </c>
      <c r="P40">
        <f t="shared" si="3"/>
        <v>13.841999999999995</v>
      </c>
      <c r="Q40">
        <f t="shared" si="13"/>
        <v>-9.9333333333337492E-2</v>
      </c>
      <c r="R40" s="11">
        <f t="shared" si="12"/>
        <v>1.0712783124465661</v>
      </c>
    </row>
    <row r="41" spans="1:18">
      <c r="A41" t="s">
        <v>134</v>
      </c>
      <c r="B41" t="s">
        <v>143</v>
      </c>
      <c r="C41" t="s">
        <v>126</v>
      </c>
      <c r="D41">
        <v>30.105</v>
      </c>
      <c r="E41">
        <f>AVERAGE(D41:D43)</f>
        <v>30.074333333333332</v>
      </c>
      <c r="F41">
        <f t="shared" si="6"/>
        <v>10.187999999999999</v>
      </c>
      <c r="G41">
        <f>F41-$G$19</f>
        <v>-0.5963333333333356</v>
      </c>
      <c r="H41" s="11">
        <f t="shared" si="7"/>
        <v>1.5118692039234665</v>
      </c>
      <c r="R41" s="14"/>
    </row>
    <row r="42" spans="1:18">
      <c r="A42" t="s">
        <v>134</v>
      </c>
      <c r="B42" t="s">
        <v>143</v>
      </c>
      <c r="C42" t="s">
        <v>126</v>
      </c>
      <c r="D42">
        <v>29.931000000000001</v>
      </c>
      <c r="F42">
        <f t="shared" si="6"/>
        <v>10.013999999999999</v>
      </c>
      <c r="G42">
        <f>F42-$G$19</f>
        <v>-0.77033333333333509</v>
      </c>
      <c r="H42" s="11">
        <f t="shared" si="7"/>
        <v>1.7056638300370501</v>
      </c>
      <c r="R42" s="14"/>
    </row>
    <row r="43" spans="1:18">
      <c r="A43" t="s">
        <v>134</v>
      </c>
      <c r="B43" t="s">
        <v>143</v>
      </c>
      <c r="C43" t="s">
        <v>126</v>
      </c>
      <c r="D43">
        <v>30.187000000000001</v>
      </c>
      <c r="F43">
        <f t="shared" si="6"/>
        <v>10.27</v>
      </c>
      <c r="G43">
        <f>F43-$G$19</f>
        <v>-0.51433333333333486</v>
      </c>
      <c r="H43" s="11">
        <f t="shared" si="7"/>
        <v>1.4283339567814957</v>
      </c>
      <c r="K43" t="s">
        <v>29</v>
      </c>
      <c r="L43" t="s">
        <v>125</v>
      </c>
      <c r="M43" t="s">
        <v>126</v>
      </c>
      <c r="N43">
        <v>17.062999999999999</v>
      </c>
      <c r="O43">
        <f>AVERAGE(N43:N45)</f>
        <v>17.093333333333334</v>
      </c>
      <c r="R43" s="14"/>
    </row>
    <row r="44" spans="1:18">
      <c r="A44" t="s">
        <v>134</v>
      </c>
      <c r="B44" t="s">
        <v>147</v>
      </c>
      <c r="C44" t="s">
        <v>126</v>
      </c>
      <c r="D44">
        <v>30.780999999999999</v>
      </c>
      <c r="E44">
        <f>AVERAGE(D44:D46)</f>
        <v>30.703666666666663</v>
      </c>
      <c r="F44">
        <f t="shared" si="6"/>
        <v>10.863999999999997</v>
      </c>
      <c r="G44">
        <f>F44-$G$22</f>
        <v>-2.0483333333333338</v>
      </c>
      <c r="H44" s="11">
        <f t="shared" si="7"/>
        <v>4.136278517859723</v>
      </c>
      <c r="K44" t="s">
        <v>29</v>
      </c>
      <c r="L44" t="s">
        <v>125</v>
      </c>
      <c r="M44" t="s">
        <v>126</v>
      </c>
      <c r="N44">
        <v>17.082000000000001</v>
      </c>
      <c r="R44" s="14"/>
    </row>
    <row r="45" spans="1:18">
      <c r="A45" t="s">
        <v>134</v>
      </c>
      <c r="B45" t="s">
        <v>147</v>
      </c>
      <c r="C45" t="s">
        <v>126</v>
      </c>
      <c r="D45">
        <v>30.658999999999999</v>
      </c>
      <c r="F45">
        <f t="shared" si="6"/>
        <v>10.741999999999997</v>
      </c>
      <c r="G45">
        <f>F45-$G$22</f>
        <v>-2.1703333333333337</v>
      </c>
      <c r="H45" s="11">
        <f t="shared" si="7"/>
        <v>4.5012738337061569</v>
      </c>
      <c r="K45" t="s">
        <v>29</v>
      </c>
      <c r="L45" t="s">
        <v>125</v>
      </c>
      <c r="M45" t="s">
        <v>126</v>
      </c>
      <c r="N45">
        <v>17.135000000000002</v>
      </c>
      <c r="R45" s="14"/>
    </row>
    <row r="46" spans="1:18">
      <c r="A46" t="s">
        <v>134</v>
      </c>
      <c r="B46" t="s">
        <v>147</v>
      </c>
      <c r="C46" t="s">
        <v>126</v>
      </c>
      <c r="D46">
        <v>30.670999999999999</v>
      </c>
      <c r="F46">
        <f t="shared" si="6"/>
        <v>10.753999999999998</v>
      </c>
      <c r="G46">
        <f>F46-$G$22</f>
        <v>-2.1583333333333332</v>
      </c>
      <c r="H46" s="11">
        <f t="shared" si="7"/>
        <v>4.4639885705208924</v>
      </c>
      <c r="K46" t="s">
        <v>29</v>
      </c>
      <c r="L46" t="s">
        <v>142</v>
      </c>
      <c r="M46" t="s">
        <v>126</v>
      </c>
      <c r="N46">
        <v>25.527000000000001</v>
      </c>
      <c r="O46">
        <f>AVERAGE(N46:N48)</f>
        <v>25.72066666666667</v>
      </c>
      <c r="P46">
        <f>N46-$O$43</f>
        <v>8.4336666666666673</v>
      </c>
      <c r="Q46">
        <f>AVERAGE(P46:P48)</f>
        <v>8.6273333333333344</v>
      </c>
      <c r="R46" s="14"/>
    </row>
    <row r="47" spans="1:18">
      <c r="H47"/>
      <c r="K47" t="s">
        <v>29</v>
      </c>
      <c r="L47" t="s">
        <v>142</v>
      </c>
      <c r="M47" t="s">
        <v>126</v>
      </c>
      <c r="N47">
        <v>25.812000000000001</v>
      </c>
      <c r="P47">
        <f t="shared" ref="P47:P51" si="14">N47-$O$43</f>
        <v>8.7186666666666675</v>
      </c>
      <c r="R47" s="14"/>
    </row>
    <row r="48" spans="1:18">
      <c r="H48"/>
      <c r="K48" t="s">
        <v>29</v>
      </c>
      <c r="L48" t="s">
        <v>142</v>
      </c>
      <c r="M48" t="s">
        <v>126</v>
      </c>
      <c r="N48">
        <v>25.823</v>
      </c>
      <c r="P48">
        <f t="shared" si="14"/>
        <v>8.7296666666666667</v>
      </c>
      <c r="R48" s="14"/>
    </row>
    <row r="49" spans="1:18">
      <c r="A49" t="s">
        <v>121</v>
      </c>
      <c r="B49" t="s">
        <v>125</v>
      </c>
      <c r="C49" t="s">
        <v>126</v>
      </c>
      <c r="D49">
        <v>17.146999999999998</v>
      </c>
      <c r="E49">
        <f>AVERAGE(D49:D51)</f>
        <v>17.312333333333335</v>
      </c>
      <c r="H49"/>
      <c r="K49" t="s">
        <v>29</v>
      </c>
      <c r="L49" t="s">
        <v>140</v>
      </c>
      <c r="M49" t="s">
        <v>126</v>
      </c>
      <c r="N49">
        <v>32.164000000000001</v>
      </c>
      <c r="O49">
        <f>AVERAGE(N49:N51)</f>
        <v>32.387666666666668</v>
      </c>
      <c r="P49">
        <f t="shared" si="14"/>
        <v>15.070666666666668</v>
      </c>
      <c r="Q49">
        <f>AVERAGE(P49:P51)</f>
        <v>15.294333333333334</v>
      </c>
      <c r="R49" s="14"/>
    </row>
    <row r="50" spans="1:18">
      <c r="A50" t="s">
        <v>121</v>
      </c>
      <c r="B50" t="s">
        <v>125</v>
      </c>
      <c r="C50" t="s">
        <v>126</v>
      </c>
      <c r="D50">
        <v>17.431000000000001</v>
      </c>
      <c r="H50"/>
      <c r="K50" t="s">
        <v>29</v>
      </c>
      <c r="L50" t="s">
        <v>140</v>
      </c>
      <c r="M50" t="s">
        <v>126</v>
      </c>
      <c r="N50">
        <v>32.329000000000001</v>
      </c>
      <c r="P50">
        <f t="shared" si="14"/>
        <v>15.235666666666667</v>
      </c>
      <c r="R50" s="14"/>
    </row>
    <row r="51" spans="1:18">
      <c r="A51" t="s">
        <v>121</v>
      </c>
      <c r="B51" t="s">
        <v>125</v>
      </c>
      <c r="C51" t="s">
        <v>126</v>
      </c>
      <c r="D51">
        <v>17.359000000000002</v>
      </c>
      <c r="H51"/>
      <c r="K51" t="s">
        <v>29</v>
      </c>
      <c r="L51" t="s">
        <v>140</v>
      </c>
      <c r="M51" t="s">
        <v>126</v>
      </c>
      <c r="N51">
        <v>32.67</v>
      </c>
      <c r="P51">
        <f t="shared" si="14"/>
        <v>15.576666666666668</v>
      </c>
      <c r="R51" s="14"/>
    </row>
    <row r="52" spans="1:18">
      <c r="A52" t="s">
        <v>121</v>
      </c>
      <c r="B52" t="s">
        <v>142</v>
      </c>
      <c r="C52" t="s">
        <v>126</v>
      </c>
      <c r="D52">
        <v>25.866</v>
      </c>
      <c r="E52">
        <f>AVERAGE(D52:D54)</f>
        <v>25.703999999999997</v>
      </c>
      <c r="F52">
        <f t="shared" ref="F52:F57" si="15">D52-$E$49</f>
        <v>8.5536666666666648</v>
      </c>
      <c r="G52">
        <f>AVERAGE(F52:F54)</f>
        <v>8.3916666666666639</v>
      </c>
      <c r="H52"/>
      <c r="R52" s="14"/>
    </row>
    <row r="53" spans="1:18">
      <c r="A53" t="s">
        <v>121</v>
      </c>
      <c r="B53" t="s">
        <v>142</v>
      </c>
      <c r="C53" t="s">
        <v>126</v>
      </c>
      <c r="D53">
        <v>25.573</v>
      </c>
      <c r="F53">
        <f t="shared" si="15"/>
        <v>8.2606666666666655</v>
      </c>
      <c r="H53"/>
      <c r="K53" t="s">
        <v>135</v>
      </c>
      <c r="L53" t="s">
        <v>125</v>
      </c>
      <c r="M53" t="s">
        <v>126</v>
      </c>
      <c r="N53">
        <v>17.529</v>
      </c>
      <c r="O53">
        <f>AVERAGE(N53:N55)</f>
        <v>17.372666666666664</v>
      </c>
      <c r="R53" s="14"/>
    </row>
    <row r="54" spans="1:18">
      <c r="A54" t="s">
        <v>121</v>
      </c>
      <c r="B54" t="s">
        <v>142</v>
      </c>
      <c r="C54" t="s">
        <v>126</v>
      </c>
      <c r="D54">
        <v>25.672999999999998</v>
      </c>
      <c r="F54">
        <f t="shared" si="15"/>
        <v>8.3606666666666634</v>
      </c>
      <c r="H54"/>
      <c r="K54" t="s">
        <v>135</v>
      </c>
      <c r="L54" t="s">
        <v>125</v>
      </c>
      <c r="M54" t="s">
        <v>126</v>
      </c>
      <c r="N54">
        <v>17.291</v>
      </c>
      <c r="R54" s="14"/>
    </row>
    <row r="55" spans="1:18">
      <c r="A55" t="s">
        <v>121</v>
      </c>
      <c r="B55" t="s">
        <v>140</v>
      </c>
      <c r="C55" t="s">
        <v>126</v>
      </c>
      <c r="D55">
        <v>30.593</v>
      </c>
      <c r="E55">
        <f>AVERAGE(D55:D57)</f>
        <v>30.477666666666664</v>
      </c>
      <c r="F55">
        <f t="shared" si="15"/>
        <v>13.280666666666665</v>
      </c>
      <c r="G55">
        <f>AVERAGE(F55:F57)</f>
        <v>13.165333333333331</v>
      </c>
      <c r="H55"/>
      <c r="K55" t="s">
        <v>135</v>
      </c>
      <c r="L55" t="s">
        <v>125</v>
      </c>
      <c r="M55" t="s">
        <v>126</v>
      </c>
      <c r="N55">
        <v>17.297999999999998</v>
      </c>
      <c r="R55" s="14"/>
    </row>
    <row r="56" spans="1:18">
      <c r="A56" t="s">
        <v>121</v>
      </c>
      <c r="B56" t="s">
        <v>140</v>
      </c>
      <c r="C56" t="s">
        <v>126</v>
      </c>
      <c r="D56">
        <v>30.390999999999998</v>
      </c>
      <c r="F56">
        <f t="shared" si="15"/>
        <v>13.078666666666663</v>
      </c>
      <c r="H56"/>
      <c r="K56" t="s">
        <v>135</v>
      </c>
      <c r="L56" t="s">
        <v>142</v>
      </c>
      <c r="M56" t="s">
        <v>126</v>
      </c>
      <c r="N56">
        <v>25.888000000000002</v>
      </c>
      <c r="O56">
        <f>AVERAGE(N56:N58)</f>
        <v>25.832333333333334</v>
      </c>
      <c r="P56">
        <f>N56-$O$53</f>
        <v>8.5153333333333379</v>
      </c>
      <c r="Q56">
        <f>P56-$Q$46</f>
        <v>-0.11199999999999655</v>
      </c>
      <c r="R56" s="11">
        <f>2^(-(Q56))</f>
        <v>1.0807254020393489</v>
      </c>
    </row>
    <row r="57" spans="1:18">
      <c r="A57" t="s">
        <v>121</v>
      </c>
      <c r="B57" t="s">
        <v>140</v>
      </c>
      <c r="C57" t="s">
        <v>126</v>
      </c>
      <c r="D57">
        <v>30.449000000000002</v>
      </c>
      <c r="F57">
        <f t="shared" si="15"/>
        <v>13.136666666666667</v>
      </c>
      <c r="H57"/>
      <c r="K57" t="s">
        <v>135</v>
      </c>
      <c r="L57" t="s">
        <v>142</v>
      </c>
      <c r="M57" t="s">
        <v>126</v>
      </c>
      <c r="N57">
        <v>25.742000000000001</v>
      </c>
      <c r="P57">
        <f t="shared" ref="P57:P61" si="16">N57-$O$53</f>
        <v>8.3693333333333371</v>
      </c>
      <c r="Q57">
        <f t="shared" ref="Q57:Q58" si="17">P57-$Q$46</f>
        <v>-0.25799999999999734</v>
      </c>
      <c r="R57" s="11">
        <f t="shared" ref="R57:R58" si="18">2^(-(Q57))</f>
        <v>1.1958197967761219</v>
      </c>
    </row>
    <row r="58" spans="1:18">
      <c r="H58"/>
      <c r="K58" t="s">
        <v>135</v>
      </c>
      <c r="L58" t="s">
        <v>142</v>
      </c>
      <c r="M58" t="s">
        <v>126</v>
      </c>
      <c r="N58">
        <v>25.867000000000001</v>
      </c>
      <c r="P58">
        <f t="shared" si="16"/>
        <v>8.4943333333333371</v>
      </c>
      <c r="Q58">
        <f t="shared" si="17"/>
        <v>-0.13299999999999734</v>
      </c>
      <c r="R58" s="11">
        <f t="shared" si="18"/>
        <v>1.0965715885878919</v>
      </c>
    </row>
    <row r="59" spans="1:18">
      <c r="A59" t="s">
        <v>134</v>
      </c>
      <c r="B59" t="s">
        <v>125</v>
      </c>
      <c r="C59" t="s">
        <v>126</v>
      </c>
      <c r="D59">
        <v>15.49</v>
      </c>
      <c r="E59">
        <f>AVERAGE(D59:D61)</f>
        <v>15.591333333333333</v>
      </c>
      <c r="H59"/>
      <c r="K59" t="s">
        <v>135</v>
      </c>
      <c r="L59" t="s">
        <v>140</v>
      </c>
      <c r="M59" t="s">
        <v>126</v>
      </c>
      <c r="N59">
        <v>32.491</v>
      </c>
      <c r="O59">
        <f>AVERAGE(N59:N61)</f>
        <v>32.501666666666665</v>
      </c>
      <c r="P59">
        <f t="shared" si="16"/>
        <v>15.118333333333336</v>
      </c>
      <c r="Q59">
        <f>P59-$Q$49</f>
        <v>-0.17599999999999838</v>
      </c>
      <c r="R59" s="11">
        <f>2^(-(Q59))</f>
        <v>1.1297472145701224</v>
      </c>
    </row>
    <row r="60" spans="1:18">
      <c r="A60" t="s">
        <v>134</v>
      </c>
      <c r="B60" t="s">
        <v>125</v>
      </c>
      <c r="C60" t="s">
        <v>126</v>
      </c>
      <c r="D60">
        <v>15.622999999999999</v>
      </c>
      <c r="H60"/>
      <c r="K60" t="s">
        <v>135</v>
      </c>
      <c r="L60" t="s">
        <v>140</v>
      </c>
      <c r="M60" t="s">
        <v>126</v>
      </c>
      <c r="N60">
        <v>32.381999999999998</v>
      </c>
      <c r="P60">
        <f t="shared" si="16"/>
        <v>15.009333333333334</v>
      </c>
      <c r="Q60">
        <f t="shared" ref="Q60:Q61" si="19">P60-$Q$49</f>
        <v>-0.28500000000000014</v>
      </c>
      <c r="R60" s="11">
        <f>2^(-(Q60))</f>
        <v>1.2184102636751915</v>
      </c>
    </row>
    <row r="61" spans="1:18">
      <c r="A61" t="s">
        <v>134</v>
      </c>
      <c r="B61" t="s">
        <v>125</v>
      </c>
      <c r="C61" t="s">
        <v>126</v>
      </c>
      <c r="D61">
        <v>15.661</v>
      </c>
      <c r="H61"/>
      <c r="K61" t="s">
        <v>135</v>
      </c>
      <c r="L61" t="s">
        <v>140</v>
      </c>
      <c r="M61" t="s">
        <v>126</v>
      </c>
      <c r="N61">
        <v>32.631999999999998</v>
      </c>
      <c r="P61">
        <f t="shared" si="16"/>
        <v>15.259333333333334</v>
      </c>
      <c r="Q61">
        <f t="shared" si="19"/>
        <v>-3.5000000000000142E-2</v>
      </c>
      <c r="R61" s="11">
        <f>2^(-(Q61))</f>
        <v>1.0245568230328015</v>
      </c>
    </row>
    <row r="62" spans="1:18">
      <c r="A62" t="s">
        <v>134</v>
      </c>
      <c r="B62" t="s">
        <v>142</v>
      </c>
      <c r="C62" t="s">
        <v>126</v>
      </c>
      <c r="D62">
        <v>24.617000000000001</v>
      </c>
      <c r="E62">
        <f>AVERAGE(D62:D64)</f>
        <v>24.635000000000002</v>
      </c>
      <c r="F62">
        <f t="shared" ref="F62:F67" si="20">D62-$E$59</f>
        <v>9.0256666666666678</v>
      </c>
      <c r="G62">
        <f>F62-$G$52</f>
        <v>0.63400000000000389</v>
      </c>
      <c r="H62" s="11">
        <f>2^(-(G62))</f>
        <v>0.64438731524250603</v>
      </c>
      <c r="R62" s="14"/>
    </row>
    <row r="63" spans="1:18">
      <c r="A63" t="s">
        <v>134</v>
      </c>
      <c r="B63" t="s">
        <v>142</v>
      </c>
      <c r="C63" t="s">
        <v>126</v>
      </c>
      <c r="D63">
        <v>24.617000000000001</v>
      </c>
      <c r="F63">
        <f t="shared" si="20"/>
        <v>9.0256666666666678</v>
      </c>
      <c r="G63">
        <f>F63-$G$52</f>
        <v>0.63400000000000389</v>
      </c>
      <c r="H63" s="11">
        <f t="shared" ref="H63:H67" si="21">2^(-(G63))</f>
        <v>0.64438731524250603</v>
      </c>
      <c r="R63" s="14"/>
    </row>
    <row r="64" spans="1:18">
      <c r="A64" t="s">
        <v>134</v>
      </c>
      <c r="B64" t="s">
        <v>142</v>
      </c>
      <c r="C64" t="s">
        <v>126</v>
      </c>
      <c r="D64">
        <v>24.670999999999999</v>
      </c>
      <c r="F64">
        <f t="shared" si="20"/>
        <v>9.0796666666666663</v>
      </c>
      <c r="G64">
        <f>F64-$G$52</f>
        <v>0.68800000000000239</v>
      </c>
      <c r="H64" s="11">
        <f t="shared" si="21"/>
        <v>0.62071374576305516</v>
      </c>
      <c r="K64" t="s">
        <v>29</v>
      </c>
      <c r="L64" t="s">
        <v>125</v>
      </c>
      <c r="M64" t="s">
        <v>126</v>
      </c>
      <c r="N64">
        <v>19.280999999999999</v>
      </c>
      <c r="O64">
        <f>AVERAGE(N64:N66)</f>
        <v>19.547666666666668</v>
      </c>
      <c r="R64" s="14"/>
    </row>
    <row r="65" spans="1:18">
      <c r="A65" t="s">
        <v>134</v>
      </c>
      <c r="B65" t="s">
        <v>140</v>
      </c>
      <c r="C65" t="s">
        <v>126</v>
      </c>
      <c r="D65">
        <v>26.274000000000001</v>
      </c>
      <c r="E65">
        <f>AVERAGE(D65:D67)</f>
        <v>26.294666666666668</v>
      </c>
      <c r="F65">
        <f t="shared" si="20"/>
        <v>10.682666666666668</v>
      </c>
      <c r="G65">
        <f>F65-$G$55</f>
        <v>-2.4826666666666632</v>
      </c>
      <c r="H65" s="11">
        <f t="shared" si="21"/>
        <v>5.5892963365385278</v>
      </c>
      <c r="K65" t="s">
        <v>29</v>
      </c>
      <c r="L65" t="s">
        <v>125</v>
      </c>
      <c r="M65" t="s">
        <v>126</v>
      </c>
      <c r="N65">
        <v>19.797000000000001</v>
      </c>
      <c r="R65" s="14"/>
    </row>
    <row r="66" spans="1:18">
      <c r="A66" t="s">
        <v>134</v>
      </c>
      <c r="B66" t="s">
        <v>140</v>
      </c>
      <c r="C66" t="s">
        <v>126</v>
      </c>
      <c r="D66">
        <v>26.274999999999999</v>
      </c>
      <c r="F66">
        <f t="shared" si="20"/>
        <v>10.683666666666666</v>
      </c>
      <c r="G66">
        <f>F66-$G$55</f>
        <v>-2.4816666666666656</v>
      </c>
      <c r="H66" s="11">
        <f t="shared" si="21"/>
        <v>5.5854234739285111</v>
      </c>
      <c r="K66" t="s">
        <v>29</v>
      </c>
      <c r="L66" t="s">
        <v>125</v>
      </c>
      <c r="M66" t="s">
        <v>126</v>
      </c>
      <c r="N66">
        <v>19.565000000000001</v>
      </c>
      <c r="R66" s="14"/>
    </row>
    <row r="67" spans="1:18">
      <c r="A67" t="s">
        <v>134</v>
      </c>
      <c r="B67" t="s">
        <v>140</v>
      </c>
      <c r="C67" t="s">
        <v>126</v>
      </c>
      <c r="D67">
        <v>26.335000000000001</v>
      </c>
      <c r="F67">
        <f t="shared" si="20"/>
        <v>10.743666666666668</v>
      </c>
      <c r="G67">
        <f>F67-$G$55</f>
        <v>-2.4216666666666633</v>
      </c>
      <c r="H67" s="11">
        <f t="shared" si="21"/>
        <v>5.3578963297766835</v>
      </c>
      <c r="K67" t="s">
        <v>29</v>
      </c>
      <c r="L67" t="s">
        <v>144</v>
      </c>
      <c r="M67" t="s">
        <v>126</v>
      </c>
      <c r="N67">
        <v>33.049999999999997</v>
      </c>
      <c r="O67">
        <f>AVERAGE(N67:N69)</f>
        <v>32.985666666666667</v>
      </c>
      <c r="P67">
        <f>N67-$O$64</f>
        <v>13.502333333333329</v>
      </c>
      <c r="Q67">
        <f>AVERAGE(P67:P69)</f>
        <v>13.437999999999997</v>
      </c>
      <c r="R67" s="14"/>
    </row>
    <row r="68" spans="1:18">
      <c r="H68" s="13"/>
      <c r="K68" t="s">
        <v>29</v>
      </c>
      <c r="L68" t="s">
        <v>144</v>
      </c>
      <c r="M68" t="s">
        <v>126</v>
      </c>
      <c r="N68">
        <v>32.540999999999997</v>
      </c>
      <c r="P68">
        <f t="shared" ref="P68:P69" si="22">N68-$O$64</f>
        <v>12.993333333333329</v>
      </c>
      <c r="R68" s="14"/>
    </row>
    <row r="69" spans="1:18">
      <c r="A69" t="s">
        <v>121</v>
      </c>
      <c r="B69" t="s">
        <v>125</v>
      </c>
      <c r="C69" t="s">
        <v>126</v>
      </c>
      <c r="D69">
        <v>20.442</v>
      </c>
      <c r="E69">
        <f>AVERAGE(D69:D71)</f>
        <v>20.714000000000002</v>
      </c>
      <c r="K69" t="s">
        <v>29</v>
      </c>
      <c r="L69" t="s">
        <v>144</v>
      </c>
      <c r="M69" t="s">
        <v>126</v>
      </c>
      <c r="N69">
        <v>33.366</v>
      </c>
      <c r="P69">
        <f t="shared" si="22"/>
        <v>13.818333333333332</v>
      </c>
      <c r="R69" s="14"/>
    </row>
    <row r="70" spans="1:18">
      <c r="A70" t="s">
        <v>121</v>
      </c>
      <c r="B70" t="s">
        <v>125</v>
      </c>
      <c r="C70" t="s">
        <v>126</v>
      </c>
      <c r="D70">
        <v>20.638999999999999</v>
      </c>
      <c r="R70" s="14"/>
    </row>
    <row r="71" spans="1:18">
      <c r="A71" t="s">
        <v>121</v>
      </c>
      <c r="B71" t="s">
        <v>125</v>
      </c>
      <c r="C71" t="s">
        <v>126</v>
      </c>
      <c r="D71">
        <v>21.061</v>
      </c>
      <c r="K71" t="s">
        <v>135</v>
      </c>
      <c r="L71" t="s">
        <v>125</v>
      </c>
      <c r="M71" t="s">
        <v>126</v>
      </c>
      <c r="N71">
        <v>20.044</v>
      </c>
      <c r="O71">
        <f>AVERAGE(N71:N73)</f>
        <v>20.152000000000001</v>
      </c>
      <c r="R71" s="14"/>
    </row>
    <row r="72" spans="1:18">
      <c r="A72" t="s">
        <v>121</v>
      </c>
      <c r="B72" t="s">
        <v>127</v>
      </c>
      <c r="C72" t="s">
        <v>126</v>
      </c>
      <c r="D72">
        <v>28.085999999999999</v>
      </c>
      <c r="E72">
        <f>AVERAGE(D72:D74)</f>
        <v>28.179333333333332</v>
      </c>
      <c r="F72">
        <f t="shared" ref="F72:F86" si="23">D72-$E$69</f>
        <v>7.3719999999999963</v>
      </c>
      <c r="G72">
        <f>AVERAGE(F72:F74)</f>
        <v>7.46533333333333</v>
      </c>
      <c r="K72" t="s">
        <v>135</v>
      </c>
      <c r="L72" t="s">
        <v>125</v>
      </c>
      <c r="M72" t="s">
        <v>126</v>
      </c>
      <c r="N72">
        <v>20.164000000000001</v>
      </c>
      <c r="R72" s="14"/>
    </row>
    <row r="73" spans="1:18">
      <c r="A73" t="s">
        <v>121</v>
      </c>
      <c r="B73" t="s">
        <v>127</v>
      </c>
      <c r="C73" t="s">
        <v>126</v>
      </c>
      <c r="D73">
        <v>28.327999999999999</v>
      </c>
      <c r="F73">
        <f t="shared" si="23"/>
        <v>7.6139999999999972</v>
      </c>
      <c r="K73" t="s">
        <v>135</v>
      </c>
      <c r="L73" t="s">
        <v>125</v>
      </c>
      <c r="M73" t="s">
        <v>126</v>
      </c>
      <c r="N73">
        <v>20.248000000000001</v>
      </c>
      <c r="R73" s="14"/>
    </row>
    <row r="74" spans="1:18">
      <c r="A74" t="s">
        <v>121</v>
      </c>
      <c r="B74" t="s">
        <v>127</v>
      </c>
      <c r="C74" t="s">
        <v>126</v>
      </c>
      <c r="D74">
        <v>28.123999999999999</v>
      </c>
      <c r="F74">
        <f t="shared" si="23"/>
        <v>7.4099999999999966</v>
      </c>
      <c r="K74" t="s">
        <v>135</v>
      </c>
      <c r="L74" t="s">
        <v>144</v>
      </c>
      <c r="M74" t="s">
        <v>126</v>
      </c>
      <c r="N74">
        <v>32.206000000000003</v>
      </c>
      <c r="O74">
        <f>AVERAGE(N74:N76)</f>
        <v>32.377000000000002</v>
      </c>
      <c r="P74">
        <f>N74-$O$71</f>
        <v>12.054000000000002</v>
      </c>
      <c r="Q74">
        <f>P74-$Q$67</f>
        <v>-1.383999999999995</v>
      </c>
      <c r="R74" s="11">
        <f>2^(-(Q74))</f>
        <v>2.6099098953779061</v>
      </c>
    </row>
    <row r="75" spans="1:18">
      <c r="A75" t="s">
        <v>121</v>
      </c>
      <c r="B75" t="s">
        <v>128</v>
      </c>
      <c r="C75" t="s">
        <v>126</v>
      </c>
      <c r="D75">
        <v>29.170999999999999</v>
      </c>
      <c r="E75">
        <f>AVERAGE(D75:D77)</f>
        <v>29.202999999999999</v>
      </c>
      <c r="F75">
        <f t="shared" si="23"/>
        <v>8.4569999999999972</v>
      </c>
      <c r="G75">
        <f>AVERAGE(F75:F77)</f>
        <v>8.4889999999999972</v>
      </c>
      <c r="K75" t="s">
        <v>135</v>
      </c>
      <c r="L75" t="s">
        <v>144</v>
      </c>
      <c r="M75" t="s">
        <v>126</v>
      </c>
      <c r="N75">
        <v>32.383000000000003</v>
      </c>
      <c r="P75">
        <f t="shared" ref="P75:P76" si="24">N75-$O$71</f>
        <v>12.231000000000002</v>
      </c>
      <c r="Q75">
        <f t="shared" ref="Q75:Q76" si="25">P75-$Q$67</f>
        <v>-1.2069999999999954</v>
      </c>
      <c r="R75" s="11">
        <f t="shared" ref="R75:R76" si="26">2^(-(Q75))</f>
        <v>2.3085708350336693</v>
      </c>
    </row>
    <row r="76" spans="1:18">
      <c r="A76" t="s">
        <v>121</v>
      </c>
      <c r="B76" t="s">
        <v>128</v>
      </c>
      <c r="C76" t="s">
        <v>126</v>
      </c>
      <c r="D76">
        <v>29.431999999999999</v>
      </c>
      <c r="F76">
        <f t="shared" si="23"/>
        <v>8.7179999999999964</v>
      </c>
      <c r="K76" t="s">
        <v>135</v>
      </c>
      <c r="L76" t="s">
        <v>144</v>
      </c>
      <c r="M76" t="s">
        <v>126</v>
      </c>
      <c r="N76">
        <v>32.542000000000002</v>
      </c>
      <c r="P76">
        <f t="shared" si="24"/>
        <v>12.39</v>
      </c>
      <c r="Q76">
        <f t="shared" si="25"/>
        <v>-1.0479999999999965</v>
      </c>
      <c r="R76" s="11">
        <f t="shared" si="26"/>
        <v>2.0676614724959235</v>
      </c>
    </row>
    <row r="77" spans="1:18">
      <c r="A77" t="s">
        <v>121</v>
      </c>
      <c r="B77" t="s">
        <v>128</v>
      </c>
      <c r="C77" t="s">
        <v>126</v>
      </c>
      <c r="D77">
        <v>29.006</v>
      </c>
      <c r="F77">
        <f t="shared" si="23"/>
        <v>8.291999999999998</v>
      </c>
    </row>
    <row r="78" spans="1:18">
      <c r="A78" t="s">
        <v>121</v>
      </c>
      <c r="B78" t="s">
        <v>129</v>
      </c>
      <c r="C78" t="s">
        <v>126</v>
      </c>
      <c r="D78">
        <v>32.972999999999999</v>
      </c>
      <c r="E78">
        <f>AVERAGE(D78:D80)</f>
        <v>34.826666666666661</v>
      </c>
      <c r="F78">
        <f t="shared" si="23"/>
        <v>12.258999999999997</v>
      </c>
      <c r="G78">
        <f>AVERAGE(F78:F80)</f>
        <v>14.112666666666664</v>
      </c>
      <c r="K78" t="s">
        <v>29</v>
      </c>
      <c r="L78" t="s">
        <v>125</v>
      </c>
      <c r="M78" t="s">
        <v>126</v>
      </c>
      <c r="N78">
        <v>20.794</v>
      </c>
      <c r="O78">
        <f>AVERAGE(N78:N80)</f>
        <v>20.742999999999999</v>
      </c>
    </row>
    <row r="79" spans="1:18">
      <c r="A79" t="s">
        <v>121</v>
      </c>
      <c r="B79" t="s">
        <v>129</v>
      </c>
      <c r="C79" t="s">
        <v>126</v>
      </c>
      <c r="D79">
        <v>36.744</v>
      </c>
      <c r="F79">
        <f t="shared" si="23"/>
        <v>16.029999999999998</v>
      </c>
      <c r="K79" t="s">
        <v>29</v>
      </c>
      <c r="L79" t="s">
        <v>125</v>
      </c>
      <c r="M79" t="s">
        <v>126</v>
      </c>
      <c r="N79">
        <v>20.698</v>
      </c>
    </row>
    <row r="80" spans="1:18">
      <c r="A80" t="s">
        <v>121</v>
      </c>
      <c r="B80" t="s">
        <v>129</v>
      </c>
      <c r="C80" t="s">
        <v>126</v>
      </c>
      <c r="D80">
        <v>34.762999999999998</v>
      </c>
      <c r="F80">
        <f t="shared" si="23"/>
        <v>14.048999999999996</v>
      </c>
      <c r="K80" t="s">
        <v>29</v>
      </c>
      <c r="L80" t="s">
        <v>125</v>
      </c>
      <c r="M80" t="s">
        <v>126</v>
      </c>
      <c r="N80">
        <v>20.736999999999998</v>
      </c>
    </row>
    <row r="81" spans="1:17">
      <c r="A81" t="s">
        <v>121</v>
      </c>
      <c r="B81" t="s">
        <v>130</v>
      </c>
      <c r="C81" t="s">
        <v>126</v>
      </c>
      <c r="D81">
        <v>32.503999999999998</v>
      </c>
      <c r="E81">
        <f>AVERAGE(D81:D83)</f>
        <v>33.570666666666661</v>
      </c>
      <c r="F81">
        <f t="shared" si="23"/>
        <v>11.789999999999996</v>
      </c>
      <c r="G81">
        <f>AVERAGE(F81:F83)</f>
        <v>12.856666666666664</v>
      </c>
      <c r="K81" t="s">
        <v>29</v>
      </c>
      <c r="L81" t="s">
        <v>127</v>
      </c>
      <c r="M81" t="s">
        <v>126</v>
      </c>
      <c r="N81">
        <v>28.509</v>
      </c>
      <c r="O81">
        <f>AVERAGE(N81:N83)</f>
        <v>28.558999999999997</v>
      </c>
      <c r="P81">
        <f t="shared" ref="P81:P95" si="27">N81-$O$78</f>
        <v>7.7660000000000018</v>
      </c>
      <c r="Q81">
        <f>AVERAGE(P81:P83)</f>
        <v>7.8160000000000016</v>
      </c>
    </row>
    <row r="82" spans="1:17">
      <c r="A82" t="s">
        <v>121</v>
      </c>
      <c r="B82" t="s">
        <v>130</v>
      </c>
      <c r="C82" t="s">
        <v>126</v>
      </c>
      <c r="D82">
        <v>33.869999999999997</v>
      </c>
      <c r="F82">
        <f t="shared" si="23"/>
        <v>13.155999999999995</v>
      </c>
      <c r="K82" t="s">
        <v>29</v>
      </c>
      <c r="L82" t="s">
        <v>127</v>
      </c>
      <c r="M82" t="s">
        <v>126</v>
      </c>
      <c r="N82">
        <v>28.643999999999998</v>
      </c>
      <c r="P82">
        <f t="shared" si="27"/>
        <v>7.9009999999999998</v>
      </c>
    </row>
    <row r="83" spans="1:17">
      <c r="A83" t="s">
        <v>121</v>
      </c>
      <c r="B83" t="s">
        <v>130</v>
      </c>
      <c r="C83" t="s">
        <v>126</v>
      </c>
      <c r="D83">
        <v>34.338000000000001</v>
      </c>
      <c r="F83">
        <f t="shared" si="23"/>
        <v>13.623999999999999</v>
      </c>
      <c r="K83" t="s">
        <v>29</v>
      </c>
      <c r="L83" t="s">
        <v>127</v>
      </c>
      <c r="M83" t="s">
        <v>126</v>
      </c>
      <c r="N83">
        <v>28.524000000000001</v>
      </c>
      <c r="P83">
        <f t="shared" si="27"/>
        <v>7.7810000000000024</v>
      </c>
    </row>
    <row r="84" spans="1:17">
      <c r="A84" t="s">
        <v>121</v>
      </c>
      <c r="B84" t="s">
        <v>132</v>
      </c>
      <c r="C84" t="s">
        <v>126</v>
      </c>
      <c r="D84">
        <v>28.989000000000001</v>
      </c>
      <c r="E84">
        <f>AVERAGE(D84:D86)</f>
        <v>29.295000000000002</v>
      </c>
      <c r="F84">
        <f t="shared" si="23"/>
        <v>8.2749999999999986</v>
      </c>
      <c r="G84">
        <f>AVERAGE(F84:F86)</f>
        <v>8.5809999999999977</v>
      </c>
      <c r="K84" t="s">
        <v>29</v>
      </c>
      <c r="L84" t="s">
        <v>128</v>
      </c>
      <c r="M84" t="s">
        <v>126</v>
      </c>
      <c r="N84">
        <v>29.268000000000001</v>
      </c>
      <c r="O84">
        <f>AVERAGE(N84:N86)</f>
        <v>29.254666666666669</v>
      </c>
      <c r="P84">
        <f t="shared" si="27"/>
        <v>8.5250000000000021</v>
      </c>
      <c r="Q84">
        <f>AVERAGE(P84:P86)</f>
        <v>8.5116666666666685</v>
      </c>
    </row>
    <row r="85" spans="1:17">
      <c r="A85" t="s">
        <v>121</v>
      </c>
      <c r="B85" t="s">
        <v>132</v>
      </c>
      <c r="C85" t="s">
        <v>126</v>
      </c>
      <c r="D85">
        <v>29.411000000000001</v>
      </c>
      <c r="F85">
        <f t="shared" si="23"/>
        <v>8.6969999999999992</v>
      </c>
      <c r="K85" t="s">
        <v>29</v>
      </c>
      <c r="L85" t="s">
        <v>128</v>
      </c>
      <c r="M85" t="s">
        <v>126</v>
      </c>
      <c r="N85">
        <v>29.34</v>
      </c>
      <c r="P85">
        <f t="shared" si="27"/>
        <v>8.5970000000000013</v>
      </c>
    </row>
    <row r="86" spans="1:17">
      <c r="A86" t="s">
        <v>121</v>
      </c>
      <c r="B86" t="s">
        <v>132</v>
      </c>
      <c r="C86" t="s">
        <v>126</v>
      </c>
      <c r="D86">
        <v>29.484999999999999</v>
      </c>
      <c r="F86">
        <f t="shared" si="23"/>
        <v>8.7709999999999972</v>
      </c>
      <c r="K86" t="s">
        <v>29</v>
      </c>
      <c r="L86" t="s">
        <v>128</v>
      </c>
      <c r="M86" t="s">
        <v>126</v>
      </c>
      <c r="N86">
        <v>29.155999999999999</v>
      </c>
      <c r="P86">
        <f t="shared" si="27"/>
        <v>8.4130000000000003</v>
      </c>
    </row>
    <row r="87" spans="1:17">
      <c r="K87" t="s">
        <v>29</v>
      </c>
      <c r="L87" t="s">
        <v>129</v>
      </c>
      <c r="M87" t="s">
        <v>126</v>
      </c>
      <c r="N87">
        <v>34.499000000000002</v>
      </c>
      <c r="O87">
        <f>AVERAGE(N87:N89)</f>
        <v>33.69466666666667</v>
      </c>
      <c r="P87">
        <f t="shared" si="27"/>
        <v>13.756000000000004</v>
      </c>
      <c r="Q87">
        <f>AVERAGE(P87:P89)</f>
        <v>12.951666666666668</v>
      </c>
    </row>
    <row r="88" spans="1:17">
      <c r="A88" t="s">
        <v>134</v>
      </c>
      <c r="B88" t="s">
        <v>125</v>
      </c>
      <c r="C88" t="s">
        <v>126</v>
      </c>
      <c r="D88">
        <v>19.821999999999999</v>
      </c>
      <c r="E88">
        <f>AVERAGE(D88:D90)</f>
        <v>19.921000000000003</v>
      </c>
      <c r="K88" t="s">
        <v>29</v>
      </c>
      <c r="L88" t="s">
        <v>129</v>
      </c>
      <c r="M88" t="s">
        <v>126</v>
      </c>
      <c r="N88">
        <v>33.185000000000002</v>
      </c>
      <c r="P88">
        <f t="shared" si="27"/>
        <v>12.442000000000004</v>
      </c>
    </row>
    <row r="89" spans="1:17">
      <c r="A89" t="s">
        <v>134</v>
      </c>
      <c r="B89" t="s">
        <v>125</v>
      </c>
      <c r="C89" t="s">
        <v>126</v>
      </c>
      <c r="D89">
        <v>19.931000000000001</v>
      </c>
      <c r="K89" t="s">
        <v>29</v>
      </c>
      <c r="L89" t="s">
        <v>129</v>
      </c>
      <c r="M89" t="s">
        <v>126</v>
      </c>
      <c r="N89">
        <v>33.4</v>
      </c>
      <c r="P89">
        <f t="shared" si="27"/>
        <v>12.657</v>
      </c>
    </row>
    <row r="90" spans="1:17">
      <c r="A90" t="s">
        <v>134</v>
      </c>
      <c r="B90" t="s">
        <v>125</v>
      </c>
      <c r="C90" t="s">
        <v>126</v>
      </c>
      <c r="D90">
        <v>20.010000000000002</v>
      </c>
      <c r="K90" t="s">
        <v>29</v>
      </c>
      <c r="L90" t="s">
        <v>130</v>
      </c>
      <c r="M90" t="s">
        <v>126</v>
      </c>
      <c r="N90">
        <v>31.32</v>
      </c>
      <c r="O90">
        <f>AVERAGE(N90:N92)</f>
        <v>31.752666666666666</v>
      </c>
      <c r="P90">
        <f t="shared" si="27"/>
        <v>10.577000000000002</v>
      </c>
      <c r="Q90">
        <f>AVERAGE(P90:P92)</f>
        <v>11.00966666666667</v>
      </c>
    </row>
    <row r="91" spans="1:17">
      <c r="A91" t="s">
        <v>134</v>
      </c>
      <c r="B91" t="s">
        <v>127</v>
      </c>
      <c r="C91" t="s">
        <v>126</v>
      </c>
      <c r="D91">
        <v>27.599</v>
      </c>
      <c r="E91">
        <f>AVERAGE(D91:D93)</f>
        <v>27.665666666666667</v>
      </c>
      <c r="F91">
        <f t="shared" ref="F91:F105" si="28">D91-$E$88</f>
        <v>7.6779999999999973</v>
      </c>
      <c r="G91">
        <f>F91-$G$72</f>
        <v>0.21266666666666723</v>
      </c>
      <c r="H91" s="11">
        <f>2^(-(G91))</f>
        <v>0.86294070314941884</v>
      </c>
      <c r="K91" t="s">
        <v>29</v>
      </c>
      <c r="L91" t="s">
        <v>130</v>
      </c>
      <c r="M91" t="s">
        <v>126</v>
      </c>
      <c r="N91">
        <v>32.834000000000003</v>
      </c>
      <c r="P91">
        <f t="shared" si="27"/>
        <v>12.091000000000005</v>
      </c>
    </row>
    <row r="92" spans="1:17">
      <c r="A92" t="s">
        <v>134</v>
      </c>
      <c r="B92" t="s">
        <v>127</v>
      </c>
      <c r="C92" t="s">
        <v>126</v>
      </c>
      <c r="D92">
        <v>27.638999999999999</v>
      </c>
      <c r="F92">
        <f t="shared" si="28"/>
        <v>7.7179999999999964</v>
      </c>
      <c r="G92">
        <f>F92-$G$72</f>
        <v>0.25266666666666637</v>
      </c>
      <c r="H92" s="11">
        <f t="shared" ref="H92:H102" si="29">2^(-(G92))</f>
        <v>0.83934354424171931</v>
      </c>
      <c r="K92" t="s">
        <v>29</v>
      </c>
      <c r="L92" t="s">
        <v>130</v>
      </c>
      <c r="M92" t="s">
        <v>126</v>
      </c>
      <c r="N92">
        <v>31.103999999999999</v>
      </c>
      <c r="P92">
        <f t="shared" si="27"/>
        <v>10.361000000000001</v>
      </c>
    </row>
    <row r="93" spans="1:17">
      <c r="A93" t="s">
        <v>134</v>
      </c>
      <c r="B93" t="s">
        <v>127</v>
      </c>
      <c r="C93" t="s">
        <v>126</v>
      </c>
      <c r="D93">
        <v>27.759</v>
      </c>
      <c r="F93">
        <f t="shared" si="28"/>
        <v>7.8379999999999974</v>
      </c>
      <c r="G93">
        <f>F93-$G$72</f>
        <v>0.37266666666666737</v>
      </c>
      <c r="H93" s="11">
        <f t="shared" si="29"/>
        <v>0.77235356404294297</v>
      </c>
      <c r="K93" t="s">
        <v>29</v>
      </c>
      <c r="L93" t="s">
        <v>132</v>
      </c>
      <c r="M93" t="s">
        <v>126</v>
      </c>
      <c r="N93">
        <v>28.986000000000001</v>
      </c>
      <c r="O93">
        <f>AVERAGE(N93:N95)</f>
        <v>29.359333333333336</v>
      </c>
      <c r="P93">
        <f t="shared" si="27"/>
        <v>8.2430000000000021</v>
      </c>
      <c r="Q93">
        <f>AVERAGE(P93:P95)</f>
        <v>8.6163333333333352</v>
      </c>
    </row>
    <row r="94" spans="1:17">
      <c r="A94" t="s">
        <v>134</v>
      </c>
      <c r="B94" t="s">
        <v>128</v>
      </c>
      <c r="C94" t="s">
        <v>126</v>
      </c>
      <c r="D94">
        <v>28.183</v>
      </c>
      <c r="E94">
        <f>AVERAGE(D94:D96)</f>
        <v>28.194333333333333</v>
      </c>
      <c r="F94">
        <f t="shared" si="28"/>
        <v>8.2619999999999969</v>
      </c>
      <c r="G94">
        <f>F94-$G$75</f>
        <v>-0.22700000000000031</v>
      </c>
      <c r="H94" s="11">
        <f t="shared" si="29"/>
        <v>1.1703986414745902</v>
      </c>
      <c r="K94" t="s">
        <v>29</v>
      </c>
      <c r="L94" t="s">
        <v>132</v>
      </c>
      <c r="M94" t="s">
        <v>126</v>
      </c>
      <c r="N94">
        <v>29.038</v>
      </c>
      <c r="P94">
        <f t="shared" si="27"/>
        <v>8.2950000000000017</v>
      </c>
    </row>
    <row r="95" spans="1:17">
      <c r="A95" t="s">
        <v>134</v>
      </c>
      <c r="B95" t="s">
        <v>128</v>
      </c>
      <c r="C95" t="s">
        <v>126</v>
      </c>
      <c r="D95">
        <v>28.123999999999999</v>
      </c>
      <c r="F95">
        <f t="shared" si="28"/>
        <v>8.2029999999999959</v>
      </c>
      <c r="G95">
        <f>F95-$G$75</f>
        <v>-0.28600000000000136</v>
      </c>
      <c r="H95" s="11">
        <f t="shared" si="29"/>
        <v>1.2192550940763043</v>
      </c>
      <c r="K95" t="s">
        <v>29</v>
      </c>
      <c r="L95" t="s">
        <v>132</v>
      </c>
      <c r="M95" t="s">
        <v>126</v>
      </c>
      <c r="N95">
        <v>30.053999999999998</v>
      </c>
      <c r="P95">
        <f t="shared" si="27"/>
        <v>9.3109999999999999</v>
      </c>
    </row>
    <row r="96" spans="1:17">
      <c r="A96" t="s">
        <v>134</v>
      </c>
      <c r="B96" t="s">
        <v>128</v>
      </c>
      <c r="C96" t="s">
        <v>126</v>
      </c>
      <c r="D96">
        <v>28.276</v>
      </c>
      <c r="F96">
        <f t="shared" si="28"/>
        <v>8.3549999999999969</v>
      </c>
      <c r="G96">
        <f>F96-$G$75</f>
        <v>-0.13400000000000034</v>
      </c>
      <c r="H96" s="11">
        <f t="shared" si="29"/>
        <v>1.0973319375792432</v>
      </c>
    </row>
    <row r="97" spans="1:18">
      <c r="A97" t="s">
        <v>134</v>
      </c>
      <c r="B97" t="s">
        <v>129</v>
      </c>
      <c r="C97" t="s">
        <v>126</v>
      </c>
      <c r="D97">
        <v>31.34</v>
      </c>
      <c r="E97">
        <f>AVERAGE(D97:D99)</f>
        <v>31.522333333333336</v>
      </c>
      <c r="F97">
        <f t="shared" si="28"/>
        <v>11.418999999999997</v>
      </c>
      <c r="G97">
        <f>F97-$G$78</f>
        <v>-2.6936666666666671</v>
      </c>
      <c r="H97" s="11">
        <f t="shared" si="29"/>
        <v>6.4695558294020943</v>
      </c>
      <c r="K97" t="s">
        <v>135</v>
      </c>
      <c r="L97" t="s">
        <v>125</v>
      </c>
      <c r="M97" t="s">
        <v>126</v>
      </c>
      <c r="N97">
        <v>20.806999999999999</v>
      </c>
      <c r="O97">
        <f>AVERAGE(N97:N99)</f>
        <v>20.740666666666666</v>
      </c>
    </row>
    <row r="98" spans="1:18">
      <c r="A98" t="s">
        <v>134</v>
      </c>
      <c r="B98" t="s">
        <v>129</v>
      </c>
      <c r="C98" t="s">
        <v>126</v>
      </c>
      <c r="D98">
        <v>31.509</v>
      </c>
      <c r="F98">
        <f t="shared" si="28"/>
        <v>11.587999999999997</v>
      </c>
      <c r="G98">
        <f>F98-$G$78</f>
        <v>-2.5246666666666666</v>
      </c>
      <c r="H98" s="11">
        <f t="shared" si="29"/>
        <v>5.754404616657224</v>
      </c>
      <c r="K98" t="s">
        <v>135</v>
      </c>
      <c r="L98" t="s">
        <v>125</v>
      </c>
      <c r="M98" t="s">
        <v>126</v>
      </c>
      <c r="N98">
        <v>20.693000000000001</v>
      </c>
    </row>
    <row r="99" spans="1:18">
      <c r="A99" t="s">
        <v>134</v>
      </c>
      <c r="B99" t="s">
        <v>129</v>
      </c>
      <c r="C99" t="s">
        <v>126</v>
      </c>
      <c r="D99">
        <v>31.718</v>
      </c>
      <c r="F99">
        <f t="shared" si="28"/>
        <v>11.796999999999997</v>
      </c>
      <c r="G99">
        <f>F99-$G$78</f>
        <v>-2.315666666666667</v>
      </c>
      <c r="H99" s="11">
        <f t="shared" si="29"/>
        <v>4.9783465663418101</v>
      </c>
      <c r="K99" t="s">
        <v>135</v>
      </c>
      <c r="L99" t="s">
        <v>125</v>
      </c>
      <c r="M99" t="s">
        <v>126</v>
      </c>
      <c r="N99">
        <v>20.722000000000001</v>
      </c>
    </row>
    <row r="100" spans="1:18">
      <c r="A100" t="s">
        <v>134</v>
      </c>
      <c r="B100" t="s">
        <v>130</v>
      </c>
      <c r="C100" t="s">
        <v>126</v>
      </c>
      <c r="D100">
        <v>29.481999999999999</v>
      </c>
      <c r="E100">
        <f>AVERAGE(D100:D102)</f>
        <v>29.297666666666668</v>
      </c>
      <c r="F100">
        <f t="shared" si="28"/>
        <v>9.5609999999999964</v>
      </c>
      <c r="G100">
        <f>F100-$G$81</f>
        <v>-3.2956666666666674</v>
      </c>
      <c r="H100" s="11">
        <f t="shared" si="29"/>
        <v>9.8196163960570271</v>
      </c>
      <c r="K100" t="s">
        <v>135</v>
      </c>
      <c r="L100" t="s">
        <v>127</v>
      </c>
      <c r="M100" t="s">
        <v>126</v>
      </c>
      <c r="N100">
        <v>28.457999999999998</v>
      </c>
      <c r="O100">
        <f>AVERAGE(N100:N102)</f>
        <v>28.596333333333334</v>
      </c>
      <c r="P100">
        <f t="shared" ref="P100:P114" si="30">N100-$O$97</f>
        <v>7.7173333333333325</v>
      </c>
      <c r="Q100">
        <f>P100-$Q$81</f>
        <v>-9.8666666666669123E-2</v>
      </c>
      <c r="R100" s="11">
        <f>2^(-(Q100))</f>
        <v>1.0707833911119027</v>
      </c>
    </row>
    <row r="101" spans="1:18">
      <c r="A101" t="s">
        <v>134</v>
      </c>
      <c r="B101" t="s">
        <v>130</v>
      </c>
      <c r="C101" t="s">
        <v>126</v>
      </c>
      <c r="D101">
        <v>29.190999999999999</v>
      </c>
      <c r="F101">
        <f t="shared" si="28"/>
        <v>9.269999999999996</v>
      </c>
      <c r="G101">
        <f>F101-$G$81</f>
        <v>-3.5866666666666678</v>
      </c>
      <c r="H101" s="11">
        <f t="shared" si="29"/>
        <v>12.014183229078169</v>
      </c>
      <c r="K101" t="s">
        <v>135</v>
      </c>
      <c r="L101" t="s">
        <v>127</v>
      </c>
      <c r="M101" t="s">
        <v>126</v>
      </c>
      <c r="N101">
        <v>28.774999999999999</v>
      </c>
      <c r="P101">
        <f t="shared" si="30"/>
        <v>8.0343333333333327</v>
      </c>
      <c r="Q101">
        <f>P101-$Q$81</f>
        <v>0.21833333333333105</v>
      </c>
      <c r="R101" s="11">
        <f t="shared" ref="R101:R111" si="31">2^(-(Q101))</f>
        <v>0.85955786326158223</v>
      </c>
    </row>
    <row r="102" spans="1:18">
      <c r="A102" t="s">
        <v>134</v>
      </c>
      <c r="B102" t="s">
        <v>130</v>
      </c>
      <c r="C102" t="s">
        <v>126</v>
      </c>
      <c r="D102">
        <v>29.22</v>
      </c>
      <c r="F102">
        <f t="shared" si="28"/>
        <v>9.2989999999999959</v>
      </c>
      <c r="G102">
        <f>F102-$G$81</f>
        <v>-3.5576666666666679</v>
      </c>
      <c r="H102" s="11">
        <f t="shared" si="29"/>
        <v>11.77509395862962</v>
      </c>
      <c r="K102" t="s">
        <v>135</v>
      </c>
      <c r="L102" t="s">
        <v>127</v>
      </c>
      <c r="M102" t="s">
        <v>126</v>
      </c>
      <c r="N102">
        <v>28.556000000000001</v>
      </c>
      <c r="P102">
        <f t="shared" si="30"/>
        <v>7.815333333333335</v>
      </c>
      <c r="Q102">
        <f>P102-$Q$81</f>
        <v>-6.6666666666659324E-4</v>
      </c>
      <c r="R102" s="11">
        <f t="shared" si="31"/>
        <v>1.0004622049041572</v>
      </c>
    </row>
    <row r="103" spans="1:18">
      <c r="A103" t="s">
        <v>134</v>
      </c>
      <c r="B103" t="s">
        <v>132</v>
      </c>
      <c r="C103" t="s">
        <v>126</v>
      </c>
      <c r="D103">
        <v>28.832000000000001</v>
      </c>
      <c r="E103">
        <f>AVERAGE(D103:D105)</f>
        <v>29.010666666666665</v>
      </c>
      <c r="F103">
        <f t="shared" si="28"/>
        <v>8.9109999999999978</v>
      </c>
      <c r="G103">
        <f>F103-$G$84</f>
        <v>0.33000000000000007</v>
      </c>
      <c r="H103" s="11">
        <f>2^(-(G103))</f>
        <v>0.7955364837549187</v>
      </c>
      <c r="K103" t="s">
        <v>135</v>
      </c>
      <c r="L103" t="s">
        <v>128</v>
      </c>
      <c r="M103" t="s">
        <v>126</v>
      </c>
      <c r="N103">
        <v>28.751999999999999</v>
      </c>
      <c r="O103">
        <f>AVERAGE(N103:N105)</f>
        <v>28.944333333333333</v>
      </c>
      <c r="P103">
        <f t="shared" si="30"/>
        <v>8.011333333333333</v>
      </c>
      <c r="Q103">
        <f>P103-$Q$84</f>
        <v>-0.50033333333333552</v>
      </c>
      <c r="R103" s="11">
        <f t="shared" si="31"/>
        <v>1.4145403528384479</v>
      </c>
    </row>
    <row r="104" spans="1:18">
      <c r="A104" t="s">
        <v>134</v>
      </c>
      <c r="B104" t="s">
        <v>132</v>
      </c>
      <c r="C104" t="s">
        <v>126</v>
      </c>
      <c r="D104">
        <v>28.5</v>
      </c>
      <c r="F104">
        <f t="shared" si="28"/>
        <v>8.5789999999999971</v>
      </c>
      <c r="G104">
        <f>F104-$G$84</f>
        <v>-2.0000000000006679E-3</v>
      </c>
      <c r="H104" s="11">
        <f>2^(-(G104))</f>
        <v>1.001387255711335</v>
      </c>
      <c r="K104" t="s">
        <v>135</v>
      </c>
      <c r="L104" t="s">
        <v>128</v>
      </c>
      <c r="M104" t="s">
        <v>126</v>
      </c>
      <c r="N104">
        <v>29.02</v>
      </c>
      <c r="P104">
        <f t="shared" si="30"/>
        <v>8.2793333333333337</v>
      </c>
      <c r="Q104">
        <f>P104-$Q$84</f>
        <v>-0.23233333333333483</v>
      </c>
      <c r="R104" s="11">
        <f t="shared" si="31"/>
        <v>1.1747333608992871</v>
      </c>
    </row>
    <row r="105" spans="1:18">
      <c r="A105" t="s">
        <v>134</v>
      </c>
      <c r="B105" t="s">
        <v>132</v>
      </c>
      <c r="C105" t="s">
        <v>126</v>
      </c>
      <c r="D105">
        <v>29.7</v>
      </c>
      <c r="F105">
        <f t="shared" si="28"/>
        <v>9.7789999999999964</v>
      </c>
      <c r="G105">
        <f>F105-$G$84</f>
        <v>1.1979999999999986</v>
      </c>
      <c r="H105" s="11">
        <f>2^(-(G105))</f>
        <v>0.43587911976853155</v>
      </c>
      <c r="K105" t="s">
        <v>135</v>
      </c>
      <c r="L105" t="s">
        <v>128</v>
      </c>
      <c r="M105" t="s">
        <v>126</v>
      </c>
      <c r="N105">
        <v>29.061</v>
      </c>
      <c r="P105">
        <f t="shared" si="30"/>
        <v>8.320333333333334</v>
      </c>
      <c r="Q105">
        <f>P105-$Q$84</f>
        <v>-0.19133333333333447</v>
      </c>
      <c r="R105" s="11">
        <f t="shared" si="31"/>
        <v>1.1418184927415436</v>
      </c>
    </row>
    <row r="106" spans="1:18">
      <c r="K106" t="s">
        <v>135</v>
      </c>
      <c r="L106" t="s">
        <v>129</v>
      </c>
      <c r="M106" t="s">
        <v>126</v>
      </c>
      <c r="N106">
        <v>33.103999999999999</v>
      </c>
      <c r="O106">
        <f>AVERAGE(N106:N108)</f>
        <v>33.470999999999997</v>
      </c>
      <c r="P106">
        <f t="shared" si="30"/>
        <v>12.363333333333333</v>
      </c>
      <c r="Q106">
        <f>P106-$Q$87</f>
        <v>-0.58833333333333471</v>
      </c>
      <c r="R106" s="11">
        <f t="shared" si="31"/>
        <v>1.503508822237607</v>
      </c>
    </row>
    <row r="107" spans="1:18">
      <c r="K107" t="s">
        <v>135</v>
      </c>
      <c r="L107" t="s">
        <v>129</v>
      </c>
      <c r="M107" t="s">
        <v>126</v>
      </c>
      <c r="N107">
        <v>33.268999999999998</v>
      </c>
      <c r="P107">
        <f t="shared" si="30"/>
        <v>12.528333333333332</v>
      </c>
      <c r="Q107">
        <f>P107-$Q$87</f>
        <v>-0.42333333333333556</v>
      </c>
      <c r="R107" s="11">
        <f t="shared" si="31"/>
        <v>1.341022397753437</v>
      </c>
    </row>
    <row r="108" spans="1:18">
      <c r="A108" t="s">
        <v>121</v>
      </c>
      <c r="B108" t="s">
        <v>125</v>
      </c>
      <c r="C108" t="s">
        <v>126</v>
      </c>
      <c r="D108">
        <v>18.536000000000001</v>
      </c>
      <c r="E108">
        <f>AVERAGE(D108:D110)</f>
        <v>18.730999999999998</v>
      </c>
      <c r="K108" t="s">
        <v>135</v>
      </c>
      <c r="L108" t="s">
        <v>129</v>
      </c>
      <c r="M108" t="s">
        <v>126</v>
      </c>
      <c r="N108">
        <v>34.04</v>
      </c>
      <c r="P108">
        <f t="shared" si="30"/>
        <v>13.299333333333333</v>
      </c>
      <c r="Q108">
        <f>P108-$Q$87</f>
        <v>0.34766666666666524</v>
      </c>
      <c r="R108" s="11">
        <f t="shared" si="31"/>
        <v>0.78585406653682721</v>
      </c>
    </row>
    <row r="109" spans="1:18">
      <c r="A109" t="s">
        <v>121</v>
      </c>
      <c r="B109" t="s">
        <v>125</v>
      </c>
      <c r="C109" t="s">
        <v>126</v>
      </c>
      <c r="D109">
        <v>18.811</v>
      </c>
      <c r="K109" t="s">
        <v>135</v>
      </c>
      <c r="L109" t="s">
        <v>130</v>
      </c>
      <c r="M109" t="s">
        <v>126</v>
      </c>
      <c r="N109">
        <v>29.111999999999998</v>
      </c>
      <c r="O109">
        <f>AVERAGE(N109:N111)</f>
        <v>28.922333333333331</v>
      </c>
      <c r="P109">
        <f t="shared" si="30"/>
        <v>8.3713333333333324</v>
      </c>
      <c r="Q109">
        <f>P109-$Q$90</f>
        <v>-2.6383333333333372</v>
      </c>
      <c r="R109" s="11">
        <f t="shared" si="31"/>
        <v>6.2261197853946317</v>
      </c>
    </row>
    <row r="110" spans="1:18">
      <c r="A110" t="s">
        <v>121</v>
      </c>
      <c r="B110" t="s">
        <v>125</v>
      </c>
      <c r="C110" t="s">
        <v>126</v>
      </c>
      <c r="D110">
        <v>18.846</v>
      </c>
      <c r="K110" t="s">
        <v>135</v>
      </c>
      <c r="L110" t="s">
        <v>130</v>
      </c>
      <c r="M110" t="s">
        <v>126</v>
      </c>
      <c r="N110">
        <v>28.757999999999999</v>
      </c>
      <c r="P110">
        <f t="shared" si="30"/>
        <v>8.0173333333333332</v>
      </c>
      <c r="Q110">
        <f>P110-$Q$90</f>
        <v>-2.9923333333333364</v>
      </c>
      <c r="R110" s="11">
        <f t="shared" si="31"/>
        <v>7.9575997329387951</v>
      </c>
    </row>
    <row r="111" spans="1:18">
      <c r="A111" t="s">
        <v>121</v>
      </c>
      <c r="B111" t="s">
        <v>131</v>
      </c>
      <c r="C111" t="s">
        <v>126</v>
      </c>
      <c r="D111">
        <v>37.323</v>
      </c>
      <c r="E111">
        <f>AVERAGE(D111:D113)</f>
        <v>36.999333333333333</v>
      </c>
      <c r="F111">
        <f t="shared" ref="F111:F116" si="32">D111-$E$108</f>
        <v>18.592000000000002</v>
      </c>
      <c r="G111">
        <f>AVERAGE(F111:F113)</f>
        <v>18.268333333333334</v>
      </c>
      <c r="K111" t="s">
        <v>135</v>
      </c>
      <c r="L111" t="s">
        <v>130</v>
      </c>
      <c r="M111" t="s">
        <v>126</v>
      </c>
      <c r="N111">
        <v>28.896999999999998</v>
      </c>
      <c r="P111">
        <f t="shared" si="30"/>
        <v>8.1563333333333325</v>
      </c>
      <c r="Q111">
        <f>P111-$Q$90</f>
        <v>-2.8533333333333371</v>
      </c>
      <c r="R111" s="11">
        <f t="shared" si="31"/>
        <v>7.2266816063294756</v>
      </c>
    </row>
    <row r="112" spans="1:18">
      <c r="A112" t="s">
        <v>121</v>
      </c>
      <c r="B112" t="s">
        <v>131</v>
      </c>
      <c r="C112" t="s">
        <v>126</v>
      </c>
      <c r="D112">
        <v>36.604999999999997</v>
      </c>
      <c r="F112">
        <f t="shared" si="32"/>
        <v>17.873999999999999</v>
      </c>
      <c r="K112" t="s">
        <v>135</v>
      </c>
      <c r="L112" t="s">
        <v>132</v>
      </c>
      <c r="M112" t="s">
        <v>126</v>
      </c>
      <c r="N112">
        <v>29.05</v>
      </c>
      <c r="O112">
        <f>AVERAGE(N112:N114)</f>
        <v>29.471666666666664</v>
      </c>
      <c r="P112">
        <f t="shared" si="30"/>
        <v>8.3093333333333348</v>
      </c>
      <c r="Q112">
        <f>P112-$Q$93</f>
        <v>-0.30700000000000038</v>
      </c>
      <c r="R112" s="11">
        <f>2^(-(Q112))</f>
        <v>1.2371324786871729</v>
      </c>
    </row>
    <row r="113" spans="1:18">
      <c r="A113" t="s">
        <v>121</v>
      </c>
      <c r="B113" t="s">
        <v>131</v>
      </c>
      <c r="C113" t="s">
        <v>126</v>
      </c>
      <c r="D113">
        <v>37.07</v>
      </c>
      <c r="F113">
        <f t="shared" si="32"/>
        <v>18.339000000000002</v>
      </c>
      <c r="K113" t="s">
        <v>135</v>
      </c>
      <c r="L113" t="s">
        <v>132</v>
      </c>
      <c r="M113" t="s">
        <v>126</v>
      </c>
      <c r="N113">
        <v>29.596</v>
      </c>
      <c r="P113">
        <f t="shared" si="30"/>
        <v>8.8553333333333342</v>
      </c>
      <c r="Q113">
        <f>P113-$Q$93</f>
        <v>0.23899999999999899</v>
      </c>
      <c r="R113" s="11">
        <f>2^(-(Q113))</f>
        <v>0.84733243494611887</v>
      </c>
    </row>
    <row r="114" spans="1:18">
      <c r="A114" t="s">
        <v>121</v>
      </c>
      <c r="B114" t="s">
        <v>133</v>
      </c>
      <c r="C114" t="s">
        <v>126</v>
      </c>
      <c r="D114">
        <v>40.228000000000002</v>
      </c>
      <c r="E114">
        <f>AVERAGE(D114:D116)</f>
        <v>41.068333333333335</v>
      </c>
      <c r="F114">
        <f t="shared" si="32"/>
        <v>21.497000000000003</v>
      </c>
      <c r="G114">
        <f>AVERAGE(F114:F116)</f>
        <v>22.337333333333333</v>
      </c>
      <c r="K114" t="s">
        <v>135</v>
      </c>
      <c r="L114" t="s">
        <v>132</v>
      </c>
      <c r="M114" t="s">
        <v>126</v>
      </c>
      <c r="N114">
        <v>29.768999999999998</v>
      </c>
      <c r="P114">
        <f t="shared" si="30"/>
        <v>9.0283333333333324</v>
      </c>
      <c r="Q114">
        <f>P114-$Q$93</f>
        <v>0.41199999999999726</v>
      </c>
      <c r="R114" s="11">
        <f>2^(-(Q114))</f>
        <v>0.75158073903278277</v>
      </c>
    </row>
    <row r="115" spans="1:18">
      <c r="A115" t="s">
        <v>121</v>
      </c>
      <c r="B115" t="s">
        <v>133</v>
      </c>
      <c r="C115" t="s">
        <v>126</v>
      </c>
      <c r="D115">
        <v>42.22</v>
      </c>
      <c r="F115">
        <f t="shared" si="32"/>
        <v>23.489000000000001</v>
      </c>
    </row>
    <row r="116" spans="1:18">
      <c r="A116" t="s">
        <v>121</v>
      </c>
      <c r="B116" t="s">
        <v>133</v>
      </c>
      <c r="C116" t="s">
        <v>126</v>
      </c>
      <c r="D116">
        <v>40.756999999999998</v>
      </c>
      <c r="F116">
        <f t="shared" si="32"/>
        <v>22.026</v>
      </c>
    </row>
    <row r="117" spans="1:18">
      <c r="K117" t="s">
        <v>29</v>
      </c>
      <c r="L117" t="s">
        <v>125</v>
      </c>
      <c r="M117" t="s">
        <v>126</v>
      </c>
      <c r="N117">
        <v>18.448</v>
      </c>
      <c r="O117">
        <f>AVERAGE(N117:N119)</f>
        <v>18.529666666666667</v>
      </c>
    </row>
    <row r="118" spans="1:18">
      <c r="A118" t="s">
        <v>134</v>
      </c>
      <c r="B118" t="s">
        <v>125</v>
      </c>
      <c r="C118" t="s">
        <v>126</v>
      </c>
      <c r="D118">
        <v>17.922000000000001</v>
      </c>
      <c r="E118">
        <f>AVERAGE(D118:D120)</f>
        <v>18.088000000000001</v>
      </c>
      <c r="K118" t="s">
        <v>29</v>
      </c>
      <c r="L118" t="s">
        <v>125</v>
      </c>
      <c r="M118" t="s">
        <v>126</v>
      </c>
      <c r="N118">
        <v>18.509</v>
      </c>
      <c r="R118" s="11"/>
    </row>
    <row r="119" spans="1:18">
      <c r="A119" t="s">
        <v>134</v>
      </c>
      <c r="B119" t="s">
        <v>125</v>
      </c>
      <c r="C119" t="s">
        <v>126</v>
      </c>
      <c r="D119">
        <v>18.140999999999998</v>
      </c>
      <c r="K119" t="s">
        <v>29</v>
      </c>
      <c r="L119" t="s">
        <v>125</v>
      </c>
      <c r="M119" t="s">
        <v>126</v>
      </c>
      <c r="N119">
        <v>18.632000000000001</v>
      </c>
      <c r="R119" s="11"/>
    </row>
    <row r="120" spans="1:18">
      <c r="A120" t="s">
        <v>134</v>
      </c>
      <c r="B120" t="s">
        <v>125</v>
      </c>
      <c r="C120" t="s">
        <v>126</v>
      </c>
      <c r="D120">
        <v>18.201000000000001</v>
      </c>
      <c r="K120" t="s">
        <v>29</v>
      </c>
      <c r="L120" t="s">
        <v>131</v>
      </c>
      <c r="M120" t="s">
        <v>126</v>
      </c>
      <c r="N120">
        <v>33.774000000000001</v>
      </c>
      <c r="O120">
        <f>AVERAGE(N120:N122)</f>
        <v>35.341666666666669</v>
      </c>
      <c r="P120">
        <f t="shared" ref="P120:P125" si="33">N120-$O$117</f>
        <v>15.244333333333334</v>
      </c>
      <c r="Q120">
        <f>AVERAGE(P120:P122)</f>
        <v>16.811999999999998</v>
      </c>
      <c r="R120" s="11"/>
    </row>
    <row r="121" spans="1:18">
      <c r="A121" t="s">
        <v>134</v>
      </c>
      <c r="B121" t="s">
        <v>131</v>
      </c>
      <c r="C121" t="s">
        <v>126</v>
      </c>
      <c r="D121">
        <v>30.128</v>
      </c>
      <c r="E121">
        <f>AVERAGE(D121:D123)</f>
        <v>30.492000000000001</v>
      </c>
      <c r="F121">
        <f t="shared" ref="F121:F126" si="34">D121-$E$118</f>
        <v>12.04</v>
      </c>
      <c r="G121">
        <f>F121-$G$111</f>
        <v>-6.2283333333333353</v>
      </c>
      <c r="H121" s="11">
        <f t="shared" ref="H121:H126" si="35">2^(-(G121))</f>
        <v>74.97477244765561</v>
      </c>
      <c r="K121" t="s">
        <v>29</v>
      </c>
      <c r="L121" t="s">
        <v>131</v>
      </c>
      <c r="M121" t="s">
        <v>126</v>
      </c>
      <c r="N121">
        <v>36.317999999999998</v>
      </c>
      <c r="P121">
        <f t="shared" si="33"/>
        <v>17.78833333333333</v>
      </c>
    </row>
    <row r="122" spans="1:18">
      <c r="A122" t="s">
        <v>134</v>
      </c>
      <c r="B122" t="s">
        <v>131</v>
      </c>
      <c r="C122" t="s">
        <v>126</v>
      </c>
      <c r="D122">
        <v>30.324000000000002</v>
      </c>
      <c r="F122">
        <f t="shared" si="34"/>
        <v>12.236000000000001</v>
      </c>
      <c r="G122">
        <f>F122-$G$111</f>
        <v>-6.0323333333333338</v>
      </c>
      <c r="H122" s="11">
        <f t="shared" si="35"/>
        <v>65.450546499431837</v>
      </c>
      <c r="K122" t="s">
        <v>29</v>
      </c>
      <c r="L122" t="s">
        <v>131</v>
      </c>
      <c r="M122" t="s">
        <v>126</v>
      </c>
      <c r="N122">
        <v>35.933</v>
      </c>
      <c r="P122">
        <f t="shared" si="33"/>
        <v>17.403333333333332</v>
      </c>
    </row>
    <row r="123" spans="1:18">
      <c r="A123" t="s">
        <v>134</v>
      </c>
      <c r="B123" t="s">
        <v>131</v>
      </c>
      <c r="C123" t="s">
        <v>126</v>
      </c>
      <c r="D123">
        <v>31.024000000000001</v>
      </c>
      <c r="F123">
        <f t="shared" si="34"/>
        <v>12.936</v>
      </c>
      <c r="G123">
        <f>F123-$G$111</f>
        <v>-5.3323333333333345</v>
      </c>
      <c r="H123" s="11">
        <f t="shared" si="35"/>
        <v>40.289537336573616</v>
      </c>
      <c r="K123" t="s">
        <v>29</v>
      </c>
      <c r="L123" t="s">
        <v>133</v>
      </c>
      <c r="M123" t="s">
        <v>126</v>
      </c>
      <c r="N123">
        <v>34.997</v>
      </c>
      <c r="O123">
        <f>AVERAGE(N123:N125)</f>
        <v>35.802999999999997</v>
      </c>
      <c r="P123">
        <f t="shared" si="33"/>
        <v>16.467333333333332</v>
      </c>
      <c r="Q123">
        <f>AVERAGE(P123:P125)</f>
        <v>17.27333333333333</v>
      </c>
    </row>
    <row r="124" spans="1:18">
      <c r="A124" t="s">
        <v>134</v>
      </c>
      <c r="B124" t="s">
        <v>133</v>
      </c>
      <c r="C124" t="s">
        <v>126</v>
      </c>
      <c r="D124">
        <v>32.914000000000001</v>
      </c>
      <c r="E124">
        <f>AVERAGE(D124:D126)</f>
        <v>33.706333333333333</v>
      </c>
      <c r="F124">
        <f t="shared" si="34"/>
        <v>14.826000000000001</v>
      </c>
      <c r="G124">
        <f>F124-$G$114</f>
        <v>-7.511333333333333</v>
      </c>
      <c r="H124" s="11">
        <f t="shared" si="35"/>
        <v>182.44696394112771</v>
      </c>
      <c r="K124" t="s">
        <v>29</v>
      </c>
      <c r="L124" t="s">
        <v>133</v>
      </c>
      <c r="M124" t="s">
        <v>126</v>
      </c>
      <c r="N124">
        <v>35.393000000000001</v>
      </c>
      <c r="P124">
        <f t="shared" si="33"/>
        <v>16.863333333333333</v>
      </c>
    </row>
    <row r="125" spans="1:18">
      <c r="A125" t="s">
        <v>134</v>
      </c>
      <c r="B125" t="s">
        <v>133</v>
      </c>
      <c r="C125" t="s">
        <v>126</v>
      </c>
      <c r="D125">
        <v>34.320999999999998</v>
      </c>
      <c r="F125">
        <f t="shared" si="34"/>
        <v>16.232999999999997</v>
      </c>
      <c r="G125">
        <f>F125-$G$114</f>
        <v>-6.1043333333333365</v>
      </c>
      <c r="H125" s="11">
        <f t="shared" si="35"/>
        <v>68.799841365188129</v>
      </c>
      <c r="K125" t="s">
        <v>29</v>
      </c>
      <c r="L125" t="s">
        <v>133</v>
      </c>
      <c r="M125" t="s">
        <v>126</v>
      </c>
      <c r="N125">
        <v>37.018999999999998</v>
      </c>
      <c r="P125">
        <f t="shared" si="33"/>
        <v>18.489333333333331</v>
      </c>
    </row>
    <row r="126" spans="1:18">
      <c r="A126" t="s">
        <v>134</v>
      </c>
      <c r="B126" t="s">
        <v>133</v>
      </c>
      <c r="C126" t="s">
        <v>126</v>
      </c>
      <c r="D126">
        <v>33.884</v>
      </c>
      <c r="F126">
        <f t="shared" si="34"/>
        <v>15.795999999999999</v>
      </c>
      <c r="G126">
        <f>F126-$G$114</f>
        <v>-6.5413333333333341</v>
      </c>
      <c r="H126" s="11">
        <f t="shared" si="35"/>
        <v>93.140281241177277</v>
      </c>
    </row>
    <row r="127" spans="1:18">
      <c r="K127" t="s">
        <v>135</v>
      </c>
      <c r="L127" t="s">
        <v>125</v>
      </c>
      <c r="M127" t="s">
        <v>126</v>
      </c>
      <c r="N127">
        <v>18.817</v>
      </c>
      <c r="O127">
        <f>AVERAGE(N127:N129)</f>
        <v>18.829999999999998</v>
      </c>
    </row>
    <row r="128" spans="1:18">
      <c r="K128" t="s">
        <v>135</v>
      </c>
      <c r="L128" t="s">
        <v>125</v>
      </c>
      <c r="M128" t="s">
        <v>126</v>
      </c>
      <c r="N128">
        <v>18.792999999999999</v>
      </c>
    </row>
    <row r="129" spans="11:15">
      <c r="K129" t="s">
        <v>135</v>
      </c>
      <c r="L129" t="s">
        <v>125</v>
      </c>
      <c r="M129" t="s">
        <v>126</v>
      </c>
      <c r="N129">
        <v>18.88</v>
      </c>
    </row>
    <row r="130" spans="11:15">
      <c r="K130" t="s">
        <v>135</v>
      </c>
      <c r="L130" t="s">
        <v>131</v>
      </c>
      <c r="M130" t="s">
        <v>126</v>
      </c>
      <c r="N130">
        <v>37.472999999999999</v>
      </c>
      <c r="O130" s="15" t="s">
        <v>148</v>
      </c>
    </row>
    <row r="131" spans="11:15">
      <c r="K131" t="s">
        <v>135</v>
      </c>
      <c r="L131" t="s">
        <v>131</v>
      </c>
      <c r="M131" t="s">
        <v>126</v>
      </c>
      <c r="N131">
        <v>34.822000000000003</v>
      </c>
      <c r="O131" s="15" t="s">
        <v>148</v>
      </c>
    </row>
    <row r="132" spans="11:15">
      <c r="K132" t="s">
        <v>135</v>
      </c>
      <c r="L132" t="s">
        <v>131</v>
      </c>
      <c r="M132" t="s">
        <v>126</v>
      </c>
      <c r="N132">
        <v>36.718000000000004</v>
      </c>
      <c r="O132" s="15" t="s">
        <v>148</v>
      </c>
    </row>
    <row r="133" spans="11:15">
      <c r="K133" t="s">
        <v>135</v>
      </c>
      <c r="L133" t="s">
        <v>133</v>
      </c>
      <c r="M133" t="s">
        <v>126</v>
      </c>
      <c r="N133">
        <v>39.759</v>
      </c>
      <c r="O133" s="15" t="s">
        <v>148</v>
      </c>
    </row>
    <row r="134" spans="11:15">
      <c r="K134" t="s">
        <v>135</v>
      </c>
      <c r="L134" t="s">
        <v>133</v>
      </c>
      <c r="M134" t="s">
        <v>126</v>
      </c>
      <c r="N134">
        <v>36.701000000000001</v>
      </c>
      <c r="O134" s="15" t="s">
        <v>148</v>
      </c>
    </row>
    <row r="135" spans="11:15">
      <c r="K135" t="s">
        <v>135</v>
      </c>
      <c r="L135" t="s">
        <v>133</v>
      </c>
      <c r="M135" t="s">
        <v>126</v>
      </c>
      <c r="N135">
        <v>41.143000000000001</v>
      </c>
      <c r="O135" s="15" t="s">
        <v>148</v>
      </c>
    </row>
  </sheetData>
  <phoneticPr fontId="1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B300-BD89-324F-91F1-2B2CA06656AD}">
  <dimension ref="A1:S20"/>
  <sheetViews>
    <sheetView topLeftCell="A3" zoomScale="150" workbookViewId="0">
      <selection activeCell="C12" sqref="C12"/>
    </sheetView>
  </sheetViews>
  <sheetFormatPr baseColWidth="10" defaultColWidth="15.33203125" defaultRowHeight="16"/>
  <cols>
    <col min="2" max="4" width="16.1640625" customWidth="1"/>
    <col min="6" max="6" width="15.33203125" style="15"/>
    <col min="10" max="12" width="15.33203125" style="15"/>
  </cols>
  <sheetData>
    <row r="1" spans="1:19" s="1" customFormat="1" ht="34">
      <c r="A1" t="s">
        <v>179</v>
      </c>
      <c r="B1" s="1" t="s">
        <v>172</v>
      </c>
      <c r="E1" s="1" t="s">
        <v>171</v>
      </c>
      <c r="F1" s="19" t="s">
        <v>170</v>
      </c>
      <c r="G1" s="1" t="s">
        <v>169</v>
      </c>
      <c r="H1" s="1" t="s">
        <v>168</v>
      </c>
      <c r="J1" s="20" t="s">
        <v>167</v>
      </c>
      <c r="K1" s="20" t="s">
        <v>166</v>
      </c>
      <c r="L1" s="19" t="s">
        <v>178</v>
      </c>
      <c r="O1" s="1" t="s">
        <v>165</v>
      </c>
      <c r="P1" s="1" t="s">
        <v>164</v>
      </c>
      <c r="Q1" s="18" t="s">
        <v>163</v>
      </c>
      <c r="R1" s="18" t="s">
        <v>162</v>
      </c>
      <c r="S1" s="18" t="s">
        <v>161</v>
      </c>
    </row>
    <row r="2" spans="1:19">
      <c r="B2" t="s">
        <v>177</v>
      </c>
      <c r="C2" t="s">
        <v>173</v>
      </c>
      <c r="E2">
        <v>9.8000000000000007</v>
      </c>
      <c r="F2" s="15">
        <v>23</v>
      </c>
      <c r="G2">
        <v>21.3</v>
      </c>
      <c r="H2">
        <v>45.9</v>
      </c>
      <c r="J2" s="12">
        <v>31.7</v>
      </c>
      <c r="K2" s="12">
        <v>0.5</v>
      </c>
      <c r="L2" s="15">
        <f t="shared" ref="L2:L9" si="0">SUM(J2:K2)</f>
        <v>32.200000000000003</v>
      </c>
      <c r="O2">
        <v>0.3</v>
      </c>
      <c r="P2">
        <v>67.5</v>
      </c>
      <c r="Q2">
        <v>300.2</v>
      </c>
      <c r="R2">
        <v>93.7</v>
      </c>
      <c r="S2">
        <v>331</v>
      </c>
    </row>
    <row r="3" spans="1:19">
      <c r="B3" t="s">
        <v>175</v>
      </c>
      <c r="C3" t="s">
        <v>173</v>
      </c>
      <c r="E3">
        <v>15.4</v>
      </c>
      <c r="F3" s="15">
        <v>24.5</v>
      </c>
      <c r="G3">
        <v>21</v>
      </c>
      <c r="H3">
        <v>39</v>
      </c>
      <c r="J3" s="12">
        <v>38.4</v>
      </c>
      <c r="K3" s="12">
        <v>0.5</v>
      </c>
      <c r="L3" s="15">
        <f t="shared" si="0"/>
        <v>38.9</v>
      </c>
      <c r="O3">
        <v>0.1</v>
      </c>
      <c r="P3">
        <v>61</v>
      </c>
      <c r="Q3">
        <v>422.4</v>
      </c>
      <c r="R3">
        <v>145.4</v>
      </c>
      <c r="S3">
        <v>391.9</v>
      </c>
    </row>
    <row r="4" spans="1:19">
      <c r="B4" t="s">
        <v>159</v>
      </c>
      <c r="C4" t="s">
        <v>152</v>
      </c>
      <c r="E4">
        <v>7</v>
      </c>
      <c r="F4" s="15">
        <v>34.5</v>
      </c>
      <c r="G4">
        <v>35.299999999999997</v>
      </c>
      <c r="H4">
        <v>23.3</v>
      </c>
      <c r="J4" s="12">
        <v>35.9</v>
      </c>
      <c r="K4" s="12">
        <v>4.3</v>
      </c>
      <c r="L4" s="15">
        <f t="shared" si="0"/>
        <v>40.199999999999996</v>
      </c>
      <c r="O4">
        <v>2.4</v>
      </c>
      <c r="P4">
        <v>57.3</v>
      </c>
      <c r="Q4">
        <v>371.2</v>
      </c>
      <c r="R4">
        <v>197</v>
      </c>
      <c r="S4">
        <v>1060.5999999999999</v>
      </c>
    </row>
    <row r="5" spans="1:19">
      <c r="B5" t="s">
        <v>155</v>
      </c>
      <c r="C5" t="s">
        <v>152</v>
      </c>
      <c r="E5">
        <v>5.6</v>
      </c>
      <c r="F5" s="15">
        <v>33</v>
      </c>
      <c r="G5">
        <v>33.799999999999997</v>
      </c>
      <c r="H5">
        <v>27.6</v>
      </c>
      <c r="J5" s="12">
        <v>35.9</v>
      </c>
      <c r="K5" s="12">
        <v>1.9</v>
      </c>
      <c r="L5" s="15">
        <f t="shared" si="0"/>
        <v>37.799999999999997</v>
      </c>
      <c r="O5">
        <v>0.8</v>
      </c>
      <c r="P5">
        <v>61.4</v>
      </c>
      <c r="Q5">
        <v>347.5</v>
      </c>
      <c r="R5">
        <v>117.5</v>
      </c>
      <c r="S5">
        <v>847.7</v>
      </c>
    </row>
    <row r="6" spans="1:19">
      <c r="B6" t="s">
        <v>176</v>
      </c>
      <c r="C6" t="s">
        <v>173</v>
      </c>
      <c r="D6" t="s">
        <v>151</v>
      </c>
      <c r="E6">
        <v>21.8</v>
      </c>
      <c r="F6" s="15">
        <v>39.700000000000003</v>
      </c>
      <c r="G6">
        <v>13.8</v>
      </c>
      <c r="H6">
        <v>24.6</v>
      </c>
      <c r="J6" s="12">
        <v>59.9</v>
      </c>
      <c r="K6" s="12">
        <v>0.5</v>
      </c>
      <c r="L6" s="15">
        <f t="shared" si="0"/>
        <v>60.4</v>
      </c>
      <c r="O6">
        <v>0.1</v>
      </c>
      <c r="P6">
        <v>39.5</v>
      </c>
      <c r="Q6">
        <v>783.8</v>
      </c>
      <c r="R6">
        <v>125.4</v>
      </c>
      <c r="S6">
        <v>461.6</v>
      </c>
    </row>
    <row r="7" spans="1:19">
      <c r="B7" t="s">
        <v>174</v>
      </c>
      <c r="C7" t="s">
        <v>173</v>
      </c>
      <c r="D7" t="s">
        <v>151</v>
      </c>
      <c r="E7">
        <v>23.5</v>
      </c>
      <c r="F7" s="15">
        <v>36.9</v>
      </c>
      <c r="G7">
        <v>12.3</v>
      </c>
      <c r="H7">
        <v>27.3</v>
      </c>
      <c r="J7" s="12">
        <v>58.9</v>
      </c>
      <c r="K7" s="12">
        <v>0.5</v>
      </c>
      <c r="L7" s="15">
        <f t="shared" si="0"/>
        <v>59.4</v>
      </c>
      <c r="O7">
        <v>0.1</v>
      </c>
      <c r="P7">
        <v>40.6</v>
      </c>
      <c r="Q7">
        <v>793.6</v>
      </c>
      <c r="R7">
        <v>149.19999999999999</v>
      </c>
      <c r="S7">
        <v>400.8</v>
      </c>
    </row>
    <row r="8" spans="1:19">
      <c r="B8" t="s">
        <v>157</v>
      </c>
      <c r="C8" t="s">
        <v>152</v>
      </c>
      <c r="D8" t="s">
        <v>151</v>
      </c>
      <c r="E8">
        <v>21</v>
      </c>
      <c r="F8" s="15">
        <v>35.1</v>
      </c>
      <c r="G8">
        <v>10.8</v>
      </c>
      <c r="H8">
        <v>33</v>
      </c>
      <c r="J8" s="12">
        <v>52.5</v>
      </c>
      <c r="K8" s="12">
        <v>2.6</v>
      </c>
      <c r="L8" s="15">
        <f t="shared" si="0"/>
        <v>55.1</v>
      </c>
      <c r="O8">
        <v>0.6</v>
      </c>
      <c r="P8">
        <v>44.3</v>
      </c>
      <c r="Q8">
        <v>615.6</v>
      </c>
      <c r="R8">
        <v>111.8</v>
      </c>
      <c r="S8">
        <v>294</v>
      </c>
    </row>
    <row r="9" spans="1:19">
      <c r="B9" t="s">
        <v>153</v>
      </c>
      <c r="C9" t="s">
        <v>152</v>
      </c>
      <c r="D9" t="s">
        <v>151</v>
      </c>
      <c r="E9">
        <v>18.899999999999999</v>
      </c>
      <c r="F9" s="15">
        <v>38.1</v>
      </c>
      <c r="G9">
        <v>14.1</v>
      </c>
      <c r="H9">
        <v>28.9</v>
      </c>
      <c r="J9" s="12">
        <v>53.6</v>
      </c>
      <c r="K9" s="12">
        <v>2.2999999999999998</v>
      </c>
      <c r="L9" s="15">
        <f t="shared" si="0"/>
        <v>55.9</v>
      </c>
      <c r="O9">
        <v>0.4</v>
      </c>
      <c r="P9">
        <v>43.7</v>
      </c>
      <c r="Q9">
        <v>618.1</v>
      </c>
      <c r="R9">
        <v>98.2</v>
      </c>
      <c r="S9">
        <v>370.8</v>
      </c>
    </row>
    <row r="10" spans="1:19">
      <c r="J10" s="12"/>
      <c r="K10" s="12"/>
    </row>
    <row r="11" spans="1:19">
      <c r="C11" t="s">
        <v>324</v>
      </c>
      <c r="J11" s="12"/>
      <c r="K11" s="12"/>
    </row>
    <row r="12" spans="1:19" ht="34">
      <c r="A12" t="s">
        <v>180</v>
      </c>
      <c r="B12" s="1" t="s">
        <v>172</v>
      </c>
      <c r="C12" s="1"/>
      <c r="D12" s="1"/>
      <c r="E12" s="1" t="s">
        <v>171</v>
      </c>
      <c r="F12" s="19" t="s">
        <v>170</v>
      </c>
      <c r="G12" s="1" t="s">
        <v>169</v>
      </c>
      <c r="H12" s="1" t="s">
        <v>168</v>
      </c>
      <c r="I12" s="1"/>
      <c r="J12" s="20" t="s">
        <v>167</v>
      </c>
      <c r="K12" s="20" t="s">
        <v>166</v>
      </c>
      <c r="L12" s="19"/>
      <c r="O12" s="1" t="s">
        <v>165</v>
      </c>
      <c r="P12" s="1" t="s">
        <v>164</v>
      </c>
      <c r="Q12" s="18" t="s">
        <v>163</v>
      </c>
      <c r="R12" s="18" t="s">
        <v>162</v>
      </c>
      <c r="S12" s="18" t="s">
        <v>161</v>
      </c>
    </row>
    <row r="13" spans="1:19">
      <c r="B13" t="s">
        <v>160</v>
      </c>
      <c r="C13" t="s">
        <v>30</v>
      </c>
      <c r="E13">
        <v>0</v>
      </c>
      <c r="F13" s="15">
        <v>0.9</v>
      </c>
      <c r="G13">
        <v>96.5</v>
      </c>
      <c r="H13">
        <v>2.6</v>
      </c>
      <c r="J13" s="12">
        <v>0.8</v>
      </c>
      <c r="K13" s="12">
        <v>0</v>
      </c>
      <c r="L13" s="15">
        <f t="shared" ref="L13:L20" si="1">SUM(J13:K13)</f>
        <v>0.8</v>
      </c>
      <c r="O13">
        <v>0.1</v>
      </c>
      <c r="P13">
        <v>99.1</v>
      </c>
      <c r="Q13">
        <v>29.4</v>
      </c>
      <c r="R13">
        <v>265.10000000000002</v>
      </c>
      <c r="S13">
        <v>3382.1</v>
      </c>
    </row>
    <row r="14" spans="1:19">
      <c r="B14" t="s">
        <v>156</v>
      </c>
      <c r="C14" t="s">
        <v>30</v>
      </c>
      <c r="E14">
        <v>0</v>
      </c>
      <c r="F14" s="15">
        <v>1.3</v>
      </c>
      <c r="G14">
        <v>96.3</v>
      </c>
      <c r="H14">
        <v>2.4</v>
      </c>
      <c r="J14" s="12">
        <v>1.1000000000000001</v>
      </c>
      <c r="K14" s="12">
        <v>0.1</v>
      </c>
      <c r="L14" s="15">
        <f t="shared" si="1"/>
        <v>1.2000000000000002</v>
      </c>
      <c r="O14">
        <v>0.3</v>
      </c>
      <c r="P14">
        <v>98.5</v>
      </c>
      <c r="Q14">
        <v>55.9</v>
      </c>
      <c r="R14">
        <v>772.4</v>
      </c>
      <c r="S14">
        <v>3447.4</v>
      </c>
    </row>
    <row r="15" spans="1:19">
      <c r="B15" t="s">
        <v>159</v>
      </c>
      <c r="C15" t="s">
        <v>152</v>
      </c>
      <c r="E15">
        <v>0.8</v>
      </c>
      <c r="F15" s="15">
        <v>15</v>
      </c>
      <c r="G15">
        <v>81.400000000000006</v>
      </c>
      <c r="H15">
        <v>2.8</v>
      </c>
      <c r="J15" s="12">
        <v>11.3</v>
      </c>
      <c r="K15" s="12">
        <v>3.9</v>
      </c>
      <c r="L15" s="15">
        <f t="shared" si="1"/>
        <v>15.200000000000001</v>
      </c>
      <c r="O15">
        <v>5.0999999999999996</v>
      </c>
      <c r="P15">
        <v>79.599999999999994</v>
      </c>
      <c r="Q15">
        <v>116.5</v>
      </c>
      <c r="R15">
        <v>583</v>
      </c>
      <c r="S15">
        <v>4008.5</v>
      </c>
    </row>
    <row r="16" spans="1:19">
      <c r="B16" t="s">
        <v>155</v>
      </c>
      <c r="C16" t="s">
        <v>152</v>
      </c>
      <c r="E16">
        <v>1</v>
      </c>
      <c r="F16" s="15">
        <v>20.2</v>
      </c>
      <c r="G16">
        <v>75.5</v>
      </c>
      <c r="H16">
        <v>3.3</v>
      </c>
      <c r="J16" s="12">
        <v>17.7</v>
      </c>
      <c r="K16" s="12">
        <v>3</v>
      </c>
      <c r="L16" s="15">
        <f t="shared" si="1"/>
        <v>20.7</v>
      </c>
      <c r="O16">
        <v>3.2</v>
      </c>
      <c r="P16">
        <v>76</v>
      </c>
      <c r="Q16">
        <v>152.80000000000001</v>
      </c>
      <c r="R16">
        <v>491.8</v>
      </c>
      <c r="S16">
        <v>3856.4</v>
      </c>
    </row>
    <row r="17" spans="2:19">
      <c r="B17" t="s">
        <v>158</v>
      </c>
      <c r="C17" t="s">
        <v>30</v>
      </c>
      <c r="D17" t="s">
        <v>151</v>
      </c>
      <c r="E17">
        <v>0</v>
      </c>
      <c r="F17" s="15">
        <v>20.9</v>
      </c>
      <c r="G17">
        <v>78.400000000000006</v>
      </c>
      <c r="H17">
        <v>0.7</v>
      </c>
      <c r="J17" s="12">
        <v>19.899999999999999</v>
      </c>
      <c r="K17" s="12">
        <v>0.5</v>
      </c>
      <c r="L17" s="15">
        <f t="shared" si="1"/>
        <v>20.399999999999999</v>
      </c>
      <c r="O17">
        <v>0.5</v>
      </c>
      <c r="P17">
        <v>79.099999999999994</v>
      </c>
      <c r="Q17">
        <v>237.2</v>
      </c>
      <c r="R17">
        <v>744.2</v>
      </c>
      <c r="S17">
        <v>5595.4</v>
      </c>
    </row>
    <row r="18" spans="2:19">
      <c r="B18" t="s">
        <v>154</v>
      </c>
      <c r="C18" t="s">
        <v>30</v>
      </c>
      <c r="D18" t="s">
        <v>151</v>
      </c>
      <c r="E18">
        <v>0</v>
      </c>
      <c r="F18" s="15">
        <v>24.2</v>
      </c>
      <c r="G18">
        <v>75</v>
      </c>
      <c r="H18">
        <v>0.8</v>
      </c>
      <c r="J18" s="12">
        <v>21.8</v>
      </c>
      <c r="K18" s="12">
        <v>1.8</v>
      </c>
      <c r="L18" s="15">
        <f t="shared" si="1"/>
        <v>23.6</v>
      </c>
      <c r="O18">
        <v>1.4</v>
      </c>
      <c r="P18">
        <v>75</v>
      </c>
      <c r="Q18">
        <v>297.8</v>
      </c>
      <c r="R18">
        <v>1708.7</v>
      </c>
      <c r="S18">
        <v>5547.3</v>
      </c>
    </row>
    <row r="19" spans="2:19">
      <c r="B19" t="s">
        <v>157</v>
      </c>
      <c r="C19" t="s">
        <v>152</v>
      </c>
      <c r="D19" t="s">
        <v>151</v>
      </c>
      <c r="E19">
        <v>1.1000000000000001</v>
      </c>
      <c r="F19" s="15">
        <v>41.2</v>
      </c>
      <c r="G19">
        <v>55.3</v>
      </c>
      <c r="H19">
        <v>2.4</v>
      </c>
      <c r="J19" s="12">
        <v>31.6</v>
      </c>
      <c r="K19" s="12">
        <v>10.3</v>
      </c>
      <c r="L19" s="15">
        <f t="shared" si="1"/>
        <v>41.900000000000006</v>
      </c>
      <c r="O19">
        <v>3.7</v>
      </c>
      <c r="P19">
        <v>54.4</v>
      </c>
      <c r="Q19">
        <v>455.6</v>
      </c>
      <c r="R19">
        <v>1010.5</v>
      </c>
      <c r="S19">
        <v>5080.6000000000004</v>
      </c>
    </row>
    <row r="20" spans="2:19">
      <c r="B20" t="s">
        <v>153</v>
      </c>
      <c r="C20" t="s">
        <v>152</v>
      </c>
      <c r="D20" t="s">
        <v>151</v>
      </c>
      <c r="E20">
        <v>1.5</v>
      </c>
      <c r="F20" s="15">
        <v>43.9</v>
      </c>
      <c r="G20">
        <v>51.6</v>
      </c>
      <c r="H20">
        <v>3</v>
      </c>
      <c r="J20" s="12">
        <v>36.5</v>
      </c>
      <c r="K20" s="12">
        <v>8.5</v>
      </c>
      <c r="L20" s="15">
        <f t="shared" si="1"/>
        <v>45</v>
      </c>
      <c r="O20">
        <v>2.2000000000000002</v>
      </c>
      <c r="P20">
        <v>52.7</v>
      </c>
      <c r="Q20">
        <v>468.8</v>
      </c>
      <c r="R20">
        <v>592</v>
      </c>
      <c r="S20">
        <v>4706.5</v>
      </c>
    </row>
  </sheetData>
  <sortState xmlns:xlrd2="http://schemas.microsoft.com/office/spreadsheetml/2017/richdata2" ref="A13:Q24">
    <sortCondition ref="D13:D24"/>
    <sortCondition ref="C13:C24"/>
  </sortState>
  <phoneticPr fontId="1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738E-7965-B94A-B5EC-EC4400550BC1}">
  <dimension ref="A1:F31"/>
  <sheetViews>
    <sheetView workbookViewId="0">
      <selection activeCell="J26" sqref="J26"/>
    </sheetView>
  </sheetViews>
  <sheetFormatPr baseColWidth="10" defaultRowHeight="16"/>
  <cols>
    <col min="1" max="1" width="28.83203125" customWidth="1"/>
    <col min="3" max="3" width="10.83203125" style="2"/>
  </cols>
  <sheetData>
    <row r="1" spans="1:6" ht="34">
      <c r="C1" s="2" t="s">
        <v>216</v>
      </c>
      <c r="D1" s="22" t="s">
        <v>211</v>
      </c>
      <c r="E1" t="s">
        <v>221</v>
      </c>
      <c r="F1" t="s">
        <v>222</v>
      </c>
    </row>
    <row r="2" spans="1:6">
      <c r="A2" t="s">
        <v>181</v>
      </c>
      <c r="B2" t="s">
        <v>212</v>
      </c>
      <c r="D2">
        <v>5.0999999999999996</v>
      </c>
      <c r="E2" s="23">
        <f>AVERAGE(D2:D4)</f>
        <v>6.1000000000000005</v>
      </c>
    </row>
    <row r="3" spans="1:6">
      <c r="A3" t="s">
        <v>182</v>
      </c>
      <c r="B3" t="s">
        <v>212</v>
      </c>
      <c r="D3">
        <v>7</v>
      </c>
    </row>
    <row r="4" spans="1:6">
      <c r="A4" t="s">
        <v>183</v>
      </c>
      <c r="B4" t="s">
        <v>212</v>
      </c>
      <c r="D4">
        <v>6.2</v>
      </c>
    </row>
    <row r="5" spans="1:6">
      <c r="A5" t="s">
        <v>184</v>
      </c>
      <c r="B5" t="s">
        <v>29</v>
      </c>
      <c r="C5" s="2" t="s">
        <v>213</v>
      </c>
      <c r="D5">
        <v>5.5</v>
      </c>
      <c r="F5" s="24">
        <f>(D5--6)/((100-6)/100)</f>
        <v>12.23404255319149</v>
      </c>
    </row>
    <row r="6" spans="1:6">
      <c r="A6" t="s">
        <v>185</v>
      </c>
      <c r="B6" t="s">
        <v>29</v>
      </c>
      <c r="C6" s="2" t="s">
        <v>213</v>
      </c>
      <c r="D6">
        <v>8.1</v>
      </c>
      <c r="F6" s="24">
        <f t="shared" ref="F6:F31" si="0">(D6--6)/((100-6)/100)</f>
        <v>15</v>
      </c>
    </row>
    <row r="7" spans="1:6">
      <c r="A7" t="s">
        <v>186</v>
      </c>
      <c r="B7" t="s">
        <v>29</v>
      </c>
      <c r="C7" s="2" t="s">
        <v>213</v>
      </c>
      <c r="D7">
        <v>8.1999999999999993</v>
      </c>
      <c r="F7" s="24">
        <f t="shared" si="0"/>
        <v>15.106382978723405</v>
      </c>
    </row>
    <row r="8" spans="1:6">
      <c r="A8" t="s">
        <v>187</v>
      </c>
      <c r="B8" t="s">
        <v>29</v>
      </c>
      <c r="C8" s="2" t="s">
        <v>214</v>
      </c>
      <c r="D8">
        <v>9.3000000000000007</v>
      </c>
      <c r="F8" s="24">
        <f t="shared" si="0"/>
        <v>16.276595744680854</v>
      </c>
    </row>
    <row r="9" spans="1:6">
      <c r="A9" t="s">
        <v>188</v>
      </c>
      <c r="B9" t="s">
        <v>29</v>
      </c>
      <c r="C9" s="2" t="s">
        <v>214</v>
      </c>
      <c r="D9">
        <v>8.5</v>
      </c>
      <c r="F9" s="24">
        <f t="shared" si="0"/>
        <v>15.425531914893618</v>
      </c>
    </row>
    <row r="10" spans="1:6">
      <c r="A10" t="s">
        <v>189</v>
      </c>
      <c r="B10" t="s">
        <v>29</v>
      </c>
      <c r="C10" s="2" t="s">
        <v>214</v>
      </c>
      <c r="D10">
        <v>13.6</v>
      </c>
      <c r="F10" s="24">
        <f t="shared" si="0"/>
        <v>20.851063829787236</v>
      </c>
    </row>
    <row r="11" spans="1:6">
      <c r="A11" t="s">
        <v>190</v>
      </c>
      <c r="B11" t="s">
        <v>29</v>
      </c>
      <c r="C11" s="2" t="s">
        <v>215</v>
      </c>
      <c r="D11">
        <v>20.3</v>
      </c>
      <c r="F11" s="24">
        <f t="shared" si="0"/>
        <v>27.978723404255323</v>
      </c>
    </row>
    <row r="12" spans="1:6">
      <c r="A12" t="s">
        <v>191</v>
      </c>
      <c r="B12" t="s">
        <v>29</v>
      </c>
      <c r="C12" s="2" t="s">
        <v>215</v>
      </c>
      <c r="D12">
        <v>18.7</v>
      </c>
      <c r="F12" s="24">
        <f t="shared" si="0"/>
        <v>26.276595744680851</v>
      </c>
    </row>
    <row r="13" spans="1:6">
      <c r="A13" t="s">
        <v>192</v>
      </c>
      <c r="B13" t="s">
        <v>29</v>
      </c>
      <c r="C13" s="2" t="s">
        <v>215</v>
      </c>
      <c r="D13">
        <v>25.9</v>
      </c>
      <c r="F13" s="24">
        <f t="shared" si="0"/>
        <v>33.936170212765958</v>
      </c>
    </row>
    <row r="14" spans="1:6">
      <c r="A14" t="s">
        <v>193</v>
      </c>
      <c r="B14" t="s">
        <v>30</v>
      </c>
      <c r="C14" s="2" t="s">
        <v>213</v>
      </c>
      <c r="D14">
        <v>5</v>
      </c>
      <c r="F14" s="24">
        <f t="shared" si="0"/>
        <v>11.702127659574469</v>
      </c>
    </row>
    <row r="15" spans="1:6">
      <c r="A15" t="s">
        <v>194</v>
      </c>
      <c r="B15" t="s">
        <v>30</v>
      </c>
      <c r="C15" s="2" t="s">
        <v>213</v>
      </c>
      <c r="D15">
        <v>5.3</v>
      </c>
      <c r="F15" s="24">
        <f t="shared" si="0"/>
        <v>12.021276595744682</v>
      </c>
    </row>
    <row r="16" spans="1:6">
      <c r="A16" t="s">
        <v>195</v>
      </c>
      <c r="B16" t="s">
        <v>30</v>
      </c>
      <c r="C16" s="2" t="s">
        <v>213</v>
      </c>
      <c r="D16">
        <v>9.1</v>
      </c>
      <c r="F16" s="24">
        <f t="shared" si="0"/>
        <v>16.063829787234042</v>
      </c>
    </row>
    <row r="17" spans="1:6">
      <c r="A17" t="s">
        <v>196</v>
      </c>
      <c r="B17" t="s">
        <v>30</v>
      </c>
      <c r="C17" s="2" t="s">
        <v>214</v>
      </c>
      <c r="D17">
        <v>12.6</v>
      </c>
      <c r="F17" s="24">
        <f t="shared" si="0"/>
        <v>19.787234042553195</v>
      </c>
    </row>
    <row r="18" spans="1:6">
      <c r="A18" t="s">
        <v>197</v>
      </c>
      <c r="B18" t="s">
        <v>30</v>
      </c>
      <c r="C18" s="2" t="s">
        <v>214</v>
      </c>
      <c r="D18">
        <v>9.1999999999999993</v>
      </c>
      <c r="F18" s="24">
        <f t="shared" si="0"/>
        <v>16.170212765957448</v>
      </c>
    </row>
    <row r="19" spans="1:6">
      <c r="A19" t="s">
        <v>198</v>
      </c>
      <c r="B19" t="s">
        <v>30</v>
      </c>
      <c r="C19" s="2" t="s">
        <v>214</v>
      </c>
      <c r="D19">
        <v>15</v>
      </c>
      <c r="F19" s="24">
        <f t="shared" si="0"/>
        <v>22.340425531914896</v>
      </c>
    </row>
    <row r="20" spans="1:6">
      <c r="A20" t="s">
        <v>199</v>
      </c>
      <c r="B20" t="s">
        <v>30</v>
      </c>
      <c r="C20" s="2" t="s">
        <v>215</v>
      </c>
      <c r="D20">
        <v>16.2</v>
      </c>
      <c r="F20" s="24">
        <f t="shared" si="0"/>
        <v>23.617021276595747</v>
      </c>
    </row>
    <row r="21" spans="1:6">
      <c r="A21" t="s">
        <v>200</v>
      </c>
      <c r="B21" t="s">
        <v>30</v>
      </c>
      <c r="C21" s="2" t="s">
        <v>215</v>
      </c>
      <c r="D21">
        <v>20</v>
      </c>
      <c r="F21" s="24">
        <f t="shared" si="0"/>
        <v>27.659574468085108</v>
      </c>
    </row>
    <row r="22" spans="1:6">
      <c r="A22" t="s">
        <v>201</v>
      </c>
      <c r="B22" t="s">
        <v>30</v>
      </c>
      <c r="C22" s="2" t="s">
        <v>215</v>
      </c>
      <c r="D22">
        <v>13.5</v>
      </c>
      <c r="F22" s="24">
        <f t="shared" si="0"/>
        <v>20.74468085106383</v>
      </c>
    </row>
    <row r="23" spans="1:6">
      <c r="A23" t="s">
        <v>202</v>
      </c>
      <c r="B23" t="s">
        <v>217</v>
      </c>
      <c r="C23" s="2" t="s">
        <v>219</v>
      </c>
      <c r="D23">
        <v>18.7</v>
      </c>
      <c r="F23" s="24">
        <f t="shared" si="0"/>
        <v>26.276595744680851</v>
      </c>
    </row>
    <row r="24" spans="1:6">
      <c r="A24" t="s">
        <v>203</v>
      </c>
      <c r="B24" t="s">
        <v>217</v>
      </c>
      <c r="C24" s="2" t="s">
        <v>219</v>
      </c>
      <c r="D24">
        <v>14.8</v>
      </c>
      <c r="F24" s="24">
        <f t="shared" si="0"/>
        <v>22.127659574468087</v>
      </c>
    </row>
    <row r="25" spans="1:6">
      <c r="A25" t="s">
        <v>204</v>
      </c>
      <c r="B25" t="s">
        <v>217</v>
      </c>
      <c r="C25" s="2" t="s">
        <v>219</v>
      </c>
      <c r="D25">
        <v>10.3</v>
      </c>
      <c r="F25" s="24">
        <f t="shared" si="0"/>
        <v>17.340425531914896</v>
      </c>
    </row>
    <row r="26" spans="1:6">
      <c r="A26" t="s">
        <v>205</v>
      </c>
      <c r="B26" t="s">
        <v>217</v>
      </c>
      <c r="C26" s="2" t="s">
        <v>218</v>
      </c>
      <c r="D26">
        <v>33.299999999999997</v>
      </c>
      <c r="F26" s="24">
        <f t="shared" si="0"/>
        <v>41.808510638297875</v>
      </c>
    </row>
    <row r="27" spans="1:6">
      <c r="A27" t="s">
        <v>206</v>
      </c>
      <c r="B27" t="s">
        <v>217</v>
      </c>
      <c r="C27" s="2" t="s">
        <v>218</v>
      </c>
      <c r="D27">
        <v>30.8</v>
      </c>
      <c r="F27" s="24">
        <f t="shared" si="0"/>
        <v>39.148936170212764</v>
      </c>
    </row>
    <row r="28" spans="1:6">
      <c r="A28" t="s">
        <v>207</v>
      </c>
      <c r="B28" t="s">
        <v>217</v>
      </c>
      <c r="C28" s="2" t="s">
        <v>218</v>
      </c>
      <c r="D28">
        <v>20</v>
      </c>
      <c r="F28" s="24">
        <f t="shared" si="0"/>
        <v>27.659574468085108</v>
      </c>
    </row>
    <row r="29" spans="1:6">
      <c r="A29" t="s">
        <v>208</v>
      </c>
      <c r="B29" t="s">
        <v>217</v>
      </c>
      <c r="C29" s="2" t="s">
        <v>220</v>
      </c>
      <c r="D29">
        <v>32.4</v>
      </c>
      <c r="F29" s="24">
        <f t="shared" si="0"/>
        <v>40.851063829787236</v>
      </c>
    </row>
    <row r="30" spans="1:6">
      <c r="A30" t="s">
        <v>209</v>
      </c>
      <c r="B30" t="s">
        <v>217</v>
      </c>
      <c r="C30" s="2" t="s">
        <v>220</v>
      </c>
      <c r="D30">
        <v>37.5</v>
      </c>
      <c r="F30" s="24">
        <f t="shared" si="0"/>
        <v>46.276595744680854</v>
      </c>
    </row>
    <row r="31" spans="1:6">
      <c r="A31" t="s">
        <v>210</v>
      </c>
      <c r="B31" t="s">
        <v>217</v>
      </c>
      <c r="C31" s="2" t="s">
        <v>220</v>
      </c>
      <c r="D31">
        <v>29.9</v>
      </c>
      <c r="F31" s="24">
        <f t="shared" si="0"/>
        <v>38.191489361702125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ED65-2108-7F44-B944-EDB11C46138B}">
  <dimension ref="A1:D40"/>
  <sheetViews>
    <sheetView workbookViewId="0">
      <selection activeCell="K10" sqref="K10"/>
    </sheetView>
  </sheetViews>
  <sheetFormatPr baseColWidth="10" defaultRowHeight="16"/>
  <cols>
    <col min="1" max="1" width="23.1640625" customWidth="1"/>
  </cols>
  <sheetData>
    <row r="1" spans="1:4">
      <c r="A1" t="s">
        <v>172</v>
      </c>
      <c r="C1" t="s">
        <v>216</v>
      </c>
      <c r="D1" t="s">
        <v>223</v>
      </c>
    </row>
    <row r="2" spans="1:4">
      <c r="A2" t="s">
        <v>224</v>
      </c>
      <c r="B2" t="s">
        <v>29</v>
      </c>
      <c r="C2" s="21">
        <v>1</v>
      </c>
      <c r="D2" s="25">
        <v>0.9</v>
      </c>
    </row>
    <row r="3" spans="1:4">
      <c r="A3" t="s">
        <v>225</v>
      </c>
      <c r="B3" t="s">
        <v>29</v>
      </c>
      <c r="C3" s="21">
        <v>1</v>
      </c>
      <c r="D3" s="25">
        <v>0.9</v>
      </c>
    </row>
    <row r="4" spans="1:4">
      <c r="A4" t="s">
        <v>226</v>
      </c>
      <c r="B4" t="s">
        <v>29</v>
      </c>
      <c r="C4" s="21">
        <v>1</v>
      </c>
      <c r="D4" s="25">
        <v>0.7</v>
      </c>
    </row>
    <row r="5" spans="1:4">
      <c r="A5" t="s">
        <v>227</v>
      </c>
      <c r="B5" t="s">
        <v>30</v>
      </c>
      <c r="C5" s="21">
        <v>1</v>
      </c>
      <c r="D5" s="25">
        <v>0.6</v>
      </c>
    </row>
    <row r="6" spans="1:4">
      <c r="A6" t="s">
        <v>228</v>
      </c>
      <c r="B6" t="s">
        <v>30</v>
      </c>
      <c r="C6" s="21">
        <v>1</v>
      </c>
      <c r="D6" s="25">
        <v>0.9</v>
      </c>
    </row>
    <row r="7" spans="1:4">
      <c r="A7" t="s">
        <v>229</v>
      </c>
      <c r="B7" t="s">
        <v>30</v>
      </c>
      <c r="C7" s="21">
        <v>1</v>
      </c>
      <c r="D7" s="25">
        <v>1.6</v>
      </c>
    </row>
    <row r="8" spans="1:4">
      <c r="A8" t="s">
        <v>230</v>
      </c>
      <c r="B8" t="s">
        <v>29</v>
      </c>
      <c r="C8" s="21">
        <v>3</v>
      </c>
      <c r="D8" s="25">
        <v>1.3</v>
      </c>
    </row>
    <row r="9" spans="1:4">
      <c r="A9" t="s">
        <v>231</v>
      </c>
      <c r="B9" t="s">
        <v>29</v>
      </c>
      <c r="C9" s="21">
        <v>3</v>
      </c>
      <c r="D9" s="25">
        <v>0.6</v>
      </c>
    </row>
    <row r="10" spans="1:4">
      <c r="A10" t="s">
        <v>232</v>
      </c>
      <c r="B10" t="s">
        <v>29</v>
      </c>
      <c r="C10" s="21">
        <v>3</v>
      </c>
      <c r="D10" s="25">
        <v>1.8</v>
      </c>
    </row>
    <row r="11" spans="1:4">
      <c r="A11" t="s">
        <v>233</v>
      </c>
      <c r="B11" t="s">
        <v>30</v>
      </c>
      <c r="C11" s="21">
        <v>3</v>
      </c>
      <c r="D11" s="25">
        <v>1.5</v>
      </c>
    </row>
    <row r="12" spans="1:4">
      <c r="A12" t="s">
        <v>234</v>
      </c>
      <c r="B12" t="s">
        <v>30</v>
      </c>
      <c r="C12" s="21">
        <v>3</v>
      </c>
      <c r="D12" s="25">
        <v>1.2</v>
      </c>
    </row>
    <row r="13" spans="1:4">
      <c r="A13" t="s">
        <v>235</v>
      </c>
      <c r="B13" t="s">
        <v>30</v>
      </c>
      <c r="C13" s="21">
        <v>3</v>
      </c>
      <c r="D13" s="25">
        <v>0.9</v>
      </c>
    </row>
    <row r="14" spans="1:4">
      <c r="A14" t="s">
        <v>236</v>
      </c>
      <c r="B14" t="s">
        <v>29</v>
      </c>
      <c r="C14" s="21">
        <v>10</v>
      </c>
      <c r="D14" s="25">
        <v>1.4</v>
      </c>
    </row>
    <row r="15" spans="1:4">
      <c r="A15" t="s">
        <v>237</v>
      </c>
      <c r="B15" t="s">
        <v>29</v>
      </c>
      <c r="C15" s="21">
        <v>10</v>
      </c>
      <c r="D15" s="25">
        <v>1.6</v>
      </c>
    </row>
    <row r="16" spans="1:4">
      <c r="A16" t="s">
        <v>238</v>
      </c>
      <c r="B16" t="s">
        <v>29</v>
      </c>
      <c r="C16" s="21">
        <v>10</v>
      </c>
      <c r="D16" s="25">
        <v>1.4</v>
      </c>
    </row>
    <row r="17" spans="1:4">
      <c r="A17" t="s">
        <v>239</v>
      </c>
      <c r="B17" t="s">
        <v>30</v>
      </c>
      <c r="C17" s="21">
        <v>10</v>
      </c>
      <c r="D17" s="25">
        <v>2.2000000000000002</v>
      </c>
    </row>
    <row r="18" spans="1:4">
      <c r="A18" t="s">
        <v>240</v>
      </c>
      <c r="B18" t="s">
        <v>30</v>
      </c>
      <c r="C18" s="21">
        <v>10</v>
      </c>
      <c r="D18" s="25">
        <v>2.7</v>
      </c>
    </row>
    <row r="19" spans="1:4">
      <c r="A19" t="s">
        <v>241</v>
      </c>
      <c r="B19" t="s">
        <v>30</v>
      </c>
      <c r="C19" s="21">
        <v>10</v>
      </c>
      <c r="D19" s="25">
        <v>3.1</v>
      </c>
    </row>
    <row r="20" spans="1:4">
      <c r="A20" t="s">
        <v>242</v>
      </c>
      <c r="B20" t="s">
        <v>29</v>
      </c>
      <c r="C20" s="21">
        <v>30</v>
      </c>
      <c r="D20" s="25">
        <v>0.7</v>
      </c>
    </row>
    <row r="21" spans="1:4">
      <c r="A21" t="s">
        <v>243</v>
      </c>
      <c r="B21" t="s">
        <v>29</v>
      </c>
      <c r="C21" s="21">
        <v>30</v>
      </c>
      <c r="D21" s="25">
        <v>2</v>
      </c>
    </row>
    <row r="22" spans="1:4">
      <c r="A22" t="s">
        <v>244</v>
      </c>
      <c r="B22" t="s">
        <v>29</v>
      </c>
      <c r="C22" s="21">
        <v>30</v>
      </c>
      <c r="D22" s="25">
        <v>2.2000000000000002</v>
      </c>
    </row>
    <row r="23" spans="1:4">
      <c r="A23" t="s">
        <v>245</v>
      </c>
      <c r="B23" t="s">
        <v>30</v>
      </c>
      <c r="C23" s="21">
        <v>30</v>
      </c>
      <c r="D23" s="25">
        <v>4.7</v>
      </c>
    </row>
    <row r="24" spans="1:4">
      <c r="A24" t="s">
        <v>246</v>
      </c>
      <c r="B24" t="s">
        <v>30</v>
      </c>
      <c r="C24" s="21">
        <v>30</v>
      </c>
      <c r="D24" s="25">
        <v>5.5</v>
      </c>
    </row>
    <row r="25" spans="1:4">
      <c r="A25" t="s">
        <v>247</v>
      </c>
      <c r="B25" t="s">
        <v>30</v>
      </c>
      <c r="C25" s="21">
        <v>30</v>
      </c>
      <c r="D25" s="25">
        <v>3.7</v>
      </c>
    </row>
    <row r="26" spans="1:4">
      <c r="A26" t="s">
        <v>248</v>
      </c>
      <c r="B26" t="s">
        <v>217</v>
      </c>
      <c r="C26" s="21">
        <v>1</v>
      </c>
      <c r="D26" s="25">
        <v>1.7</v>
      </c>
    </row>
    <row r="27" spans="1:4">
      <c r="A27" t="s">
        <v>249</v>
      </c>
      <c r="B27" t="s">
        <v>217</v>
      </c>
      <c r="C27" s="21">
        <v>1</v>
      </c>
      <c r="D27" s="25">
        <v>1.8</v>
      </c>
    </row>
    <row r="28" spans="1:4">
      <c r="A28" t="s">
        <v>250</v>
      </c>
      <c r="B28" t="s">
        <v>217</v>
      </c>
      <c r="C28" s="21">
        <v>1</v>
      </c>
      <c r="D28" s="25">
        <v>1.9</v>
      </c>
    </row>
    <row r="29" spans="1:4">
      <c r="A29" t="s">
        <v>251</v>
      </c>
      <c r="B29" t="s">
        <v>263</v>
      </c>
      <c r="C29" s="21"/>
      <c r="D29" s="65">
        <v>0</v>
      </c>
    </row>
    <row r="30" spans="1:4">
      <c r="A30" t="s">
        <v>252</v>
      </c>
      <c r="B30" t="s">
        <v>263</v>
      </c>
      <c r="C30" s="21"/>
      <c r="D30" s="65">
        <v>0</v>
      </c>
    </row>
    <row r="31" spans="1:4">
      <c r="A31" t="s">
        <v>253</v>
      </c>
      <c r="B31" t="s">
        <v>263</v>
      </c>
      <c r="C31" s="21"/>
      <c r="D31" s="65">
        <v>0</v>
      </c>
    </row>
    <row r="32" spans="1:4">
      <c r="A32" t="s">
        <v>254</v>
      </c>
      <c r="B32" t="s">
        <v>217</v>
      </c>
      <c r="C32" s="21">
        <v>3</v>
      </c>
      <c r="D32" s="25">
        <v>2.4</v>
      </c>
    </row>
    <row r="33" spans="1:4">
      <c r="A33" t="s">
        <v>255</v>
      </c>
      <c r="B33" t="s">
        <v>217</v>
      </c>
      <c r="C33" s="21">
        <v>3</v>
      </c>
      <c r="D33" s="25">
        <v>2.6</v>
      </c>
    </row>
    <row r="34" spans="1:4">
      <c r="A34" t="s">
        <v>256</v>
      </c>
      <c r="B34" t="s">
        <v>217</v>
      </c>
      <c r="C34" s="21">
        <v>3</v>
      </c>
      <c r="D34" s="25">
        <v>1.9</v>
      </c>
    </row>
    <row r="35" spans="1:4">
      <c r="A35" t="s">
        <v>257</v>
      </c>
      <c r="B35" t="s">
        <v>217</v>
      </c>
      <c r="C35" s="21">
        <v>10</v>
      </c>
      <c r="D35" s="25">
        <v>3.6</v>
      </c>
    </row>
    <row r="36" spans="1:4">
      <c r="A36" t="s">
        <v>258</v>
      </c>
      <c r="B36" t="s">
        <v>217</v>
      </c>
      <c r="C36" s="21">
        <v>10</v>
      </c>
      <c r="D36" s="25">
        <v>6.1</v>
      </c>
    </row>
    <row r="37" spans="1:4">
      <c r="A37" t="s">
        <v>259</v>
      </c>
      <c r="B37" t="s">
        <v>217</v>
      </c>
      <c r="C37" s="21">
        <v>10</v>
      </c>
      <c r="D37" s="25">
        <v>3.7</v>
      </c>
    </row>
    <row r="38" spans="1:4">
      <c r="A38" t="s">
        <v>260</v>
      </c>
      <c r="B38" t="s">
        <v>217</v>
      </c>
      <c r="C38" s="21">
        <v>30</v>
      </c>
      <c r="D38" s="25">
        <v>7.2</v>
      </c>
    </row>
    <row r="39" spans="1:4">
      <c r="A39" t="s">
        <v>261</v>
      </c>
      <c r="B39" t="s">
        <v>217</v>
      </c>
      <c r="C39" s="21">
        <v>30</v>
      </c>
      <c r="D39" s="25">
        <v>8.6999999999999993</v>
      </c>
    </row>
    <row r="40" spans="1:4">
      <c r="A40" t="s">
        <v>262</v>
      </c>
      <c r="B40" t="s">
        <v>217</v>
      </c>
      <c r="C40" s="21">
        <v>30</v>
      </c>
      <c r="D40" s="25">
        <v>8.4</v>
      </c>
    </row>
  </sheetData>
  <phoneticPr fontId="1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CAEFA-27B4-0046-948B-A5D0BF40F521}">
  <dimension ref="A1:L42"/>
  <sheetViews>
    <sheetView tabSelected="1" workbookViewId="0">
      <selection activeCell="M49" sqref="M49"/>
    </sheetView>
  </sheetViews>
  <sheetFormatPr baseColWidth="10" defaultRowHeight="16"/>
  <sheetData>
    <row r="1" spans="1:12" ht="17" thickBot="1">
      <c r="A1" s="26"/>
      <c r="B1" s="69">
        <f ca="1">TODAY()</f>
        <v>44588</v>
      </c>
      <c r="C1" s="69"/>
      <c r="D1" s="27"/>
      <c r="E1" s="28"/>
      <c r="F1" s="59"/>
      <c r="G1" s="29"/>
      <c r="H1" s="29" t="s">
        <v>320</v>
      </c>
      <c r="I1" s="30"/>
      <c r="J1" s="30"/>
      <c r="K1" s="30"/>
    </row>
    <row r="2" spans="1:12" ht="35" thickBot="1">
      <c r="A2" s="31" t="s">
        <v>264</v>
      </c>
      <c r="B2" s="32" t="s">
        <v>265</v>
      </c>
      <c r="C2" s="32" t="s">
        <v>266</v>
      </c>
      <c r="D2" s="33" t="s">
        <v>267</v>
      </c>
      <c r="E2" s="34" t="s">
        <v>268</v>
      </c>
      <c r="F2" s="35" t="s">
        <v>269</v>
      </c>
      <c r="G2" s="35" t="s">
        <v>270</v>
      </c>
      <c r="H2" s="35" t="s">
        <v>271</v>
      </c>
      <c r="I2" s="35" t="s">
        <v>272</v>
      </c>
      <c r="J2" s="36" t="s">
        <v>322</v>
      </c>
      <c r="K2" s="37" t="s">
        <v>321</v>
      </c>
    </row>
    <row r="3" spans="1:12" ht="16" customHeight="1">
      <c r="A3" s="73">
        <v>1</v>
      </c>
      <c r="B3" s="60" t="s">
        <v>280</v>
      </c>
      <c r="C3" s="38" t="s">
        <v>273</v>
      </c>
      <c r="D3" s="39">
        <v>43962</v>
      </c>
      <c r="E3" s="40" t="s">
        <v>274</v>
      </c>
      <c r="F3" s="76" t="s">
        <v>277</v>
      </c>
      <c r="G3" s="66" t="s">
        <v>277</v>
      </c>
      <c r="H3" s="70" t="s">
        <v>275</v>
      </c>
      <c r="I3" s="66" t="s">
        <v>277</v>
      </c>
      <c r="J3" s="41"/>
      <c r="K3" s="42">
        <f>J3-$J$9</f>
        <v>-44067</v>
      </c>
      <c r="L3" t="s">
        <v>279</v>
      </c>
    </row>
    <row r="4" spans="1:12" ht="16" customHeight="1">
      <c r="A4" s="74"/>
      <c r="B4" s="61" t="s">
        <v>281</v>
      </c>
      <c r="C4" s="38" t="s">
        <v>273</v>
      </c>
      <c r="D4" s="43">
        <v>43962</v>
      </c>
      <c r="E4" s="44" t="s">
        <v>274</v>
      </c>
      <c r="F4" s="77"/>
      <c r="G4" s="67"/>
      <c r="H4" s="71"/>
      <c r="I4" s="67"/>
      <c r="J4" s="45">
        <v>44061</v>
      </c>
      <c r="K4" s="42">
        <f>J4-$H$1</f>
        <v>33</v>
      </c>
    </row>
    <row r="5" spans="1:12" ht="16" customHeight="1">
      <c r="A5" s="74"/>
      <c r="B5" s="61" t="s">
        <v>282</v>
      </c>
      <c r="C5" s="38" t="s">
        <v>273</v>
      </c>
      <c r="D5" s="43">
        <v>43962</v>
      </c>
      <c r="E5" s="44" t="s">
        <v>274</v>
      </c>
      <c r="F5" s="77"/>
      <c r="G5" s="67"/>
      <c r="H5" s="71"/>
      <c r="I5" s="67"/>
      <c r="J5" s="45">
        <v>44063</v>
      </c>
      <c r="K5" s="42">
        <f t="shared" ref="K5:K42" si="0">J5-$H$1</f>
        <v>35</v>
      </c>
    </row>
    <row r="6" spans="1:12" ht="16" customHeight="1">
      <c r="A6" s="74"/>
      <c r="B6" s="61" t="s">
        <v>283</v>
      </c>
      <c r="C6" s="38" t="s">
        <v>273</v>
      </c>
      <c r="D6" s="43">
        <v>43962</v>
      </c>
      <c r="E6" s="44" t="s">
        <v>274</v>
      </c>
      <c r="F6" s="77"/>
      <c r="G6" s="67"/>
      <c r="H6" s="71"/>
      <c r="I6" s="67"/>
      <c r="J6" s="45">
        <v>44051</v>
      </c>
      <c r="K6" s="42">
        <f t="shared" si="0"/>
        <v>23</v>
      </c>
    </row>
    <row r="7" spans="1:12" ht="16" customHeight="1" thickBot="1">
      <c r="A7" s="74"/>
      <c r="B7" s="62" t="s">
        <v>284</v>
      </c>
      <c r="C7" s="46" t="s">
        <v>273</v>
      </c>
      <c r="D7" s="47">
        <v>43962</v>
      </c>
      <c r="E7" s="48" t="s">
        <v>274</v>
      </c>
      <c r="F7" s="77"/>
      <c r="G7" s="67"/>
      <c r="H7" s="71"/>
      <c r="I7" s="67"/>
      <c r="J7" s="49">
        <v>44055</v>
      </c>
      <c r="K7" s="42">
        <f t="shared" si="0"/>
        <v>27</v>
      </c>
    </row>
    <row r="8" spans="1:12" ht="16" customHeight="1">
      <c r="A8" s="74"/>
      <c r="B8" s="63" t="s">
        <v>285</v>
      </c>
      <c r="C8" s="50" t="s">
        <v>273</v>
      </c>
      <c r="D8" s="51">
        <v>43962</v>
      </c>
      <c r="E8" s="40" t="s">
        <v>274</v>
      </c>
      <c r="F8" s="77"/>
      <c r="G8" s="67"/>
      <c r="H8" s="71"/>
      <c r="I8" s="67"/>
      <c r="J8" s="41">
        <v>44067</v>
      </c>
      <c r="K8" s="42">
        <f t="shared" si="0"/>
        <v>39</v>
      </c>
    </row>
    <row r="9" spans="1:12" ht="16" customHeight="1">
      <c r="A9" s="74"/>
      <c r="B9" s="61" t="s">
        <v>286</v>
      </c>
      <c r="C9" s="38" t="s">
        <v>273</v>
      </c>
      <c r="D9" s="43">
        <v>43962</v>
      </c>
      <c r="E9" s="44" t="s">
        <v>274</v>
      </c>
      <c r="F9" s="77"/>
      <c r="G9" s="67"/>
      <c r="H9" s="71"/>
      <c r="I9" s="67"/>
      <c r="J9" s="45">
        <v>44067</v>
      </c>
      <c r="K9" s="42">
        <f t="shared" si="0"/>
        <v>39</v>
      </c>
    </row>
    <row r="10" spans="1:12" ht="16" customHeight="1">
      <c r="A10" s="74"/>
      <c r="B10" s="61" t="s">
        <v>287</v>
      </c>
      <c r="C10" s="38" t="s">
        <v>273</v>
      </c>
      <c r="D10" s="43">
        <v>43962</v>
      </c>
      <c r="E10" s="44" t="s">
        <v>274</v>
      </c>
      <c r="F10" s="77"/>
      <c r="G10" s="67"/>
      <c r="H10" s="71"/>
      <c r="I10" s="67"/>
      <c r="J10" s="45">
        <v>44067</v>
      </c>
      <c r="K10" s="42">
        <f t="shared" si="0"/>
        <v>39</v>
      </c>
    </row>
    <row r="11" spans="1:12" ht="16" customHeight="1">
      <c r="A11" s="74"/>
      <c r="B11" s="61" t="s">
        <v>288</v>
      </c>
      <c r="C11" s="38" t="s">
        <v>273</v>
      </c>
      <c r="D11" s="43">
        <v>43962</v>
      </c>
      <c r="E11" s="44" t="s">
        <v>274</v>
      </c>
      <c r="F11" s="77"/>
      <c r="G11" s="67"/>
      <c r="H11" s="71"/>
      <c r="I11" s="67"/>
      <c r="J11" s="45">
        <v>44054</v>
      </c>
      <c r="K11" s="42">
        <f t="shared" si="0"/>
        <v>26</v>
      </c>
    </row>
    <row r="12" spans="1:12" ht="16" customHeight="1" thickBot="1">
      <c r="A12" s="75"/>
      <c r="B12" s="64" t="s">
        <v>289</v>
      </c>
      <c r="C12" s="52" t="s">
        <v>273</v>
      </c>
      <c r="D12" s="53">
        <v>43962</v>
      </c>
      <c r="E12" s="54" t="s">
        <v>274</v>
      </c>
      <c r="F12" s="78"/>
      <c r="G12" s="68"/>
      <c r="H12" s="71"/>
      <c r="I12" s="68"/>
      <c r="J12" s="49">
        <v>44052</v>
      </c>
      <c r="K12" s="42">
        <f t="shared" si="0"/>
        <v>24</v>
      </c>
    </row>
    <row r="13" spans="1:12" ht="16" customHeight="1">
      <c r="A13" s="73">
        <v>3</v>
      </c>
      <c r="B13" s="60" t="s">
        <v>290</v>
      </c>
      <c r="C13" s="38" t="s">
        <v>273</v>
      </c>
      <c r="D13" s="39">
        <v>43962</v>
      </c>
      <c r="E13" s="55" t="s">
        <v>274</v>
      </c>
      <c r="F13" s="79" t="s">
        <v>325</v>
      </c>
      <c r="G13" s="66" t="s">
        <v>277</v>
      </c>
      <c r="H13" s="71"/>
      <c r="I13" s="66" t="s">
        <v>277</v>
      </c>
      <c r="J13" s="56"/>
      <c r="K13" s="42">
        <f t="shared" si="0"/>
        <v>-44028</v>
      </c>
      <c r="L13" t="s">
        <v>279</v>
      </c>
    </row>
    <row r="14" spans="1:12" ht="16" customHeight="1">
      <c r="A14" s="74"/>
      <c r="B14" s="61" t="s">
        <v>291</v>
      </c>
      <c r="C14" s="38" t="s">
        <v>273</v>
      </c>
      <c r="D14" s="43">
        <v>43962</v>
      </c>
      <c r="E14" s="44" t="s">
        <v>274</v>
      </c>
      <c r="F14" s="80"/>
      <c r="G14" s="67"/>
      <c r="H14" s="71"/>
      <c r="I14" s="67"/>
      <c r="J14" s="45"/>
      <c r="K14" s="42">
        <f t="shared" si="0"/>
        <v>-44028</v>
      </c>
      <c r="L14" t="s">
        <v>279</v>
      </c>
    </row>
    <row r="15" spans="1:12" ht="16" customHeight="1">
      <c r="A15" s="74"/>
      <c r="B15" s="61" t="s">
        <v>292</v>
      </c>
      <c r="C15" s="38" t="s">
        <v>273</v>
      </c>
      <c r="D15" s="43">
        <v>43962</v>
      </c>
      <c r="E15" s="44" t="s">
        <v>274</v>
      </c>
      <c r="F15" s="80"/>
      <c r="G15" s="67"/>
      <c r="H15" s="71"/>
      <c r="I15" s="67"/>
      <c r="J15" s="45"/>
      <c r="K15" s="42">
        <f t="shared" si="0"/>
        <v>-44028</v>
      </c>
      <c r="L15" t="s">
        <v>279</v>
      </c>
    </row>
    <row r="16" spans="1:12" ht="16" customHeight="1">
      <c r="A16" s="74"/>
      <c r="B16" s="61" t="s">
        <v>293</v>
      </c>
      <c r="C16" s="38" t="s">
        <v>273</v>
      </c>
      <c r="D16" s="43">
        <v>43962</v>
      </c>
      <c r="E16" s="44" t="s">
        <v>274</v>
      </c>
      <c r="F16" s="80"/>
      <c r="G16" s="67"/>
      <c r="H16" s="71"/>
      <c r="I16" s="67"/>
      <c r="J16" s="45">
        <v>44067</v>
      </c>
      <c r="K16" s="42">
        <f t="shared" si="0"/>
        <v>39</v>
      </c>
    </row>
    <row r="17" spans="1:12" ht="16" customHeight="1" thickBot="1">
      <c r="A17" s="74"/>
      <c r="B17" s="62" t="s">
        <v>294</v>
      </c>
      <c r="C17" s="46" t="s">
        <v>273</v>
      </c>
      <c r="D17" s="47">
        <v>43962</v>
      </c>
      <c r="E17" s="48" t="s">
        <v>274</v>
      </c>
      <c r="F17" s="80"/>
      <c r="G17" s="67"/>
      <c r="H17" s="71"/>
      <c r="I17" s="67"/>
      <c r="J17" s="49"/>
      <c r="K17" s="42">
        <f t="shared" si="0"/>
        <v>-44028</v>
      </c>
      <c r="L17" t="s">
        <v>279</v>
      </c>
    </row>
    <row r="18" spans="1:12" ht="16" customHeight="1">
      <c r="A18" s="74"/>
      <c r="B18" s="63" t="s">
        <v>295</v>
      </c>
      <c r="C18" s="50" t="s">
        <v>273</v>
      </c>
      <c r="D18" s="51">
        <v>43962</v>
      </c>
      <c r="E18" s="40" t="s">
        <v>274</v>
      </c>
      <c r="F18" s="80"/>
      <c r="G18" s="67"/>
      <c r="H18" s="71"/>
      <c r="I18" s="67"/>
      <c r="J18" s="56"/>
      <c r="K18" s="42">
        <f t="shared" si="0"/>
        <v>-44028</v>
      </c>
      <c r="L18" t="s">
        <v>279</v>
      </c>
    </row>
    <row r="19" spans="1:12" ht="16" customHeight="1">
      <c r="A19" s="74"/>
      <c r="B19" s="61" t="s">
        <v>296</v>
      </c>
      <c r="C19" s="38" t="s">
        <v>273</v>
      </c>
      <c r="D19" s="43">
        <v>43962</v>
      </c>
      <c r="E19" s="44" t="s">
        <v>274</v>
      </c>
      <c r="F19" s="80"/>
      <c r="G19" s="67"/>
      <c r="H19" s="71"/>
      <c r="I19" s="67"/>
      <c r="J19" s="45"/>
      <c r="K19" s="42">
        <f t="shared" si="0"/>
        <v>-44028</v>
      </c>
      <c r="L19" t="s">
        <v>279</v>
      </c>
    </row>
    <row r="20" spans="1:12" ht="16" customHeight="1">
      <c r="A20" s="74"/>
      <c r="B20" s="61" t="s">
        <v>297</v>
      </c>
      <c r="C20" s="38" t="s">
        <v>273</v>
      </c>
      <c r="D20" s="43">
        <v>43962</v>
      </c>
      <c r="E20" s="44" t="s">
        <v>274</v>
      </c>
      <c r="F20" s="80"/>
      <c r="G20" s="67"/>
      <c r="H20" s="71"/>
      <c r="I20" s="67"/>
      <c r="J20" s="45"/>
      <c r="K20" s="42">
        <f t="shared" si="0"/>
        <v>-44028</v>
      </c>
      <c r="L20" t="s">
        <v>279</v>
      </c>
    </row>
    <row r="21" spans="1:12" ht="16" customHeight="1">
      <c r="A21" s="74"/>
      <c r="B21" s="61" t="s">
        <v>298</v>
      </c>
      <c r="C21" s="38" t="s">
        <v>273</v>
      </c>
      <c r="D21" s="43">
        <v>43962</v>
      </c>
      <c r="E21" s="44" t="s">
        <v>274</v>
      </c>
      <c r="F21" s="80"/>
      <c r="G21" s="67"/>
      <c r="H21" s="71"/>
      <c r="I21" s="67"/>
      <c r="J21" s="45">
        <v>44054</v>
      </c>
      <c r="K21" s="42">
        <f t="shared" si="0"/>
        <v>26</v>
      </c>
    </row>
    <row r="22" spans="1:12" ht="16" customHeight="1" thickBot="1">
      <c r="A22" s="75"/>
      <c r="B22" s="64" t="s">
        <v>299</v>
      </c>
      <c r="C22" s="52" t="s">
        <v>273</v>
      </c>
      <c r="D22" s="53">
        <v>43962</v>
      </c>
      <c r="E22" s="54" t="s">
        <v>274</v>
      </c>
      <c r="F22" s="81"/>
      <c r="G22" s="68"/>
      <c r="H22" s="71"/>
      <c r="I22" s="68"/>
      <c r="J22" s="49"/>
      <c r="K22" s="42">
        <f t="shared" si="0"/>
        <v>-44028</v>
      </c>
      <c r="L22" t="s">
        <v>279</v>
      </c>
    </row>
    <row r="23" spans="1:12" ht="16" customHeight="1">
      <c r="A23" s="73">
        <v>5</v>
      </c>
      <c r="B23" s="60" t="s">
        <v>300</v>
      </c>
      <c r="C23" s="38" t="s">
        <v>273</v>
      </c>
      <c r="D23" s="39">
        <v>43962</v>
      </c>
      <c r="E23" s="55" t="s">
        <v>274</v>
      </c>
      <c r="F23" s="79" t="s">
        <v>326</v>
      </c>
      <c r="G23" s="70" t="s">
        <v>276</v>
      </c>
      <c r="H23" s="71"/>
      <c r="I23" s="70" t="s">
        <v>276</v>
      </c>
      <c r="J23" s="56">
        <v>44050</v>
      </c>
      <c r="K23" s="42">
        <f t="shared" si="0"/>
        <v>22</v>
      </c>
    </row>
    <row r="24" spans="1:12" ht="16" customHeight="1">
      <c r="A24" s="74"/>
      <c r="B24" s="61" t="s">
        <v>301</v>
      </c>
      <c r="C24" s="38" t="s">
        <v>273</v>
      </c>
      <c r="D24" s="43">
        <v>43962</v>
      </c>
      <c r="E24" s="44" t="s">
        <v>274</v>
      </c>
      <c r="F24" s="77"/>
      <c r="G24" s="71"/>
      <c r="H24" s="71"/>
      <c r="I24" s="71"/>
      <c r="J24" s="45">
        <v>44060</v>
      </c>
      <c r="K24" s="42">
        <f t="shared" si="0"/>
        <v>32</v>
      </c>
    </row>
    <row r="25" spans="1:12" ht="16" customHeight="1">
      <c r="A25" s="74"/>
      <c r="B25" s="61" t="s">
        <v>302</v>
      </c>
      <c r="C25" s="38" t="s">
        <v>273</v>
      </c>
      <c r="D25" s="43">
        <v>43962</v>
      </c>
      <c r="E25" s="44" t="s">
        <v>274</v>
      </c>
      <c r="F25" s="77"/>
      <c r="G25" s="71"/>
      <c r="H25" s="71"/>
      <c r="I25" s="71"/>
      <c r="J25" s="45">
        <v>44050</v>
      </c>
      <c r="K25" s="42">
        <f t="shared" si="0"/>
        <v>22</v>
      </c>
    </row>
    <row r="26" spans="1:12" ht="16" customHeight="1">
      <c r="A26" s="74"/>
      <c r="B26" s="61" t="s">
        <v>303</v>
      </c>
      <c r="C26" s="38" t="s">
        <v>273</v>
      </c>
      <c r="D26" s="43">
        <v>43962</v>
      </c>
      <c r="E26" s="44" t="s">
        <v>274</v>
      </c>
      <c r="F26" s="77"/>
      <c r="G26" s="71"/>
      <c r="H26" s="71"/>
      <c r="I26" s="71"/>
      <c r="J26" s="45">
        <v>44054</v>
      </c>
      <c r="K26" s="42">
        <f t="shared" si="0"/>
        <v>26</v>
      </c>
    </row>
    <row r="27" spans="1:12" ht="16" customHeight="1" thickBot="1">
      <c r="A27" s="74"/>
      <c r="B27" s="62" t="s">
        <v>304</v>
      </c>
      <c r="C27" s="46" t="s">
        <v>273</v>
      </c>
      <c r="D27" s="47">
        <v>43962</v>
      </c>
      <c r="E27" s="48" t="s">
        <v>274</v>
      </c>
      <c r="F27" s="77"/>
      <c r="G27" s="71"/>
      <c r="H27" s="71"/>
      <c r="I27" s="71"/>
      <c r="J27" s="49">
        <v>44052</v>
      </c>
      <c r="K27" s="42">
        <f t="shared" si="0"/>
        <v>24</v>
      </c>
    </row>
    <row r="28" spans="1:12" ht="16" customHeight="1">
      <c r="A28" s="74"/>
      <c r="B28" s="63" t="s">
        <v>305</v>
      </c>
      <c r="C28" s="50" t="s">
        <v>273</v>
      </c>
      <c r="D28" s="51">
        <v>43962</v>
      </c>
      <c r="E28" s="40" t="s">
        <v>274</v>
      </c>
      <c r="F28" s="77"/>
      <c r="G28" s="71"/>
      <c r="H28" s="71"/>
      <c r="I28" s="71"/>
      <c r="J28" s="57">
        <v>44048</v>
      </c>
      <c r="K28" s="42">
        <f t="shared" si="0"/>
        <v>20</v>
      </c>
    </row>
    <row r="29" spans="1:12" ht="16" customHeight="1">
      <c r="A29" s="74"/>
      <c r="B29" s="61" t="s">
        <v>306</v>
      </c>
      <c r="C29" s="38" t="s">
        <v>273</v>
      </c>
      <c r="D29" s="43">
        <v>43962</v>
      </c>
      <c r="E29" s="44" t="s">
        <v>274</v>
      </c>
      <c r="F29" s="77"/>
      <c r="G29" s="71"/>
      <c r="H29" s="71"/>
      <c r="I29" s="71"/>
      <c r="J29" s="58">
        <v>44067</v>
      </c>
      <c r="K29" s="42">
        <f t="shared" si="0"/>
        <v>39</v>
      </c>
    </row>
    <row r="30" spans="1:12" ht="16" customHeight="1">
      <c r="A30" s="74"/>
      <c r="B30" s="61" t="s">
        <v>307</v>
      </c>
      <c r="C30" s="38" t="s">
        <v>273</v>
      </c>
      <c r="D30" s="43">
        <v>43962</v>
      </c>
      <c r="E30" s="44" t="s">
        <v>274</v>
      </c>
      <c r="F30" s="77"/>
      <c r="G30" s="71"/>
      <c r="H30" s="71"/>
      <c r="I30" s="71"/>
      <c r="J30" s="45"/>
      <c r="K30" s="42">
        <f t="shared" si="0"/>
        <v>-44028</v>
      </c>
      <c r="L30" t="s">
        <v>279</v>
      </c>
    </row>
    <row r="31" spans="1:12" ht="16" customHeight="1">
      <c r="A31" s="74"/>
      <c r="B31" s="61" t="s">
        <v>308</v>
      </c>
      <c r="C31" s="38" t="s">
        <v>273</v>
      </c>
      <c r="D31" s="43">
        <v>43962</v>
      </c>
      <c r="E31" s="44" t="s">
        <v>274</v>
      </c>
      <c r="F31" s="77"/>
      <c r="G31" s="71"/>
      <c r="H31" s="71"/>
      <c r="I31" s="71"/>
      <c r="J31" s="45">
        <v>44048</v>
      </c>
      <c r="K31" s="42">
        <f t="shared" si="0"/>
        <v>20</v>
      </c>
    </row>
    <row r="32" spans="1:12" ht="16" customHeight="1" thickBot="1">
      <c r="A32" s="75"/>
      <c r="B32" s="64" t="s">
        <v>309</v>
      </c>
      <c r="C32" s="52" t="s">
        <v>273</v>
      </c>
      <c r="D32" s="53">
        <v>43962</v>
      </c>
      <c r="E32" s="54" t="s">
        <v>274</v>
      </c>
      <c r="F32" s="78"/>
      <c r="G32" s="72"/>
      <c r="H32" s="71"/>
      <c r="I32" s="72"/>
      <c r="J32" s="49">
        <v>44050</v>
      </c>
      <c r="K32" s="42">
        <f t="shared" si="0"/>
        <v>22</v>
      </c>
    </row>
    <row r="33" spans="1:12" ht="16" customHeight="1">
      <c r="A33" s="73">
        <v>7</v>
      </c>
      <c r="B33" s="60" t="s">
        <v>310</v>
      </c>
      <c r="C33" s="38" t="s">
        <v>273</v>
      </c>
      <c r="D33" s="39">
        <v>43962</v>
      </c>
      <c r="E33" s="55" t="s">
        <v>274</v>
      </c>
      <c r="F33" s="79" t="s">
        <v>278</v>
      </c>
      <c r="G33" s="70" t="s">
        <v>276</v>
      </c>
      <c r="H33" s="71"/>
      <c r="I33" s="70" t="s">
        <v>276</v>
      </c>
      <c r="J33" s="56">
        <v>44060</v>
      </c>
      <c r="K33" s="42">
        <f t="shared" si="0"/>
        <v>32</v>
      </c>
    </row>
    <row r="34" spans="1:12" ht="16" customHeight="1">
      <c r="A34" s="74"/>
      <c r="B34" s="61" t="s">
        <v>311</v>
      </c>
      <c r="C34" s="38" t="s">
        <v>273</v>
      </c>
      <c r="D34" s="43">
        <v>43962</v>
      </c>
      <c r="E34" s="44" t="s">
        <v>274</v>
      </c>
      <c r="F34" s="80"/>
      <c r="G34" s="71"/>
      <c r="H34" s="71"/>
      <c r="I34" s="71"/>
      <c r="J34" s="45">
        <v>44049</v>
      </c>
      <c r="K34" s="42">
        <f t="shared" si="0"/>
        <v>21</v>
      </c>
    </row>
    <row r="35" spans="1:12" ht="16" customHeight="1">
      <c r="A35" s="74"/>
      <c r="B35" s="61" t="s">
        <v>312</v>
      </c>
      <c r="C35" s="38" t="s">
        <v>273</v>
      </c>
      <c r="D35" s="43">
        <v>43962</v>
      </c>
      <c r="E35" s="44" t="s">
        <v>274</v>
      </c>
      <c r="F35" s="80"/>
      <c r="G35" s="71"/>
      <c r="H35" s="71"/>
      <c r="I35" s="71"/>
      <c r="J35" s="45">
        <v>44060</v>
      </c>
      <c r="K35" s="42">
        <f t="shared" si="0"/>
        <v>32</v>
      </c>
    </row>
    <row r="36" spans="1:12" ht="16" customHeight="1">
      <c r="A36" s="74"/>
      <c r="B36" s="61" t="s">
        <v>313</v>
      </c>
      <c r="C36" s="38" t="s">
        <v>273</v>
      </c>
      <c r="D36" s="43">
        <v>43962</v>
      </c>
      <c r="E36" s="44" t="s">
        <v>274</v>
      </c>
      <c r="F36" s="80"/>
      <c r="G36" s="71"/>
      <c r="H36" s="71"/>
      <c r="I36" s="71"/>
      <c r="J36" s="45">
        <v>44050</v>
      </c>
      <c r="K36" s="42">
        <f t="shared" si="0"/>
        <v>22</v>
      </c>
    </row>
    <row r="37" spans="1:12" ht="16" customHeight="1" thickBot="1">
      <c r="A37" s="74"/>
      <c r="B37" s="62" t="s">
        <v>314</v>
      </c>
      <c r="C37" s="46" t="s">
        <v>273</v>
      </c>
      <c r="D37" s="47">
        <v>43962</v>
      </c>
      <c r="E37" s="48" t="s">
        <v>274</v>
      </c>
      <c r="F37" s="80"/>
      <c r="G37" s="71"/>
      <c r="H37" s="71"/>
      <c r="I37" s="71"/>
      <c r="J37" s="49"/>
      <c r="K37" s="42">
        <f t="shared" si="0"/>
        <v>-44028</v>
      </c>
      <c r="L37" t="s">
        <v>279</v>
      </c>
    </row>
    <row r="38" spans="1:12" ht="16" customHeight="1">
      <c r="A38" s="74"/>
      <c r="B38" s="63" t="s">
        <v>315</v>
      </c>
      <c r="C38" s="50" t="s">
        <v>273</v>
      </c>
      <c r="D38" s="51">
        <v>43962</v>
      </c>
      <c r="E38" s="40" t="s">
        <v>274</v>
      </c>
      <c r="F38" s="80"/>
      <c r="G38" s="71"/>
      <c r="H38" s="71"/>
      <c r="I38" s="71"/>
      <c r="J38" s="56">
        <v>44047</v>
      </c>
      <c r="K38" s="42">
        <f t="shared" si="0"/>
        <v>19</v>
      </c>
    </row>
    <row r="39" spans="1:12" ht="16" customHeight="1">
      <c r="A39" s="74"/>
      <c r="B39" s="61" t="s">
        <v>316</v>
      </c>
      <c r="C39" s="38" t="s">
        <v>273</v>
      </c>
      <c r="D39" s="43">
        <v>43962</v>
      </c>
      <c r="E39" s="44" t="s">
        <v>274</v>
      </c>
      <c r="F39" s="80"/>
      <c r="G39" s="71"/>
      <c r="H39" s="71"/>
      <c r="I39" s="71"/>
      <c r="J39" s="45">
        <v>44050</v>
      </c>
      <c r="K39" s="42">
        <f t="shared" si="0"/>
        <v>22</v>
      </c>
    </row>
    <row r="40" spans="1:12" ht="16" customHeight="1">
      <c r="A40" s="74"/>
      <c r="B40" s="61" t="s">
        <v>317</v>
      </c>
      <c r="C40" s="38" t="s">
        <v>273</v>
      </c>
      <c r="D40" s="43">
        <v>43962</v>
      </c>
      <c r="E40" s="44" t="s">
        <v>274</v>
      </c>
      <c r="F40" s="80"/>
      <c r="G40" s="71"/>
      <c r="H40" s="71"/>
      <c r="I40" s="71"/>
      <c r="J40" s="45">
        <v>44054</v>
      </c>
      <c r="K40" s="42">
        <f t="shared" si="0"/>
        <v>26</v>
      </c>
    </row>
    <row r="41" spans="1:12" ht="16" customHeight="1">
      <c r="A41" s="74"/>
      <c r="B41" s="61" t="s">
        <v>318</v>
      </c>
      <c r="C41" s="38" t="s">
        <v>273</v>
      </c>
      <c r="D41" s="43">
        <v>43962</v>
      </c>
      <c r="E41" s="44" t="s">
        <v>274</v>
      </c>
      <c r="F41" s="80"/>
      <c r="G41" s="71"/>
      <c r="H41" s="71"/>
      <c r="I41" s="71"/>
      <c r="J41" s="45">
        <v>44060</v>
      </c>
      <c r="K41" s="42">
        <f t="shared" si="0"/>
        <v>32</v>
      </c>
    </row>
    <row r="42" spans="1:12" ht="16" customHeight="1" thickBot="1">
      <c r="A42" s="75"/>
      <c r="B42" s="64" t="s">
        <v>319</v>
      </c>
      <c r="C42" s="52" t="s">
        <v>273</v>
      </c>
      <c r="D42" s="53">
        <v>43962</v>
      </c>
      <c r="E42" s="54" t="s">
        <v>274</v>
      </c>
      <c r="F42" s="81"/>
      <c r="G42" s="72"/>
      <c r="H42" s="72"/>
      <c r="I42" s="72"/>
      <c r="J42" s="49">
        <v>44065</v>
      </c>
      <c r="K42" s="42">
        <f t="shared" si="0"/>
        <v>37</v>
      </c>
    </row>
  </sheetData>
  <mergeCells count="18">
    <mergeCell ref="A33:A42"/>
    <mergeCell ref="F3:F12"/>
    <mergeCell ref="F13:F22"/>
    <mergeCell ref="F23:F32"/>
    <mergeCell ref="F33:F42"/>
    <mergeCell ref="A3:A12"/>
    <mergeCell ref="A13:A22"/>
    <mergeCell ref="A23:A32"/>
    <mergeCell ref="I3:I12"/>
    <mergeCell ref="B1:C1"/>
    <mergeCell ref="I13:I22"/>
    <mergeCell ref="I23:I32"/>
    <mergeCell ref="I33:I42"/>
    <mergeCell ref="G3:G12"/>
    <mergeCell ref="G13:G22"/>
    <mergeCell ref="G23:G32"/>
    <mergeCell ref="G33:G42"/>
    <mergeCell ref="H3:H42"/>
  </mergeCells>
  <phoneticPr fontId="14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Fig4A source data</vt:lpstr>
      <vt:lpstr>Fig4B source data</vt:lpstr>
      <vt:lpstr>Fig4C&amp;D source data</vt:lpstr>
      <vt:lpstr>Fig4E source data</vt:lpstr>
      <vt:lpstr>Fig4F source data</vt:lpstr>
      <vt:lpstr>Fig4G source data</vt:lpstr>
      <vt:lpstr>Fig4H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 Sugimoto</dc:creator>
  <cp:lastModifiedBy>Sugimoto Chie</cp:lastModifiedBy>
  <dcterms:created xsi:type="dcterms:W3CDTF">2021-06-16T06:42:15Z</dcterms:created>
  <dcterms:modified xsi:type="dcterms:W3CDTF">2022-01-27T01:38:35Z</dcterms:modified>
</cp:coreProperties>
</file>