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Kim et al_elife research advance\Revision\Source data\"/>
    </mc:Choice>
  </mc:AlternateContent>
  <bookViews>
    <workbookView xWindow="0" yWindow="0" windowWidth="23040" windowHeight="9384"/>
  </bookViews>
  <sheets>
    <sheet name="Figure 5A" sheetId="2" r:id="rId1"/>
    <sheet name="Figure 5D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2" l="1"/>
  <c r="P11" i="2"/>
  <c r="Q11" i="2" s="1"/>
  <c r="R11" i="2" s="1"/>
  <c r="S11" i="2" s="1"/>
  <c r="M11" i="2"/>
  <c r="T10" i="2"/>
  <c r="M10" i="2"/>
  <c r="P10" i="2" s="1"/>
  <c r="Q10" i="2" s="1"/>
  <c r="R10" i="2" s="1"/>
  <c r="S10" i="2" s="1"/>
  <c r="T9" i="2"/>
  <c r="M9" i="2"/>
  <c r="P9" i="2" s="1"/>
  <c r="Q9" i="2" s="1"/>
  <c r="R9" i="2" s="1"/>
  <c r="S9" i="2" s="1"/>
  <c r="T8" i="2"/>
  <c r="M8" i="2"/>
  <c r="P8" i="2" s="1"/>
  <c r="Q8" i="2" s="1"/>
  <c r="R8" i="2" s="1"/>
  <c r="S8" i="2" s="1"/>
  <c r="T7" i="2"/>
  <c r="P7" i="2"/>
  <c r="Q7" i="2" s="1"/>
  <c r="R7" i="2" s="1"/>
  <c r="S7" i="2" s="1"/>
  <c r="M7" i="2"/>
  <c r="T6" i="2"/>
  <c r="M6" i="2"/>
  <c r="P6" i="2" s="1"/>
  <c r="Q6" i="2" s="1"/>
  <c r="R6" i="2" s="1"/>
  <c r="S6" i="2" s="1"/>
  <c r="T5" i="2"/>
  <c r="M5" i="2"/>
  <c r="P5" i="2" s="1"/>
  <c r="Q5" i="2" s="1"/>
  <c r="R5" i="2" s="1"/>
  <c r="S5" i="2" s="1"/>
  <c r="M4" i="2"/>
  <c r="Q6" i="1" l="1"/>
  <c r="Q7" i="1"/>
  <c r="Q8" i="1"/>
  <c r="Q9" i="1"/>
  <c r="Q10" i="1"/>
  <c r="Q11" i="1"/>
  <c r="Q12" i="1"/>
  <c r="Q13" i="1"/>
  <c r="Q14" i="1"/>
  <c r="Q15" i="1"/>
  <c r="Q16" i="1"/>
  <c r="Q5" i="1"/>
</calcChain>
</file>

<file path=xl/sharedStrings.xml><?xml version="1.0" encoding="utf-8"?>
<sst xmlns="http://schemas.openxmlformats.org/spreadsheetml/2006/main" count="156" uniqueCount="43">
  <si>
    <t>No</t>
  </si>
  <si>
    <t>Group</t>
  </si>
  <si>
    <t>Index</t>
  </si>
  <si>
    <t>Name</t>
  </si>
  <si>
    <t>Area(mm2)</t>
  </si>
  <si>
    <t>AU-BG</t>
  </si>
  <si>
    <t xml:space="preserve">  B  </t>
  </si>
  <si>
    <t xml:space="preserve"> Std </t>
  </si>
  <si>
    <t>Ratio(%)</t>
  </si>
  <si>
    <t>AU/mm2</t>
  </si>
  <si>
    <t>(A-B)/mm2</t>
  </si>
  <si>
    <t>Calibrated</t>
  </si>
  <si>
    <t>A</t>
  </si>
  <si>
    <t>A-1</t>
  </si>
  <si>
    <t>S</t>
  </si>
  <si>
    <t>-------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</si>
  <si>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</si>
  <si>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</si>
  <si>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</si>
  <si>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</si>
  <si>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</si>
  <si>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</si>
  <si>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</si>
  <si>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</si>
  <si>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</si>
  <si>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</si>
  <si>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</si>
  <si>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~</t>
  </si>
  <si>
    <t>B</t>
  </si>
  <si>
    <t>b-cat</t>
  </si>
  <si>
    <t>ERK</t>
  </si>
  <si>
    <t>b-cat/erk</t>
  </si>
  <si>
    <t>HGF</t>
  </si>
  <si>
    <t>Wnt3a (20%)</t>
  </si>
  <si>
    <t>Wnt3a(5%)</t>
  </si>
  <si>
    <t>HGF (50ng/ml)</t>
  </si>
  <si>
    <t>FZD5/ERK</t>
  </si>
  <si>
    <t>rel. Change</t>
  </si>
  <si>
    <t>convert to %</t>
  </si>
  <si>
    <t>set lane2 as 1</t>
  </si>
  <si>
    <t>set lane 2 as 0%</t>
  </si>
  <si>
    <t>V5-FZD5</t>
  </si>
  <si>
    <t>ZNRF3-HA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</si>
</sst>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tabSelected="1" workbookViewId="0">
      <selection activeCell="N17" sqref="N17"/>
    </sheetView>
  </sheetViews>
  <sheetFormatPr defaultRowHeight="14.4" x14ac:dyDescent="0.3"/>
  <sheetData>
    <row r="2" spans="1:20" x14ac:dyDescent="0.3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</row>
    <row r="3" spans="1:20" x14ac:dyDescent="0.3">
      <c r="B3">
        <v>3.8692199999999999</v>
      </c>
      <c r="C3">
        <v>0</v>
      </c>
      <c r="D3" t="s">
        <v>28</v>
      </c>
      <c r="F3" t="s">
        <v>15</v>
      </c>
      <c r="G3">
        <v>2674969.0646700002</v>
      </c>
      <c r="H3">
        <v>0</v>
      </c>
      <c r="I3" t="s">
        <v>15</v>
      </c>
      <c r="L3" t="s">
        <v>35</v>
      </c>
      <c r="M3" t="s">
        <v>36</v>
      </c>
      <c r="P3" t="s">
        <v>37</v>
      </c>
      <c r="Q3" t="s">
        <v>38</v>
      </c>
      <c r="R3" t="s">
        <v>39</v>
      </c>
      <c r="S3" t="s">
        <v>38</v>
      </c>
      <c r="T3" t="s">
        <v>40</v>
      </c>
    </row>
    <row r="4" spans="1:20" x14ac:dyDescent="0.3">
      <c r="A4" s="5" t="s">
        <v>41</v>
      </c>
      <c r="B4">
        <v>12.311640000000001</v>
      </c>
      <c r="C4">
        <v>75122164.176390007</v>
      </c>
      <c r="E4" t="s">
        <v>14</v>
      </c>
      <c r="F4">
        <v>100</v>
      </c>
      <c r="G4">
        <v>8776686.7238400001</v>
      </c>
      <c r="H4">
        <v>6101717.6591699999</v>
      </c>
      <c r="I4" t="s">
        <v>15</v>
      </c>
      <c r="J4" s="5" t="s">
        <v>41</v>
      </c>
      <c r="L4">
        <v>0</v>
      </c>
      <c r="M4">
        <f t="shared" ref="M4:M11" si="0">F4/F12</f>
        <v>1</v>
      </c>
    </row>
    <row r="5" spans="1:20" x14ac:dyDescent="0.3">
      <c r="A5" s="5"/>
      <c r="B5">
        <v>12.311640000000001</v>
      </c>
      <c r="C5">
        <v>57041033.17639</v>
      </c>
      <c r="F5">
        <v>75.931030000000007</v>
      </c>
      <c r="G5">
        <v>7308066.1438800003</v>
      </c>
      <c r="H5">
        <v>4633097.0792100001</v>
      </c>
      <c r="I5" t="s">
        <v>15</v>
      </c>
      <c r="J5" s="5"/>
      <c r="K5" s="5" t="s">
        <v>42</v>
      </c>
      <c r="L5">
        <v>0</v>
      </c>
      <c r="M5">
        <f t="shared" si="0"/>
        <v>0.73632074639199974</v>
      </c>
      <c r="P5">
        <f>1-M5</f>
        <v>0.26367925360800026</v>
      </c>
      <c r="Q5">
        <f>P5*100</f>
        <v>26.367925360800026</v>
      </c>
      <c r="R5">
        <f>Q5/26.36793</f>
        <v>0.9999998240589999</v>
      </c>
      <c r="S5">
        <f>R5*100</f>
        <v>99.999982405899985</v>
      </c>
      <c r="T5" s="4">
        <f>100-100</f>
        <v>0</v>
      </c>
    </row>
    <row r="6" spans="1:20" x14ac:dyDescent="0.3">
      <c r="A6" s="5"/>
      <c r="B6">
        <v>11.54317</v>
      </c>
      <c r="C6">
        <v>54341024.716669999</v>
      </c>
      <c r="F6">
        <v>72.336870000000005</v>
      </c>
      <c r="G6">
        <v>7382602.6538199997</v>
      </c>
      <c r="H6">
        <v>4707633.5891399998</v>
      </c>
      <c r="I6" t="s">
        <v>15</v>
      </c>
      <c r="J6" s="5"/>
      <c r="K6" s="5"/>
      <c r="L6">
        <v>15</v>
      </c>
      <c r="M6">
        <f t="shared" si="0"/>
        <v>0.66456866166855855</v>
      </c>
      <c r="P6">
        <f t="shared" ref="P6:P11" si="1">1-M6</f>
        <v>0.33543133833144145</v>
      </c>
      <c r="Q6">
        <f t="shared" ref="Q6:Q11" si="2">P6*100</f>
        <v>33.543133833144147</v>
      </c>
      <c r="R6">
        <f t="shared" ref="R6:R11" si="3">Q6/26.36793</f>
        <v>1.2721185862198567</v>
      </c>
      <c r="S6">
        <f t="shared" ref="S6:S11" si="4">R6*100</f>
        <v>127.21185862198567</v>
      </c>
      <c r="T6" s="4">
        <f>100-127.2119</f>
        <v>-27.2119</v>
      </c>
    </row>
    <row r="7" spans="1:20" x14ac:dyDescent="0.3">
      <c r="A7" s="5"/>
      <c r="B7">
        <v>10.78008</v>
      </c>
      <c r="C7">
        <v>49936920.197219998</v>
      </c>
      <c r="F7">
        <v>66.474279999999993</v>
      </c>
      <c r="G7">
        <v>7307303.7734500002</v>
      </c>
      <c r="H7">
        <v>4632334.70878</v>
      </c>
      <c r="I7" t="s">
        <v>15</v>
      </c>
      <c r="J7" s="5"/>
      <c r="K7" s="5"/>
      <c r="L7">
        <v>30</v>
      </c>
      <c r="M7">
        <f t="shared" si="0"/>
        <v>0.64510659391965763</v>
      </c>
      <c r="P7">
        <f t="shared" si="1"/>
        <v>0.35489340608034237</v>
      </c>
      <c r="Q7">
        <f t="shared" si="2"/>
        <v>35.48934060803424</v>
      </c>
      <c r="R7">
        <f t="shared" si="3"/>
        <v>1.345928201722101</v>
      </c>
      <c r="S7">
        <f t="shared" si="4"/>
        <v>134.59282017221011</v>
      </c>
      <c r="T7" s="4">
        <f>100-134.5928</f>
        <v>-34.592800000000011</v>
      </c>
    </row>
    <row r="8" spans="1:20" x14ac:dyDescent="0.3">
      <c r="A8" s="5"/>
      <c r="B8">
        <v>11.8871</v>
      </c>
      <c r="C8">
        <v>41046969.894440003</v>
      </c>
      <c r="F8">
        <v>54.64029</v>
      </c>
      <c r="G8">
        <v>6128036.7114000004</v>
      </c>
      <c r="H8">
        <v>3453067.6467300002</v>
      </c>
      <c r="I8" t="s">
        <v>15</v>
      </c>
      <c r="J8" s="5"/>
      <c r="K8" s="5"/>
      <c r="L8">
        <v>45</v>
      </c>
      <c r="M8">
        <f t="shared" si="0"/>
        <v>0.55777595165422977</v>
      </c>
      <c r="P8">
        <f t="shared" si="1"/>
        <v>0.44222404834577023</v>
      </c>
      <c r="Q8">
        <f t="shared" si="2"/>
        <v>44.22240483457702</v>
      </c>
      <c r="R8">
        <f t="shared" si="3"/>
        <v>1.6771284220861107</v>
      </c>
      <c r="S8">
        <f t="shared" si="4"/>
        <v>167.71284220861108</v>
      </c>
      <c r="T8" s="4">
        <f>100-167.7128</f>
        <v>-67.712799999999987</v>
      </c>
    </row>
    <row r="9" spans="1:20" x14ac:dyDescent="0.3">
      <c r="A9" s="5"/>
      <c r="B9">
        <v>11.73663</v>
      </c>
      <c r="C9">
        <v>54565523.566670001</v>
      </c>
      <c r="F9">
        <v>72.635720000000006</v>
      </c>
      <c r="G9">
        <v>7324132.3433100004</v>
      </c>
      <c r="H9">
        <v>4649163.2786299996</v>
      </c>
      <c r="I9" t="s">
        <v>15</v>
      </c>
      <c r="J9" s="5"/>
      <c r="K9" s="5"/>
      <c r="L9">
        <v>60</v>
      </c>
      <c r="M9">
        <f t="shared" si="0"/>
        <v>0.67798196633449448</v>
      </c>
      <c r="P9">
        <f t="shared" si="1"/>
        <v>0.32201803366550552</v>
      </c>
      <c r="Q9">
        <f t="shared" si="2"/>
        <v>32.20180336655055</v>
      </c>
      <c r="R9">
        <f t="shared" si="3"/>
        <v>1.2212488187942909</v>
      </c>
      <c r="S9">
        <f t="shared" si="4"/>
        <v>122.1248818794291</v>
      </c>
      <c r="T9" s="4">
        <f>100-122.1249</f>
        <v>-22.124899999999997</v>
      </c>
    </row>
    <row r="10" spans="1:20" x14ac:dyDescent="0.3">
      <c r="A10" s="5"/>
      <c r="B10">
        <v>13.58526</v>
      </c>
      <c r="C10">
        <v>76878032.022220001</v>
      </c>
      <c r="F10">
        <v>102.33735</v>
      </c>
      <c r="G10">
        <v>8333898.7025300004</v>
      </c>
      <c r="H10">
        <v>5658929.6378600001</v>
      </c>
      <c r="I10" t="s">
        <v>15</v>
      </c>
      <c r="J10" s="5"/>
      <c r="K10" s="5"/>
      <c r="L10">
        <v>90</v>
      </c>
      <c r="M10">
        <f t="shared" si="0"/>
        <v>0.87801036703654045</v>
      </c>
      <c r="P10">
        <f t="shared" si="1"/>
        <v>0.12198963296345955</v>
      </c>
      <c r="Q10">
        <f t="shared" si="2"/>
        <v>12.198963296345955</v>
      </c>
      <c r="R10">
        <f t="shared" si="3"/>
        <v>0.4626439502966655</v>
      </c>
      <c r="S10">
        <f t="shared" si="4"/>
        <v>46.264395029666552</v>
      </c>
      <c r="T10" s="4">
        <f>100-46.2644</f>
        <v>53.735599999999998</v>
      </c>
    </row>
    <row r="11" spans="1:20" x14ac:dyDescent="0.3">
      <c r="A11" s="5"/>
      <c r="B11">
        <v>13.58526</v>
      </c>
      <c r="C11">
        <v>79488772.022220001</v>
      </c>
      <c r="F11">
        <v>105.81268</v>
      </c>
      <c r="G11">
        <v>8526073.1582800001</v>
      </c>
      <c r="H11">
        <v>5851104.0936099999</v>
      </c>
      <c r="I11" t="s">
        <v>15</v>
      </c>
      <c r="J11" s="5"/>
      <c r="K11" s="5"/>
      <c r="L11">
        <v>120</v>
      </c>
      <c r="M11">
        <f t="shared" si="0"/>
        <v>0.94350988020911308</v>
      </c>
      <c r="P11">
        <f t="shared" si="1"/>
        <v>5.6490119790886917E-2</v>
      </c>
      <c r="Q11">
        <f t="shared" si="2"/>
        <v>5.6490119790886917</v>
      </c>
      <c r="R11">
        <f t="shared" si="3"/>
        <v>0.21423797693215552</v>
      </c>
      <c r="S11">
        <f t="shared" si="4"/>
        <v>21.423797693215551</v>
      </c>
      <c r="T11" s="4">
        <f>100-21.4238</f>
        <v>78.5762</v>
      </c>
    </row>
    <row r="12" spans="1:20" x14ac:dyDescent="0.3">
      <c r="A12" s="5" t="s">
        <v>30</v>
      </c>
      <c r="B12">
        <v>5.5458800000000004</v>
      </c>
      <c r="C12">
        <v>19807580.997260001</v>
      </c>
      <c r="E12" t="s">
        <v>14</v>
      </c>
      <c r="F12">
        <v>100</v>
      </c>
      <c r="G12">
        <v>3823069.01731</v>
      </c>
      <c r="H12">
        <v>3571583.8412600001</v>
      </c>
      <c r="I12" t="s">
        <v>15</v>
      </c>
    </row>
    <row r="13" spans="1:20" x14ac:dyDescent="0.3">
      <c r="A13" s="5"/>
      <c r="B13">
        <v>5.9542999999999999</v>
      </c>
      <c r="C13">
        <v>20426018.01644</v>
      </c>
      <c r="F13">
        <v>103.12222</v>
      </c>
      <c r="G13">
        <v>3681950.67955</v>
      </c>
      <c r="H13">
        <v>3430465.50349</v>
      </c>
      <c r="I13" t="s">
        <v>15</v>
      </c>
    </row>
    <row r="14" spans="1:20" x14ac:dyDescent="0.3">
      <c r="A14" s="5"/>
      <c r="B14">
        <v>6.1047700000000003</v>
      </c>
      <c r="C14">
        <v>21560126.128770001</v>
      </c>
      <c r="F14">
        <v>108.84784999999999</v>
      </c>
      <c r="G14">
        <v>3783171.0805000002</v>
      </c>
      <c r="H14">
        <v>3531685.9044499998</v>
      </c>
      <c r="I14" t="s">
        <v>15</v>
      </c>
    </row>
    <row r="15" spans="1:20" x14ac:dyDescent="0.3">
      <c r="A15" s="5"/>
      <c r="B15">
        <v>5.87906</v>
      </c>
      <c r="C15">
        <v>20410497.460269999</v>
      </c>
      <c r="F15">
        <v>103.04387</v>
      </c>
      <c r="G15">
        <v>3723210.6332800002</v>
      </c>
      <c r="H15">
        <v>3471725.4572299998</v>
      </c>
      <c r="I15" t="s">
        <v>15</v>
      </c>
    </row>
    <row r="16" spans="1:20" x14ac:dyDescent="0.3">
      <c r="A16" s="5"/>
      <c r="B16">
        <v>6.3358499999999998</v>
      </c>
      <c r="C16">
        <v>19403705.336989999</v>
      </c>
      <c r="F16">
        <v>97.960999999999999</v>
      </c>
      <c r="G16">
        <v>3314012.49847</v>
      </c>
      <c r="H16">
        <v>3062527.3224200001</v>
      </c>
      <c r="I16" t="s">
        <v>15</v>
      </c>
    </row>
    <row r="17" spans="1:9" x14ac:dyDescent="0.3">
      <c r="A17" s="5"/>
      <c r="B17">
        <v>6.33047</v>
      </c>
      <c r="C17">
        <v>21220887.797260001</v>
      </c>
      <c r="F17">
        <v>107.13518000000001</v>
      </c>
      <c r="G17">
        <v>3603665.4401600002</v>
      </c>
      <c r="H17">
        <v>3352180.2641099999</v>
      </c>
      <c r="I17" t="s">
        <v>15</v>
      </c>
    </row>
    <row r="18" spans="1:9" x14ac:dyDescent="0.3">
      <c r="A18" s="5"/>
      <c r="B18">
        <v>5.7285899999999996</v>
      </c>
      <c r="C18">
        <v>23086917.34795</v>
      </c>
      <c r="F18">
        <v>116.55597</v>
      </c>
      <c r="G18">
        <v>4281603.9871399999</v>
      </c>
      <c r="H18">
        <v>4030118.81109</v>
      </c>
      <c r="I18" t="s">
        <v>15</v>
      </c>
    </row>
    <row r="19" spans="1:9" x14ac:dyDescent="0.3">
      <c r="A19" s="5"/>
      <c r="B19">
        <v>5.9274300000000002</v>
      </c>
      <c r="C19">
        <v>22213792.317809999</v>
      </c>
      <c r="F19">
        <v>112.14793</v>
      </c>
      <c r="G19">
        <v>3999111.6738700001</v>
      </c>
      <c r="H19">
        <v>3747626.4978200002</v>
      </c>
      <c r="I19" t="s">
        <v>15</v>
      </c>
    </row>
    <row r="20" spans="1:9" x14ac:dyDescent="0.3">
      <c r="B20">
        <v>29.422190000000001</v>
      </c>
      <c r="C20">
        <v>0</v>
      </c>
      <c r="D20" t="s">
        <v>28</v>
      </c>
      <c r="F20" t="s">
        <v>15</v>
      </c>
      <c r="G20">
        <v>251485.17605000001</v>
      </c>
      <c r="H20">
        <v>0</v>
      </c>
      <c r="I20" t="s">
        <v>15</v>
      </c>
    </row>
  </sheetData>
  <mergeCells count="4">
    <mergeCell ref="J4:J11"/>
    <mergeCell ref="K5:K11"/>
    <mergeCell ref="A4:A11"/>
    <mergeCell ref="A12:A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32"/>
  <sheetViews>
    <sheetView workbookViewId="0">
      <selection activeCell="S12" sqref="S12"/>
    </sheetView>
  </sheetViews>
  <sheetFormatPr defaultRowHeight="14.4" x14ac:dyDescent="0.3"/>
  <cols>
    <col min="15" max="15" width="9.88671875" customWidth="1"/>
  </cols>
  <sheetData>
    <row r="4" spans="1:17" x14ac:dyDescent="0.3">
      <c r="A4" t="s">
        <v>29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P4" t="s">
        <v>32</v>
      </c>
      <c r="Q4" t="s">
        <v>31</v>
      </c>
    </row>
    <row r="5" spans="1:17" x14ac:dyDescent="0.3">
      <c r="A5">
        <v>1</v>
      </c>
      <c r="B5">
        <v>1</v>
      </c>
      <c r="C5" t="s">
        <v>12</v>
      </c>
      <c r="D5" t="s">
        <v>13</v>
      </c>
      <c r="F5">
        <v>22.704799999999999</v>
      </c>
      <c r="G5">
        <v>602855.94978000002</v>
      </c>
      <c r="I5" t="s">
        <v>14</v>
      </c>
      <c r="J5">
        <v>100</v>
      </c>
      <c r="K5">
        <v>233526.91495000001</v>
      </c>
      <c r="L5">
        <v>26551.920829999999</v>
      </c>
      <c r="M5" t="s">
        <v>15</v>
      </c>
      <c r="O5" s="2"/>
      <c r="P5" s="2">
        <v>0</v>
      </c>
      <c r="Q5" s="3">
        <f>J5/J20</f>
        <v>1</v>
      </c>
    </row>
    <row r="6" spans="1:17" x14ac:dyDescent="0.3">
      <c r="A6">
        <v>1</v>
      </c>
      <c r="B6">
        <v>1</v>
      </c>
      <c r="C6" t="s">
        <v>12</v>
      </c>
      <c r="D6" t="s">
        <v>16</v>
      </c>
      <c r="F6">
        <v>21.94707</v>
      </c>
      <c r="G6">
        <v>7117425.49584</v>
      </c>
      <c r="J6">
        <v>1180.6179400000001</v>
      </c>
      <c r="K6">
        <v>531274.51162</v>
      </c>
      <c r="L6">
        <v>324299.51749</v>
      </c>
      <c r="M6" t="s">
        <v>15</v>
      </c>
      <c r="O6" s="6" t="s">
        <v>33</v>
      </c>
      <c r="P6" s="2">
        <v>100</v>
      </c>
      <c r="Q6" s="3">
        <f t="shared" ref="Q6:Q16" si="0">J6/J21</f>
        <v>9.1163304385601798</v>
      </c>
    </row>
    <row r="7" spans="1:17" x14ac:dyDescent="0.3">
      <c r="A7">
        <v>1</v>
      </c>
      <c r="B7">
        <v>1</v>
      </c>
      <c r="C7" t="s">
        <v>12</v>
      </c>
      <c r="D7" t="s">
        <v>17</v>
      </c>
      <c r="F7">
        <v>19.883489999999998</v>
      </c>
      <c r="G7">
        <v>4566545.7489200002</v>
      </c>
      <c r="J7">
        <v>757.48539000000005</v>
      </c>
      <c r="K7">
        <v>436640.19481000002</v>
      </c>
      <c r="L7">
        <v>229665.20068000001</v>
      </c>
      <c r="M7" t="s">
        <v>15</v>
      </c>
      <c r="O7" s="6"/>
      <c r="P7" s="2">
        <v>50</v>
      </c>
      <c r="Q7" s="3">
        <f t="shared" si="0"/>
        <v>4.8809199451831509</v>
      </c>
    </row>
    <row r="8" spans="1:17" x14ac:dyDescent="0.3">
      <c r="A8">
        <v>1</v>
      </c>
      <c r="B8">
        <v>1</v>
      </c>
      <c r="C8" t="s">
        <v>12</v>
      </c>
      <c r="D8" t="s">
        <v>18</v>
      </c>
      <c r="F8">
        <v>19.883489999999998</v>
      </c>
      <c r="G8">
        <v>2998333.7489200002</v>
      </c>
      <c r="J8">
        <v>497.35491999999999</v>
      </c>
      <c r="K8">
        <v>357770.13776999997</v>
      </c>
      <c r="L8">
        <v>150795.14363999999</v>
      </c>
      <c r="M8" t="s">
        <v>15</v>
      </c>
      <c r="O8" s="6"/>
      <c r="P8" s="2">
        <v>0</v>
      </c>
      <c r="Q8" s="3">
        <f t="shared" si="0"/>
        <v>4.16590167614424</v>
      </c>
    </row>
    <row r="9" spans="1:17" x14ac:dyDescent="0.3">
      <c r="A9">
        <v>1</v>
      </c>
      <c r="B9">
        <v>1</v>
      </c>
      <c r="C9" t="s">
        <v>12</v>
      </c>
      <c r="D9" t="s">
        <v>19</v>
      </c>
      <c r="F9">
        <v>21.94707</v>
      </c>
      <c r="G9">
        <v>378053.49583999999</v>
      </c>
      <c r="J9">
        <v>62.710419999999999</v>
      </c>
      <c r="K9">
        <v>224200.68427999999</v>
      </c>
      <c r="L9">
        <v>17225.690149999999</v>
      </c>
      <c r="M9" t="s">
        <v>15</v>
      </c>
      <c r="O9" s="2"/>
      <c r="P9" s="2">
        <v>100</v>
      </c>
      <c r="Q9" s="3">
        <f t="shared" si="0"/>
        <v>0.54055003161735349</v>
      </c>
    </row>
    <row r="10" spans="1:17" x14ac:dyDescent="0.3">
      <c r="A10">
        <v>1</v>
      </c>
      <c r="B10">
        <v>1</v>
      </c>
      <c r="C10" t="s">
        <v>12</v>
      </c>
      <c r="D10" t="s">
        <v>20</v>
      </c>
      <c r="F10">
        <v>20.915279999999999</v>
      </c>
      <c r="G10">
        <v>325905.62238000002</v>
      </c>
      <c r="J10">
        <v>54.060279999999999</v>
      </c>
      <c r="K10">
        <v>222557.17092</v>
      </c>
      <c r="L10">
        <v>15582.17679</v>
      </c>
      <c r="M10" t="s">
        <v>15</v>
      </c>
      <c r="O10" s="2"/>
      <c r="P10" s="2">
        <v>50</v>
      </c>
      <c r="Q10" s="3">
        <f t="shared" si="0"/>
        <v>0.6076239665612978</v>
      </c>
    </row>
    <row r="11" spans="1:17" x14ac:dyDescent="0.3">
      <c r="A11">
        <v>1</v>
      </c>
      <c r="B11">
        <v>1</v>
      </c>
      <c r="C11" t="s">
        <v>12</v>
      </c>
      <c r="D11" t="s">
        <v>21</v>
      </c>
      <c r="F11">
        <v>18.335799999999999</v>
      </c>
      <c r="G11">
        <v>333584.43874000001</v>
      </c>
      <c r="J11">
        <v>55.334020000000002</v>
      </c>
      <c r="K11">
        <v>225168.05895000001</v>
      </c>
      <c r="L11">
        <v>18193.06482</v>
      </c>
      <c r="M11" t="s">
        <v>15</v>
      </c>
      <c r="P11">
        <v>0</v>
      </c>
      <c r="Q11" s="1">
        <f t="shared" si="0"/>
        <v>0.71554650759661731</v>
      </c>
    </row>
    <row r="12" spans="1:17" x14ac:dyDescent="0.3">
      <c r="A12">
        <v>1</v>
      </c>
      <c r="B12">
        <v>1</v>
      </c>
      <c r="C12" t="s">
        <v>12</v>
      </c>
      <c r="D12" t="s">
        <v>22</v>
      </c>
      <c r="F12">
        <v>20.39939</v>
      </c>
      <c r="G12">
        <v>3786654.1856499999</v>
      </c>
      <c r="J12">
        <v>628.11923999999999</v>
      </c>
      <c r="K12">
        <v>392600.88358000002</v>
      </c>
      <c r="L12">
        <v>185625.88944999999</v>
      </c>
      <c r="M12" t="s">
        <v>15</v>
      </c>
      <c r="O12" s="5" t="s">
        <v>34</v>
      </c>
      <c r="P12">
        <v>100</v>
      </c>
      <c r="Q12" s="1">
        <f t="shared" si="0"/>
        <v>9.7767866565347745</v>
      </c>
    </row>
    <row r="13" spans="1:17" x14ac:dyDescent="0.3">
      <c r="A13">
        <v>1</v>
      </c>
      <c r="B13">
        <v>1</v>
      </c>
      <c r="C13" t="s">
        <v>12</v>
      </c>
      <c r="D13" t="s">
        <v>23</v>
      </c>
      <c r="F13">
        <v>20.39939</v>
      </c>
      <c r="G13">
        <v>4539990.1856500003</v>
      </c>
      <c r="J13">
        <v>753.08042999999998</v>
      </c>
      <c r="K13">
        <v>429530.23022999999</v>
      </c>
      <c r="L13">
        <v>222555.23610000001</v>
      </c>
      <c r="M13" t="s">
        <v>15</v>
      </c>
      <c r="O13" s="5"/>
      <c r="P13">
        <v>50</v>
      </c>
      <c r="Q13" s="1">
        <f t="shared" si="0"/>
        <v>6.7811636152438322</v>
      </c>
    </row>
    <row r="14" spans="1:17" x14ac:dyDescent="0.3">
      <c r="A14">
        <v>1</v>
      </c>
      <c r="B14">
        <v>1</v>
      </c>
      <c r="C14" t="s">
        <v>12</v>
      </c>
      <c r="D14" t="s">
        <v>24</v>
      </c>
      <c r="F14">
        <v>20.915279999999999</v>
      </c>
      <c r="G14">
        <v>6026816.6223799996</v>
      </c>
      <c r="J14">
        <v>999.71090000000004</v>
      </c>
      <c r="K14">
        <v>495128.72834999999</v>
      </c>
      <c r="L14">
        <v>288153.73421999998</v>
      </c>
      <c r="M14" t="s">
        <v>15</v>
      </c>
      <c r="O14" s="5"/>
      <c r="P14">
        <v>0</v>
      </c>
      <c r="Q14" s="1">
        <f t="shared" si="0"/>
        <v>7.336404261775491</v>
      </c>
    </row>
    <row r="15" spans="1:17" x14ac:dyDescent="0.3">
      <c r="A15">
        <v>1</v>
      </c>
      <c r="B15">
        <v>1</v>
      </c>
      <c r="C15" t="s">
        <v>12</v>
      </c>
      <c r="D15" t="s">
        <v>25</v>
      </c>
      <c r="F15">
        <v>19.36759</v>
      </c>
      <c r="G15">
        <v>521896.31219999999</v>
      </c>
      <c r="J15">
        <v>86.570650000000001</v>
      </c>
      <c r="K15">
        <v>233921.87807000001</v>
      </c>
      <c r="L15">
        <v>26946.883949999999</v>
      </c>
      <c r="M15" t="s">
        <v>15</v>
      </c>
      <c r="P15">
        <v>100</v>
      </c>
      <c r="Q15" s="1">
        <f t="shared" si="0"/>
        <v>0.67837612221743093</v>
      </c>
    </row>
    <row r="16" spans="1:17" x14ac:dyDescent="0.3">
      <c r="A16">
        <v>1</v>
      </c>
      <c r="B16">
        <v>1</v>
      </c>
      <c r="C16" t="s">
        <v>12</v>
      </c>
      <c r="D16" t="s">
        <v>26</v>
      </c>
      <c r="F16">
        <v>20.619720000000001</v>
      </c>
      <c r="G16">
        <v>525637.26801</v>
      </c>
      <c r="J16">
        <v>87.191190000000006</v>
      </c>
      <c r="K16">
        <v>232466.96750999999</v>
      </c>
      <c r="L16">
        <v>25491.973389999999</v>
      </c>
      <c r="M16" t="s">
        <v>15</v>
      </c>
      <c r="P16">
        <v>50</v>
      </c>
      <c r="Q16" s="1">
        <f t="shared" si="0"/>
        <v>0.45796655539896286</v>
      </c>
    </row>
    <row r="17" spans="1:13" x14ac:dyDescent="0.3">
      <c r="A17">
        <v>1</v>
      </c>
      <c r="B17">
        <v>2</v>
      </c>
      <c r="C17" t="s">
        <v>27</v>
      </c>
      <c r="D17">
        <v>1</v>
      </c>
      <c r="F17">
        <v>18.728100000000001</v>
      </c>
      <c r="G17">
        <v>0</v>
      </c>
      <c r="H17" t="s">
        <v>28</v>
      </c>
      <c r="J17" t="s">
        <v>15</v>
      </c>
      <c r="K17">
        <v>206974.99413000001</v>
      </c>
      <c r="L17">
        <v>0</v>
      </c>
      <c r="M17" t="s">
        <v>15</v>
      </c>
    </row>
    <row r="19" spans="1:13" x14ac:dyDescent="0.3">
      <c r="A19" t="s">
        <v>30</v>
      </c>
      <c r="B19" t="s">
        <v>0</v>
      </c>
      <c r="C19" t="s">
        <v>1</v>
      </c>
      <c r="D19" t="s">
        <v>2</v>
      </c>
      <c r="E19" t="s">
        <v>3</v>
      </c>
      <c r="F19" t="s">
        <v>4</v>
      </c>
      <c r="G19" t="s">
        <v>5</v>
      </c>
      <c r="H19" t="s">
        <v>6</v>
      </c>
      <c r="I19" t="s">
        <v>7</v>
      </c>
      <c r="J19" t="s">
        <v>8</v>
      </c>
      <c r="K19" t="s">
        <v>9</v>
      </c>
      <c r="L19" t="s">
        <v>10</v>
      </c>
      <c r="M19" t="s">
        <v>11</v>
      </c>
    </row>
    <row r="20" spans="1:13" x14ac:dyDescent="0.3">
      <c r="A20">
        <v>1</v>
      </c>
      <c r="B20">
        <v>1</v>
      </c>
      <c r="C20" t="s">
        <v>12</v>
      </c>
      <c r="D20" t="s">
        <v>13</v>
      </c>
      <c r="F20">
        <v>36.268560000000001</v>
      </c>
      <c r="G20">
        <v>26315985.8299</v>
      </c>
      <c r="I20" t="s">
        <v>14</v>
      </c>
      <c r="J20">
        <v>100</v>
      </c>
      <c r="K20">
        <v>955962.55460000003</v>
      </c>
      <c r="L20">
        <v>725586.71409000002</v>
      </c>
      <c r="M20" t="s">
        <v>15</v>
      </c>
    </row>
    <row r="21" spans="1:13" x14ac:dyDescent="0.3">
      <c r="A21">
        <v>1</v>
      </c>
      <c r="B21">
        <v>1</v>
      </c>
      <c r="C21" t="s">
        <v>12</v>
      </c>
      <c r="D21" t="s">
        <v>16</v>
      </c>
      <c r="F21">
        <v>32.899120000000003</v>
      </c>
      <c r="G21">
        <v>34080736.666270003</v>
      </c>
      <c r="J21">
        <v>129.50583</v>
      </c>
      <c r="K21">
        <v>1266292.35011</v>
      </c>
      <c r="L21">
        <v>1035916.50961</v>
      </c>
      <c r="M21" t="s">
        <v>15</v>
      </c>
    </row>
    <row r="22" spans="1:13" x14ac:dyDescent="0.3">
      <c r="A22">
        <v>1</v>
      </c>
      <c r="B22">
        <v>1</v>
      </c>
      <c r="C22" t="s">
        <v>12</v>
      </c>
      <c r="D22" t="s">
        <v>17</v>
      </c>
      <c r="F22">
        <v>32.136020000000002</v>
      </c>
      <c r="G22">
        <v>40840609.57339</v>
      </c>
      <c r="J22">
        <v>155.19316000000001</v>
      </c>
      <c r="K22">
        <v>1501242.9432000001</v>
      </c>
      <c r="L22">
        <v>1270867.1026900001</v>
      </c>
      <c r="M22" t="s">
        <v>15</v>
      </c>
    </row>
    <row r="23" spans="1:13" x14ac:dyDescent="0.3">
      <c r="A23">
        <v>1</v>
      </c>
      <c r="B23">
        <v>1</v>
      </c>
      <c r="C23" t="s">
        <v>12</v>
      </c>
      <c r="D23" t="s">
        <v>18</v>
      </c>
      <c r="F23">
        <v>29.814489999999999</v>
      </c>
      <c r="G23">
        <v>31417892.417580001</v>
      </c>
      <c r="J23">
        <v>119.3871</v>
      </c>
      <c r="K23">
        <v>1284155.23471</v>
      </c>
      <c r="L23">
        <v>1053779.3942</v>
      </c>
      <c r="M23" t="s">
        <v>15</v>
      </c>
    </row>
    <row r="24" spans="1:13" x14ac:dyDescent="0.3">
      <c r="A24">
        <v>1</v>
      </c>
      <c r="B24">
        <v>1</v>
      </c>
      <c r="C24" t="s">
        <v>12</v>
      </c>
      <c r="D24" t="s">
        <v>19</v>
      </c>
      <c r="F24">
        <v>33.683709999999998</v>
      </c>
      <c r="G24">
        <v>30529764.677250002</v>
      </c>
      <c r="J24">
        <v>116.01224000000001</v>
      </c>
      <c r="K24">
        <v>1136741.77681</v>
      </c>
      <c r="L24">
        <v>906365.93629999994</v>
      </c>
      <c r="M24" t="s">
        <v>15</v>
      </c>
    </row>
    <row r="25" spans="1:13" x14ac:dyDescent="0.3">
      <c r="A25">
        <v>1</v>
      </c>
      <c r="B25">
        <v>1</v>
      </c>
      <c r="C25" t="s">
        <v>12</v>
      </c>
      <c r="D25" t="s">
        <v>20</v>
      </c>
      <c r="F25">
        <v>29.029900000000001</v>
      </c>
      <c r="G25">
        <v>23413321.40659</v>
      </c>
      <c r="J25">
        <v>88.96996</v>
      </c>
      <c r="K25">
        <v>1036900.3195400001</v>
      </c>
      <c r="L25">
        <v>806524.47903000005</v>
      </c>
      <c r="M25" t="s">
        <v>15</v>
      </c>
    </row>
    <row r="26" spans="1:13" x14ac:dyDescent="0.3">
      <c r="A26">
        <v>1</v>
      </c>
      <c r="B26">
        <v>1</v>
      </c>
      <c r="C26" t="s">
        <v>12</v>
      </c>
      <c r="D26" t="s">
        <v>21</v>
      </c>
      <c r="F26">
        <v>30.588329999999999</v>
      </c>
      <c r="G26">
        <v>20350448.469519999</v>
      </c>
      <c r="J26">
        <v>77.331130000000002</v>
      </c>
      <c r="K26">
        <v>895676.87563000002</v>
      </c>
      <c r="L26">
        <v>665301.03512000002</v>
      </c>
      <c r="M26" t="s">
        <v>15</v>
      </c>
    </row>
    <row r="27" spans="1:13" x14ac:dyDescent="0.3">
      <c r="A27">
        <v>1</v>
      </c>
      <c r="B27">
        <v>1</v>
      </c>
      <c r="C27" t="s">
        <v>12</v>
      </c>
      <c r="D27" t="s">
        <v>22</v>
      </c>
      <c r="F27">
        <v>31.362179999999999</v>
      </c>
      <c r="G27">
        <v>16906962.521450002</v>
      </c>
      <c r="J27">
        <v>64.245980000000003</v>
      </c>
      <c r="K27">
        <v>769463.52807999996</v>
      </c>
      <c r="L27">
        <v>539087.68756999995</v>
      </c>
      <c r="M27" t="s">
        <v>15</v>
      </c>
    </row>
    <row r="28" spans="1:13" x14ac:dyDescent="0.3">
      <c r="A28">
        <v>1</v>
      </c>
      <c r="B28">
        <v>1</v>
      </c>
      <c r="C28" t="s">
        <v>12</v>
      </c>
      <c r="D28" t="s">
        <v>23</v>
      </c>
      <c r="F28">
        <v>29.803740000000001</v>
      </c>
      <c r="G28">
        <v>29225153.458530001</v>
      </c>
      <c r="J28">
        <v>111.05475</v>
      </c>
      <c r="K28">
        <v>1210962.6370699999</v>
      </c>
      <c r="L28">
        <v>980586.79656000005</v>
      </c>
      <c r="M28" t="s">
        <v>15</v>
      </c>
    </row>
    <row r="29" spans="1:13" x14ac:dyDescent="0.3">
      <c r="A29">
        <v>1</v>
      </c>
      <c r="B29">
        <v>1</v>
      </c>
      <c r="C29" t="s">
        <v>12</v>
      </c>
      <c r="D29" t="s">
        <v>24</v>
      </c>
      <c r="F29">
        <v>31.362179999999999</v>
      </c>
      <c r="G29">
        <v>35860043.521449998</v>
      </c>
      <c r="J29">
        <v>136.26714999999999</v>
      </c>
      <c r="K29">
        <v>1373792.8152399999</v>
      </c>
      <c r="L29">
        <v>1143416.9747299999</v>
      </c>
      <c r="M29" t="s">
        <v>15</v>
      </c>
    </row>
    <row r="30" spans="1:13" x14ac:dyDescent="0.3">
      <c r="A30">
        <v>1</v>
      </c>
      <c r="B30">
        <v>1</v>
      </c>
      <c r="C30" t="s">
        <v>12</v>
      </c>
      <c r="D30" t="s">
        <v>25</v>
      </c>
      <c r="F30">
        <v>30.588329999999999</v>
      </c>
      <c r="G30">
        <v>33583021.469520003</v>
      </c>
      <c r="J30">
        <v>127.61453</v>
      </c>
      <c r="K30">
        <v>1328278.86607</v>
      </c>
      <c r="L30">
        <v>1097903.0255700001</v>
      </c>
      <c r="M30" t="s">
        <v>15</v>
      </c>
    </row>
    <row r="31" spans="1:13" x14ac:dyDescent="0.3">
      <c r="A31">
        <v>1</v>
      </c>
      <c r="B31">
        <v>1</v>
      </c>
      <c r="C31" t="s">
        <v>12</v>
      </c>
      <c r="D31" t="s">
        <v>26</v>
      </c>
      <c r="F31">
        <v>30.78717</v>
      </c>
      <c r="G31">
        <v>50102395.712030001</v>
      </c>
      <c r="J31">
        <v>190.38767999999999</v>
      </c>
      <c r="K31">
        <v>1857755.09984</v>
      </c>
      <c r="L31">
        <v>1627379.25933</v>
      </c>
      <c r="M31" t="s">
        <v>15</v>
      </c>
    </row>
    <row r="32" spans="1:13" x14ac:dyDescent="0.3">
      <c r="A32">
        <v>1</v>
      </c>
      <c r="B32">
        <v>2</v>
      </c>
      <c r="C32" t="s">
        <v>27</v>
      </c>
      <c r="D32">
        <v>1</v>
      </c>
      <c r="F32">
        <v>35.698929999999997</v>
      </c>
      <c r="G32">
        <v>0</v>
      </c>
      <c r="H32" t="s">
        <v>28</v>
      </c>
      <c r="J32" t="s">
        <v>15</v>
      </c>
      <c r="K32">
        <v>230375.84051000001</v>
      </c>
      <c r="L32">
        <v>0</v>
      </c>
      <c r="M32" t="s">
        <v>15</v>
      </c>
    </row>
  </sheetData>
  <mergeCells count="2">
    <mergeCell ref="O6:O8"/>
    <mergeCell ref="O12:O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5A</vt:lpstr>
      <vt:lpstr>Figure 5D</vt:lpstr>
    </vt:vector>
  </TitlesOfParts>
  <Company>DKFZ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Minseong</dc:creator>
  <cp:lastModifiedBy>Kim, Minseong</cp:lastModifiedBy>
  <dcterms:created xsi:type="dcterms:W3CDTF">2021-05-09T20:55:05Z</dcterms:created>
  <dcterms:modified xsi:type="dcterms:W3CDTF">2021-09-10T11:11:17Z</dcterms:modified>
</cp:coreProperties>
</file>