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y1760/Google Drive/MitoLab - General/ Members Folders/Shannon/Mito Inflammation Project/Paper/Manuscript/eLife submission/Source data/"/>
    </mc:Choice>
  </mc:AlternateContent>
  <xr:revisionPtr revIDLastSave="0" documentId="13_ncr:1_{205B4628-754C-5A49-A26F-3E9BB4C5ADCC}" xr6:coauthVersionLast="47" xr6:coauthVersionMax="47" xr10:uidLastSave="{00000000-0000-0000-0000-000000000000}"/>
  <bookViews>
    <workbookView xWindow="640" yWindow="1660" windowWidth="24240" windowHeight="13500" xr2:uid="{0971EE64-13BD-634B-A935-87314978AD0B}"/>
  </bookViews>
  <sheets>
    <sheet name="3b" sheetId="1" r:id="rId1"/>
    <sheet name="3c" sheetId="2" r:id="rId2"/>
    <sheet name="3d" sheetId="3" r:id="rId3"/>
    <sheet name="3f" sheetId="4" r:id="rId4"/>
    <sheet name="3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" i="4" l="1"/>
  <c r="W28" i="4" s="1"/>
  <c r="X26" i="4"/>
  <c r="W26" i="4"/>
  <c r="X25" i="4"/>
  <c r="W25" i="4"/>
  <c r="X24" i="4"/>
  <c r="W24" i="4"/>
  <c r="X23" i="4"/>
  <c r="W23" i="4"/>
  <c r="X22" i="4"/>
  <c r="W22" i="4"/>
  <c r="X21" i="4"/>
  <c r="W21" i="4"/>
  <c r="X20" i="4"/>
  <c r="W20" i="4"/>
  <c r="X19" i="4"/>
  <c r="W19" i="4"/>
  <c r="X18" i="4"/>
  <c r="X27" i="4" s="1"/>
  <c r="X28" i="4" s="1"/>
  <c r="W18" i="4"/>
  <c r="T26" i="4"/>
  <c r="S26" i="4"/>
  <c r="T25" i="4"/>
  <c r="S25" i="4"/>
  <c r="T24" i="4"/>
  <c r="S24" i="4"/>
  <c r="T23" i="4"/>
  <c r="S23" i="4"/>
  <c r="T22" i="4"/>
  <c r="S22" i="4"/>
  <c r="T21" i="4"/>
  <c r="S21" i="4"/>
  <c r="T20" i="4"/>
  <c r="S20" i="4"/>
  <c r="T19" i="4"/>
  <c r="S19" i="4"/>
  <c r="S27" i="4" s="1"/>
  <c r="S28" i="4" s="1"/>
  <c r="T18" i="4"/>
  <c r="T27" i="4" s="1"/>
  <c r="T28" i="4" s="1"/>
  <c r="S18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P27" i="4" s="1"/>
  <c r="P28" i="4" s="1"/>
  <c r="O19" i="4"/>
  <c r="P18" i="4"/>
  <c r="O18" i="4"/>
  <c r="O27" i="4" s="1"/>
  <c r="O28" i="4" s="1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G19" i="4"/>
  <c r="H19" i="4"/>
  <c r="G20" i="4"/>
  <c r="G27" i="4" s="1"/>
  <c r="G28" i="4" s="1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H18" i="4"/>
  <c r="G18" i="4"/>
  <c r="V19" i="4"/>
  <c r="V22" i="4"/>
  <c r="V23" i="4"/>
  <c r="V26" i="4"/>
  <c r="V18" i="4"/>
  <c r="R21" i="4"/>
  <c r="R22" i="4"/>
  <c r="R25" i="4"/>
  <c r="R26" i="4"/>
  <c r="N21" i="4"/>
  <c r="N25" i="4"/>
  <c r="F22" i="4"/>
  <c r="F25" i="4"/>
  <c r="F26" i="4"/>
  <c r="F21" i="4"/>
  <c r="F18" i="4"/>
  <c r="H27" i="4"/>
  <c r="H28" i="4" s="1"/>
  <c r="D22" i="4"/>
  <c r="D23" i="4"/>
  <c r="D24" i="4"/>
  <c r="D25" i="4"/>
  <c r="D26" i="4"/>
  <c r="D19" i="4"/>
  <c r="D20" i="4"/>
  <c r="D21" i="4"/>
  <c r="D18" i="4"/>
  <c r="D27" i="4" s="1"/>
  <c r="D28" i="4" s="1"/>
  <c r="C18" i="4"/>
  <c r="C25" i="4"/>
  <c r="C26" i="4"/>
  <c r="C24" i="4"/>
  <c r="C21" i="4"/>
  <c r="C22" i="4"/>
  <c r="C23" i="4"/>
  <c r="C27" i="4" s="1"/>
  <c r="C28" i="4" s="1"/>
  <c r="C20" i="4"/>
  <c r="C19" i="4"/>
  <c r="B24" i="4"/>
  <c r="B23" i="4"/>
  <c r="B22" i="4"/>
  <c r="B20" i="4"/>
  <c r="B18" i="4"/>
  <c r="F43" i="4"/>
  <c r="F23" i="4" s="1"/>
  <c r="G43" i="4"/>
  <c r="H43" i="4"/>
  <c r="J43" i="4"/>
  <c r="J21" i="4" s="1"/>
  <c r="K43" i="4"/>
  <c r="L43" i="4"/>
  <c r="N43" i="4"/>
  <c r="N22" i="4" s="1"/>
  <c r="O43" i="4"/>
  <c r="P43" i="4"/>
  <c r="R43" i="4"/>
  <c r="R19" i="4" s="1"/>
  <c r="S43" i="4"/>
  <c r="T43" i="4"/>
  <c r="V43" i="4"/>
  <c r="V20" i="4" s="1"/>
  <c r="W43" i="4"/>
  <c r="X43" i="4"/>
  <c r="C43" i="4"/>
  <c r="D43" i="4"/>
  <c r="B43" i="4"/>
  <c r="B25" i="4" s="1"/>
  <c r="B27" i="4" l="1"/>
  <c r="J23" i="4"/>
  <c r="N20" i="4"/>
  <c r="B19" i="4"/>
  <c r="B26" i="4"/>
  <c r="F20" i="4"/>
  <c r="F24" i="4"/>
  <c r="J26" i="4"/>
  <c r="J22" i="4"/>
  <c r="N18" i="4"/>
  <c r="N23" i="4"/>
  <c r="N19" i="4"/>
  <c r="R24" i="4"/>
  <c r="R20" i="4"/>
  <c r="V25" i="4"/>
  <c r="V21" i="4"/>
  <c r="V27" i="4" s="1"/>
  <c r="L27" i="4"/>
  <c r="L28" i="4" s="1"/>
  <c r="J24" i="4"/>
  <c r="J20" i="4"/>
  <c r="J18" i="4"/>
  <c r="J19" i="4"/>
  <c r="N24" i="4"/>
  <c r="B21" i="4"/>
  <c r="F19" i="4"/>
  <c r="F27" i="4" s="1"/>
  <c r="J25" i="4"/>
  <c r="N26" i="4"/>
  <c r="N27" i="4" s="1"/>
  <c r="R18" i="4"/>
  <c r="R23" i="4"/>
  <c r="V24" i="4"/>
  <c r="K27" i="4"/>
  <c r="K28" i="4" s="1"/>
  <c r="J27" i="4" l="1"/>
  <c r="R27" i="4"/>
</calcChain>
</file>

<file path=xl/sharedStrings.xml><?xml version="1.0" encoding="utf-8"?>
<sst xmlns="http://schemas.openxmlformats.org/spreadsheetml/2006/main" count="225" uniqueCount="54">
  <si>
    <t>Data obtained from complete blood count (CBC)</t>
  </si>
  <si>
    <t>Subject id</t>
  </si>
  <si>
    <t>Age</t>
  </si>
  <si>
    <t>Sex</t>
  </si>
  <si>
    <t>F</t>
  </si>
  <si>
    <t>M</t>
  </si>
  <si>
    <t>Platelets (10^9/L)</t>
  </si>
  <si>
    <t>Juan Zhang, Mingyong Li, Yuan He, 2015</t>
  </si>
  <si>
    <t>Study</t>
  </si>
  <si>
    <t>Our cohort (Rausser et. al 2021)</t>
  </si>
  <si>
    <t>Ginevra Biino et. al 2013</t>
  </si>
  <si>
    <t>Avg Age</t>
  </si>
  <si>
    <t>Avg Platelets (10^9/L) in Women (n=17,930)</t>
  </si>
  <si>
    <t>Avg Platelets (10^9/L) in Men (n=22,351)</t>
  </si>
  <si>
    <t>Avg Platelets (10^9/L) in Women (n=22,051)</t>
  </si>
  <si>
    <t>Avg Platelets (10^9/L) in Men (n=18,936)</t>
  </si>
  <si>
    <t>Slope of regression</t>
  </si>
  <si>
    <t>y-intercept</t>
  </si>
  <si>
    <t>Biino et. al 2013 (Men)</t>
  </si>
  <si>
    <t>Biino et. al 2013 (Women)</t>
  </si>
  <si>
    <t>Zhang et. al 2015 (Men)</t>
  </si>
  <si>
    <t>Rausser et.al 2021 (Women &amp; Men)</t>
  </si>
  <si>
    <t>Raw Values</t>
  </si>
  <si>
    <t>PBMCs CS</t>
  </si>
  <si>
    <t>PBMCs mtDNAcn</t>
  </si>
  <si>
    <t>PBMCs CI</t>
  </si>
  <si>
    <t>PBMCs CII</t>
  </si>
  <si>
    <t>PBMCs CIV</t>
  </si>
  <si>
    <t>PBMCs MHI</t>
  </si>
  <si>
    <t>Ethnicity</t>
  </si>
  <si>
    <t>Asian</t>
  </si>
  <si>
    <t>White</t>
  </si>
  <si>
    <t>African American</t>
  </si>
  <si>
    <t>Raw Data</t>
  </si>
  <si>
    <t>CS</t>
  </si>
  <si>
    <t>mtDNAcn</t>
  </si>
  <si>
    <t>CI</t>
  </si>
  <si>
    <t>CII</t>
  </si>
  <si>
    <t>CIV</t>
  </si>
  <si>
    <t>MHI</t>
  </si>
  <si>
    <t>Spearman's r</t>
  </si>
  <si>
    <t>p value</t>
  </si>
  <si>
    <t xml:space="preserve">Total PBMCs </t>
  </si>
  <si>
    <t>Platelet-depleted PBMCs</t>
  </si>
  <si>
    <t xml:space="preserve">Enriched platelets </t>
  </si>
  <si>
    <t>Fold change relative to PBMCs</t>
  </si>
  <si>
    <t>Percent change (%) of platelet-depleted PBMCs from total PBMCs</t>
  </si>
  <si>
    <t>Avg</t>
  </si>
  <si>
    <t>% change</t>
  </si>
  <si>
    <t>Log 2 fold change relative to PBMCs (calculated in Prism (Graphpad 8))</t>
  </si>
  <si>
    <t>NA</t>
  </si>
  <si>
    <t>Spearman's r correlations between platelet count and PBMCs mitochondrial activities, calculated in Prism 8 (GraphPad)</t>
  </si>
  <si>
    <t>*Values 
plotted</t>
  </si>
  <si>
    <t>*For calculations see source data for Figure 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</si>
</sst>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7" xfId="0" applyFont="1" applyBorder="1"/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Font="1"/>
    <xf numFmtId="2" fontId="0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0" fontId="0" fillId="0" borderId="0" xfId="0" applyFont="1" applyBorder="1"/>
    <xf numFmtId="0" fontId="0" fillId="0" borderId="10" xfId="0" applyFont="1" applyBorder="1"/>
    <xf numFmtId="0" fontId="0" fillId="0" borderId="11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8" xfId="0" applyFont="1" applyBorder="1"/>
    <xf numFmtId="0" fontId="0" fillId="0" borderId="13" xfId="0" applyFont="1" applyBorder="1"/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5" xfId="0" applyFont="1" applyBorder="1"/>
    <xf numFmtId="0" fontId="4" fillId="0" borderId="0" xfId="0" applyFont="1" applyBorder="1" applyAlignment="1">
      <alignment horizontal="center"/>
    </xf>
    <xf numFmtId="0" fontId="0" fillId="2" borderId="0" xfId="0" applyFont="1" applyFill="1"/>
    <xf numFmtId="0" fontId="0" fillId="3" borderId="0" xfId="0" applyFont="1" applyFill="1"/>
    <xf numFmtId="0" fontId="3" fillId="3" borderId="0" xfId="0" applyFont="1" applyFill="1"/>
    <xf numFmtId="2" fontId="0" fillId="3" borderId="0" xfId="0" applyNumberFormat="1" applyFont="1" applyFill="1"/>
    <xf numFmtId="164" fontId="0" fillId="3" borderId="0" xfId="0" applyNumberFormat="1" applyFont="1" applyFill="1"/>
    <xf numFmtId="165" fontId="3" fillId="2" borderId="0" xfId="0" applyNumberFormat="1" applyFont="1" applyFill="1"/>
    <xf numFmtId="165" fontId="0" fillId="2" borderId="0" xfId="0" applyNumberFormat="1" applyFont="1" applyFill="1"/>
    <xf numFmtId="166" fontId="3" fillId="3" borderId="0" xfId="0" applyNumberFormat="1" applyFont="1" applyFill="1"/>
    <xf numFmtId="2" fontId="3" fillId="0" borderId="5" xfId="0" applyNumberFormat="1" applyFont="1" applyBorder="1"/>
    <xf numFmtId="2" fontId="0" fillId="0" borderId="5" xfId="0" applyNumberFormat="1" applyFont="1" applyBorder="1"/>
    <xf numFmtId="2" fontId="3" fillId="0" borderId="6" xfId="0" applyNumberFormat="1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8" xfId="0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49F3-42E9-2149-BD19-B3C336DDCE9D}">
  <dimension ref="A1:D23"/>
  <sheetViews>
    <sheetView tabSelected="1" workbookViewId="0"/>
  </sheetViews>
  <sheetFormatPr baseColWidth="10" defaultRowHeight="16" x14ac:dyDescent="0.2"/>
  <cols>
    <col min="1" max="1" width="8.6640625" customWidth="1"/>
    <col min="2" max="3" width="4.5" customWidth="1"/>
  </cols>
  <sheetData>
    <row r="1" spans="1:4" s="1" customFormat="1" x14ac:dyDescent="0.2">
      <c r="A1" s="1" t="s">
        <v>0</v>
      </c>
    </row>
    <row r="2" spans="1:4" x14ac:dyDescent="0.2">
      <c r="A2" t="s">
        <v>1</v>
      </c>
      <c r="B2" t="s">
        <v>2</v>
      </c>
      <c r="C2" t="s">
        <v>3</v>
      </c>
      <c r="D2" t="s">
        <v>6</v>
      </c>
    </row>
    <row r="3" spans="1:4" x14ac:dyDescent="0.2">
      <c r="A3">
        <v>1</v>
      </c>
      <c r="B3">
        <v>23</v>
      </c>
      <c r="C3" t="s">
        <v>4</v>
      </c>
      <c r="D3">
        <v>278</v>
      </c>
    </row>
    <row r="4" spans="1:4" x14ac:dyDescent="0.2">
      <c r="A4">
        <v>2</v>
      </c>
      <c r="B4">
        <v>23</v>
      </c>
      <c r="C4" t="s">
        <v>4</v>
      </c>
      <c r="D4">
        <v>260</v>
      </c>
    </row>
    <row r="5" spans="1:4" x14ac:dyDescent="0.2">
      <c r="A5">
        <v>3</v>
      </c>
      <c r="B5">
        <v>25</v>
      </c>
      <c r="C5" t="s">
        <v>4</v>
      </c>
      <c r="D5">
        <v>355</v>
      </c>
    </row>
    <row r="6" spans="1:4" x14ac:dyDescent="0.2">
      <c r="A6">
        <v>4</v>
      </c>
      <c r="B6">
        <v>27</v>
      </c>
      <c r="C6" t="s">
        <v>4</v>
      </c>
      <c r="D6">
        <v>322</v>
      </c>
    </row>
    <row r="7" spans="1:4" x14ac:dyDescent="0.2">
      <c r="A7">
        <v>5</v>
      </c>
      <c r="B7">
        <v>32</v>
      </c>
      <c r="C7" t="s">
        <v>4</v>
      </c>
      <c r="D7">
        <v>272</v>
      </c>
    </row>
    <row r="8" spans="1:4" x14ac:dyDescent="0.2">
      <c r="A8">
        <v>6</v>
      </c>
      <c r="B8">
        <v>32</v>
      </c>
      <c r="C8" t="s">
        <v>4</v>
      </c>
      <c r="D8">
        <v>157</v>
      </c>
    </row>
    <row r="9" spans="1:4" x14ac:dyDescent="0.2">
      <c r="A9">
        <v>7</v>
      </c>
      <c r="B9">
        <v>40</v>
      </c>
      <c r="C9" t="s">
        <v>4</v>
      </c>
      <c r="D9">
        <v>286</v>
      </c>
    </row>
    <row r="10" spans="1:4" x14ac:dyDescent="0.2">
      <c r="A10">
        <v>8</v>
      </c>
      <c r="B10">
        <v>41</v>
      </c>
      <c r="C10" t="s">
        <v>4</v>
      </c>
      <c r="D10">
        <v>257</v>
      </c>
    </row>
    <row r="11" spans="1:4" x14ac:dyDescent="0.2">
      <c r="A11">
        <v>9</v>
      </c>
      <c r="B11">
        <v>43</v>
      </c>
      <c r="C11" t="s">
        <v>4</v>
      </c>
      <c r="D11">
        <v>199</v>
      </c>
    </row>
    <row r="12" spans="1:4" x14ac:dyDescent="0.2">
      <c r="A12">
        <v>10</v>
      </c>
      <c r="B12">
        <v>52</v>
      </c>
      <c r="C12" t="s">
        <v>4</v>
      </c>
      <c r="D12">
        <v>285</v>
      </c>
    </row>
    <row r="13" spans="1:4" x14ac:dyDescent="0.2">
      <c r="A13">
        <v>11</v>
      </c>
      <c r="B13">
        <v>57</v>
      </c>
      <c r="C13" t="s">
        <v>4</v>
      </c>
      <c r="D13">
        <v>210</v>
      </c>
    </row>
    <row r="14" spans="1:4" x14ac:dyDescent="0.2">
      <c r="A14">
        <v>12</v>
      </c>
      <c r="B14">
        <v>24</v>
      </c>
      <c r="C14" t="s">
        <v>5</v>
      </c>
      <c r="D14">
        <v>299</v>
      </c>
    </row>
    <row r="15" spans="1:4" x14ac:dyDescent="0.2">
      <c r="A15">
        <v>13</v>
      </c>
      <c r="B15">
        <v>25</v>
      </c>
      <c r="C15" t="s">
        <v>5</v>
      </c>
      <c r="D15">
        <v>200</v>
      </c>
    </row>
    <row r="16" spans="1:4" x14ac:dyDescent="0.2">
      <c r="A16">
        <v>14</v>
      </c>
      <c r="B16">
        <v>26</v>
      </c>
      <c r="C16" t="s">
        <v>5</v>
      </c>
      <c r="D16">
        <v>223</v>
      </c>
    </row>
    <row r="17" spans="1:4" x14ac:dyDescent="0.2">
      <c r="A17">
        <v>15</v>
      </c>
      <c r="B17">
        <v>29</v>
      </c>
      <c r="C17" t="s">
        <v>5</v>
      </c>
      <c r="D17">
        <v>207</v>
      </c>
    </row>
    <row r="18" spans="1:4" x14ac:dyDescent="0.2">
      <c r="A18">
        <v>16</v>
      </c>
      <c r="B18">
        <v>33</v>
      </c>
      <c r="C18" t="s">
        <v>5</v>
      </c>
      <c r="D18">
        <v>220</v>
      </c>
    </row>
    <row r="19" spans="1:4" x14ac:dyDescent="0.2">
      <c r="A19">
        <v>17</v>
      </c>
      <c r="B19">
        <v>34</v>
      </c>
      <c r="C19" t="s">
        <v>5</v>
      </c>
      <c r="D19">
        <v>223</v>
      </c>
    </row>
    <row r="20" spans="1:4" x14ac:dyDescent="0.2">
      <c r="A20">
        <v>18</v>
      </c>
      <c r="B20">
        <v>40</v>
      </c>
      <c r="C20" t="s">
        <v>5</v>
      </c>
      <c r="D20">
        <v>185</v>
      </c>
    </row>
    <row r="21" spans="1:4" x14ac:dyDescent="0.2">
      <c r="A21">
        <v>19</v>
      </c>
      <c r="B21">
        <v>45</v>
      </c>
      <c r="C21" t="s">
        <v>5</v>
      </c>
      <c r="D21">
        <v>259</v>
      </c>
    </row>
    <row r="22" spans="1:4" x14ac:dyDescent="0.2">
      <c r="A22">
        <v>20</v>
      </c>
      <c r="B22">
        <v>53</v>
      </c>
      <c r="C22" t="s">
        <v>5</v>
      </c>
      <c r="D22">
        <v>106</v>
      </c>
    </row>
    <row r="23" spans="1:4" x14ac:dyDescent="0.2">
      <c r="A23">
        <v>21</v>
      </c>
      <c r="B23">
        <v>56</v>
      </c>
      <c r="C23" t="s">
        <v>5</v>
      </c>
      <c r="D23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4FB2-5D7E-E943-BCF0-835D8143DCD3}">
  <dimension ref="A1:M27"/>
  <sheetViews>
    <sheetView zoomScaleNormal="100" workbookViewId="0"/>
  </sheetViews>
  <sheetFormatPr baseColWidth="10" defaultRowHeight="16" x14ac:dyDescent="0.2"/>
  <cols>
    <col min="1" max="1" width="10.83203125" style="6"/>
    <col min="2" max="2" width="9.33203125" style="6" customWidth="1"/>
    <col min="3" max="3" width="36.33203125" style="6" customWidth="1"/>
    <col min="4" max="4" width="36.83203125" style="6" customWidth="1"/>
    <col min="5" max="5" width="10.5" style="13" customWidth="1"/>
    <col min="6" max="6" width="8.1640625" style="6" customWidth="1"/>
    <col min="7" max="8" width="35" style="6" customWidth="1"/>
    <col min="9" max="10" width="10.83203125" style="6"/>
    <col min="11" max="12" width="4.83203125" style="6" customWidth="1"/>
    <col min="13" max="16384" width="10.83203125" style="6"/>
  </cols>
  <sheetData>
    <row r="1" spans="1:13" x14ac:dyDescent="0.2">
      <c r="A1" s="1" t="s">
        <v>8</v>
      </c>
      <c r="B1" s="52" t="s">
        <v>10</v>
      </c>
      <c r="C1" s="53"/>
      <c r="D1" s="54"/>
      <c r="E1" s="25"/>
      <c r="F1" s="52" t="s">
        <v>7</v>
      </c>
      <c r="G1" s="53"/>
      <c r="H1" s="54"/>
      <c r="J1" s="55" t="s">
        <v>9</v>
      </c>
      <c r="K1" s="56"/>
      <c r="L1" s="56"/>
      <c r="M1" s="57"/>
    </row>
    <row r="2" spans="1:13" x14ac:dyDescent="0.2">
      <c r="A2" s="58" t="s">
        <v>22</v>
      </c>
      <c r="B2" s="7" t="s">
        <v>11</v>
      </c>
      <c r="C2" s="7" t="s">
        <v>15</v>
      </c>
      <c r="D2" s="7" t="s">
        <v>14</v>
      </c>
      <c r="E2" s="19"/>
      <c r="F2" s="7" t="s">
        <v>11</v>
      </c>
      <c r="G2" s="7" t="s">
        <v>13</v>
      </c>
      <c r="H2" s="7" t="s">
        <v>12</v>
      </c>
      <c r="J2" s="6" t="s">
        <v>1</v>
      </c>
      <c r="K2" s="6" t="s">
        <v>2</v>
      </c>
      <c r="L2" s="6" t="s">
        <v>3</v>
      </c>
      <c r="M2" s="6" t="s">
        <v>6</v>
      </c>
    </row>
    <row r="3" spans="1:13" x14ac:dyDescent="0.2">
      <c r="A3" s="58"/>
      <c r="B3" s="8">
        <v>32</v>
      </c>
      <c r="C3" s="8">
        <v>240</v>
      </c>
      <c r="D3" s="8">
        <v>265</v>
      </c>
      <c r="E3" s="21"/>
      <c r="F3" s="8">
        <v>24</v>
      </c>
      <c r="G3" s="8">
        <v>209</v>
      </c>
      <c r="H3" s="8">
        <v>224</v>
      </c>
      <c r="J3" s="6">
        <v>1</v>
      </c>
      <c r="K3" s="6">
        <v>23</v>
      </c>
      <c r="L3" s="6" t="s">
        <v>4</v>
      </c>
      <c r="M3" s="6">
        <v>278</v>
      </c>
    </row>
    <row r="4" spans="1:13" x14ac:dyDescent="0.2">
      <c r="A4" s="58"/>
      <c r="B4" s="8">
        <v>42</v>
      </c>
      <c r="C4" s="8">
        <v>242</v>
      </c>
      <c r="D4" s="8">
        <v>267</v>
      </c>
      <c r="E4" s="21"/>
      <c r="F4" s="8">
        <v>36</v>
      </c>
      <c r="G4" s="8">
        <v>197</v>
      </c>
      <c r="H4" s="8">
        <v>206</v>
      </c>
      <c r="J4" s="6">
        <v>2</v>
      </c>
      <c r="K4" s="6">
        <v>23</v>
      </c>
      <c r="L4" s="6" t="s">
        <v>4</v>
      </c>
      <c r="M4" s="6">
        <v>260</v>
      </c>
    </row>
    <row r="5" spans="1:13" x14ac:dyDescent="0.2">
      <c r="A5" s="58"/>
      <c r="B5" s="8">
        <v>57</v>
      </c>
      <c r="C5" s="8">
        <v>235</v>
      </c>
      <c r="D5" s="8">
        <v>257</v>
      </c>
      <c r="E5" s="21"/>
      <c r="F5" s="8">
        <v>46</v>
      </c>
      <c r="G5" s="8">
        <v>188</v>
      </c>
      <c r="H5" s="8">
        <v>201</v>
      </c>
      <c r="J5" s="6">
        <v>3</v>
      </c>
      <c r="K5" s="6">
        <v>25</v>
      </c>
      <c r="L5" s="6" t="s">
        <v>4</v>
      </c>
      <c r="M5" s="6">
        <v>355</v>
      </c>
    </row>
    <row r="6" spans="1:13" x14ac:dyDescent="0.2">
      <c r="A6" s="58"/>
      <c r="F6" s="8">
        <v>56</v>
      </c>
      <c r="G6" s="8">
        <v>183</v>
      </c>
      <c r="H6" s="8">
        <v>190</v>
      </c>
      <c r="J6" s="6">
        <v>4</v>
      </c>
      <c r="K6" s="6">
        <v>27</v>
      </c>
      <c r="L6" s="6" t="s">
        <v>4</v>
      </c>
      <c r="M6" s="6">
        <v>322</v>
      </c>
    </row>
    <row r="7" spans="1:13" x14ac:dyDescent="0.2">
      <c r="A7" s="58"/>
      <c r="J7" s="6">
        <v>5</v>
      </c>
      <c r="K7" s="6">
        <v>32</v>
      </c>
      <c r="L7" s="6" t="s">
        <v>4</v>
      </c>
      <c r="M7" s="6">
        <v>272</v>
      </c>
    </row>
    <row r="8" spans="1:13" x14ac:dyDescent="0.2">
      <c r="A8" s="58"/>
      <c r="J8" s="6">
        <v>6</v>
      </c>
      <c r="K8" s="6">
        <v>32</v>
      </c>
      <c r="L8" s="6" t="s">
        <v>4</v>
      </c>
      <c r="M8" s="6">
        <v>157</v>
      </c>
    </row>
    <row r="9" spans="1:13" x14ac:dyDescent="0.2">
      <c r="A9" s="58"/>
      <c r="J9" s="6">
        <v>7</v>
      </c>
      <c r="K9" s="6">
        <v>40</v>
      </c>
      <c r="L9" s="6" t="s">
        <v>4</v>
      </c>
      <c r="M9" s="6">
        <v>286</v>
      </c>
    </row>
    <row r="10" spans="1:13" x14ac:dyDescent="0.2">
      <c r="A10" s="58"/>
      <c r="J10" s="6">
        <v>8</v>
      </c>
      <c r="K10" s="6">
        <v>41</v>
      </c>
      <c r="L10" s="6" t="s">
        <v>4</v>
      </c>
      <c r="M10" s="6">
        <v>257</v>
      </c>
    </row>
    <row r="11" spans="1:13" x14ac:dyDescent="0.2">
      <c r="A11" s="58"/>
      <c r="J11" s="6">
        <v>9</v>
      </c>
      <c r="K11" s="6">
        <v>43</v>
      </c>
      <c r="L11" s="6" t="s">
        <v>4</v>
      </c>
      <c r="M11" s="6">
        <v>199</v>
      </c>
    </row>
    <row r="12" spans="1:13" x14ac:dyDescent="0.2">
      <c r="A12" s="58"/>
      <c r="J12" s="6">
        <v>10</v>
      </c>
      <c r="K12" s="6">
        <v>52</v>
      </c>
      <c r="L12" s="6" t="s">
        <v>4</v>
      </c>
      <c r="M12" s="6">
        <v>285</v>
      </c>
    </row>
    <row r="13" spans="1:13" x14ac:dyDescent="0.2">
      <c r="A13" s="58"/>
      <c r="J13" s="6">
        <v>11</v>
      </c>
      <c r="K13" s="6">
        <v>57</v>
      </c>
      <c r="L13" s="6" t="s">
        <v>4</v>
      </c>
      <c r="M13" s="6">
        <v>210</v>
      </c>
    </row>
    <row r="14" spans="1:13" x14ac:dyDescent="0.2">
      <c r="A14" s="58"/>
      <c r="J14" s="6">
        <v>12</v>
      </c>
      <c r="K14" s="6">
        <v>24</v>
      </c>
      <c r="L14" s="6" t="s">
        <v>5</v>
      </c>
      <c r="M14" s="6">
        <v>299</v>
      </c>
    </row>
    <row r="15" spans="1:13" x14ac:dyDescent="0.2">
      <c r="A15" s="58"/>
      <c r="J15" s="6">
        <v>13</v>
      </c>
      <c r="K15" s="6">
        <v>25</v>
      </c>
      <c r="L15" s="6" t="s">
        <v>5</v>
      </c>
      <c r="M15" s="6">
        <v>200</v>
      </c>
    </row>
    <row r="16" spans="1:13" x14ac:dyDescent="0.2">
      <c r="A16" s="58"/>
      <c r="J16" s="6">
        <v>14</v>
      </c>
      <c r="K16" s="6">
        <v>26</v>
      </c>
      <c r="L16" s="6" t="s">
        <v>5</v>
      </c>
      <c r="M16" s="6">
        <v>223</v>
      </c>
    </row>
    <row r="17" spans="1:13" x14ac:dyDescent="0.2">
      <c r="A17" s="58"/>
      <c r="J17" s="6">
        <v>15</v>
      </c>
      <c r="K17" s="6">
        <v>29</v>
      </c>
      <c r="L17" s="6" t="s">
        <v>5</v>
      </c>
      <c r="M17" s="6">
        <v>207</v>
      </c>
    </row>
    <row r="18" spans="1:13" x14ac:dyDescent="0.2">
      <c r="A18" s="58"/>
      <c r="J18" s="6">
        <v>16</v>
      </c>
      <c r="K18" s="6">
        <v>33</v>
      </c>
      <c r="L18" s="6" t="s">
        <v>5</v>
      </c>
      <c r="M18" s="6">
        <v>220</v>
      </c>
    </row>
    <row r="19" spans="1:13" x14ac:dyDescent="0.2">
      <c r="A19" s="58"/>
      <c r="J19" s="6">
        <v>17</v>
      </c>
      <c r="K19" s="6">
        <v>34</v>
      </c>
      <c r="L19" s="6" t="s">
        <v>5</v>
      </c>
      <c r="M19" s="6">
        <v>223</v>
      </c>
    </row>
    <row r="20" spans="1:13" x14ac:dyDescent="0.2">
      <c r="A20" s="58"/>
      <c r="J20" s="6">
        <v>18</v>
      </c>
      <c r="K20" s="6">
        <v>40</v>
      </c>
      <c r="L20" s="6" t="s">
        <v>5</v>
      </c>
      <c r="M20" s="6">
        <v>185</v>
      </c>
    </row>
    <row r="21" spans="1:13" x14ac:dyDescent="0.2">
      <c r="A21" s="58"/>
      <c r="J21" s="6">
        <v>19</v>
      </c>
      <c r="K21" s="6">
        <v>45</v>
      </c>
      <c r="L21" s="6" t="s">
        <v>5</v>
      </c>
      <c r="M21" s="6">
        <v>259</v>
      </c>
    </row>
    <row r="22" spans="1:13" x14ac:dyDescent="0.2">
      <c r="A22" s="58"/>
      <c r="J22" s="6">
        <v>20</v>
      </c>
      <c r="K22" s="6">
        <v>53</v>
      </c>
      <c r="L22" s="6" t="s">
        <v>5</v>
      </c>
      <c r="M22" s="6">
        <v>106</v>
      </c>
    </row>
    <row r="23" spans="1:13" x14ac:dyDescent="0.2">
      <c r="A23" s="58"/>
      <c r="J23" s="6">
        <v>21</v>
      </c>
      <c r="K23" s="6">
        <v>56</v>
      </c>
      <c r="L23" s="6" t="s">
        <v>5</v>
      </c>
      <c r="M23" s="6">
        <v>264</v>
      </c>
    </row>
    <row r="25" spans="1:13" ht="17" thickBot="1" x14ac:dyDescent="0.25">
      <c r="C25" s="6" t="s">
        <v>18</v>
      </c>
      <c r="D25" s="6" t="s">
        <v>19</v>
      </c>
      <c r="G25" s="6" t="s">
        <v>20</v>
      </c>
      <c r="H25" s="4" t="s">
        <v>19</v>
      </c>
      <c r="M25" s="6" t="s">
        <v>21</v>
      </c>
    </row>
    <row r="26" spans="1:13" x14ac:dyDescent="0.2">
      <c r="A26" s="2" t="s">
        <v>16</v>
      </c>
      <c r="B26" s="24"/>
      <c r="C26" s="34">
        <v>-0.22109999999999999</v>
      </c>
      <c r="D26" s="34">
        <v>-0.34739999999999999</v>
      </c>
      <c r="E26" s="34"/>
      <c r="F26" s="35"/>
      <c r="G26" s="34">
        <v>-0.82499999999999996</v>
      </c>
      <c r="H26" s="34">
        <v>-1.0169999999999999</v>
      </c>
      <c r="I26" s="35"/>
      <c r="J26" s="35"/>
      <c r="K26" s="35"/>
      <c r="L26" s="35"/>
      <c r="M26" s="36">
        <v>-1.597</v>
      </c>
    </row>
    <row r="27" spans="1:13" ht="17" thickBot="1" x14ac:dyDescent="0.25">
      <c r="A27" s="3" t="s">
        <v>17</v>
      </c>
      <c r="B27" s="17"/>
      <c r="C27" s="22">
        <v>248.7</v>
      </c>
      <c r="D27" s="22">
        <v>278.2</v>
      </c>
      <c r="E27" s="22"/>
      <c r="F27" s="17"/>
      <c r="G27" s="22">
        <v>227.7</v>
      </c>
      <c r="H27" s="22">
        <v>246.4</v>
      </c>
      <c r="I27" s="17"/>
      <c r="J27" s="17"/>
      <c r="K27" s="17"/>
      <c r="L27" s="17"/>
      <c r="M27" s="23">
        <v>299.10000000000002</v>
      </c>
    </row>
  </sheetData>
  <mergeCells count="4">
    <mergeCell ref="F1:H1"/>
    <mergeCell ref="B1:D1"/>
    <mergeCell ref="J1:M1"/>
    <mergeCell ref="A2:A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E6C4-12BC-A844-BB16-E11E1D603B80}">
  <dimension ref="A1:AA33"/>
  <sheetViews>
    <sheetView zoomScaleNormal="100" workbookViewId="0">
      <selection activeCell="A2" sqref="A2"/>
    </sheetView>
  </sheetViews>
  <sheetFormatPr baseColWidth="10" defaultRowHeight="16" x14ac:dyDescent="0.2"/>
  <cols>
    <col min="1" max="1" width="10.83203125" style="6"/>
    <col min="2" max="2" width="11.6640625" style="6" customWidth="1"/>
    <col min="3" max="3" width="10.83203125" style="6" customWidth="1"/>
    <col min="4" max="5" width="10.83203125" style="6"/>
    <col min="6" max="6" width="10" style="6" customWidth="1"/>
    <col min="7" max="7" width="4.83203125" style="6" customWidth="1"/>
    <col min="8" max="8" width="4.6640625" style="6" customWidth="1"/>
    <col min="9" max="9" width="10.83203125" style="6"/>
    <col min="10" max="10" width="16" style="6" customWidth="1"/>
    <col min="11" max="11" width="10.83203125" style="6"/>
    <col min="12" max="12" width="16.6640625" style="6" customWidth="1"/>
    <col min="13" max="19" width="10.83203125" style="6"/>
    <col min="21" max="16384" width="10.83203125" style="6"/>
  </cols>
  <sheetData>
    <row r="1" spans="1:27" ht="17" thickBot="1" x14ac:dyDescent="0.25">
      <c r="A1" s="1" t="s">
        <v>51</v>
      </c>
    </row>
    <row r="2" spans="1:27" ht="17" thickBot="1" x14ac:dyDescent="0.25">
      <c r="B2" s="6" t="s">
        <v>40</v>
      </c>
      <c r="C2" s="6" t="s">
        <v>41</v>
      </c>
      <c r="F2" s="59" t="s">
        <v>33</v>
      </c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27" x14ac:dyDescent="0.2">
      <c r="A3" s="7" t="s">
        <v>37</v>
      </c>
      <c r="B3" s="12">
        <v>0.38059999999999999</v>
      </c>
      <c r="C3" s="11">
        <v>9.7799999999999998E-2</v>
      </c>
      <c r="F3" s="5" t="s">
        <v>1</v>
      </c>
      <c r="G3" s="13" t="s">
        <v>2</v>
      </c>
      <c r="H3" s="13" t="s">
        <v>3</v>
      </c>
      <c r="I3" s="14" t="s">
        <v>29</v>
      </c>
      <c r="J3" s="13" t="s">
        <v>6</v>
      </c>
      <c r="K3" s="19" t="s">
        <v>23</v>
      </c>
      <c r="L3" s="19" t="s">
        <v>24</v>
      </c>
      <c r="M3" s="19" t="s">
        <v>25</v>
      </c>
      <c r="N3" s="19" t="s">
        <v>26</v>
      </c>
      <c r="O3" s="19" t="s">
        <v>27</v>
      </c>
      <c r="P3" s="20" t="s">
        <v>28</v>
      </c>
      <c r="R3" s="37"/>
      <c r="S3"/>
      <c r="U3" s="37"/>
      <c r="V3"/>
      <c r="W3"/>
      <c r="X3"/>
      <c r="Y3"/>
      <c r="Z3"/>
      <c r="AA3"/>
    </row>
    <row r="4" spans="1:27" x14ac:dyDescent="0.2">
      <c r="A4" s="7" t="s">
        <v>34</v>
      </c>
      <c r="B4" s="12">
        <v>0.32490000000000002</v>
      </c>
      <c r="C4" s="11">
        <v>0.16220000000000001</v>
      </c>
      <c r="F4" s="15">
        <v>1</v>
      </c>
      <c r="G4" s="13">
        <v>23</v>
      </c>
      <c r="H4" s="13" t="s">
        <v>4</v>
      </c>
      <c r="I4" s="14" t="s">
        <v>30</v>
      </c>
      <c r="J4" s="45">
        <v>278</v>
      </c>
      <c r="K4" s="46">
        <v>47.625250012812614</v>
      </c>
      <c r="L4" s="46">
        <v>367.06312370549665</v>
      </c>
      <c r="M4" s="46">
        <v>3.0330317505433424</v>
      </c>
      <c r="N4" s="46">
        <v>26.837555788636799</v>
      </c>
      <c r="O4" s="46">
        <v>3.810064483189687</v>
      </c>
      <c r="P4" s="47">
        <v>104.73697167879315</v>
      </c>
      <c r="R4" s="38"/>
      <c r="S4" s="38"/>
      <c r="T4" s="38"/>
    </row>
    <row r="5" spans="1:27" x14ac:dyDescent="0.2">
      <c r="A5" s="7" t="s">
        <v>35</v>
      </c>
      <c r="B5" s="12">
        <v>0.10979999999999999</v>
      </c>
      <c r="C5" s="11">
        <v>0.64490000000000003</v>
      </c>
      <c r="F5" s="15">
        <v>2</v>
      </c>
      <c r="G5" s="13">
        <v>23</v>
      </c>
      <c r="H5" s="13" t="s">
        <v>4</v>
      </c>
      <c r="I5" s="14" t="s">
        <v>30</v>
      </c>
      <c r="J5" s="45">
        <v>260</v>
      </c>
      <c r="K5" s="46">
        <v>49.50001757984711</v>
      </c>
      <c r="L5" s="46">
        <v>356.30766866736553</v>
      </c>
      <c r="M5" s="46">
        <v>2.7213258349610454</v>
      </c>
      <c r="N5" s="46">
        <v>26.549917027956418</v>
      </c>
      <c r="O5" s="46">
        <v>4.683206257214386</v>
      </c>
      <c r="P5" s="47">
        <v>105.08080318801798</v>
      </c>
      <c r="R5" s="38"/>
      <c r="S5" s="38"/>
      <c r="T5" s="38"/>
    </row>
    <row r="6" spans="1:27" x14ac:dyDescent="0.2">
      <c r="A6" s="7" t="s">
        <v>36</v>
      </c>
      <c r="B6" s="12">
        <v>6.694E-2</v>
      </c>
      <c r="C6" s="11">
        <v>0.7792</v>
      </c>
      <c r="F6" s="15">
        <v>3</v>
      </c>
      <c r="G6" s="13">
        <v>25</v>
      </c>
      <c r="H6" s="13" t="s">
        <v>4</v>
      </c>
      <c r="I6" s="14" t="s">
        <v>30</v>
      </c>
      <c r="J6" s="45">
        <v>355</v>
      </c>
      <c r="K6" s="45" t="s">
        <v>50</v>
      </c>
      <c r="L6" s="45" t="s">
        <v>50</v>
      </c>
      <c r="M6" s="45" t="s">
        <v>50</v>
      </c>
      <c r="N6" s="45" t="s">
        <v>50</v>
      </c>
      <c r="O6" s="45" t="s">
        <v>50</v>
      </c>
      <c r="P6" s="48" t="s">
        <v>50</v>
      </c>
      <c r="R6" s="40"/>
      <c r="S6" s="38"/>
      <c r="T6" s="38"/>
    </row>
    <row r="7" spans="1:27" x14ac:dyDescent="0.2">
      <c r="A7" s="7" t="s">
        <v>38</v>
      </c>
      <c r="B7" s="12">
        <v>3.0849999999999999E-2</v>
      </c>
      <c r="C7" s="11">
        <v>0.89729999999999999</v>
      </c>
      <c r="F7" s="15">
        <v>4</v>
      </c>
      <c r="G7" s="13">
        <v>27</v>
      </c>
      <c r="H7" s="13" t="s">
        <v>4</v>
      </c>
      <c r="I7" s="14" t="s">
        <v>31</v>
      </c>
      <c r="J7" s="45">
        <v>322</v>
      </c>
      <c r="K7" s="46">
        <v>51.990148338821506</v>
      </c>
      <c r="L7" s="46">
        <v>327.98338213312911</v>
      </c>
      <c r="M7" s="46">
        <v>2.5371870418215141</v>
      </c>
      <c r="N7" s="46">
        <v>31.680742851479081</v>
      </c>
      <c r="O7" s="46">
        <v>5.1261423658607379</v>
      </c>
      <c r="P7" s="47">
        <v>112.70488641640955</v>
      </c>
      <c r="R7" s="38"/>
      <c r="S7" s="38"/>
      <c r="T7" s="38"/>
    </row>
    <row r="8" spans="1:27" x14ac:dyDescent="0.2">
      <c r="A8" s="7" t="s">
        <v>39</v>
      </c>
      <c r="B8" s="12">
        <v>-3.3099999999999997E-2</v>
      </c>
      <c r="C8" s="11">
        <v>0.88980000000000004</v>
      </c>
      <c r="F8" s="15">
        <v>5</v>
      </c>
      <c r="G8" s="13">
        <v>32</v>
      </c>
      <c r="H8" s="13" t="s">
        <v>4</v>
      </c>
      <c r="I8" s="14" t="s">
        <v>31</v>
      </c>
      <c r="J8" s="45">
        <v>272</v>
      </c>
      <c r="K8" s="46">
        <v>61.456155969640974</v>
      </c>
      <c r="L8" s="46">
        <v>470.17871863404508</v>
      </c>
      <c r="M8" s="46">
        <v>3.7557068213799063</v>
      </c>
      <c r="N8" s="46">
        <v>33.849316266920503</v>
      </c>
      <c r="O8" s="46">
        <v>5.4873261358178471</v>
      </c>
      <c r="P8" s="47">
        <v>112.4718858736459</v>
      </c>
      <c r="R8" s="38"/>
      <c r="S8" s="38"/>
      <c r="T8" s="38"/>
    </row>
    <row r="9" spans="1:27" x14ac:dyDescent="0.2">
      <c r="F9" s="15">
        <v>6</v>
      </c>
      <c r="G9" s="13">
        <v>32</v>
      </c>
      <c r="H9" s="13" t="s">
        <v>4</v>
      </c>
      <c r="I9" s="14" t="s">
        <v>31</v>
      </c>
      <c r="J9" s="45">
        <v>157</v>
      </c>
      <c r="K9" s="46">
        <v>48.955907179602633</v>
      </c>
      <c r="L9" s="46">
        <v>409.38708260007161</v>
      </c>
      <c r="M9" s="46">
        <v>3.5765345598965634</v>
      </c>
      <c r="N9" s="46">
        <v>30.831865950604247</v>
      </c>
      <c r="O9" s="46">
        <v>4.8695020477062663</v>
      </c>
      <c r="P9" s="47">
        <v>119.45526434264548</v>
      </c>
      <c r="R9" s="38"/>
      <c r="S9" s="44"/>
      <c r="T9" s="38"/>
    </row>
    <row r="10" spans="1:27" x14ac:dyDescent="0.2">
      <c r="F10" s="15">
        <v>7</v>
      </c>
      <c r="G10" s="13">
        <v>40</v>
      </c>
      <c r="H10" s="13" t="s">
        <v>4</v>
      </c>
      <c r="I10" s="14" t="s">
        <v>31</v>
      </c>
      <c r="J10" s="45">
        <v>286</v>
      </c>
      <c r="K10" s="46">
        <v>73.39505969889828</v>
      </c>
      <c r="L10" s="46">
        <v>529.61248909659616</v>
      </c>
      <c r="M10" s="46">
        <v>3.107835961325689</v>
      </c>
      <c r="N10" s="46">
        <v>42.396370865264487</v>
      </c>
      <c r="O10" s="46">
        <v>4.7532377095353224</v>
      </c>
      <c r="P10" s="47">
        <v>96.903636807969718</v>
      </c>
      <c r="R10" s="38"/>
      <c r="S10" s="38"/>
      <c r="T10" s="39"/>
    </row>
    <row r="11" spans="1:27" x14ac:dyDescent="0.2">
      <c r="F11" s="15">
        <v>8</v>
      </c>
      <c r="G11" s="13">
        <v>41</v>
      </c>
      <c r="H11" s="13" t="s">
        <v>4</v>
      </c>
      <c r="I11" s="14" t="s">
        <v>31</v>
      </c>
      <c r="J11" s="45">
        <v>257</v>
      </c>
      <c r="K11" s="46">
        <v>51.648258221698811</v>
      </c>
      <c r="L11" s="46">
        <v>373.58821265750259</v>
      </c>
      <c r="M11" s="46">
        <v>1.5882020084351298</v>
      </c>
      <c r="N11" s="46">
        <v>28.632643944778589</v>
      </c>
      <c r="O11" s="46">
        <v>4.4969266369208389</v>
      </c>
      <c r="P11" s="47">
        <v>87.286135198359716</v>
      </c>
      <c r="R11" s="38"/>
      <c r="S11" s="44"/>
      <c r="T11" s="38"/>
    </row>
    <row r="12" spans="1:27" x14ac:dyDescent="0.2">
      <c r="F12" s="15">
        <v>9</v>
      </c>
      <c r="G12" s="13">
        <v>43</v>
      </c>
      <c r="H12" s="13" t="s">
        <v>4</v>
      </c>
      <c r="I12" s="14" t="s">
        <v>32</v>
      </c>
      <c r="J12" s="45">
        <v>199</v>
      </c>
      <c r="K12" s="46">
        <v>40.105686879174385</v>
      </c>
      <c r="L12" s="46">
        <v>370.90340032293471</v>
      </c>
      <c r="M12" s="46">
        <v>2.30835667976883</v>
      </c>
      <c r="N12" s="46">
        <v>24.501170080588537</v>
      </c>
      <c r="O12" s="46">
        <v>3.9290683604758474</v>
      </c>
      <c r="P12" s="47">
        <v>98.136637855692669</v>
      </c>
      <c r="R12" s="38"/>
      <c r="S12" s="38"/>
      <c r="T12" s="38"/>
    </row>
    <row r="13" spans="1:27" x14ac:dyDescent="0.2">
      <c r="F13" s="15">
        <v>10</v>
      </c>
      <c r="G13" s="13">
        <v>52</v>
      </c>
      <c r="H13" s="13" t="s">
        <v>4</v>
      </c>
      <c r="I13" s="14" t="s">
        <v>31</v>
      </c>
      <c r="J13" s="45">
        <v>285</v>
      </c>
      <c r="K13" s="46">
        <v>74.723724581179354</v>
      </c>
      <c r="L13" s="46">
        <v>512.06999504763144</v>
      </c>
      <c r="M13" s="46">
        <v>3.1411893932095101</v>
      </c>
      <c r="N13" s="46">
        <v>37.641125222628091</v>
      </c>
      <c r="O13" s="46">
        <v>4.1676580687765528</v>
      </c>
      <c r="P13" s="47">
        <v>89.995785770805327</v>
      </c>
      <c r="R13" s="38"/>
      <c r="S13" s="44"/>
      <c r="T13" s="38"/>
    </row>
    <row r="14" spans="1:27" x14ac:dyDescent="0.2">
      <c r="F14" s="15">
        <v>11</v>
      </c>
      <c r="G14" s="13">
        <v>57</v>
      </c>
      <c r="H14" s="13" t="s">
        <v>4</v>
      </c>
      <c r="I14" s="14" t="s">
        <v>30</v>
      </c>
      <c r="J14" s="45">
        <v>210</v>
      </c>
      <c r="K14" s="46">
        <v>48.847684316803935</v>
      </c>
      <c r="L14" s="46">
        <v>402.33454756757897</v>
      </c>
      <c r="M14" s="46">
        <v>2.5951675230551174</v>
      </c>
      <c r="N14" s="46">
        <v>32.377164582714911</v>
      </c>
      <c r="O14" s="46">
        <v>3.8851373615679079</v>
      </c>
      <c r="P14" s="47">
        <v>101.56048366999786</v>
      </c>
      <c r="R14" s="38"/>
      <c r="S14" s="38"/>
      <c r="T14" s="38"/>
    </row>
    <row r="15" spans="1:27" x14ac:dyDescent="0.2">
      <c r="F15" s="15">
        <v>12</v>
      </c>
      <c r="G15" s="13">
        <v>24</v>
      </c>
      <c r="H15" s="13" t="s">
        <v>5</v>
      </c>
      <c r="I15" s="14" t="s">
        <v>30</v>
      </c>
      <c r="J15" s="45">
        <v>299</v>
      </c>
      <c r="K15" s="46">
        <v>43.622511672044801</v>
      </c>
      <c r="L15" s="46">
        <v>436.07577420153808</v>
      </c>
      <c r="M15" s="46">
        <v>2.4530097986929453</v>
      </c>
      <c r="N15" s="46">
        <v>34.054730463763121</v>
      </c>
      <c r="O15" s="46">
        <v>4.2921611778387208</v>
      </c>
      <c r="P15" s="47">
        <v>105.88306768248249</v>
      </c>
      <c r="R15" s="38"/>
      <c r="S15" s="38"/>
      <c r="T15" s="38"/>
    </row>
    <row r="16" spans="1:27" x14ac:dyDescent="0.2">
      <c r="F16" s="15">
        <v>13</v>
      </c>
      <c r="G16" s="13">
        <v>25</v>
      </c>
      <c r="H16" s="13" t="s">
        <v>5</v>
      </c>
      <c r="I16" s="14" t="s">
        <v>31</v>
      </c>
      <c r="J16" s="45">
        <v>200</v>
      </c>
      <c r="K16" s="46">
        <v>55.169098787254981</v>
      </c>
      <c r="L16" s="46">
        <v>431.40982455181097</v>
      </c>
      <c r="M16" s="46">
        <v>3.0405009095394924</v>
      </c>
      <c r="N16" s="46">
        <v>38.872024671326244</v>
      </c>
      <c r="O16" s="46">
        <v>5.0787540977760246</v>
      </c>
      <c r="P16" s="47">
        <v>114.82982556052201</v>
      </c>
      <c r="R16" s="38"/>
      <c r="S16" s="44"/>
      <c r="T16" s="38"/>
    </row>
    <row r="17" spans="4:27" x14ac:dyDescent="0.2">
      <c r="F17" s="15">
        <v>14</v>
      </c>
      <c r="G17" s="13">
        <v>26</v>
      </c>
      <c r="H17" s="13" t="s">
        <v>5</v>
      </c>
      <c r="I17" s="14" t="s">
        <v>30</v>
      </c>
      <c r="J17" s="45">
        <v>223</v>
      </c>
      <c r="K17" s="46">
        <v>48.039490691657676</v>
      </c>
      <c r="L17" s="46">
        <v>379.76991584806206</v>
      </c>
      <c r="M17" s="46">
        <v>3.4892302585992523</v>
      </c>
      <c r="N17" s="46">
        <v>31.778227555877208</v>
      </c>
      <c r="O17" s="46">
        <v>5.4273406561791973</v>
      </c>
      <c r="P17" s="47">
        <v>127.23913076996881</v>
      </c>
      <c r="R17" s="38"/>
      <c r="S17" s="38"/>
      <c r="T17" s="38"/>
    </row>
    <row r="18" spans="4:27" x14ac:dyDescent="0.2">
      <c r="F18" s="15">
        <v>15</v>
      </c>
      <c r="G18" s="13">
        <v>29</v>
      </c>
      <c r="H18" s="13" t="s">
        <v>5</v>
      </c>
      <c r="I18" s="14" t="s">
        <v>32</v>
      </c>
      <c r="J18" s="45">
        <v>207</v>
      </c>
      <c r="K18" s="46">
        <v>28.242356229060334</v>
      </c>
      <c r="L18" s="46">
        <v>293.99584725030661</v>
      </c>
      <c r="M18" s="46">
        <v>1.7923209236614039</v>
      </c>
      <c r="N18" s="46">
        <v>20.761663083821716</v>
      </c>
      <c r="O18" s="46">
        <v>3.5479816527385424</v>
      </c>
      <c r="P18" s="47">
        <v>100.47729648144318</v>
      </c>
      <c r="R18" s="38"/>
      <c r="S18" s="38"/>
      <c r="T18" s="38"/>
    </row>
    <row r="19" spans="4:27" x14ac:dyDescent="0.2">
      <c r="F19" s="15">
        <v>16</v>
      </c>
      <c r="G19" s="13">
        <v>33</v>
      </c>
      <c r="H19" s="13" t="s">
        <v>5</v>
      </c>
      <c r="I19" s="14" t="s">
        <v>31</v>
      </c>
      <c r="J19" s="45">
        <v>220</v>
      </c>
      <c r="K19" s="46">
        <v>76.913891274293718</v>
      </c>
      <c r="L19" s="46">
        <v>435.37558221983511</v>
      </c>
      <c r="M19" s="46">
        <v>3.3644560604326172</v>
      </c>
      <c r="N19" s="46">
        <v>39.576383584566955</v>
      </c>
      <c r="O19" s="46">
        <v>4.5074232207827611</v>
      </c>
      <c r="P19" s="47">
        <v>98.882928203784815</v>
      </c>
      <c r="R19" s="38"/>
      <c r="S19" s="38"/>
      <c r="T19" s="38"/>
    </row>
    <row r="20" spans="4:27" x14ac:dyDescent="0.2">
      <c r="F20" s="15">
        <v>17</v>
      </c>
      <c r="G20" s="13">
        <v>34</v>
      </c>
      <c r="H20" s="13" t="s">
        <v>5</v>
      </c>
      <c r="I20" s="14" t="s">
        <v>31</v>
      </c>
      <c r="J20" s="45">
        <v>223</v>
      </c>
      <c r="K20" s="46">
        <v>94.809853836840617</v>
      </c>
      <c r="L20" s="46">
        <v>529.99094861328615</v>
      </c>
      <c r="M20" s="46">
        <v>4.0182872416559121</v>
      </c>
      <c r="N20" s="46">
        <v>55.25239296976325</v>
      </c>
      <c r="O20" s="46">
        <v>6.3495793897050703</v>
      </c>
      <c r="P20" s="47">
        <v>111.4653184258683</v>
      </c>
      <c r="R20" s="38"/>
      <c r="S20" s="44"/>
      <c r="T20" s="44"/>
    </row>
    <row r="21" spans="4:27" x14ac:dyDescent="0.2">
      <c r="F21" s="15">
        <v>18</v>
      </c>
      <c r="G21" s="13">
        <v>40</v>
      </c>
      <c r="H21" s="13" t="s">
        <v>5</v>
      </c>
      <c r="I21" s="14" t="s">
        <v>31</v>
      </c>
      <c r="J21" s="45">
        <v>185</v>
      </c>
      <c r="K21" s="46">
        <v>36.225771863575538</v>
      </c>
      <c r="L21" s="46">
        <v>380.19431983412579</v>
      </c>
      <c r="M21" s="46">
        <v>0.41</v>
      </c>
      <c r="N21" s="46">
        <v>15.428725677185419</v>
      </c>
      <c r="O21" s="46">
        <v>3.1509881311575385</v>
      </c>
      <c r="P21" s="47">
        <v>48.772391015643848</v>
      </c>
      <c r="R21" s="38"/>
      <c r="S21" s="43"/>
      <c r="T21" s="44"/>
    </row>
    <row r="22" spans="4:27" x14ac:dyDescent="0.2">
      <c r="F22" s="15">
        <v>19</v>
      </c>
      <c r="G22" s="13">
        <v>45</v>
      </c>
      <c r="H22" s="13" t="s">
        <v>5</v>
      </c>
      <c r="I22" s="14" t="s">
        <v>31</v>
      </c>
      <c r="J22" s="45">
        <v>259</v>
      </c>
      <c r="K22" s="46">
        <v>57.556352309528592</v>
      </c>
      <c r="L22" s="46">
        <v>428.96591452918892</v>
      </c>
      <c r="M22" s="46">
        <v>3.3192340811301393</v>
      </c>
      <c r="N22" s="46">
        <v>40.420819088753909</v>
      </c>
      <c r="O22" s="46">
        <v>5.8228118454101452</v>
      </c>
      <c r="P22" s="47">
        <v>123.00200333534211</v>
      </c>
      <c r="R22" s="38"/>
      <c r="S22" s="38"/>
      <c r="T22" s="39"/>
    </row>
    <row r="23" spans="4:27" x14ac:dyDescent="0.2">
      <c r="F23" s="15">
        <v>20</v>
      </c>
      <c r="G23" s="13">
        <v>53</v>
      </c>
      <c r="H23" s="13" t="s">
        <v>5</v>
      </c>
      <c r="I23" s="14" t="s">
        <v>31</v>
      </c>
      <c r="J23" s="45">
        <v>106</v>
      </c>
      <c r="K23" s="46">
        <v>44.867593741260507</v>
      </c>
      <c r="L23" s="46">
        <v>389.77676314727563</v>
      </c>
      <c r="M23" s="46">
        <v>2.765020947690239</v>
      </c>
      <c r="N23" s="46">
        <v>27.340875561439837</v>
      </c>
      <c r="O23" s="46">
        <v>6.1450355219788371</v>
      </c>
      <c r="P23" s="47">
        <v>118.33801320775478</v>
      </c>
      <c r="R23" s="38"/>
      <c r="S23" s="38"/>
      <c r="T23" s="44"/>
    </row>
    <row r="24" spans="4:27" ht="17" thickBot="1" x14ac:dyDescent="0.25">
      <c r="F24" s="16">
        <v>21</v>
      </c>
      <c r="G24" s="17">
        <v>56</v>
      </c>
      <c r="H24" s="17" t="s">
        <v>5</v>
      </c>
      <c r="I24" s="18" t="s">
        <v>30</v>
      </c>
      <c r="J24" s="49">
        <v>264</v>
      </c>
      <c r="K24" s="50">
        <v>36.305335201622214</v>
      </c>
      <c r="L24" s="50">
        <v>348.1016291487507</v>
      </c>
      <c r="M24" s="50">
        <v>2.4703041107470187</v>
      </c>
      <c r="N24" s="50">
        <v>33.456639026019474</v>
      </c>
      <c r="O24" s="50">
        <v>4.4961769657001378</v>
      </c>
      <c r="P24" s="51">
        <v>123.70109233261354</v>
      </c>
      <c r="R24" s="38"/>
      <c r="S24" s="38"/>
      <c r="T24" s="44"/>
    </row>
    <row r="25" spans="4:27" x14ac:dyDescent="0.2">
      <c r="R25" s="38"/>
      <c r="S25" s="39"/>
      <c r="T25" s="38"/>
      <c r="U25" s="38"/>
      <c r="V25" s="41"/>
      <c r="W25" s="42"/>
      <c r="X25" s="41"/>
      <c r="Y25" s="41"/>
      <c r="Z25" s="41"/>
      <c r="AA25" s="41"/>
    </row>
    <row r="26" spans="4:27" x14ac:dyDescent="0.2">
      <c r="R26" s="38"/>
      <c r="S26" s="39"/>
      <c r="T26" s="38"/>
      <c r="U26" s="38"/>
      <c r="V26" s="41"/>
      <c r="W26" s="42"/>
      <c r="X26" s="41"/>
      <c r="Y26" s="41"/>
      <c r="Z26" s="41"/>
      <c r="AA26" s="41"/>
    </row>
    <row r="27" spans="4:27" x14ac:dyDescent="0.2">
      <c r="R27" s="38"/>
      <c r="S27" s="39"/>
      <c r="T27" s="38"/>
      <c r="U27" s="38"/>
      <c r="V27" s="41"/>
      <c r="W27" s="42"/>
      <c r="X27" s="41"/>
      <c r="Y27" s="41"/>
      <c r="Z27" s="41"/>
      <c r="AA27" s="41"/>
    </row>
    <row r="28" spans="4:27" x14ac:dyDescent="0.2">
      <c r="R28" s="38"/>
      <c r="S28" s="39"/>
      <c r="T28" s="38"/>
      <c r="U28" s="38"/>
      <c r="V28" s="41"/>
      <c r="W28" s="42"/>
      <c r="X28" s="41"/>
      <c r="Y28" s="41"/>
      <c r="Z28" s="41"/>
      <c r="AA28" s="41"/>
    </row>
    <row r="29" spans="4:27" x14ac:dyDescent="0.2">
      <c r="R29" s="38"/>
      <c r="S29" s="39"/>
      <c r="T29" s="38"/>
      <c r="U29" s="38"/>
      <c r="V29" s="41"/>
      <c r="W29" s="42"/>
      <c r="X29" s="41"/>
      <c r="Y29" s="41"/>
      <c r="Z29" s="41"/>
      <c r="AA29" s="41"/>
    </row>
    <row r="30" spans="4:27" x14ac:dyDescent="0.2">
      <c r="R30" s="38"/>
      <c r="S30" s="39"/>
      <c r="T30" s="38"/>
      <c r="U30" s="38"/>
      <c r="V30" s="41"/>
      <c r="W30" s="42"/>
      <c r="X30" s="41"/>
      <c r="Y30" s="41"/>
      <c r="Z30" s="41"/>
      <c r="AA30" s="41"/>
    </row>
    <row r="31" spans="4:27" x14ac:dyDescent="0.2">
      <c r="D31" s="7"/>
      <c r="E31" s="7"/>
      <c r="F31" s="7"/>
      <c r="G31" s="7"/>
      <c r="H31" s="7"/>
      <c r="I31" s="7"/>
      <c r="R31" s="38"/>
      <c r="S31" s="39"/>
      <c r="T31" s="38"/>
      <c r="U31" s="38"/>
      <c r="V31" s="41"/>
      <c r="W31" s="42"/>
      <c r="X31" s="41"/>
      <c r="Y31" s="41"/>
      <c r="Z31" s="41"/>
      <c r="AA31" s="41"/>
    </row>
    <row r="32" spans="4:27" x14ac:dyDescent="0.2">
      <c r="D32" s="8"/>
      <c r="E32" s="8"/>
      <c r="F32" s="8"/>
      <c r="G32" s="8"/>
      <c r="H32" s="8"/>
      <c r="I32" s="8"/>
      <c r="R32" s="38"/>
      <c r="S32" s="39"/>
      <c r="T32" s="38"/>
      <c r="U32" s="39"/>
      <c r="V32" s="41"/>
      <c r="W32" s="42"/>
      <c r="X32" s="41"/>
      <c r="Y32" s="41"/>
      <c r="Z32" s="41"/>
      <c r="AA32" s="41"/>
    </row>
    <row r="33" spans="4:27" x14ac:dyDescent="0.2">
      <c r="D33" s="8"/>
      <c r="E33" s="8"/>
      <c r="F33" s="8"/>
      <c r="G33" s="8"/>
      <c r="H33" s="8"/>
      <c r="I33" s="8"/>
      <c r="R33" s="38"/>
      <c r="S33" s="39"/>
      <c r="T33" s="38"/>
      <c r="U33" s="38"/>
      <c r="V33" s="41"/>
      <c r="W33" s="42"/>
      <c r="X33" s="41"/>
      <c r="Y33" s="41"/>
      <c r="Z33" s="41"/>
      <c r="AA33" s="41"/>
    </row>
  </sheetData>
  <sortState xmlns:xlrd2="http://schemas.microsoft.com/office/spreadsheetml/2017/richdata2" ref="R15:AA24">
    <sortCondition ref="S15:S24"/>
  </sortState>
  <mergeCells count="1">
    <mergeCell ref="F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7A62-D2C0-3E44-8098-BC6D3BB691FE}">
  <dimension ref="A1:X43"/>
  <sheetViews>
    <sheetView zoomScaleNormal="100" workbookViewId="0"/>
  </sheetViews>
  <sheetFormatPr baseColWidth="10" defaultRowHeight="16" x14ac:dyDescent="0.2"/>
  <cols>
    <col min="1" max="2" width="10.83203125" style="6"/>
    <col min="3" max="3" width="22.83203125" style="6" customWidth="1"/>
    <col min="4" max="4" width="16.1640625" style="6" customWidth="1"/>
    <col min="5" max="6" width="10.83203125" style="6"/>
    <col min="7" max="7" width="20.83203125" style="6" customWidth="1"/>
    <col min="8" max="8" width="14.83203125" style="6" customWidth="1"/>
    <col min="9" max="10" width="10.83203125" style="6"/>
    <col min="11" max="11" width="21.83203125" style="6" customWidth="1"/>
    <col min="12" max="12" width="15.1640625" style="6" customWidth="1"/>
    <col min="13" max="14" width="10.83203125" style="6"/>
    <col min="15" max="15" width="20.5" style="6" customWidth="1"/>
    <col min="16" max="16" width="16.83203125" style="6" customWidth="1"/>
    <col min="17" max="18" width="10.83203125" style="6"/>
    <col min="19" max="19" width="21.1640625" style="6" customWidth="1"/>
    <col min="20" max="20" width="16.1640625" style="6" customWidth="1"/>
    <col min="21" max="22" width="10.83203125" style="6"/>
    <col min="23" max="23" width="22.83203125" style="6" customWidth="1"/>
    <col min="24" max="24" width="15.83203125" style="6" customWidth="1"/>
    <col min="25" max="16384" width="10.83203125" style="6"/>
  </cols>
  <sheetData>
    <row r="1" spans="1:24" ht="17" thickBot="1" x14ac:dyDescent="0.25">
      <c r="B1" s="59" t="s">
        <v>49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</row>
    <row r="2" spans="1:24" s="1" customFormat="1" x14ac:dyDescent="0.2">
      <c r="A2" s="63" t="s">
        <v>52</v>
      </c>
      <c r="B2" s="62" t="s">
        <v>34</v>
      </c>
      <c r="C2" s="62"/>
      <c r="D2" s="62"/>
      <c r="F2" s="62" t="s">
        <v>35</v>
      </c>
      <c r="G2" s="62"/>
      <c r="H2" s="62"/>
      <c r="J2" s="62" t="s">
        <v>36</v>
      </c>
      <c r="K2" s="62"/>
      <c r="L2" s="62"/>
      <c r="N2" s="62" t="s">
        <v>37</v>
      </c>
      <c r="O2" s="62"/>
      <c r="P2" s="62"/>
      <c r="R2" s="62" t="s">
        <v>38</v>
      </c>
      <c r="S2" s="62"/>
      <c r="T2" s="62"/>
      <c r="V2" s="62" t="s">
        <v>39</v>
      </c>
      <c r="W2" s="62"/>
      <c r="X2" s="62"/>
    </row>
    <row r="3" spans="1:24" ht="16" customHeight="1" x14ac:dyDescent="0.2">
      <c r="A3" s="63"/>
      <c r="B3" s="7" t="s">
        <v>42</v>
      </c>
      <c r="C3" s="7" t="s">
        <v>43</v>
      </c>
      <c r="D3" s="7" t="s">
        <v>44</v>
      </c>
      <c r="F3" s="7" t="s">
        <v>42</v>
      </c>
      <c r="G3" s="7" t="s">
        <v>43</v>
      </c>
      <c r="H3" s="7" t="s">
        <v>44</v>
      </c>
      <c r="J3" s="7" t="s">
        <v>42</v>
      </c>
      <c r="K3" s="7" t="s">
        <v>43</v>
      </c>
      <c r="L3" s="7" t="s">
        <v>44</v>
      </c>
      <c r="N3" s="7" t="s">
        <v>42</v>
      </c>
      <c r="O3" s="7" t="s">
        <v>43</v>
      </c>
      <c r="P3" s="7" t="s">
        <v>44</v>
      </c>
      <c r="R3" s="7" t="s">
        <v>42</v>
      </c>
      <c r="S3" s="7" t="s">
        <v>43</v>
      </c>
      <c r="T3" s="7" t="s">
        <v>44</v>
      </c>
      <c r="V3" s="7" t="s">
        <v>42</v>
      </c>
      <c r="W3" s="7" t="s">
        <v>43</v>
      </c>
      <c r="X3" s="7" t="s">
        <v>44</v>
      </c>
    </row>
    <row r="4" spans="1:24" x14ac:dyDescent="0.2">
      <c r="A4" s="63"/>
      <c r="B4" s="11">
        <v>0.35614381022527503</v>
      </c>
      <c r="C4" s="11">
        <v>2.8569152196770899E-2</v>
      </c>
      <c r="D4" s="11">
        <v>1.52105073690096</v>
      </c>
      <c r="E4" s="9"/>
      <c r="F4" s="11">
        <v>8.4064264788474494E-2</v>
      </c>
      <c r="G4" s="11">
        <v>-0.47393118833241199</v>
      </c>
      <c r="H4" s="11">
        <v>0.78240856492737298</v>
      </c>
      <c r="I4" s="9"/>
      <c r="J4" s="11">
        <v>2.8569152196770899E-2</v>
      </c>
      <c r="K4" s="11">
        <v>0.43295940727610599</v>
      </c>
      <c r="L4" s="11">
        <v>1.0071955014042</v>
      </c>
      <c r="M4" s="9"/>
      <c r="N4" s="11">
        <v>0.150559676575381</v>
      </c>
      <c r="O4" s="11">
        <v>0.42223300068304798</v>
      </c>
      <c r="P4" s="11">
        <v>0.59454854955035397</v>
      </c>
      <c r="Q4" s="9"/>
      <c r="R4" s="11">
        <v>7.0389327891397999E-2</v>
      </c>
      <c r="S4" s="11">
        <v>0.50589092972995697</v>
      </c>
      <c r="T4" s="11">
        <v>1.48026512205446</v>
      </c>
      <c r="U4" s="9"/>
      <c r="V4" s="11">
        <v>-0.120294233717712</v>
      </c>
      <c r="W4" s="11">
        <v>0.65992455840237796</v>
      </c>
      <c r="X4" s="11">
        <v>-0.15200309344505</v>
      </c>
    </row>
    <row r="5" spans="1:24" x14ac:dyDescent="0.2">
      <c r="A5" s="63"/>
      <c r="B5" s="11">
        <v>0.42223300068304798</v>
      </c>
      <c r="C5" s="11">
        <v>-1</v>
      </c>
      <c r="D5" s="11">
        <v>0.51601514700366502</v>
      </c>
      <c r="E5" s="9"/>
      <c r="F5" s="11">
        <v>1.4355292977070101E-2</v>
      </c>
      <c r="G5" s="11">
        <v>-0.21759143507262699</v>
      </c>
      <c r="H5" s="11">
        <v>0.27500704749986998</v>
      </c>
      <c r="I5" s="9"/>
      <c r="J5" s="11">
        <v>0.33342373372519202</v>
      </c>
      <c r="K5" s="11">
        <v>-1.51457317282976</v>
      </c>
      <c r="L5" s="11">
        <v>0.13750352374993499</v>
      </c>
      <c r="M5" s="9"/>
      <c r="N5" s="11">
        <v>2.8569152196770899E-2</v>
      </c>
      <c r="O5" s="11">
        <v>-0.78587519464715305</v>
      </c>
      <c r="P5" s="11">
        <v>0.41142624572646502</v>
      </c>
      <c r="Q5" s="9"/>
      <c r="R5" s="11">
        <v>0.40053792958372902</v>
      </c>
      <c r="S5" s="11">
        <v>-0.66657626627480804</v>
      </c>
      <c r="T5" s="11">
        <v>0.54596836910529301</v>
      </c>
      <c r="U5" s="9"/>
      <c r="V5" s="11">
        <v>4.2644337408493702E-2</v>
      </c>
      <c r="W5" s="11">
        <v>-0.41503749927884398</v>
      </c>
      <c r="X5" s="11">
        <v>-4.3943347587597097E-2</v>
      </c>
    </row>
    <row r="6" spans="1:24" x14ac:dyDescent="0.2">
      <c r="A6" s="63"/>
      <c r="B6" s="11">
        <v>-0.26881675842780001</v>
      </c>
      <c r="C6" s="11">
        <v>-0.234465253637023</v>
      </c>
      <c r="D6" s="11">
        <v>0.55581615506163995</v>
      </c>
      <c r="E6" s="9"/>
      <c r="F6" s="11">
        <v>-2.9146345659516501E-2</v>
      </c>
      <c r="G6" s="11">
        <v>-2.9146345659516501E-2</v>
      </c>
      <c r="H6" s="11">
        <v>0</v>
      </c>
      <c r="I6" s="9"/>
      <c r="J6" s="11">
        <v>-0.28630418515664102</v>
      </c>
      <c r="K6" s="11">
        <v>-0.30400618689010001</v>
      </c>
      <c r="L6" s="11">
        <v>-0.83650126771712097</v>
      </c>
      <c r="M6" s="9"/>
      <c r="N6" s="11">
        <v>-0.20091269392599601</v>
      </c>
      <c r="O6" s="11">
        <v>-0.15200309344505</v>
      </c>
      <c r="P6" s="11">
        <v>-0.20091269392599601</v>
      </c>
      <c r="Q6" s="9"/>
      <c r="R6" s="11">
        <v>-0.21759143507262699</v>
      </c>
      <c r="S6" s="11">
        <v>0.12432813500220199</v>
      </c>
      <c r="T6" s="11">
        <v>0.80735492205760395</v>
      </c>
      <c r="U6" s="9"/>
      <c r="V6" s="11">
        <v>-0.104697378666693</v>
      </c>
      <c r="W6" s="11">
        <v>0</v>
      </c>
      <c r="X6" s="11">
        <v>-0.234465253637023</v>
      </c>
    </row>
    <row r="7" spans="1:24" x14ac:dyDescent="0.2">
      <c r="A7" s="63"/>
      <c r="B7" s="11">
        <v>0.12432813500220199</v>
      </c>
      <c r="C7" s="11">
        <v>-0.71311885221183802</v>
      </c>
      <c r="D7" s="11">
        <v>0.91073266190291302</v>
      </c>
      <c r="E7" s="9"/>
      <c r="F7" s="11">
        <v>0.33342373372519202</v>
      </c>
      <c r="G7" s="11">
        <v>-0.47393118833241199</v>
      </c>
      <c r="H7" s="11">
        <v>-0.13606154957602801</v>
      </c>
      <c r="I7" s="9"/>
      <c r="J7" s="11">
        <v>0.33342373372519202</v>
      </c>
      <c r="K7" s="11">
        <v>-1.0892673380970901</v>
      </c>
      <c r="L7" s="11">
        <v>0.367371065648529</v>
      </c>
      <c r="M7" s="9"/>
      <c r="N7" s="11">
        <v>4.2644337408493702E-2</v>
      </c>
      <c r="O7" s="11">
        <v>-0.68965987938784901</v>
      </c>
      <c r="P7" s="11">
        <v>-2.9146345659516501E-2</v>
      </c>
      <c r="Q7" s="9"/>
      <c r="R7" s="11">
        <v>0.111031312388744</v>
      </c>
      <c r="S7" s="11">
        <v>-0.62148837674627</v>
      </c>
      <c r="T7" s="11">
        <v>0.79077203786200001</v>
      </c>
      <c r="U7" s="9"/>
      <c r="V7" s="11">
        <v>-4.3943347587597097E-2</v>
      </c>
      <c r="W7" s="11">
        <v>-0.26881675842780001</v>
      </c>
      <c r="X7" s="11">
        <v>-1.44995696951151E-2</v>
      </c>
    </row>
    <row r="8" spans="1:24" x14ac:dyDescent="0.2">
      <c r="A8" s="63"/>
      <c r="B8" s="11">
        <v>-0.53533173299655601</v>
      </c>
      <c r="C8" s="11">
        <v>7.0389327891397999E-2</v>
      </c>
      <c r="D8" s="11">
        <v>1.18269229751619</v>
      </c>
      <c r="E8" s="9"/>
      <c r="F8" s="11">
        <v>-0.32192809488736202</v>
      </c>
      <c r="G8" s="11">
        <v>-2.9146345659516501E-2</v>
      </c>
      <c r="H8" s="11">
        <v>0.40053792958372902</v>
      </c>
      <c r="I8" s="9"/>
      <c r="J8" s="11">
        <v>-0.21759143507262699</v>
      </c>
      <c r="K8" s="11">
        <v>-0.35845397091247599</v>
      </c>
      <c r="L8" s="11">
        <v>0.65076455911690201</v>
      </c>
      <c r="M8" s="9"/>
      <c r="N8" s="11">
        <v>-0.47393118833241199</v>
      </c>
      <c r="O8" s="11">
        <v>-0.15200309344505</v>
      </c>
      <c r="P8" s="11">
        <v>0.41142624572646502</v>
      </c>
      <c r="Q8" s="9"/>
      <c r="R8" s="11">
        <v>-0.43440282414577502</v>
      </c>
      <c r="S8" s="11">
        <v>0.111031312388744</v>
      </c>
      <c r="T8" s="11">
        <v>1.2078928516413301</v>
      </c>
      <c r="U8" s="9"/>
      <c r="V8" s="11">
        <v>5.65835283663675E-2</v>
      </c>
      <c r="W8" s="11">
        <v>-0.168122758808327</v>
      </c>
      <c r="X8" s="11">
        <v>-1.44995696951151E-2</v>
      </c>
    </row>
    <row r="9" spans="1:24" x14ac:dyDescent="0.2">
      <c r="A9" s="63"/>
      <c r="B9" s="11">
        <v>-0.15200309344505</v>
      </c>
      <c r="C9" s="11">
        <v>-0.21759143507262699</v>
      </c>
      <c r="D9" s="11">
        <v>1.5849625007211601</v>
      </c>
      <c r="E9" s="9"/>
      <c r="F9" s="11">
        <v>7.0389327891397999E-2</v>
      </c>
      <c r="G9" s="11">
        <v>-0.20091269392599601</v>
      </c>
      <c r="H9" s="11">
        <v>0.44360665147561501</v>
      </c>
      <c r="I9" s="9"/>
      <c r="J9" s="11">
        <v>-8.9267338097087395E-2</v>
      </c>
      <c r="K9" s="11">
        <v>-0.30400618689010001</v>
      </c>
      <c r="L9" s="11">
        <v>0.79077203786200001</v>
      </c>
      <c r="M9" s="9"/>
      <c r="N9" s="11">
        <v>-0.104697378666693</v>
      </c>
      <c r="O9" s="11">
        <v>-0.21759143507262699</v>
      </c>
      <c r="P9" s="11">
        <v>0.60407132366886096</v>
      </c>
      <c r="Q9" s="9"/>
      <c r="R9" s="11">
        <v>-0.104697378666693</v>
      </c>
      <c r="S9" s="11">
        <v>4.2644337408493702E-2</v>
      </c>
      <c r="T9" s="11">
        <v>1.3673710656485301</v>
      </c>
      <c r="U9" s="9"/>
      <c r="V9" s="11">
        <v>-7.40005814437769E-2</v>
      </c>
      <c r="W9" s="11">
        <v>2.8569152196770899E-2</v>
      </c>
      <c r="X9" s="11">
        <v>-0.104697378666693</v>
      </c>
    </row>
    <row r="10" spans="1:24" x14ac:dyDescent="0.2">
      <c r="A10" s="63"/>
      <c r="B10" s="11">
        <v>1.4355292977070101E-2</v>
      </c>
      <c r="C10" s="11">
        <v>-0.168122758808327</v>
      </c>
      <c r="D10" s="11">
        <v>0.55581615506163995</v>
      </c>
      <c r="E10" s="9"/>
      <c r="F10" s="11">
        <v>0.111031312388744</v>
      </c>
      <c r="G10" s="11">
        <v>-0.120294233717712</v>
      </c>
      <c r="H10" s="11">
        <v>-2.9146345659516501E-2</v>
      </c>
      <c r="I10" s="9"/>
      <c r="J10" s="11">
        <v>0.12432813500220199</v>
      </c>
      <c r="K10" s="11">
        <v>-0.32192809488736202</v>
      </c>
      <c r="L10" s="11">
        <v>-0.32192809488736202</v>
      </c>
      <c r="M10" s="9"/>
      <c r="N10" s="11">
        <v>0.45417589318580198</v>
      </c>
      <c r="O10" s="11">
        <v>-0.234465253637023</v>
      </c>
      <c r="P10" s="11">
        <v>-0.91593573521152505</v>
      </c>
      <c r="Q10" s="9"/>
      <c r="R10" s="11">
        <v>4.2644337408493702E-2</v>
      </c>
      <c r="S10" s="11">
        <v>-4.3943347587597097E-2</v>
      </c>
      <c r="T10" s="11">
        <v>0.75702324650746</v>
      </c>
      <c r="U10" s="9"/>
      <c r="V10" s="11">
        <v>0.150559676575381</v>
      </c>
      <c r="W10" s="11">
        <v>-7.40005814437769E-2</v>
      </c>
      <c r="X10" s="11">
        <v>-0.41503749927884398</v>
      </c>
    </row>
    <row r="11" spans="1:24" x14ac:dyDescent="0.2">
      <c r="A11" s="63"/>
      <c r="B11" s="11">
        <v>-0.120294233717712</v>
      </c>
      <c r="C11" s="11">
        <v>-0.28630418515664102</v>
      </c>
      <c r="D11" s="11">
        <v>0.22650852980868</v>
      </c>
      <c r="E11" s="9"/>
      <c r="F11" s="11">
        <v>-0.28630418515664102</v>
      </c>
      <c r="G11" s="11">
        <v>-5.88936890535686E-2</v>
      </c>
      <c r="H11" s="11">
        <v>0.49569516262406899</v>
      </c>
      <c r="I11" s="9"/>
      <c r="J11" s="11">
        <v>-0.120294233717712</v>
      </c>
      <c r="K11" s="11">
        <v>-0.55639334852438505</v>
      </c>
      <c r="L11" s="11">
        <v>0.263034405833794</v>
      </c>
      <c r="M11" s="9"/>
      <c r="N11" s="11">
        <v>-0.168122758808327</v>
      </c>
      <c r="O11" s="11">
        <v>0.23878685958711601</v>
      </c>
      <c r="P11" s="11">
        <v>1.0976107966264199</v>
      </c>
      <c r="Q11" s="9"/>
      <c r="R11" s="11">
        <v>8.4064264788474494E-2</v>
      </c>
      <c r="S11" s="11">
        <v>2.8569152196770899E-2</v>
      </c>
      <c r="T11" s="11">
        <v>0.87970576628228803</v>
      </c>
      <c r="U11" s="9"/>
      <c r="V11" s="11">
        <v>8.4064264788474494E-2</v>
      </c>
      <c r="W11" s="11">
        <v>0.12432813500220199</v>
      </c>
      <c r="X11" s="11">
        <v>0.44360665147561501</v>
      </c>
    </row>
    <row r="12" spans="1:24" x14ac:dyDescent="0.2">
      <c r="A12" s="63"/>
      <c r="B12" s="11">
        <v>-7.40005814437769E-2</v>
      </c>
      <c r="C12" s="11">
        <v>-0.15200309344505</v>
      </c>
      <c r="D12" s="11">
        <v>0.95605665241240301</v>
      </c>
      <c r="E12" s="9"/>
      <c r="F12" s="11">
        <v>-7.40005814437769E-2</v>
      </c>
      <c r="G12" s="11">
        <v>5.65835283663675E-2</v>
      </c>
      <c r="H12" s="11">
        <v>0.52606881166758801</v>
      </c>
      <c r="I12" s="9"/>
      <c r="J12" s="11">
        <v>-0.26881675842780001</v>
      </c>
      <c r="K12" s="11">
        <v>4.2644337408493702E-2</v>
      </c>
      <c r="L12" s="11">
        <v>-0.30400618689010001</v>
      </c>
      <c r="M12" s="9"/>
      <c r="N12" s="11">
        <v>8.4064264788474494E-2</v>
      </c>
      <c r="O12" s="11">
        <v>-8.9267338097087395E-2</v>
      </c>
      <c r="P12" s="11">
        <v>1.4005379295837299</v>
      </c>
      <c r="Q12" s="9"/>
      <c r="R12" s="11">
        <v>-8.9267338097087395E-2</v>
      </c>
      <c r="S12" s="11">
        <v>0.20163386116965001</v>
      </c>
      <c r="T12" s="11">
        <v>0.89530262133330696</v>
      </c>
      <c r="U12" s="9"/>
      <c r="V12" s="11">
        <v>-1.44995696951151E-2</v>
      </c>
      <c r="W12" s="11">
        <v>7.0389327891397999E-2</v>
      </c>
      <c r="X12" s="11">
        <v>0.111031312388744</v>
      </c>
    </row>
    <row r="14" spans="1:24" ht="17" thickBot="1" x14ac:dyDescent="0.25"/>
    <row r="15" spans="1:24" ht="17" thickBot="1" x14ac:dyDescent="0.25">
      <c r="B15" s="59" t="s">
        <v>45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</row>
    <row r="16" spans="1:24" x14ac:dyDescent="0.2">
      <c r="B16" s="62" t="s">
        <v>34</v>
      </c>
      <c r="C16" s="62"/>
      <c r="D16" s="62"/>
      <c r="E16" s="1"/>
      <c r="F16" s="62" t="s">
        <v>35</v>
      </c>
      <c r="G16" s="62"/>
      <c r="H16" s="62"/>
      <c r="I16" s="1"/>
      <c r="J16" s="62" t="s">
        <v>36</v>
      </c>
      <c r="K16" s="62"/>
      <c r="L16" s="62"/>
      <c r="M16" s="1"/>
      <c r="N16" s="62" t="s">
        <v>37</v>
      </c>
      <c r="O16" s="62"/>
      <c r="P16" s="62"/>
      <c r="Q16" s="1"/>
      <c r="R16" s="62" t="s">
        <v>38</v>
      </c>
      <c r="S16" s="62"/>
      <c r="T16" s="62"/>
      <c r="U16" s="1"/>
      <c r="V16" s="62" t="s">
        <v>39</v>
      </c>
      <c r="W16" s="62"/>
      <c r="X16" s="62"/>
    </row>
    <row r="17" spans="1:24" x14ac:dyDescent="0.2">
      <c r="B17" s="7" t="s">
        <v>42</v>
      </c>
      <c r="C17" s="7" t="s">
        <v>43</v>
      </c>
      <c r="D17" s="7" t="s">
        <v>44</v>
      </c>
      <c r="F17" s="7" t="s">
        <v>42</v>
      </c>
      <c r="G17" s="7" t="s">
        <v>43</v>
      </c>
      <c r="H17" s="7" t="s">
        <v>44</v>
      </c>
      <c r="J17" s="7" t="s">
        <v>42</v>
      </c>
      <c r="K17" s="7" t="s">
        <v>43</v>
      </c>
      <c r="L17" s="7" t="s">
        <v>44</v>
      </c>
      <c r="N17" s="7" t="s">
        <v>42</v>
      </c>
      <c r="O17" s="7" t="s">
        <v>43</v>
      </c>
      <c r="P17" s="7" t="s">
        <v>44</v>
      </c>
      <c r="R17" s="7" t="s">
        <v>42</v>
      </c>
      <c r="S17" s="7" t="s">
        <v>43</v>
      </c>
      <c r="T17" s="7" t="s">
        <v>44</v>
      </c>
      <c r="V17" s="7" t="s">
        <v>42</v>
      </c>
      <c r="W17" s="7" t="s">
        <v>43</v>
      </c>
      <c r="X17" s="7" t="s">
        <v>44</v>
      </c>
    </row>
    <row r="18" spans="1:24" x14ac:dyDescent="0.2">
      <c r="B18" s="12">
        <f>B34/$B$43</f>
        <v>1.2762111352133043</v>
      </c>
      <c r="C18" s="12">
        <f t="shared" ref="C18:C26" si="0">C34/B34</f>
        <v>1.0164305949008499</v>
      </c>
      <c r="D18" s="12">
        <f>D34/B34</f>
        <v>2.874976392823418</v>
      </c>
      <c r="E18" s="10"/>
      <c r="F18" s="12">
        <f>F34/$F$43</f>
        <v>1.0590652504152731</v>
      </c>
      <c r="G18" s="12">
        <f>G34/F34</f>
        <v>0.7196269484305502</v>
      </c>
      <c r="H18" s="12">
        <f>H34/F34</f>
        <v>1.7191937035806877</v>
      </c>
      <c r="I18" s="9"/>
      <c r="J18" s="12">
        <f>J34/$J$43</f>
        <v>1.0166666666666666</v>
      </c>
      <c r="K18" s="12">
        <f>K34/J34</f>
        <v>1.3475409836065575</v>
      </c>
      <c r="L18" s="12">
        <f>L34/J34</f>
        <v>2.0131147540983605</v>
      </c>
      <c r="M18" s="9"/>
      <c r="N18" s="12">
        <f>N34/$N$43</f>
        <v>1.1131384362590717</v>
      </c>
      <c r="O18" s="12">
        <f>O34/N34</f>
        <v>1.3376695267091059</v>
      </c>
      <c r="P18" s="12">
        <f>P34/N34</f>
        <v>1.5087185164683088</v>
      </c>
      <c r="Q18" s="9"/>
      <c r="R18" s="12">
        <f>R34/$R$43</f>
        <v>1.0524906266738081</v>
      </c>
      <c r="S18" s="12">
        <f>S34/R34</f>
        <v>1.4244274809160307</v>
      </c>
      <c r="T18" s="12">
        <f>T34/R34</f>
        <v>2.7923664122137404</v>
      </c>
      <c r="U18" s="9"/>
      <c r="V18" s="12">
        <f>V34/$V$43</f>
        <v>0.91540958659321647</v>
      </c>
      <c r="W18" s="12">
        <f>W34/V34</f>
        <v>1.5751189011597426</v>
      </c>
      <c r="X18" s="12">
        <f>X34/V34</f>
        <v>0.89559860610563591</v>
      </c>
    </row>
    <row r="19" spans="1:24" x14ac:dyDescent="0.2">
      <c r="B19" s="12">
        <f t="shared" ref="B19:B20" si="1">B35/$B$43</f>
        <v>1.3381537719932515</v>
      </c>
      <c r="C19" s="12">
        <f t="shared" si="0"/>
        <v>0.49585734870317</v>
      </c>
      <c r="D19" s="12">
        <f t="shared" ref="D19:D26" si="2">D35/B35</f>
        <v>1.4308357348703169</v>
      </c>
      <c r="E19" s="10"/>
      <c r="F19" s="12">
        <f t="shared" ref="F19:F26" si="3">F35/$F$43</f>
        <v>1.006176117074522</v>
      </c>
      <c r="G19" s="12">
        <f t="shared" ref="G19:G26" si="4">G35/F35</f>
        <v>0.86414378672703163</v>
      </c>
      <c r="H19" s="12">
        <f t="shared" ref="H19:H26" si="5">H35/F35</f>
        <v>1.2068663452617705</v>
      </c>
      <c r="I19" s="9"/>
      <c r="J19" s="12">
        <f t="shared" ref="J19:J26" si="6">J35/$J$43</f>
        <v>1.26</v>
      </c>
      <c r="K19" s="12">
        <f t="shared" ref="K19:K26" si="7">K35/J35</f>
        <v>0.34656084656084657</v>
      </c>
      <c r="L19" s="12">
        <f t="shared" ref="L19:L26" si="8">L35/J35</f>
        <v>1.1031746031746033</v>
      </c>
      <c r="M19" s="9"/>
      <c r="N19" s="12">
        <f t="shared" ref="N19:N26" si="9">N35/$N$43</f>
        <v>1.0173216486375463</v>
      </c>
      <c r="O19" s="12">
        <f t="shared" ref="O19:O26" si="10">O35/N35</f>
        <v>0.57722592368261649</v>
      </c>
      <c r="P19" s="12">
        <f t="shared" ref="P19:P26" si="11">P35/N35</f>
        <v>1.3349485160508781</v>
      </c>
      <c r="Q19" s="9"/>
      <c r="R19" s="12">
        <f t="shared" ref="R19:R26" si="12">R35/$R$43</f>
        <v>1.3192287091590789</v>
      </c>
      <c r="S19" s="12">
        <f t="shared" ref="S19:S26" si="13">S35/R35</f>
        <v>0.63093788063337386</v>
      </c>
      <c r="T19" s="12">
        <f t="shared" ref="T19:T26" si="14">T35/R35</f>
        <v>1.4555420219244821</v>
      </c>
      <c r="U19" s="9"/>
      <c r="V19" s="12">
        <f t="shared" ref="V19:V26" si="15">V35/$V$43</f>
        <v>1.0335686563670277</v>
      </c>
      <c r="W19" s="12">
        <f t="shared" ref="W19:W26" si="16">W35/V35</f>
        <v>0.74792342648905863</v>
      </c>
      <c r="X19" s="12">
        <f t="shared" ref="X19:X26" si="17">X35/V35</f>
        <v>0.96721335499160133</v>
      </c>
    </row>
    <row r="20" spans="1:24" x14ac:dyDescent="0.2">
      <c r="B20" s="12">
        <f t="shared" si="1"/>
        <v>0.82598216437695837</v>
      </c>
      <c r="C20" s="12">
        <f t="shared" si="0"/>
        <v>0.8523489932885906</v>
      </c>
      <c r="D20" s="12">
        <f t="shared" si="2"/>
        <v>1.4747592646629704</v>
      </c>
      <c r="E20" s="10"/>
      <c r="F20" s="12">
        <f t="shared" si="3"/>
        <v>0.97740181514470292</v>
      </c>
      <c r="G20" s="12">
        <f t="shared" si="4"/>
        <v>0.97825499908835811</v>
      </c>
      <c r="H20" s="12">
        <f t="shared" si="5"/>
        <v>0.99804790040443314</v>
      </c>
      <c r="I20" s="9"/>
      <c r="J20" s="12">
        <f t="shared" si="6"/>
        <v>0.81666666666666676</v>
      </c>
      <c r="K20" s="12">
        <f t="shared" si="7"/>
        <v>0.81224489795918364</v>
      </c>
      <c r="L20" s="12">
        <f t="shared" si="8"/>
        <v>0.5591836734693878</v>
      </c>
      <c r="M20" s="9"/>
      <c r="N20" s="12">
        <f t="shared" si="9"/>
        <v>0.870361495275914</v>
      </c>
      <c r="O20" s="12">
        <f t="shared" si="10"/>
        <v>0.89840707964601763</v>
      </c>
      <c r="P20" s="12">
        <f t="shared" si="11"/>
        <v>0.87469026548672568</v>
      </c>
      <c r="Q20" s="9"/>
      <c r="R20" s="12">
        <f t="shared" si="12"/>
        <v>0.85806106052490616</v>
      </c>
      <c r="S20" s="12">
        <f t="shared" si="13"/>
        <v>1.0898876404494382</v>
      </c>
      <c r="T20" s="12">
        <f t="shared" si="14"/>
        <v>1.7471910112359552</v>
      </c>
      <c r="U20" s="9"/>
      <c r="V20" s="12">
        <f t="shared" si="15"/>
        <v>0.93123241811435964</v>
      </c>
      <c r="W20" s="12">
        <f t="shared" si="16"/>
        <v>0.99580732450804998</v>
      </c>
      <c r="X20" s="12">
        <f t="shared" si="17"/>
        <v>0.84888926457688485</v>
      </c>
    </row>
    <row r="21" spans="1:24" x14ac:dyDescent="0.2">
      <c r="B21" s="12">
        <f>B37/$B$43</f>
        <v>1.0853217642805495</v>
      </c>
      <c r="C21" s="12">
        <f t="shared" si="0"/>
        <v>0.60803908505440818</v>
      </c>
      <c r="D21" s="12">
        <f t="shared" si="2"/>
        <v>1.8787475016655562</v>
      </c>
      <c r="E21" s="10"/>
      <c r="F21" s="12">
        <f t="shared" si="3"/>
        <v>1.2625523295223526</v>
      </c>
      <c r="G21" s="12">
        <f t="shared" si="4"/>
        <v>0.72089005559457719</v>
      </c>
      <c r="H21" s="12">
        <f t="shared" si="5"/>
        <v>0.91152712365740196</v>
      </c>
      <c r="I21" s="9"/>
      <c r="J21" s="12">
        <f t="shared" si="6"/>
        <v>1.2566666666666666</v>
      </c>
      <c r="K21" s="12">
        <f t="shared" si="7"/>
        <v>0.47480106100795755</v>
      </c>
      <c r="L21" s="12">
        <f t="shared" si="8"/>
        <v>1.2944297082228116</v>
      </c>
      <c r="M21" s="9"/>
      <c r="N21" s="12">
        <f t="shared" si="9"/>
        <v>1.0259482404491305</v>
      </c>
      <c r="O21" s="12">
        <f t="shared" si="10"/>
        <v>0.6174174174174174</v>
      </c>
      <c r="P21" s="12">
        <f t="shared" si="11"/>
        <v>0.97747747747747749</v>
      </c>
      <c r="Q21" s="9"/>
      <c r="R21" s="12">
        <f t="shared" si="12"/>
        <v>1.0798071772897695</v>
      </c>
      <c r="S21" s="12">
        <f t="shared" si="13"/>
        <v>0.64732142857142849</v>
      </c>
      <c r="T21" s="12">
        <f t="shared" si="14"/>
        <v>1.7321428571428572</v>
      </c>
      <c r="U21" s="9"/>
      <c r="V21" s="12">
        <f t="shared" si="15"/>
        <v>0.96738490337109384</v>
      </c>
      <c r="W21" s="12">
        <f t="shared" si="16"/>
        <v>0.82654787375462058</v>
      </c>
      <c r="X21" s="12">
        <f t="shared" si="17"/>
        <v>0.98871805243334154</v>
      </c>
    </row>
    <row r="22" spans="1:24" x14ac:dyDescent="0.2">
      <c r="B22" s="12">
        <f>B38/$B$43</f>
        <v>0.68884068450228964</v>
      </c>
      <c r="C22" s="12">
        <f t="shared" si="0"/>
        <v>1.0496850944716585</v>
      </c>
      <c r="D22" s="12">
        <f t="shared" si="2"/>
        <v>2.2736179146256128</v>
      </c>
      <c r="E22" s="10"/>
      <c r="F22" s="12">
        <f t="shared" si="3"/>
        <v>0.80151259455001223</v>
      </c>
      <c r="G22" s="12">
        <f t="shared" si="4"/>
        <v>0.97967660314674998</v>
      </c>
      <c r="H22" s="12">
        <f t="shared" si="5"/>
        <v>1.3199192010836995</v>
      </c>
      <c r="I22" s="9"/>
      <c r="J22" s="12">
        <f t="shared" si="6"/>
        <v>0.86333333333333329</v>
      </c>
      <c r="K22" s="12">
        <f t="shared" si="7"/>
        <v>0.77606177606177607</v>
      </c>
      <c r="L22" s="12">
        <f t="shared" si="8"/>
        <v>1.5714285714285716</v>
      </c>
      <c r="M22" s="9"/>
      <c r="N22" s="12">
        <f t="shared" si="9"/>
        <v>0.72463371217307948</v>
      </c>
      <c r="O22" s="12">
        <f t="shared" si="10"/>
        <v>0.90051020408163263</v>
      </c>
      <c r="P22" s="12">
        <f t="shared" si="11"/>
        <v>1.3329081632653061</v>
      </c>
      <c r="Q22" s="9"/>
      <c r="R22" s="12">
        <f t="shared" si="12"/>
        <v>0.7439742903053026</v>
      </c>
      <c r="S22" s="12">
        <f t="shared" si="13"/>
        <v>1.0842332613390928</v>
      </c>
      <c r="T22" s="12">
        <f t="shared" si="14"/>
        <v>2.3088552915766738</v>
      </c>
      <c r="U22" s="9"/>
      <c r="V22" s="12">
        <f t="shared" si="15"/>
        <v>1.0411391565205863</v>
      </c>
      <c r="W22" s="12">
        <f t="shared" si="16"/>
        <v>0.89085519561499238</v>
      </c>
      <c r="X22" s="12">
        <f t="shared" si="17"/>
        <v>0.99007279193609843</v>
      </c>
    </row>
    <row r="23" spans="1:24" x14ac:dyDescent="0.2">
      <c r="B23" s="12">
        <f>B39/$B$43</f>
        <v>0.90335020486864293</v>
      </c>
      <c r="C23" s="12">
        <f t="shared" si="0"/>
        <v>0.86499466382070445</v>
      </c>
      <c r="D23" s="12">
        <f t="shared" si="2"/>
        <v>3.001067235859125</v>
      </c>
      <c r="E23" s="10"/>
      <c r="F23" s="12">
        <f t="shared" si="3"/>
        <v>1.0460368741222315</v>
      </c>
      <c r="G23" s="12">
        <f t="shared" si="4"/>
        <v>0.86751011245127507</v>
      </c>
      <c r="H23" s="12">
        <f t="shared" si="5"/>
        <v>1.3602433971517189</v>
      </c>
      <c r="I23" s="9"/>
      <c r="J23" s="12">
        <f t="shared" si="6"/>
        <v>0.94333333333333336</v>
      </c>
      <c r="K23" s="12">
        <f t="shared" si="7"/>
        <v>0.80918727915194344</v>
      </c>
      <c r="L23" s="12">
        <f t="shared" si="8"/>
        <v>1.7349823321554771</v>
      </c>
      <c r="M23" s="9"/>
      <c r="N23" s="12">
        <f t="shared" si="9"/>
        <v>0.93444474873339711</v>
      </c>
      <c r="O23" s="12">
        <f t="shared" si="10"/>
        <v>0.8559182327728323</v>
      </c>
      <c r="P23" s="12">
        <f t="shared" si="11"/>
        <v>1.5192878338278932</v>
      </c>
      <c r="Q23" s="9"/>
      <c r="R23" s="12">
        <f t="shared" si="12"/>
        <v>0.92715586502410274</v>
      </c>
      <c r="S23" s="12">
        <f t="shared" si="13"/>
        <v>1.02946273830156</v>
      </c>
      <c r="T23" s="12">
        <f t="shared" si="14"/>
        <v>2.5805892547660316</v>
      </c>
      <c r="U23" s="9"/>
      <c r="V23" s="12">
        <f t="shared" si="15"/>
        <v>0.95297173510467115</v>
      </c>
      <c r="W23" s="12">
        <f t="shared" si="16"/>
        <v>1.0239873046447971</v>
      </c>
      <c r="X23" s="12">
        <f t="shared" si="17"/>
        <v>0.93147780065874619</v>
      </c>
    </row>
    <row r="24" spans="1:24" x14ac:dyDescent="0.2">
      <c r="B24" s="12">
        <f>B40/$B$43</f>
        <v>1.0118100747167991</v>
      </c>
      <c r="C24" s="12">
        <f t="shared" si="0"/>
        <v>0.88994759409242497</v>
      </c>
      <c r="D24" s="12">
        <f t="shared" si="2"/>
        <v>1.46903287279657</v>
      </c>
      <c r="E24" s="10"/>
      <c r="F24" s="12">
        <f t="shared" si="3"/>
        <v>1.0818310454297246</v>
      </c>
      <c r="G24" s="12">
        <f t="shared" si="4"/>
        <v>0.91965914028619344</v>
      </c>
      <c r="H24" s="12">
        <f t="shared" si="5"/>
        <v>0.9779085818680161</v>
      </c>
      <c r="I24" s="9"/>
      <c r="J24" s="12">
        <f t="shared" si="6"/>
        <v>1.0900000000000001</v>
      </c>
      <c r="K24" s="12">
        <f t="shared" si="7"/>
        <v>0.79816513761467889</v>
      </c>
      <c r="L24" s="12">
        <f t="shared" si="8"/>
        <v>0.79816513761467889</v>
      </c>
      <c r="M24" s="9"/>
      <c r="N24" s="12">
        <f t="shared" si="9"/>
        <v>1.3697795426537041</v>
      </c>
      <c r="O24" s="12">
        <f t="shared" si="10"/>
        <v>0.85222672064777327</v>
      </c>
      <c r="P24" s="12">
        <f t="shared" si="11"/>
        <v>0.53261358524516422</v>
      </c>
      <c r="Q24" s="9"/>
      <c r="R24" s="12">
        <f t="shared" si="12"/>
        <v>1.0251740760578467</v>
      </c>
      <c r="S24" s="12">
        <f t="shared" si="13"/>
        <v>0.9670846394984326</v>
      </c>
      <c r="T24" s="12">
        <f t="shared" si="14"/>
        <v>1.6865203761755485</v>
      </c>
      <c r="U24" s="9"/>
      <c r="V24" s="12">
        <f t="shared" si="15"/>
        <v>1.1106993427147307</v>
      </c>
      <c r="W24" s="12">
        <f t="shared" si="16"/>
        <v>0.95128000207942509</v>
      </c>
      <c r="X24" s="12">
        <f t="shared" si="17"/>
        <v>0.75157282277533488</v>
      </c>
    </row>
    <row r="25" spans="1:24" x14ac:dyDescent="0.2">
      <c r="B25" s="12">
        <f t="shared" ref="B25:B26" si="18">B41/$B$43</f>
        <v>0.92166787177633169</v>
      </c>
      <c r="C25" s="12">
        <f t="shared" si="0"/>
        <v>0.82086820083682011</v>
      </c>
      <c r="D25" s="12">
        <f t="shared" si="2"/>
        <v>1.1678870292887027</v>
      </c>
      <c r="E25" s="10"/>
      <c r="F25" s="12">
        <f t="shared" si="3"/>
        <v>0.81738373378349916</v>
      </c>
      <c r="G25" s="12">
        <f t="shared" si="4"/>
        <v>0.9624197878638221</v>
      </c>
      <c r="H25" s="12">
        <f t="shared" si="5"/>
        <v>1.4139991775119574</v>
      </c>
      <c r="I25" s="9"/>
      <c r="J25" s="12">
        <f t="shared" si="6"/>
        <v>0.92333333333333334</v>
      </c>
      <c r="K25" s="12">
        <f t="shared" si="7"/>
        <v>0.67509025270758127</v>
      </c>
      <c r="L25" s="12">
        <f t="shared" si="8"/>
        <v>1.1985559566787003</v>
      </c>
      <c r="M25" s="9"/>
      <c r="N25" s="12">
        <f t="shared" si="9"/>
        <v>0.88884704915788038</v>
      </c>
      <c r="O25" s="12">
        <f t="shared" si="10"/>
        <v>1.1778162911611783</v>
      </c>
      <c r="P25" s="12">
        <f t="shared" si="11"/>
        <v>2.1414211438474871</v>
      </c>
      <c r="Q25" s="9"/>
      <c r="R25" s="12">
        <f t="shared" si="12"/>
        <v>1.0557043385109801</v>
      </c>
      <c r="S25" s="12">
        <f t="shared" si="13"/>
        <v>1.0167427701674276</v>
      </c>
      <c r="T25" s="12">
        <f t="shared" si="14"/>
        <v>1.8401826484018264</v>
      </c>
      <c r="U25" s="9"/>
      <c r="V25" s="12">
        <f t="shared" si="15"/>
        <v>1.0585537428676139</v>
      </c>
      <c r="W25" s="12">
        <f t="shared" si="16"/>
        <v>1.0940970291755263</v>
      </c>
      <c r="X25" s="12">
        <f t="shared" si="17"/>
        <v>1.363048174530316</v>
      </c>
    </row>
    <row r="26" spans="1:24" x14ac:dyDescent="0.2">
      <c r="B26" s="12">
        <f t="shared" si="18"/>
        <v>0.94866232827187269</v>
      </c>
      <c r="C26" s="12">
        <f t="shared" si="0"/>
        <v>0.90472560975609762</v>
      </c>
      <c r="D26" s="12">
        <f t="shared" si="2"/>
        <v>1.9425813008130079</v>
      </c>
      <c r="E26" s="10"/>
      <c r="F26" s="12">
        <f t="shared" si="3"/>
        <v>0.94804023995768039</v>
      </c>
      <c r="G26" s="12">
        <f t="shared" si="4"/>
        <v>1.0419243312109456</v>
      </c>
      <c r="H26" s="12">
        <f t="shared" si="5"/>
        <v>1.443777016933415</v>
      </c>
      <c r="I26" s="9"/>
      <c r="J26" s="12">
        <f t="shared" si="6"/>
        <v>0.83000000000000007</v>
      </c>
      <c r="K26" s="12">
        <f t="shared" si="7"/>
        <v>1.0281124497991967</v>
      </c>
      <c r="L26" s="12">
        <f t="shared" si="8"/>
        <v>0.80722891566265043</v>
      </c>
      <c r="M26" s="9"/>
      <c r="N26" s="12">
        <f t="shared" si="9"/>
        <v>1.0555251266602765</v>
      </c>
      <c r="O26" s="12">
        <f t="shared" si="10"/>
        <v>0.94424985405720963</v>
      </c>
      <c r="P26" s="12">
        <f t="shared" si="11"/>
        <v>2.6380618797431405</v>
      </c>
      <c r="Q26" s="9"/>
      <c r="R26" s="12">
        <f t="shared" si="12"/>
        <v>0.93840385645420454</v>
      </c>
      <c r="S26" s="12">
        <f t="shared" si="13"/>
        <v>1.1455479452054795</v>
      </c>
      <c r="T26" s="12">
        <f t="shared" si="14"/>
        <v>1.8561643835616439</v>
      </c>
      <c r="U26" s="9"/>
      <c r="V26" s="12">
        <f t="shared" si="15"/>
        <v>0.98904045834670062</v>
      </c>
      <c r="W26" s="12">
        <f t="shared" si="16"/>
        <v>1.0494006812835703</v>
      </c>
      <c r="X26" s="12">
        <f t="shared" si="17"/>
        <v>1.0839930648330764</v>
      </c>
    </row>
    <row r="27" spans="1:24" x14ac:dyDescent="0.2">
      <c r="A27" s="26" t="s">
        <v>47</v>
      </c>
      <c r="B27" s="31">
        <f>AVERAGE(B18:B26)</f>
        <v>1</v>
      </c>
      <c r="C27" s="31">
        <f t="shared" ref="C27:T27" si="19">AVERAGE(C18:C26)</f>
        <v>0.83365524276941394</v>
      </c>
      <c r="D27" s="31">
        <f t="shared" si="19"/>
        <v>1.9459450274894756</v>
      </c>
      <c r="E27" s="31"/>
      <c r="F27" s="31">
        <f t="shared" si="19"/>
        <v>1</v>
      </c>
      <c r="G27" s="31">
        <f t="shared" si="19"/>
        <v>0.89490064053327822</v>
      </c>
      <c r="H27" s="31">
        <f t="shared" si="19"/>
        <v>1.2612758274947891</v>
      </c>
      <c r="I27" s="31"/>
      <c r="J27" s="31">
        <f t="shared" si="19"/>
        <v>1</v>
      </c>
      <c r="K27" s="31">
        <f t="shared" si="19"/>
        <v>0.7853071871633025</v>
      </c>
      <c r="L27" s="31">
        <f t="shared" si="19"/>
        <v>1.2311404058339157</v>
      </c>
      <c r="M27" s="31"/>
      <c r="N27" s="31">
        <f t="shared" si="19"/>
        <v>1.0000000000000002</v>
      </c>
      <c r="O27" s="31">
        <f t="shared" si="19"/>
        <v>0.9068268055750871</v>
      </c>
      <c r="P27" s="31">
        <f t="shared" si="19"/>
        <v>1.4289030423791536</v>
      </c>
      <c r="Q27" s="31"/>
      <c r="R27" s="31">
        <f t="shared" si="19"/>
        <v>1</v>
      </c>
      <c r="S27" s="31">
        <f t="shared" si="19"/>
        <v>1.0039606427869183</v>
      </c>
      <c r="T27" s="31">
        <f t="shared" si="19"/>
        <v>1.9999504729998623</v>
      </c>
      <c r="U27" s="31"/>
      <c r="V27" s="31">
        <f t="shared" ref="V27" si="20">AVERAGE(V18:V26)</f>
        <v>1</v>
      </c>
      <c r="W27" s="31">
        <f t="shared" ref="W27" si="21">AVERAGE(W18:W26)</f>
        <v>1.0172241931899759</v>
      </c>
      <c r="X27" s="31">
        <f t="shared" ref="X27" si="22">AVERAGE(X18:X26)</f>
        <v>0.98006488142678194</v>
      </c>
    </row>
    <row r="28" spans="1:24" x14ac:dyDescent="0.2">
      <c r="A28" s="27" t="s">
        <v>48</v>
      </c>
      <c r="B28" s="33"/>
      <c r="C28" s="33">
        <f>IF(C27&lt;1,(1-C27)*-1,C27-1)</f>
        <v>-0.16634475723058606</v>
      </c>
      <c r="D28" s="33">
        <f t="shared" ref="D28" si="23">IF(D27&lt;1,(1-D27)*-1,D27-1)</f>
        <v>0.94594502748947562</v>
      </c>
      <c r="E28" s="29"/>
      <c r="F28" s="28"/>
      <c r="G28" s="33">
        <f>IF(G27&lt;1,(1-G27)*-1,G27-1)</f>
        <v>-0.10509935946672178</v>
      </c>
      <c r="H28" s="33">
        <f t="shared" ref="H28" si="24">IF(H27&lt;1,(1-H27)*-1,H27-1)</f>
        <v>0.26127582749478906</v>
      </c>
      <c r="I28" s="30"/>
      <c r="J28" s="28"/>
      <c r="K28" s="33">
        <f>IF(K27&lt;1,(1-K27)*-1,K27-1)</f>
        <v>-0.2146928128366975</v>
      </c>
      <c r="L28" s="33">
        <f t="shared" ref="L28" si="25">IF(L27&lt;1,(1-L27)*-1,L27-1)</f>
        <v>0.23114040583391571</v>
      </c>
      <c r="M28" s="30"/>
      <c r="N28" s="28"/>
      <c r="O28" s="33">
        <f>IF(O27&lt;1,(1-O27)*-1,O27-1)</f>
        <v>-9.3173194424912897E-2</v>
      </c>
      <c r="P28" s="33">
        <f t="shared" ref="P28" si="26">IF(P27&lt;1,(1-P27)*-1,P27-1)</f>
        <v>0.42890304237915355</v>
      </c>
      <c r="Q28" s="30"/>
      <c r="R28" s="28"/>
      <c r="S28" s="33">
        <f>IF(S27&lt;1,(1-S27)*-1,S27-1)</f>
        <v>3.9606427869183225E-3</v>
      </c>
      <c r="T28" s="33">
        <f t="shared" ref="T28" si="27">IF(T27&lt;1,(1-T27)*-1,T27-1)</f>
        <v>0.99995047299986228</v>
      </c>
      <c r="U28" s="30"/>
      <c r="V28" s="28"/>
      <c r="W28" s="33">
        <f>IF(W27&lt;1,(1-W27)*-1,W27-1)</f>
        <v>1.7224193189975923E-2</v>
      </c>
      <c r="X28" s="33">
        <f t="shared" ref="X28" si="28">IF(X27&lt;1,(1-X27)*-1,X27-1)</f>
        <v>-1.9935118573218058E-2</v>
      </c>
    </row>
    <row r="30" spans="1:24" ht="17" thickBot="1" x14ac:dyDescent="0.25"/>
    <row r="31" spans="1:24" ht="17" thickBot="1" x14ac:dyDescent="0.25">
      <c r="B31" s="59" t="s">
        <v>22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1"/>
    </row>
    <row r="32" spans="1:24" s="1" customFormat="1" x14ac:dyDescent="0.2">
      <c r="B32" s="62" t="s">
        <v>34</v>
      </c>
      <c r="C32" s="62"/>
      <c r="D32" s="62"/>
      <c r="F32" s="62" t="s">
        <v>35</v>
      </c>
      <c r="G32" s="62"/>
      <c r="H32" s="62"/>
      <c r="J32" s="62" t="s">
        <v>36</v>
      </c>
      <c r="K32" s="62"/>
      <c r="L32" s="62"/>
      <c r="N32" s="62" t="s">
        <v>37</v>
      </c>
      <c r="O32" s="62"/>
      <c r="P32" s="62"/>
      <c r="R32" s="62" t="s">
        <v>38</v>
      </c>
      <c r="S32" s="62"/>
      <c r="T32" s="62"/>
      <c r="V32" s="62" t="s">
        <v>39</v>
      </c>
      <c r="W32" s="62"/>
      <c r="X32" s="62"/>
    </row>
    <row r="33" spans="1:24" x14ac:dyDescent="0.2">
      <c r="B33" s="7" t="s">
        <v>42</v>
      </c>
      <c r="C33" s="7" t="s">
        <v>43</v>
      </c>
      <c r="D33" s="7" t="s">
        <v>44</v>
      </c>
      <c r="F33" s="7" t="s">
        <v>42</v>
      </c>
      <c r="G33" s="7" t="s">
        <v>43</v>
      </c>
      <c r="H33" s="7" t="s">
        <v>44</v>
      </c>
      <c r="J33" s="7" t="s">
        <v>42</v>
      </c>
      <c r="K33" s="7" t="s">
        <v>43</v>
      </c>
      <c r="L33" s="7" t="s">
        <v>44</v>
      </c>
      <c r="N33" s="7" t="s">
        <v>42</v>
      </c>
      <c r="O33" s="7" t="s">
        <v>43</v>
      </c>
      <c r="P33" s="7" t="s">
        <v>44</v>
      </c>
      <c r="R33" s="7" t="s">
        <v>42</v>
      </c>
      <c r="S33" s="7" t="s">
        <v>43</v>
      </c>
      <c r="T33" s="7" t="s">
        <v>44</v>
      </c>
      <c r="V33" s="7" t="s">
        <v>42</v>
      </c>
      <c r="W33" s="7" t="s">
        <v>43</v>
      </c>
      <c r="X33" s="7" t="s">
        <v>44</v>
      </c>
    </row>
    <row r="34" spans="1:24" x14ac:dyDescent="0.2">
      <c r="B34" s="8">
        <v>52.95</v>
      </c>
      <c r="C34" s="8">
        <v>53.82</v>
      </c>
      <c r="D34" s="8">
        <v>152.22999999999999</v>
      </c>
      <c r="E34" s="9"/>
      <c r="F34" s="12">
        <v>294.23084899999998</v>
      </c>
      <c r="G34" s="12">
        <v>211.736448</v>
      </c>
      <c r="H34" s="12">
        <v>505.83982300000002</v>
      </c>
      <c r="I34" s="9"/>
      <c r="J34" s="8">
        <v>3.05</v>
      </c>
      <c r="K34" s="8">
        <v>4.1100000000000003</v>
      </c>
      <c r="L34" s="8">
        <v>6.14</v>
      </c>
      <c r="M34" s="9"/>
      <c r="N34" s="8">
        <v>36.130000000000003</v>
      </c>
      <c r="O34" s="8">
        <v>48.33</v>
      </c>
      <c r="P34" s="8">
        <v>54.51</v>
      </c>
      <c r="Q34" s="9"/>
      <c r="R34" s="8">
        <v>6.55</v>
      </c>
      <c r="S34" s="8">
        <v>9.33</v>
      </c>
      <c r="T34" s="8">
        <v>18.29</v>
      </c>
      <c r="U34" s="9"/>
      <c r="V34" s="12">
        <v>145.89656607763322</v>
      </c>
      <c r="W34" s="12">
        <v>229.80443884318143</v>
      </c>
      <c r="X34" s="12">
        <v>130.66476121472712</v>
      </c>
    </row>
    <row r="35" spans="1:24" x14ac:dyDescent="0.2">
      <c r="B35" s="8">
        <v>55.52</v>
      </c>
      <c r="C35" s="8">
        <v>27.53</v>
      </c>
      <c r="D35" s="8">
        <v>79.44</v>
      </c>
      <c r="E35" s="9"/>
      <c r="F35" s="12">
        <v>279.53712300000001</v>
      </c>
      <c r="G35" s="12">
        <v>241.56026800000001</v>
      </c>
      <c r="H35" s="12">
        <v>337.363946</v>
      </c>
      <c r="I35" s="9"/>
      <c r="J35" s="8">
        <v>3.78</v>
      </c>
      <c r="K35" s="8">
        <v>1.31</v>
      </c>
      <c r="L35" s="8">
        <v>4.17</v>
      </c>
      <c r="M35" s="9"/>
      <c r="N35" s="8">
        <v>33.020000000000003</v>
      </c>
      <c r="O35" s="8">
        <v>19.059999999999999</v>
      </c>
      <c r="P35" s="8">
        <v>44.08</v>
      </c>
      <c r="Q35" s="9"/>
      <c r="R35" s="8">
        <v>8.2100000000000009</v>
      </c>
      <c r="S35" s="8">
        <v>5.18</v>
      </c>
      <c r="T35" s="8">
        <v>11.95</v>
      </c>
      <c r="U35" s="9"/>
      <c r="V35" s="12">
        <v>164.72857612363143</v>
      </c>
      <c r="W35" s="12">
        <v>123.20436109505015</v>
      </c>
      <c r="X35" s="12">
        <v>159.32767877552695</v>
      </c>
    </row>
    <row r="36" spans="1:24" x14ac:dyDescent="0.2">
      <c r="B36" s="8">
        <v>34.270000000000003</v>
      </c>
      <c r="C36" s="8">
        <v>29.21</v>
      </c>
      <c r="D36" s="8">
        <v>50.54</v>
      </c>
      <c r="E36" s="9"/>
      <c r="F36" s="12">
        <v>271.54300999999998</v>
      </c>
      <c r="G36" s="12">
        <v>265.638307</v>
      </c>
      <c r="H36" s="12">
        <v>271.01293099999998</v>
      </c>
      <c r="I36" s="9"/>
      <c r="J36" s="8">
        <v>2.4500000000000002</v>
      </c>
      <c r="K36" s="8">
        <v>1.99</v>
      </c>
      <c r="L36" s="8">
        <v>1.37</v>
      </c>
      <c r="M36" s="9"/>
      <c r="N36" s="8">
        <v>28.25</v>
      </c>
      <c r="O36" s="8">
        <v>25.38</v>
      </c>
      <c r="P36" s="8">
        <v>24.71</v>
      </c>
      <c r="Q36" s="9"/>
      <c r="R36" s="8">
        <v>5.34</v>
      </c>
      <c r="S36" s="8">
        <v>5.82</v>
      </c>
      <c r="T36" s="8">
        <v>9.33</v>
      </c>
      <c r="U36" s="9"/>
      <c r="V36" s="12">
        <v>148.41838452739515</v>
      </c>
      <c r="W36" s="12">
        <v>147.79611440403232</v>
      </c>
      <c r="X36" s="12">
        <v>125.99077329114976</v>
      </c>
    </row>
    <row r="37" spans="1:24" x14ac:dyDescent="0.2">
      <c r="B37" s="8">
        <v>45.03</v>
      </c>
      <c r="C37" s="8">
        <v>27.38</v>
      </c>
      <c r="D37" s="8">
        <v>84.6</v>
      </c>
      <c r="E37" s="9"/>
      <c r="F37" s="12">
        <v>350.76388700000001</v>
      </c>
      <c r="G37" s="12">
        <v>252.86219800000001</v>
      </c>
      <c r="H37" s="12">
        <v>319.730797</v>
      </c>
      <c r="I37" s="9"/>
      <c r="J37" s="8">
        <v>3.77</v>
      </c>
      <c r="K37" s="8">
        <v>1.79</v>
      </c>
      <c r="L37" s="8">
        <v>4.88</v>
      </c>
      <c r="M37" s="9"/>
      <c r="N37" s="8">
        <v>33.299999999999997</v>
      </c>
      <c r="O37" s="8">
        <v>20.56</v>
      </c>
      <c r="P37" s="8">
        <v>32.549999999999997</v>
      </c>
      <c r="Q37" s="9"/>
      <c r="R37" s="8">
        <v>6.72</v>
      </c>
      <c r="S37" s="8">
        <v>4.3499999999999996</v>
      </c>
      <c r="T37" s="8">
        <v>11.64</v>
      </c>
      <c r="U37" s="9"/>
      <c r="V37" s="12">
        <v>154.18031179075211</v>
      </c>
      <c r="W37" s="12">
        <v>127.43740888547062</v>
      </c>
      <c r="X37" s="12">
        <v>152.4408575973178</v>
      </c>
    </row>
    <row r="38" spans="1:24" x14ac:dyDescent="0.2">
      <c r="B38" s="8">
        <v>28.58</v>
      </c>
      <c r="C38" s="8">
        <v>30</v>
      </c>
      <c r="D38" s="8">
        <v>64.98</v>
      </c>
      <c r="E38" s="9"/>
      <c r="F38" s="12">
        <v>222.677244</v>
      </c>
      <c r="G38" s="12">
        <v>218.15168600000001</v>
      </c>
      <c r="H38" s="12">
        <v>293.91597000000002</v>
      </c>
      <c r="I38" s="9"/>
      <c r="J38" s="8">
        <v>2.59</v>
      </c>
      <c r="K38" s="8">
        <v>2.0099999999999998</v>
      </c>
      <c r="L38" s="8">
        <v>4.07</v>
      </c>
      <c r="M38" s="9"/>
      <c r="N38" s="8">
        <v>23.52</v>
      </c>
      <c r="O38" s="8">
        <v>21.18</v>
      </c>
      <c r="P38" s="8">
        <v>31.35</v>
      </c>
      <c r="Q38" s="9"/>
      <c r="R38" s="8">
        <v>4.63</v>
      </c>
      <c r="S38" s="8">
        <v>5.0199999999999996</v>
      </c>
      <c r="T38" s="8">
        <v>10.69</v>
      </c>
      <c r="U38" s="9"/>
      <c r="V38" s="12">
        <v>165.93515074560466</v>
      </c>
      <c r="W38" s="12">
        <v>147.82419117687888</v>
      </c>
      <c r="X38" s="12">
        <v>164.28787797903817</v>
      </c>
    </row>
    <row r="39" spans="1:24" x14ac:dyDescent="0.2">
      <c r="B39" s="8">
        <v>37.479999999999997</v>
      </c>
      <c r="C39" s="8">
        <v>32.42</v>
      </c>
      <c r="D39" s="8">
        <v>112.48</v>
      </c>
      <c r="E39" s="9"/>
      <c r="F39" s="12">
        <v>290.611289</v>
      </c>
      <c r="G39" s="12">
        <v>252.10823199999999</v>
      </c>
      <c r="H39" s="12">
        <v>395.30208699999997</v>
      </c>
      <c r="I39" s="9"/>
      <c r="J39" s="8">
        <v>2.83</v>
      </c>
      <c r="K39" s="8">
        <v>2.29</v>
      </c>
      <c r="L39" s="8">
        <v>4.91</v>
      </c>
      <c r="M39" s="9"/>
      <c r="N39" s="8">
        <v>30.33</v>
      </c>
      <c r="O39" s="8">
        <v>25.96</v>
      </c>
      <c r="P39" s="8">
        <v>46.08</v>
      </c>
      <c r="Q39" s="9"/>
      <c r="R39" s="8">
        <v>5.77</v>
      </c>
      <c r="S39" s="8">
        <v>5.94</v>
      </c>
      <c r="T39" s="8">
        <v>14.89</v>
      </c>
      <c r="U39" s="9"/>
      <c r="V39" s="12">
        <v>151.88316329332807</v>
      </c>
      <c r="W39" s="12">
        <v>155.5264310016606</v>
      </c>
      <c r="X39" s="12">
        <v>141.47579490156244</v>
      </c>
    </row>
    <row r="40" spans="1:24" x14ac:dyDescent="0.2">
      <c r="B40" s="8">
        <v>41.98</v>
      </c>
      <c r="C40" s="8">
        <v>37.36</v>
      </c>
      <c r="D40" s="8">
        <v>61.67</v>
      </c>
      <c r="E40" s="9"/>
      <c r="F40" s="12">
        <v>300.55567100000002</v>
      </c>
      <c r="G40" s="12">
        <v>276.40877</v>
      </c>
      <c r="H40" s="12">
        <v>293.91597000000002</v>
      </c>
      <c r="I40" s="9"/>
      <c r="J40" s="8">
        <v>3.27</v>
      </c>
      <c r="K40" s="8">
        <v>2.61</v>
      </c>
      <c r="L40" s="8">
        <v>2.61</v>
      </c>
      <c r="M40" s="9"/>
      <c r="N40" s="8">
        <v>44.46</v>
      </c>
      <c r="O40" s="8">
        <v>37.89</v>
      </c>
      <c r="P40" s="8">
        <v>23.68</v>
      </c>
      <c r="Q40" s="9"/>
      <c r="R40" s="8">
        <v>6.38</v>
      </c>
      <c r="S40" s="8">
        <v>6.17</v>
      </c>
      <c r="T40" s="8">
        <v>10.76</v>
      </c>
      <c r="U40" s="9"/>
      <c r="V40" s="12">
        <v>177.02154578677462</v>
      </c>
      <c r="W40" s="12">
        <v>168.39705644414602</v>
      </c>
      <c r="X40" s="12">
        <v>133.04458285901939</v>
      </c>
    </row>
    <row r="41" spans="1:24" x14ac:dyDescent="0.2">
      <c r="B41" s="8">
        <v>38.24</v>
      </c>
      <c r="C41" s="8">
        <v>31.39</v>
      </c>
      <c r="D41" s="8">
        <v>44.66</v>
      </c>
      <c r="E41" s="9"/>
      <c r="F41" s="12">
        <v>227.08658399999999</v>
      </c>
      <c r="G41" s="12">
        <v>218.55262200000001</v>
      </c>
      <c r="H41" s="12">
        <v>321.10024299999998</v>
      </c>
      <c r="I41" s="9"/>
      <c r="J41" s="8">
        <v>2.77</v>
      </c>
      <c r="K41" s="8">
        <v>1.87</v>
      </c>
      <c r="L41" s="8">
        <v>3.32</v>
      </c>
      <c r="M41" s="9"/>
      <c r="N41" s="8">
        <v>28.85</v>
      </c>
      <c r="O41" s="8">
        <v>33.979999999999997</v>
      </c>
      <c r="P41" s="8">
        <v>61.78</v>
      </c>
      <c r="Q41" s="9"/>
      <c r="R41" s="8">
        <v>6.57</v>
      </c>
      <c r="S41" s="8">
        <v>6.68</v>
      </c>
      <c r="T41" s="8">
        <v>12.09</v>
      </c>
      <c r="U41" s="9"/>
      <c r="V41" s="12">
        <v>168.71066062107946</v>
      </c>
      <c r="W41" s="12">
        <v>184.58583257576348</v>
      </c>
      <c r="X41" s="12">
        <v>229.96075798336602</v>
      </c>
    </row>
    <row r="42" spans="1:24" x14ac:dyDescent="0.2">
      <c r="B42" s="8">
        <v>39.36</v>
      </c>
      <c r="C42" s="8">
        <v>35.61</v>
      </c>
      <c r="D42" s="8">
        <v>76.459999999999994</v>
      </c>
      <c r="E42" s="9"/>
      <c r="F42" s="12">
        <v>263.38574</v>
      </c>
      <c r="G42" s="12">
        <v>274.42801100000003</v>
      </c>
      <c r="H42" s="12">
        <v>380.27027800000002</v>
      </c>
      <c r="I42" s="9"/>
      <c r="J42" s="8">
        <v>2.4900000000000002</v>
      </c>
      <c r="K42" s="8">
        <v>2.56</v>
      </c>
      <c r="L42" s="8">
        <v>2.0099999999999998</v>
      </c>
      <c r="M42" s="9"/>
      <c r="N42" s="8">
        <v>34.26</v>
      </c>
      <c r="O42" s="8">
        <v>32.35</v>
      </c>
      <c r="P42" s="8">
        <v>90.38</v>
      </c>
      <c r="Q42" s="9"/>
      <c r="R42" s="8">
        <v>5.84</v>
      </c>
      <c r="S42" s="8">
        <v>6.69</v>
      </c>
      <c r="T42" s="8">
        <v>10.84</v>
      </c>
      <c r="U42" s="9"/>
      <c r="V42" s="12">
        <v>157.6317406961503</v>
      </c>
      <c r="W42" s="12">
        <v>165.41885607845524</v>
      </c>
      <c r="X42" s="12">
        <v>170.87171371219276</v>
      </c>
    </row>
    <row r="43" spans="1:24" x14ac:dyDescent="0.2">
      <c r="A43" s="26" t="s">
        <v>47</v>
      </c>
      <c r="B43" s="32">
        <f>AVERAGE(B34:B42)</f>
        <v>41.49</v>
      </c>
      <c r="C43" s="32">
        <f t="shared" ref="C43:D43" si="29">AVERAGE(C34:C42)</f>
        <v>33.857777777777784</v>
      </c>
      <c r="D43" s="32">
        <f t="shared" si="29"/>
        <v>80.784444444444432</v>
      </c>
      <c r="E43" s="32"/>
      <c r="F43" s="32">
        <f t="shared" ref="F43" si="30">AVERAGE(F34:F42)</f>
        <v>277.82126633333337</v>
      </c>
      <c r="G43" s="32">
        <f t="shared" ref="G43:H43" si="31">AVERAGE(G34:G42)</f>
        <v>245.71628244444446</v>
      </c>
      <c r="H43" s="32">
        <f t="shared" si="31"/>
        <v>346.49467166666659</v>
      </c>
      <c r="I43" s="32"/>
      <c r="J43" s="32">
        <f t="shared" ref="J43:K43" si="32">AVERAGE(J34:J42)</f>
        <v>3</v>
      </c>
      <c r="K43" s="32">
        <f t="shared" si="32"/>
        <v>2.2822222222222219</v>
      </c>
      <c r="L43" s="32">
        <f t="shared" ref="L43" si="33">AVERAGE(L34:L42)</f>
        <v>3.7199999999999998</v>
      </c>
      <c r="M43" s="32"/>
      <c r="N43" s="32">
        <f t="shared" ref="N43" si="34">AVERAGE(N34:N42)</f>
        <v>32.457777777777778</v>
      </c>
      <c r="O43" s="32">
        <f t="shared" ref="O43" si="35">AVERAGE(O34:O42)</f>
        <v>29.41</v>
      </c>
      <c r="P43" s="32">
        <f t="shared" ref="P43" si="36">AVERAGE(P34:P42)</f>
        <v>45.457777777777778</v>
      </c>
      <c r="Q43" s="32"/>
      <c r="R43" s="32">
        <f t="shared" ref="R43" si="37">AVERAGE(R34:R42)</f>
        <v>6.2233333333333336</v>
      </c>
      <c r="S43" s="32">
        <f t="shared" ref="S43:T43" si="38">AVERAGE(S34:S42)</f>
        <v>6.1311111111111112</v>
      </c>
      <c r="T43" s="32">
        <f t="shared" si="38"/>
        <v>12.275555555555556</v>
      </c>
      <c r="U43" s="32"/>
      <c r="V43" s="32">
        <f t="shared" ref="V43:W43" si="39">AVERAGE(V34:V42)</f>
        <v>159.37845551803878</v>
      </c>
      <c r="W43" s="32">
        <f t="shared" si="39"/>
        <v>161.1105211671821</v>
      </c>
      <c r="X43" s="32">
        <f t="shared" ref="X43" si="40">AVERAGE(X34:X42)</f>
        <v>156.45164425710004</v>
      </c>
    </row>
  </sheetData>
  <mergeCells count="22">
    <mergeCell ref="A2:A12"/>
    <mergeCell ref="B1:X1"/>
    <mergeCell ref="B2:D2"/>
    <mergeCell ref="F2:H2"/>
    <mergeCell ref="J2:L2"/>
    <mergeCell ref="N2:P2"/>
    <mergeCell ref="R2:T2"/>
    <mergeCell ref="V2:X2"/>
    <mergeCell ref="B15:X15"/>
    <mergeCell ref="B16:D16"/>
    <mergeCell ref="F16:H16"/>
    <mergeCell ref="J16:L16"/>
    <mergeCell ref="N16:P16"/>
    <mergeCell ref="R16:T16"/>
    <mergeCell ref="V16:X16"/>
    <mergeCell ref="B31:X31"/>
    <mergeCell ref="B32:D32"/>
    <mergeCell ref="F32:H32"/>
    <mergeCell ref="J32:L32"/>
    <mergeCell ref="N32:P32"/>
    <mergeCell ref="R32:T32"/>
    <mergeCell ref="V32:X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7BAFA-FA19-0948-9365-D07FE8FE9E2C}">
  <dimension ref="A1:B8"/>
  <sheetViews>
    <sheetView workbookViewId="0"/>
  </sheetViews>
  <sheetFormatPr baseColWidth="10" defaultRowHeight="16" x14ac:dyDescent="0.2"/>
  <cols>
    <col min="1" max="16384" width="10.83203125" style="6"/>
  </cols>
  <sheetData>
    <row r="1" spans="1:2" x14ac:dyDescent="0.2">
      <c r="A1" s="1" t="s">
        <v>53</v>
      </c>
    </row>
    <row r="2" spans="1:2" x14ac:dyDescent="0.2">
      <c r="B2" s="6" t="s">
        <v>46</v>
      </c>
    </row>
    <row r="3" spans="1:2" x14ac:dyDescent="0.2">
      <c r="A3" s="7" t="s">
        <v>34</v>
      </c>
      <c r="B3" s="8">
        <v>-16.600000000000001</v>
      </c>
    </row>
    <row r="4" spans="1:2" x14ac:dyDescent="0.2">
      <c r="A4" s="7" t="s">
        <v>35</v>
      </c>
      <c r="B4" s="8">
        <v>-10.5</v>
      </c>
    </row>
    <row r="5" spans="1:2" x14ac:dyDescent="0.2">
      <c r="A5" s="7" t="s">
        <v>36</v>
      </c>
      <c r="B5" s="8">
        <v>-21.5</v>
      </c>
    </row>
    <row r="6" spans="1:2" x14ac:dyDescent="0.2">
      <c r="A6" s="7" t="s">
        <v>37</v>
      </c>
      <c r="B6" s="8">
        <v>-9.3000000000000007</v>
      </c>
    </row>
    <row r="7" spans="1:2" x14ac:dyDescent="0.2">
      <c r="A7" s="7" t="s">
        <v>38</v>
      </c>
      <c r="B7" s="8">
        <v>0.4</v>
      </c>
    </row>
    <row r="8" spans="1:2" x14ac:dyDescent="0.2">
      <c r="A8" s="7" t="s">
        <v>39</v>
      </c>
      <c r="B8" s="8">
        <v>1.7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3b</vt:lpstr>
      <vt:lpstr>3c</vt:lpstr>
      <vt:lpstr>3d</vt:lpstr>
      <vt:lpstr>3f</vt:lpstr>
      <vt:lpstr>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Rausser</dc:creator>
  <cp:lastModifiedBy>Shannon Rausser</cp:lastModifiedBy>
  <dcterms:created xsi:type="dcterms:W3CDTF">2021-08-26T16:39:58Z</dcterms:created>
  <dcterms:modified xsi:type="dcterms:W3CDTF">2021-09-03T14:38:54Z</dcterms:modified>
</cp:coreProperties>
</file>