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nonrausser/Google Drive/MitoLab - General/ Members Folders/Shannon/Mito Inflammation Project/Paper/Manuscript/eLife submission/Source data/"/>
    </mc:Choice>
  </mc:AlternateContent>
  <xr:revisionPtr revIDLastSave="0" documentId="13_ncr:1_{55AD3182-B059-0242-AD7D-92EBDCB0873D}" xr6:coauthVersionLast="36" xr6:coauthVersionMax="47" xr10:uidLastSave="{00000000-0000-0000-0000-000000000000}"/>
  <bookViews>
    <workbookView xWindow="7600" yWindow="3700" windowWidth="25600" windowHeight="15540" xr2:uid="{94F98D35-2964-5945-8D39-DFC751336641}"/>
  </bookViews>
  <sheets>
    <sheet name="6b" sheetId="1" r:id="rId1"/>
    <sheet name="6c" sheetId="2" r:id="rId2"/>
    <sheet name="6d" sheetId="3" r:id="rId3"/>
    <sheet name="6e" sheetId="4" r:id="rId4"/>
    <sheet name="6f" sheetId="5" r:id="rId5"/>
    <sheet name="6g" sheetId="6" r:id="rId6"/>
    <sheet name="6h" sheetId="7" r:id="rId7"/>
    <sheet name="6i" sheetId="8" r:id="rId8"/>
    <sheet name="6j" sheetId="9" r:id="rId9"/>
    <sheet name="6k" sheetId="10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6" l="1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G4" i="6"/>
  <c r="F4" i="6"/>
  <c r="D4" i="6"/>
  <c r="C4" i="6"/>
  <c r="B4" i="6"/>
  <c r="G3" i="6"/>
  <c r="F3" i="6"/>
  <c r="D3" i="6"/>
  <c r="C3" i="6"/>
  <c r="B3" i="6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H7" i="5"/>
  <c r="G7" i="5"/>
  <c r="F7" i="5"/>
  <c r="E7" i="5"/>
  <c r="D7" i="5"/>
  <c r="C7" i="5"/>
  <c r="B7" i="5"/>
  <c r="H6" i="5"/>
  <c r="G6" i="5"/>
  <c r="F6" i="5"/>
  <c r="E6" i="5"/>
  <c r="D6" i="5"/>
  <c r="C6" i="5"/>
  <c r="B6" i="5"/>
  <c r="H5" i="5"/>
  <c r="G5" i="5"/>
  <c r="F5" i="5"/>
  <c r="E5" i="5"/>
  <c r="D5" i="5"/>
  <c r="C5" i="5"/>
  <c r="B5" i="5"/>
  <c r="G4" i="5"/>
  <c r="F4" i="5"/>
  <c r="D4" i="5"/>
  <c r="C4" i="5"/>
  <c r="B4" i="5"/>
  <c r="G3" i="5"/>
  <c r="F3" i="5"/>
  <c r="D3" i="5"/>
  <c r="C3" i="5"/>
  <c r="B3" i="5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G4" i="4"/>
  <c r="F4" i="4"/>
  <c r="D4" i="4"/>
  <c r="C4" i="4"/>
  <c r="B4" i="4"/>
  <c r="G3" i="4"/>
  <c r="F3" i="4"/>
  <c r="D3" i="4"/>
  <c r="C3" i="4"/>
  <c r="B3" i="4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G4" i="3"/>
  <c r="F4" i="3"/>
  <c r="D4" i="3"/>
  <c r="C4" i="3"/>
  <c r="B4" i="3"/>
  <c r="G3" i="3"/>
  <c r="F3" i="3"/>
  <c r="D3" i="3"/>
  <c r="C3" i="3"/>
  <c r="B3" i="3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G4" i="2"/>
  <c r="F4" i="2"/>
  <c r="D4" i="2"/>
  <c r="C4" i="2"/>
  <c r="B4" i="2"/>
  <c r="G3" i="2"/>
  <c r="F3" i="2"/>
  <c r="D3" i="2"/>
  <c r="C3" i="2"/>
  <c r="B3" i="2"/>
  <c r="B4" i="1"/>
  <c r="C4" i="1"/>
  <c r="D4" i="1"/>
  <c r="F4" i="1"/>
  <c r="G4" i="1"/>
  <c r="B5" i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G3" i="1"/>
  <c r="F3" i="1"/>
  <c r="D3" i="1"/>
  <c r="C3" i="1"/>
  <c r="B3" i="1"/>
  <c r="Q15" i="6"/>
  <c r="P15" i="6"/>
  <c r="O15" i="6"/>
  <c r="N15" i="6"/>
  <c r="M15" i="6"/>
  <c r="L15" i="6"/>
  <c r="K15" i="6"/>
  <c r="Q13" i="6"/>
  <c r="Q14" i="6" s="1"/>
  <c r="P13" i="6"/>
  <c r="P14" i="6" s="1"/>
  <c r="O13" i="6"/>
  <c r="O14" i="6" s="1"/>
  <c r="N13" i="6"/>
  <c r="N14" i="6" s="1"/>
  <c r="M13" i="6"/>
  <c r="M14" i="6" s="1"/>
  <c r="L13" i="6"/>
  <c r="L14" i="6" s="1"/>
  <c r="K13" i="6"/>
  <c r="K14" i="6" s="1"/>
  <c r="Q15" i="5"/>
  <c r="P15" i="5"/>
  <c r="O15" i="5"/>
  <c r="N15" i="5"/>
  <c r="M15" i="5"/>
  <c r="L15" i="5"/>
  <c r="K15" i="5"/>
  <c r="Q13" i="5"/>
  <c r="Q14" i="5" s="1"/>
  <c r="P13" i="5"/>
  <c r="P14" i="5" s="1"/>
  <c r="O13" i="5"/>
  <c r="O14" i="5" s="1"/>
  <c r="N13" i="5"/>
  <c r="N14" i="5" s="1"/>
  <c r="M13" i="5"/>
  <c r="M14" i="5" s="1"/>
  <c r="L13" i="5"/>
  <c r="L14" i="5" s="1"/>
  <c r="K13" i="5"/>
  <c r="K14" i="5" s="1"/>
  <c r="Q15" i="4"/>
  <c r="P15" i="4"/>
  <c r="O15" i="4"/>
  <c r="N15" i="4"/>
  <c r="M15" i="4"/>
  <c r="L15" i="4"/>
  <c r="K15" i="4"/>
  <c r="Q13" i="4"/>
  <c r="Q14" i="4" s="1"/>
  <c r="P13" i="4"/>
  <c r="P14" i="4" s="1"/>
  <c r="O13" i="4"/>
  <c r="O14" i="4" s="1"/>
  <c r="N13" i="4"/>
  <c r="N14" i="4" s="1"/>
  <c r="M13" i="4"/>
  <c r="M14" i="4" s="1"/>
  <c r="L13" i="4"/>
  <c r="L14" i="4" s="1"/>
  <c r="K13" i="4"/>
  <c r="K14" i="4" s="1"/>
  <c r="Q15" i="3" l="1"/>
  <c r="P15" i="3"/>
  <c r="O15" i="3"/>
  <c r="N15" i="3"/>
  <c r="M15" i="3"/>
  <c r="L15" i="3"/>
  <c r="K15" i="3"/>
  <c r="Q13" i="3"/>
  <c r="Q14" i="3" s="1"/>
  <c r="P13" i="3"/>
  <c r="P14" i="3" s="1"/>
  <c r="O13" i="3"/>
  <c r="O14" i="3" s="1"/>
  <c r="N13" i="3"/>
  <c r="N14" i="3" s="1"/>
  <c r="M13" i="3"/>
  <c r="M14" i="3" s="1"/>
  <c r="L13" i="3"/>
  <c r="L14" i="3" s="1"/>
  <c r="K13" i="3"/>
  <c r="K14" i="3" s="1"/>
  <c r="Q15" i="2"/>
  <c r="P15" i="2"/>
  <c r="O15" i="2"/>
  <c r="N15" i="2"/>
  <c r="M15" i="2"/>
  <c r="L15" i="2"/>
  <c r="K15" i="2"/>
  <c r="Q13" i="2"/>
  <c r="Q14" i="2" s="1"/>
  <c r="P13" i="2"/>
  <c r="P14" i="2" s="1"/>
  <c r="O13" i="2"/>
  <c r="O14" i="2" s="1"/>
  <c r="N13" i="2"/>
  <c r="N14" i="2" s="1"/>
  <c r="M13" i="2"/>
  <c r="M14" i="2" s="1"/>
  <c r="L13" i="2"/>
  <c r="L14" i="2" s="1"/>
  <c r="K13" i="2"/>
  <c r="K14" i="2" s="1"/>
  <c r="L15" i="1"/>
  <c r="M15" i="1"/>
  <c r="N15" i="1"/>
  <c r="O15" i="1"/>
  <c r="P15" i="1"/>
  <c r="Q15" i="1"/>
  <c r="K15" i="1"/>
  <c r="Q13" i="1"/>
  <c r="Q14" i="1" s="1"/>
  <c r="N13" i="1"/>
  <c r="N14" i="1" s="1"/>
  <c r="L13" i="1"/>
  <c r="L14" i="1" s="1"/>
  <c r="M13" i="1"/>
  <c r="M14" i="1" s="1"/>
  <c r="O13" i="1"/>
  <c r="O14" i="1" s="1"/>
  <c r="P13" i="1"/>
  <c r="P14" i="1" s="1"/>
  <c r="K13" i="1"/>
  <c r="K14" i="1" s="1"/>
</calcChain>
</file>

<file path=xl/sharedStrings.xml><?xml version="1.0" encoding="utf-8"?>
<sst xmlns="http://schemas.openxmlformats.org/spreadsheetml/2006/main" count="466" uniqueCount="64">
  <si>
    <t>Week</t>
  </si>
  <si>
    <t>PBMCs</t>
  </si>
  <si>
    <t>Natural killers</t>
  </si>
  <si>
    <t>Neutrophils</t>
  </si>
  <si>
    <t>Monocytes</t>
  </si>
  <si>
    <t>rMSSD</t>
  </si>
  <si>
    <t>rMSSD/avg</t>
  </si>
  <si>
    <t>NA</t>
  </si>
  <si>
    <t>CV%</t>
  </si>
  <si>
    <t>CD8+ Naïve</t>
  </si>
  <si>
    <t>CD4+ Naïve</t>
  </si>
  <si>
    <t>CD4+ CM &amp; EM</t>
  </si>
  <si>
    <t>CS activity z score</t>
  </si>
  <si>
    <t>Raw CS activity</t>
  </si>
  <si>
    <t>mtDNAcn z score</t>
  </si>
  <si>
    <t>Raw mtDNAcn</t>
  </si>
  <si>
    <t>MHI z score</t>
  </si>
  <si>
    <t>Raw MHI</t>
  </si>
  <si>
    <t>CI activity z score</t>
  </si>
  <si>
    <t>Raw CI activity</t>
  </si>
  <si>
    <t>CII activity z score</t>
  </si>
  <si>
    <t>Raw CII activity</t>
  </si>
  <si>
    <t>CIV activity z score</t>
  </si>
  <si>
    <t>Raw CIV activity</t>
  </si>
  <si>
    <t>*For cohort data (left), see source data for Figure 4a.</t>
  </si>
  <si>
    <t xml:space="preserve">*Individual Spearman's r values were first transformed to Fisher's Z, then averaged before transforming back to Spearman's r </t>
  </si>
  <si>
    <t>Avg Spearman's r</t>
  </si>
  <si>
    <t>CS</t>
  </si>
  <si>
    <t>mtDNAcn</t>
  </si>
  <si>
    <t>CII</t>
  </si>
  <si>
    <t>MHI</t>
  </si>
  <si>
    <t>CI</t>
  </si>
  <si>
    <t>CIV</t>
  </si>
  <si>
    <t>CS activity</t>
  </si>
  <si>
    <t>Cohort (spearman's r)</t>
  </si>
  <si>
    <t>Repeat (spearman's r)</t>
  </si>
  <si>
    <t>NE-NK</t>
  </si>
  <si>
    <t>NE-MO</t>
  </si>
  <si>
    <t>NE-CD4N</t>
  </si>
  <si>
    <t>NE-CD4CMEM</t>
  </si>
  <si>
    <t>NK-MO</t>
  </si>
  <si>
    <t>NK-CD8N</t>
  </si>
  <si>
    <t>NK-CD4N</t>
  </si>
  <si>
    <t>NK-CD4CMEM</t>
  </si>
  <si>
    <t>MO-CD8N</t>
  </si>
  <si>
    <t>MO-CD4N</t>
  </si>
  <si>
    <t>MO-CD4CMEM</t>
  </si>
  <si>
    <t>CD8N-CD4N</t>
  </si>
  <si>
    <t>CD8N-CD4CMEM</t>
  </si>
  <si>
    <t>CD4N-CD4CMEM</t>
  </si>
  <si>
    <t>CI activity</t>
  </si>
  <si>
    <t>CII activity</t>
  </si>
  <si>
    <t>CIV activity</t>
  </si>
  <si>
    <t>MHI activity</t>
  </si>
  <si>
    <t xml:space="preserve">*Spearman's r values for calculated in Prism (GraphPad 8). </t>
  </si>
  <si>
    <t>*For raw cohort data see source data for Figure 4.</t>
  </si>
  <si>
    <t>Repeat 
participant</t>
  </si>
  <si>
    <t>Spearman's r</t>
  </si>
  <si>
    <t>p values</t>
  </si>
  <si>
    <t>CD8 Naïve</t>
  </si>
  <si>
    <t>CD4 Naïve</t>
  </si>
  <si>
    <t>*For repeat participant data (right), see source data for Figure 6b.</t>
  </si>
  <si>
    <t>*Spearman's r values for correlations between cell subtypes across mitochondrial features, calculated in Prism (GraphPad 8). For raw values see source data 6b-g.</t>
  </si>
  <si>
    <t>*For raw repeat participant data see source data for Figure 6b-g.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</si>
</sst>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0" xfId="0" applyFont="1" applyAlignment="1">
      <alignment horizontal="right"/>
    </xf>
    <xf numFmtId="164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 applyAlignment="1"/>
    <xf numFmtId="2" fontId="0" fillId="0" borderId="0" xfId="0" applyNumberFormat="1" applyFont="1" applyAlignment="1"/>
    <xf numFmtId="1" fontId="0" fillId="0" borderId="0" xfId="0" applyNumberFormat="1" applyFont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164" fontId="1" fillId="2" borderId="0" xfId="0" applyNumberFormat="1" applyFont="1" applyFill="1"/>
    <xf numFmtId="165" fontId="1" fillId="3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Alignment="1">
      <alignment vertical="center"/>
    </xf>
    <xf numFmtId="0" fontId="0" fillId="0" borderId="0" xfId="0" applyFont="1" applyFill="1"/>
    <xf numFmtId="2" fontId="2" fillId="0" borderId="0" xfId="0" applyNumberFormat="1" applyFont="1"/>
    <xf numFmtId="2" fontId="0" fillId="0" borderId="0" xfId="0" applyNumberFormat="1" applyFont="1" applyFill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3566-792D-A945-A456-D68A04DFB810}">
  <dimension ref="A1:R20"/>
  <sheetViews>
    <sheetView tabSelected="1" zoomScaleNormal="100" workbookViewId="0"/>
  </sheetViews>
  <sheetFormatPr baseColWidth="10" defaultRowHeight="16" x14ac:dyDescent="0.2"/>
  <cols>
    <col min="1" max="1" width="11.6640625" style="1" customWidth="1"/>
    <col min="2" max="2" width="8.6640625" style="1" customWidth="1"/>
    <col min="3" max="3" width="12.1640625" style="1" customWidth="1"/>
    <col min="4" max="7" width="10.83203125" style="1"/>
    <col min="8" max="8" width="14.1640625" style="1" customWidth="1"/>
    <col min="9" max="9" width="10.83203125" style="1"/>
    <col min="10" max="10" width="10.83203125" style="1" customWidth="1"/>
    <col min="11" max="11" width="9" style="1" customWidth="1"/>
    <col min="12" max="12" width="13.33203125" style="1" customWidth="1"/>
    <col min="13" max="16" width="10.83203125" style="1"/>
    <col min="17" max="17" width="14" style="1" customWidth="1"/>
    <col min="18" max="16384" width="10.83203125" style="1"/>
  </cols>
  <sheetData>
    <row r="1" spans="1:18" ht="33" customHeight="1" thickBot="1" x14ac:dyDescent="0.25">
      <c r="A1" s="19" t="s">
        <v>56</v>
      </c>
      <c r="B1" s="30" t="s">
        <v>12</v>
      </c>
      <c r="C1" s="31"/>
      <c r="D1" s="31"/>
      <c r="E1" s="31"/>
      <c r="F1" s="31"/>
      <c r="G1" s="31"/>
      <c r="H1" s="32"/>
      <c r="J1" s="19" t="s">
        <v>56</v>
      </c>
      <c r="K1" s="30" t="s">
        <v>13</v>
      </c>
      <c r="L1" s="31"/>
      <c r="M1" s="31"/>
      <c r="N1" s="31"/>
      <c r="O1" s="31"/>
      <c r="P1" s="31"/>
      <c r="Q1" s="32"/>
    </row>
    <row r="2" spans="1:1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  <c r="R2" s="4"/>
    </row>
    <row r="3" spans="1:18" x14ac:dyDescent="0.2">
      <c r="A3" s="4">
        <v>1</v>
      </c>
      <c r="B3" s="3">
        <f>(K3-(AVERAGE($K$3:$K$11)))/(STDEV($K$3:$K$11))</f>
        <v>-1.343178056164249</v>
      </c>
      <c r="C3" s="3">
        <f>(L3-(AVERAGE($L$3:$L$11)))/(STDEV($L$3:$L$11))</f>
        <v>-1.2679218412257043</v>
      </c>
      <c r="D3" s="3">
        <f>(M3-(AVERAGE($M$3:$M$11)))/(STDEV($M$3:$M$11))</f>
        <v>-1.2046348048309337</v>
      </c>
      <c r="E3" s="4" t="s">
        <v>7</v>
      </c>
      <c r="F3" s="3">
        <f>(O3-(AVERAGE($O$3:$O$11)))/(STDEV($O$3:$O$11))</f>
        <v>-1.1095171452161037</v>
      </c>
      <c r="G3" s="3">
        <f>(P3-(AVERAGE($P$3:$P$11)))/(STDEV($P$3:$P$11))</f>
        <v>-1.3317570797459792</v>
      </c>
      <c r="H3" s="4" t="s">
        <v>7</v>
      </c>
      <c r="I3" s="4"/>
      <c r="J3" s="1">
        <v>1</v>
      </c>
      <c r="K3" s="3">
        <v>138.30000000000001</v>
      </c>
      <c r="L3" s="3">
        <v>18.225102291717526</v>
      </c>
      <c r="M3" s="6">
        <v>19.741624612735858</v>
      </c>
      <c r="N3" s="4" t="s">
        <v>7</v>
      </c>
      <c r="O3" s="6">
        <v>18.658154175913975</v>
      </c>
      <c r="P3" s="6">
        <v>15.403685295292762</v>
      </c>
      <c r="Q3" s="4" t="s">
        <v>7</v>
      </c>
      <c r="R3" s="4"/>
    </row>
    <row r="4" spans="1:18" x14ac:dyDescent="0.2">
      <c r="A4" s="4">
        <v>2</v>
      </c>
      <c r="B4" s="3">
        <f t="shared" ref="B4:B11" si="0">(K4-(AVERAGE($K$3:$K$11)))/(STDEV($K$3:$K$11))</f>
        <v>-0.89070170669642323</v>
      </c>
      <c r="C4" s="3">
        <f t="shared" ref="C4:C11" si="1">(L4-(AVERAGE($L$3:$L$11)))/(STDEV($L$3:$L$11))</f>
        <v>-0.42627685596532405</v>
      </c>
      <c r="D4" s="3">
        <f t="shared" ref="D4:D11" si="2">(M4-(AVERAGE($M$3:$M$11)))/(STDEV($M$3:$M$11))</f>
        <v>-0.79636742910529179</v>
      </c>
      <c r="E4" s="4" t="s">
        <v>7</v>
      </c>
      <c r="F4" s="3">
        <f t="shared" ref="F4:F11" si="3">(O4-(AVERAGE($O$3:$O$11)))/(STDEV($O$3:$O$11))</f>
        <v>-0.56185171001816314</v>
      </c>
      <c r="G4" s="3">
        <f t="shared" ref="G4:G11" si="4">(P4-(AVERAGE($P$3:$P$11)))/(STDEV($P$3:$P$11))</f>
        <v>-0.36170897742872377</v>
      </c>
      <c r="H4" s="4" t="s">
        <v>7</v>
      </c>
      <c r="I4" s="4"/>
      <c r="J4" s="4">
        <v>2</v>
      </c>
      <c r="K4" s="6">
        <v>155.41</v>
      </c>
      <c r="L4" s="6">
        <v>20.756066404349919</v>
      </c>
      <c r="M4" s="6">
        <v>22.136901599599739</v>
      </c>
      <c r="N4" s="4" t="s">
        <v>7</v>
      </c>
      <c r="O4" s="6">
        <v>19.474641077761298</v>
      </c>
      <c r="P4" s="6">
        <v>18.418533238880119</v>
      </c>
      <c r="Q4" s="4" t="s">
        <v>7</v>
      </c>
      <c r="R4" s="4"/>
    </row>
    <row r="5" spans="1:18" x14ac:dyDescent="0.2">
      <c r="A5" s="4">
        <v>3</v>
      </c>
      <c r="B5" s="3">
        <f t="shared" si="0"/>
        <v>-0.33852717853229664</v>
      </c>
      <c r="C5" s="3">
        <f t="shared" si="1"/>
        <v>-1.0776255650298119</v>
      </c>
      <c r="D5" s="3">
        <f t="shared" si="2"/>
        <v>-1.0687001276244863</v>
      </c>
      <c r="E5" s="3">
        <f t="shared" ref="E5:E11" si="5">(N5-(AVERAGE($N$3:$N$11)))/(STDEV($N$3:$N$11))</f>
        <v>-0.75412115680878766</v>
      </c>
      <c r="F5" s="3">
        <f t="shared" si="3"/>
        <v>-0.72722445256375556</v>
      </c>
      <c r="G5" s="3">
        <f t="shared" si="4"/>
        <v>-0.40272561685403985</v>
      </c>
      <c r="H5" s="3">
        <f t="shared" ref="H5:H11" si="6">(Q5-(AVERAGE($Q$3:$Q$11)))/(STDEV($Q$3:$Q$11))</f>
        <v>-0.97630049473696445</v>
      </c>
      <c r="I5" s="4"/>
      <c r="J5" s="4">
        <v>3</v>
      </c>
      <c r="K5" s="6">
        <v>176.29</v>
      </c>
      <c r="L5" s="6">
        <v>18.797354315140897</v>
      </c>
      <c r="M5" s="6">
        <v>20.53914413888134</v>
      </c>
      <c r="N5" s="6">
        <v>36.046727556691003</v>
      </c>
      <c r="O5" s="6">
        <v>19.228095158422342</v>
      </c>
      <c r="P5" s="6">
        <v>18.291056126426746</v>
      </c>
      <c r="Q5" s="6">
        <v>26.109808890446537</v>
      </c>
      <c r="R5" s="4"/>
    </row>
    <row r="6" spans="1:18" x14ac:dyDescent="0.2">
      <c r="A6" s="4">
        <v>4</v>
      </c>
      <c r="B6" s="3">
        <f t="shared" si="0"/>
        <v>-0.88118145621083455</v>
      </c>
      <c r="C6" s="3">
        <f t="shared" si="1"/>
        <v>-0.92447588057925267</v>
      </c>
      <c r="D6" s="3">
        <f t="shared" si="2"/>
        <v>-0.25594352767571249</v>
      </c>
      <c r="E6" s="3">
        <f t="shared" si="5"/>
        <v>-0.5809862899971211</v>
      </c>
      <c r="F6" s="3">
        <f t="shared" si="3"/>
        <v>-0.16090449629547074</v>
      </c>
      <c r="G6" s="3">
        <f t="shared" si="4"/>
        <v>0.44911984455081644</v>
      </c>
      <c r="H6" s="3">
        <f t="shared" si="6"/>
        <v>-0.32869226319687217</v>
      </c>
      <c r="I6" s="4"/>
      <c r="J6" s="4">
        <v>4</v>
      </c>
      <c r="K6" s="6">
        <v>155.77000000000001</v>
      </c>
      <c r="L6" s="6">
        <v>19.257900462261851</v>
      </c>
      <c r="M6" s="6">
        <v>25.307531954143066</v>
      </c>
      <c r="N6" s="6">
        <v>37.531926811409008</v>
      </c>
      <c r="O6" s="6">
        <v>20.072393149185046</v>
      </c>
      <c r="P6" s="6">
        <v>20.938537763095859</v>
      </c>
      <c r="Q6" s="6">
        <v>30.541155324490255</v>
      </c>
      <c r="R6" s="4"/>
    </row>
    <row r="7" spans="1:18" x14ac:dyDescent="0.2">
      <c r="A7" s="4">
        <v>5</v>
      </c>
      <c r="B7" s="3">
        <f t="shared" si="0"/>
        <v>7.4281460578911482E-2</v>
      </c>
      <c r="C7" s="3">
        <f t="shared" si="1"/>
        <v>-0.15512084786443014</v>
      </c>
      <c r="D7" s="3">
        <f t="shared" si="2"/>
        <v>-6.3974990167590076E-2</v>
      </c>
      <c r="E7" s="3">
        <f t="shared" si="5"/>
        <v>-0.17905767744408951</v>
      </c>
      <c r="F7" s="3">
        <f t="shared" si="3"/>
        <v>1.6714282260318869</v>
      </c>
      <c r="G7" s="3">
        <f t="shared" si="4"/>
        <v>-0.85916058242201299</v>
      </c>
      <c r="H7" s="3">
        <f t="shared" si="6"/>
        <v>-8.6819842355800467E-2</v>
      </c>
      <c r="I7" s="4"/>
      <c r="J7" s="4">
        <v>5</v>
      </c>
      <c r="K7" s="6">
        <v>191.9</v>
      </c>
      <c r="L7" s="6">
        <v>21.571476865348156</v>
      </c>
      <c r="M7" s="6">
        <v>26.43379833601562</v>
      </c>
      <c r="N7" s="6">
        <v>40.979782733249124</v>
      </c>
      <c r="O7" s="6">
        <v>22.804126012818873</v>
      </c>
      <c r="P7" s="6">
        <v>16.872485218410144</v>
      </c>
      <c r="Q7" s="6">
        <v>32.196199898334974</v>
      </c>
      <c r="R7" s="4"/>
    </row>
    <row r="8" spans="1:18" x14ac:dyDescent="0.2">
      <c r="A8" s="4">
        <v>6</v>
      </c>
      <c r="B8" s="3">
        <f t="shared" si="0"/>
        <v>0.87028018173505184</v>
      </c>
      <c r="C8" s="3">
        <f t="shared" si="1"/>
        <v>0.65713530941006915</v>
      </c>
      <c r="D8" s="3">
        <f t="shared" si="2"/>
        <v>2.3375321128190723E-2</v>
      </c>
      <c r="E8" s="3">
        <f t="shared" si="5"/>
        <v>-0.54443906815446885</v>
      </c>
      <c r="F8" s="3">
        <f t="shared" si="3"/>
        <v>-0.66771756005412042</v>
      </c>
      <c r="G8" s="3">
        <f t="shared" si="4"/>
        <v>1.4787251420760612</v>
      </c>
      <c r="H8" s="3">
        <f t="shared" si="6"/>
        <v>-0.83663181091770289</v>
      </c>
      <c r="J8" s="4">
        <v>6</v>
      </c>
      <c r="K8" s="6">
        <v>222</v>
      </c>
      <c r="L8" s="6">
        <v>24.014063966001348</v>
      </c>
      <c r="M8" s="6">
        <v>26.946276684476121</v>
      </c>
      <c r="N8" s="6">
        <v>37.845439090260186</v>
      </c>
      <c r="O8" s="6">
        <v>19.316810996927273</v>
      </c>
      <c r="P8" s="6">
        <v>24.138485689941483</v>
      </c>
      <c r="Q8" s="6">
        <v>27.065510646303153</v>
      </c>
    </row>
    <row r="9" spans="1:18" x14ac:dyDescent="0.2">
      <c r="A9" s="4">
        <v>7</v>
      </c>
      <c r="B9" s="3">
        <f t="shared" si="0"/>
        <v>7.5868168993176277E-2</v>
      </c>
      <c r="C9" s="3">
        <f t="shared" si="1"/>
        <v>0.78691400500981745</v>
      </c>
      <c r="D9" s="3">
        <f t="shared" si="2"/>
        <v>1.0679313301106206</v>
      </c>
      <c r="E9" s="3">
        <f t="shared" si="5"/>
        <v>-0.10127619524170615</v>
      </c>
      <c r="F9" s="3">
        <f t="shared" si="3"/>
        <v>1.014481631975366</v>
      </c>
      <c r="G9" s="3">
        <f t="shared" si="4"/>
        <v>0.54669993181236398</v>
      </c>
      <c r="H9" s="3">
        <f t="shared" si="6"/>
        <v>-0.43015970191962305</v>
      </c>
      <c r="J9" s="1">
        <v>7</v>
      </c>
      <c r="K9" s="3">
        <v>191.96</v>
      </c>
      <c r="L9" s="3">
        <v>24.404329727574904</v>
      </c>
      <c r="M9" s="3">
        <v>33.074615901781975</v>
      </c>
      <c r="N9" s="3">
        <v>41.64701401672886</v>
      </c>
      <c r="O9" s="3">
        <v>21.82471731767912</v>
      </c>
      <c r="P9" s="3">
        <v>21.241810481956698</v>
      </c>
      <c r="Q9" s="3">
        <v>29.846850726652889</v>
      </c>
    </row>
    <row r="10" spans="1:18" x14ac:dyDescent="0.2">
      <c r="A10" s="4">
        <v>8</v>
      </c>
      <c r="B10" s="3">
        <f t="shared" si="0"/>
        <v>0.59101950082445898</v>
      </c>
      <c r="C10" s="3">
        <f t="shared" si="1"/>
        <v>0.87060356822198037</v>
      </c>
      <c r="D10" s="3">
        <f t="shared" si="2"/>
        <v>0.47063438926912921</v>
      </c>
      <c r="E10" s="3">
        <f t="shared" si="5"/>
        <v>-2.0623786305345369E-2</v>
      </c>
      <c r="F10" s="3">
        <f t="shared" si="3"/>
        <v>-0.59055304033850287</v>
      </c>
      <c r="G10" s="3">
        <f t="shared" si="4"/>
        <v>-0.85331465011755658</v>
      </c>
      <c r="H10" s="3">
        <f t="shared" si="6"/>
        <v>0.82324722568971809</v>
      </c>
      <c r="J10" s="1">
        <v>8</v>
      </c>
      <c r="K10" s="3">
        <v>211.44</v>
      </c>
      <c r="L10" s="3">
        <v>24.655997930678776</v>
      </c>
      <c r="M10" s="3">
        <v>29.570315284621582</v>
      </c>
      <c r="N10" s="3">
        <v>42.338872911758912</v>
      </c>
      <c r="O10" s="3">
        <v>19.431851705334168</v>
      </c>
      <c r="P10" s="3">
        <v>16.89065400503458</v>
      </c>
      <c r="Q10" s="3">
        <v>38.423456224483857</v>
      </c>
    </row>
    <row r="11" spans="1:18" x14ac:dyDescent="0.2">
      <c r="A11" s="4">
        <v>9</v>
      </c>
      <c r="B11" s="3">
        <f t="shared" si="0"/>
        <v>1.8421390854722002</v>
      </c>
      <c r="C11" s="3">
        <f t="shared" si="1"/>
        <v>1.5367681080226465</v>
      </c>
      <c r="D11" s="3">
        <f t="shared" si="2"/>
        <v>1.8276798388960733</v>
      </c>
      <c r="E11" s="3">
        <f t="shared" si="5"/>
        <v>2.1805041739515176</v>
      </c>
      <c r="F11" s="3">
        <f t="shared" si="3"/>
        <v>1.1318585464788611</v>
      </c>
      <c r="G11" s="3">
        <f t="shared" si="4"/>
        <v>1.334121988129078</v>
      </c>
      <c r="H11" s="3">
        <f t="shared" si="6"/>
        <v>1.835356887437247</v>
      </c>
      <c r="J11" s="1">
        <v>9</v>
      </c>
      <c r="K11" s="3">
        <v>258.75</v>
      </c>
      <c r="L11" s="3">
        <v>26.659263645880714</v>
      </c>
      <c r="M11" s="3">
        <v>37.532008843511584</v>
      </c>
      <c r="N11" s="3">
        <v>61.220763465142056</v>
      </c>
      <c r="O11" s="3">
        <v>21.999708666615938</v>
      </c>
      <c r="P11" s="3">
        <v>23.689068263865504</v>
      </c>
      <c r="Q11" s="3">
        <v>45.348952723779739</v>
      </c>
    </row>
    <row r="13" spans="1:18" x14ac:dyDescent="0.2">
      <c r="J13" s="1" t="s">
        <v>5</v>
      </c>
      <c r="K13" s="5">
        <f>SQRT(AVERAGE((K3-K4)^2, (K4-K5)^2,  (K5-K6)^2, ( K6-K7)^2,  (K7-K8)^2,  (K8-K9)^2,  (K9-K10)^2,  (K10-K11)^2))</f>
        <v>29.328509807012008</v>
      </c>
      <c r="L13" s="5">
        <f>SQRT(AVERAGE((L3-L4)^2, (L4-L5)^2,  (L5-L6)^2, ( L6-L7)^2,  (L7-L8)^2,  (L8-L9)^2,  (L9-L10)^2,  (L10-L11)^2))</f>
        <v>1.8028456822993542</v>
      </c>
      <c r="M13" s="5">
        <f>SQRT(AVERAGE((M3-M4)^2, (M4-M5)^2,  (M5-M6)^2, ( M6-M7)^2,  (M7-M8)^2,  (M8-M9)^2,  (M9-M10)^2,  (M10-M11)^2))</f>
        <v>4.2688412044116957</v>
      </c>
      <c r="N13" s="5">
        <f>SQRT(AVERAGE(  (N5-N6)^2, ( N6-N7)^2,  (N7-N8)^2,  (N8-N9)^2,  (N9-N10)^2,  (N10-N11)^2))</f>
        <v>8.1176152992371602</v>
      </c>
      <c r="O13" s="5">
        <f>SQRT(AVERAGE((O3-O4)^2, (O4-O5)^2,  (O5-O6)^2, ( O6-O7)^2,  (O7-O8)^2,  (O8-O9)^2,  (O9-O10)^2,  (O10-O11)^2))</f>
        <v>2.2269175622587118</v>
      </c>
      <c r="P13" s="5">
        <f>SQRT(AVERAGE((P3-P4)^2, (P4-P5)^2,  (P5-P6)^2, ( P6-P7)^2,  (P7-P8)^2,  (P8-P9)^2,  (P9-P10)^2,  (P10-P11)^2))</f>
        <v>4.4579141715041741</v>
      </c>
      <c r="Q13" s="5">
        <f>SQRT(AVERAGE(  (Q5-Q6)^2, ( Q6-Q7)^2,  (Q7-Q8)^2,  (Q8-Q9)^2,  (Q9-Q10)^2,  (Q10-Q11)^2))</f>
        <v>5.4460458473799056</v>
      </c>
    </row>
    <row r="14" spans="1:18" x14ac:dyDescent="0.2">
      <c r="J14" s="10" t="s">
        <v>6</v>
      </c>
      <c r="K14" s="12">
        <f t="shared" ref="K14:Q14" si="7">K13/(AVERAGE(K3:K11))</f>
        <v>0.15510253038694341</v>
      </c>
      <c r="L14" s="12">
        <f t="shared" si="7"/>
        <v>8.1806412634396433E-2</v>
      </c>
      <c r="M14" s="12">
        <f t="shared" si="7"/>
        <v>0.15923084287250311</v>
      </c>
      <c r="N14" s="12">
        <f t="shared" si="7"/>
        <v>0.19093177834348293</v>
      </c>
      <c r="O14" s="12">
        <f t="shared" si="7"/>
        <v>0.10963406506201524</v>
      </c>
      <c r="P14" s="12">
        <f t="shared" si="7"/>
        <v>0.22811145664987117</v>
      </c>
      <c r="Q14" s="12">
        <f t="shared" si="7"/>
        <v>0.16608722017519301</v>
      </c>
    </row>
    <row r="15" spans="1:18" x14ac:dyDescent="0.2">
      <c r="J15" s="11" t="s">
        <v>8</v>
      </c>
      <c r="K15" s="13">
        <f>(STDEV(K3:K11))/(AVERAGE(K3:K11))</f>
        <v>0.19997836429899277</v>
      </c>
      <c r="L15" s="13">
        <f t="shared" ref="L15:Q15" si="8">(STDEV(L3:L11))/(AVERAGE(L3:L11))</f>
        <v>0.13645386499959211</v>
      </c>
      <c r="M15" s="13">
        <f t="shared" si="8"/>
        <v>0.21884078240710886</v>
      </c>
      <c r="N15" s="13">
        <f t="shared" si="8"/>
        <v>0.20176690730378197</v>
      </c>
      <c r="O15" s="13">
        <f t="shared" si="8"/>
        <v>7.3396485888650539E-2</v>
      </c>
      <c r="P15" s="13">
        <f t="shared" si="8"/>
        <v>0.15903310477433069</v>
      </c>
      <c r="Q15" s="13">
        <f t="shared" si="8"/>
        <v>0.20867876919802561</v>
      </c>
    </row>
    <row r="16" spans="1:18" x14ac:dyDescent="0.2">
      <c r="C16" s="4"/>
      <c r="D16" s="4"/>
      <c r="E16" s="4"/>
      <c r="F16" s="4"/>
      <c r="G16" s="4"/>
      <c r="H16" s="4"/>
    </row>
    <row r="17" spans="3:8" x14ac:dyDescent="0.2">
      <c r="C17" s="4"/>
      <c r="D17" s="4"/>
      <c r="E17" s="4"/>
      <c r="F17" s="4"/>
      <c r="G17" s="4"/>
      <c r="H17" s="4"/>
    </row>
    <row r="18" spans="3:8" x14ac:dyDescent="0.2">
      <c r="C18" s="4"/>
      <c r="D18" s="4"/>
      <c r="E18" s="4"/>
      <c r="F18" s="4"/>
      <c r="G18" s="4"/>
      <c r="H18" s="4"/>
    </row>
    <row r="19" spans="3:8" x14ac:dyDescent="0.2">
      <c r="C19" s="4"/>
      <c r="D19" s="4"/>
      <c r="E19" s="4"/>
      <c r="F19" s="4"/>
      <c r="G19" s="4"/>
      <c r="H19" s="4"/>
    </row>
    <row r="20" spans="3:8" x14ac:dyDescent="0.2">
      <c r="C20" s="4"/>
      <c r="D20" s="4"/>
      <c r="E20" s="4"/>
      <c r="F20" s="4"/>
      <c r="G20" s="4"/>
      <c r="H20" s="4"/>
    </row>
  </sheetData>
  <mergeCells count="2">
    <mergeCell ref="B1:H1"/>
    <mergeCell ref="K1:Q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8E13-C61C-7448-ABAA-A4FD982FB99E}">
  <dimension ref="A1:W19"/>
  <sheetViews>
    <sheetView zoomScaleNormal="100" workbookViewId="0"/>
  </sheetViews>
  <sheetFormatPr baseColWidth="10" defaultRowHeight="16" x14ac:dyDescent="0.2"/>
  <cols>
    <col min="1" max="1" width="15" style="1" customWidth="1"/>
    <col min="2" max="2" width="19.5" style="1" customWidth="1"/>
    <col min="3" max="3" width="19.83203125" style="1" customWidth="1"/>
    <col min="4" max="4" width="10.83203125" style="1"/>
    <col min="5" max="5" width="14.83203125" style="1" customWidth="1"/>
    <col min="6" max="7" width="20" style="1" customWidth="1"/>
    <col min="8" max="8" width="10.83203125" style="1"/>
    <col min="9" max="9" width="14.6640625" style="1" customWidth="1"/>
    <col min="10" max="11" width="18.6640625" style="1" customWidth="1"/>
    <col min="12" max="12" width="10.83203125" style="1"/>
    <col min="13" max="13" width="14.83203125" style="1" customWidth="1"/>
    <col min="14" max="15" width="18.5" style="1" customWidth="1"/>
    <col min="16" max="16" width="10.83203125" style="1"/>
    <col min="17" max="17" width="14.5" style="1" customWidth="1"/>
    <col min="18" max="19" width="18.83203125" style="1" customWidth="1"/>
    <col min="20" max="20" width="10.83203125" style="1"/>
    <col min="21" max="21" width="15" style="1" customWidth="1"/>
    <col min="22" max="23" width="18.83203125" style="1" customWidth="1"/>
    <col min="24" max="16384" width="10.83203125" style="1"/>
  </cols>
  <sheetData>
    <row r="1" spans="1:23" customFormat="1" x14ac:dyDescent="0.2">
      <c r="A1" s="14" t="s">
        <v>54</v>
      </c>
    </row>
    <row r="2" spans="1:23" customFormat="1" x14ac:dyDescent="0.2">
      <c r="A2" s="14" t="s">
        <v>55</v>
      </c>
    </row>
    <row r="3" spans="1:23" customFormat="1" ht="17" thickBot="1" x14ac:dyDescent="0.25">
      <c r="A3" s="14" t="s">
        <v>63</v>
      </c>
    </row>
    <row r="4" spans="1:23" ht="17" thickBot="1" x14ac:dyDescent="0.25">
      <c r="A4" s="30" t="s">
        <v>33</v>
      </c>
      <c r="B4" s="31"/>
      <c r="C4" s="32"/>
      <c r="E4" s="30" t="s">
        <v>28</v>
      </c>
      <c r="F4" s="31"/>
      <c r="G4" s="32"/>
      <c r="I4" s="30" t="s">
        <v>50</v>
      </c>
      <c r="J4" s="31"/>
      <c r="K4" s="32"/>
      <c r="M4" s="30" t="s">
        <v>51</v>
      </c>
      <c r="N4" s="31"/>
      <c r="O4" s="32"/>
      <c r="Q4" s="30" t="s">
        <v>52</v>
      </c>
      <c r="R4" s="31"/>
      <c r="S4" s="32"/>
      <c r="U4" s="30" t="s">
        <v>53</v>
      </c>
      <c r="V4" s="31"/>
      <c r="W4" s="32"/>
    </row>
    <row r="5" spans="1:23" x14ac:dyDescent="0.2">
      <c r="A5" s="15"/>
      <c r="B5" s="15" t="s">
        <v>34</v>
      </c>
      <c r="C5" s="15" t="s">
        <v>35</v>
      </c>
      <c r="E5" s="15"/>
      <c r="F5" s="15" t="s">
        <v>34</v>
      </c>
      <c r="G5" s="15" t="s">
        <v>35</v>
      </c>
      <c r="I5" s="15"/>
      <c r="J5" s="15" t="s">
        <v>34</v>
      </c>
      <c r="K5" s="15" t="s">
        <v>35</v>
      </c>
      <c r="M5" s="15"/>
      <c r="N5" s="15" t="s">
        <v>34</v>
      </c>
      <c r="O5" s="15" t="s">
        <v>35</v>
      </c>
      <c r="Q5" s="15"/>
      <c r="R5" s="15" t="s">
        <v>34</v>
      </c>
      <c r="S5" s="15" t="s">
        <v>35</v>
      </c>
      <c r="U5" s="15"/>
      <c r="V5" s="15" t="s">
        <v>34</v>
      </c>
      <c r="W5" s="15" t="s">
        <v>35</v>
      </c>
    </row>
    <row r="6" spans="1:23" x14ac:dyDescent="0.2">
      <c r="A6" s="16" t="s">
        <v>36</v>
      </c>
      <c r="B6" s="26">
        <v>0.547619047619048</v>
      </c>
      <c r="C6" s="26">
        <v>0.96666666666666701</v>
      </c>
      <c r="D6" s="5"/>
      <c r="E6" s="18" t="s">
        <v>36</v>
      </c>
      <c r="F6" s="26">
        <v>0.38095238095238099</v>
      </c>
      <c r="G6" s="26">
        <v>0.81092436974789905</v>
      </c>
      <c r="H6" s="5"/>
      <c r="I6" s="18" t="s">
        <v>36</v>
      </c>
      <c r="J6" s="26">
        <v>-0.61078939357576201</v>
      </c>
      <c r="K6" s="26">
        <v>0.71666666666666701</v>
      </c>
      <c r="L6" s="5"/>
      <c r="M6" s="18" t="s">
        <v>36</v>
      </c>
      <c r="N6" s="26">
        <v>0.41916919166964101</v>
      </c>
      <c r="O6" s="26">
        <v>0.16666666666666699</v>
      </c>
      <c r="P6" s="5"/>
      <c r="Q6" s="18" t="s">
        <v>36</v>
      </c>
      <c r="R6" s="26">
        <v>0.69047619047619002</v>
      </c>
      <c r="S6" s="26">
        <v>-0.116666666666667</v>
      </c>
      <c r="T6" s="5"/>
      <c r="U6" s="18" t="s">
        <v>36</v>
      </c>
      <c r="V6" s="26">
        <v>0.547619047619048</v>
      </c>
      <c r="W6" s="26">
        <v>0.41666666666666702</v>
      </c>
    </row>
    <row r="7" spans="1:23" x14ac:dyDescent="0.2">
      <c r="A7" s="16" t="s">
        <v>37</v>
      </c>
      <c r="B7" s="26">
        <v>0.88181818181818195</v>
      </c>
      <c r="C7" s="26">
        <v>0.92857142857142905</v>
      </c>
      <c r="D7" s="5"/>
      <c r="E7" s="18" t="s">
        <v>37</v>
      </c>
      <c r="F7" s="26">
        <v>0.69090909090909103</v>
      </c>
      <c r="G7" s="26">
        <v>0.44877455520405901</v>
      </c>
      <c r="H7" s="5"/>
      <c r="I7" s="18" t="s">
        <v>37</v>
      </c>
      <c r="J7" s="26">
        <v>-0.27334922854692301</v>
      </c>
      <c r="K7" s="26">
        <v>0.67857142857142905</v>
      </c>
      <c r="L7" s="5"/>
      <c r="M7" s="18" t="s">
        <v>37</v>
      </c>
      <c r="N7" s="26">
        <v>0.13211879379767999</v>
      </c>
      <c r="O7" s="26">
        <v>-3.5714285714285698E-2</v>
      </c>
      <c r="P7" s="5"/>
      <c r="Q7" s="18" t="s">
        <v>37</v>
      </c>
      <c r="R7" s="26">
        <v>0.4</v>
      </c>
      <c r="S7" s="26">
        <v>0.60714285714285698</v>
      </c>
      <c r="T7" s="5"/>
      <c r="U7" s="18" t="s">
        <v>37</v>
      </c>
      <c r="V7" s="26">
        <v>0.190909090909091</v>
      </c>
      <c r="W7" s="26">
        <v>0.46428571428571402</v>
      </c>
    </row>
    <row r="8" spans="1:23" x14ac:dyDescent="0.2">
      <c r="A8" s="16" t="s">
        <v>38</v>
      </c>
      <c r="B8" s="26">
        <v>0.38333333333333303</v>
      </c>
      <c r="C8" s="26">
        <v>0.6</v>
      </c>
      <c r="D8" s="5"/>
      <c r="E8" s="18" t="s">
        <v>38</v>
      </c>
      <c r="F8" s="26">
        <v>0.31666666666666698</v>
      </c>
      <c r="G8" s="26">
        <v>0.61344537815126099</v>
      </c>
      <c r="H8" s="5"/>
      <c r="I8" s="18" t="s">
        <v>38</v>
      </c>
      <c r="J8" s="26">
        <v>0.35</v>
      </c>
      <c r="K8" s="26">
        <v>0.25</v>
      </c>
      <c r="L8" s="5"/>
      <c r="M8" s="18" t="s">
        <v>38</v>
      </c>
      <c r="N8" s="26">
        <v>-3.3333333333333298E-2</v>
      </c>
      <c r="O8" s="26">
        <v>0.15</v>
      </c>
      <c r="P8" s="5"/>
      <c r="Q8" s="18" t="s">
        <v>38</v>
      </c>
      <c r="R8" s="26">
        <v>0.63333333333333297</v>
      </c>
      <c r="S8" s="26">
        <v>0.15</v>
      </c>
      <c r="T8" s="5"/>
      <c r="U8" s="18" t="s">
        <v>38</v>
      </c>
      <c r="V8" s="26">
        <v>0.56666666666666698</v>
      </c>
      <c r="W8" s="26">
        <v>-0.31666666666666698</v>
      </c>
    </row>
    <row r="9" spans="1:23" x14ac:dyDescent="0.2">
      <c r="A9" s="16" t="s">
        <v>39</v>
      </c>
      <c r="B9" s="26">
        <v>0.75454545454545496</v>
      </c>
      <c r="C9" s="26">
        <v>0.60714285714285698</v>
      </c>
      <c r="D9" s="5"/>
      <c r="E9" s="18" t="s">
        <v>39</v>
      </c>
      <c r="F9" s="26">
        <v>0.4</v>
      </c>
      <c r="G9" s="26">
        <v>-0.10811249552346699</v>
      </c>
      <c r="H9" s="5"/>
      <c r="I9" s="18" t="s">
        <v>39</v>
      </c>
      <c r="J9" s="26">
        <v>0.141552511415525</v>
      </c>
      <c r="K9" s="26">
        <v>0.32142857142857101</v>
      </c>
      <c r="L9" s="5"/>
      <c r="M9" s="18" t="s">
        <v>39</v>
      </c>
      <c r="N9" s="26">
        <v>0.31818181818181801</v>
      </c>
      <c r="O9" s="26">
        <v>-0.28571428571428598</v>
      </c>
      <c r="P9" s="5"/>
      <c r="Q9" s="18" t="s">
        <v>39</v>
      </c>
      <c r="R9" s="26">
        <v>4.5454545454545497E-2</v>
      </c>
      <c r="S9" s="26">
        <v>0.32142857142857101</v>
      </c>
      <c r="T9" s="5"/>
      <c r="U9" s="18" t="s">
        <v>39</v>
      </c>
      <c r="V9" s="26">
        <v>0.29090909090909101</v>
      </c>
      <c r="W9" s="26">
        <v>0.35714285714285698</v>
      </c>
    </row>
    <row r="10" spans="1:23" x14ac:dyDescent="0.2">
      <c r="A10" s="16" t="s">
        <v>40</v>
      </c>
      <c r="B10" s="26">
        <v>0.86363636363636398</v>
      </c>
      <c r="C10" s="26">
        <v>0.96428571428571397</v>
      </c>
      <c r="D10" s="5"/>
      <c r="E10" s="18" t="s">
        <v>40</v>
      </c>
      <c r="F10" s="26">
        <v>0.70909090909090899</v>
      </c>
      <c r="G10" s="26">
        <v>0.50487137460456699</v>
      </c>
      <c r="H10" s="5"/>
      <c r="I10" s="18" t="s">
        <v>40</v>
      </c>
      <c r="J10" s="26">
        <v>6.8337307136730793E-2</v>
      </c>
      <c r="K10" s="26">
        <v>0.28571428571428598</v>
      </c>
      <c r="L10" s="5"/>
      <c r="M10" s="18" t="s">
        <v>40</v>
      </c>
      <c r="N10" s="26">
        <v>0.80909090909090897</v>
      </c>
      <c r="O10" s="26">
        <v>0.60714285714285698</v>
      </c>
      <c r="P10" s="5"/>
      <c r="Q10" s="18" t="s">
        <v>40</v>
      </c>
      <c r="R10" s="26">
        <v>-3.6446563806256403E-2</v>
      </c>
      <c r="S10" s="26">
        <v>0.107142857142857</v>
      </c>
      <c r="T10" s="5"/>
      <c r="U10" s="18" t="s">
        <v>40</v>
      </c>
      <c r="V10" s="26">
        <v>0.54545454545454497</v>
      </c>
      <c r="W10" s="26">
        <v>3.5714285714285698E-2</v>
      </c>
    </row>
    <row r="11" spans="1:23" x14ac:dyDescent="0.2">
      <c r="A11" s="16" t="s">
        <v>41</v>
      </c>
      <c r="B11" s="26">
        <v>0.42857142857142899</v>
      </c>
      <c r="C11" s="26">
        <v>0.56666666666666698</v>
      </c>
      <c r="D11" s="5"/>
      <c r="E11" s="18" t="s">
        <v>41</v>
      </c>
      <c r="F11" s="26">
        <v>0.92857142857142905</v>
      </c>
      <c r="G11" s="26">
        <v>0.42678197846541899</v>
      </c>
      <c r="H11" s="5"/>
      <c r="I11" s="18" t="s">
        <v>41</v>
      </c>
      <c r="J11" s="26">
        <v>0.214285714285714</v>
      </c>
      <c r="K11" s="26">
        <v>0.266666666666667</v>
      </c>
      <c r="L11" s="5"/>
      <c r="M11" s="18" t="s">
        <v>41</v>
      </c>
      <c r="N11" s="26">
        <v>0.5</v>
      </c>
      <c r="O11" s="26">
        <v>-0.133333333333333</v>
      </c>
      <c r="P11" s="5"/>
      <c r="Q11" s="18" t="s">
        <v>41</v>
      </c>
      <c r="R11" s="26">
        <v>-3.5714285714285698E-2</v>
      </c>
      <c r="S11" s="26">
        <v>3.3333333333333298E-2</v>
      </c>
      <c r="T11" s="5"/>
      <c r="U11" s="18" t="s">
        <v>41</v>
      </c>
      <c r="V11" s="26">
        <v>0.64285714285714302</v>
      </c>
      <c r="W11" s="26">
        <v>0.1</v>
      </c>
    </row>
    <row r="12" spans="1:23" x14ac:dyDescent="0.2">
      <c r="A12" s="16" t="s">
        <v>42</v>
      </c>
      <c r="B12" s="26">
        <v>0.71818181818181803</v>
      </c>
      <c r="C12" s="26">
        <v>0.51666666666666705</v>
      </c>
      <c r="D12" s="5"/>
      <c r="E12" s="18" t="s">
        <v>42</v>
      </c>
      <c r="F12" s="26">
        <v>0.88181818181818195</v>
      </c>
      <c r="G12" s="26">
        <v>0.26050420168067201</v>
      </c>
      <c r="H12" s="5"/>
      <c r="I12" s="18" t="s">
        <v>42</v>
      </c>
      <c r="J12" s="26">
        <v>0.40909090909090901</v>
      </c>
      <c r="K12" s="26">
        <v>-0.233333333333333</v>
      </c>
      <c r="L12" s="5"/>
      <c r="M12" s="18" t="s">
        <v>42</v>
      </c>
      <c r="N12" s="26">
        <v>0.64545454545454595</v>
      </c>
      <c r="O12" s="26">
        <v>0.51666666666666705</v>
      </c>
      <c r="P12" s="5"/>
      <c r="Q12" s="18" t="s">
        <v>42</v>
      </c>
      <c r="R12" s="26">
        <v>-0.29090909090909101</v>
      </c>
      <c r="S12" s="26">
        <v>-3.3333333333333298E-2</v>
      </c>
      <c r="T12" s="5"/>
      <c r="U12" s="18" t="s">
        <v>42</v>
      </c>
      <c r="V12" s="26">
        <v>0.17272727272727301</v>
      </c>
      <c r="W12" s="26">
        <v>-6.6666666666666693E-2</v>
      </c>
    </row>
    <row r="13" spans="1:23" x14ac:dyDescent="0.2">
      <c r="A13" s="16" t="s">
        <v>43</v>
      </c>
      <c r="B13" s="26">
        <v>0.91758241758241799</v>
      </c>
      <c r="C13" s="26">
        <v>0.71428571428571397</v>
      </c>
      <c r="D13" s="5"/>
      <c r="E13" s="18" t="s">
        <v>43</v>
      </c>
      <c r="F13" s="26">
        <v>0.54395604395604402</v>
      </c>
      <c r="G13" s="26">
        <v>0.540562477617335</v>
      </c>
      <c r="H13" s="5"/>
      <c r="I13" s="18" t="s">
        <v>43</v>
      </c>
      <c r="J13" s="26">
        <v>0.11279240381555</v>
      </c>
      <c r="K13" s="26">
        <v>-3.5714285714285698E-2</v>
      </c>
      <c r="L13" s="5"/>
      <c r="M13" s="18" t="s">
        <v>43</v>
      </c>
      <c r="N13" s="26">
        <v>0.159340659340659</v>
      </c>
      <c r="O13" s="26">
        <v>-0.107142857142857</v>
      </c>
      <c r="P13" s="5"/>
      <c r="Q13" s="18" t="s">
        <v>43</v>
      </c>
      <c r="R13" s="26">
        <v>0.25824175824175799</v>
      </c>
      <c r="S13" s="26">
        <v>0.57142857142857095</v>
      </c>
      <c r="T13" s="5"/>
      <c r="U13" s="18" t="s">
        <v>43</v>
      </c>
      <c r="V13" s="26">
        <v>0.50549450549450503</v>
      </c>
      <c r="W13" s="26">
        <v>0.42857142857142899</v>
      </c>
    </row>
    <row r="14" spans="1:23" x14ac:dyDescent="0.2">
      <c r="A14" s="16" t="s">
        <v>44</v>
      </c>
      <c r="B14" s="26">
        <v>0.63636363636363602</v>
      </c>
      <c r="C14" s="26">
        <v>0.57142857142857095</v>
      </c>
      <c r="D14" s="5"/>
      <c r="E14" s="18" t="s">
        <v>44</v>
      </c>
      <c r="F14" s="26">
        <v>0.74545454545454504</v>
      </c>
      <c r="G14" s="26">
        <v>0.59299945332888104</v>
      </c>
      <c r="H14" s="5"/>
      <c r="I14" s="18" t="s">
        <v>44</v>
      </c>
      <c r="J14" s="26">
        <v>0.39513860339204199</v>
      </c>
      <c r="K14" s="26">
        <v>0.75</v>
      </c>
      <c r="L14" s="5"/>
      <c r="M14" s="18" t="s">
        <v>44</v>
      </c>
      <c r="N14" s="26">
        <v>0.62424242424242404</v>
      </c>
      <c r="O14" s="26">
        <v>0.14285714285714299</v>
      </c>
      <c r="P14" s="5"/>
      <c r="Q14" s="18" t="s">
        <v>44</v>
      </c>
      <c r="R14" s="26">
        <v>0.13939393939393899</v>
      </c>
      <c r="S14" s="26">
        <v>-0.67857142857142905</v>
      </c>
      <c r="T14" s="5"/>
      <c r="U14" s="18" t="s">
        <v>44</v>
      </c>
      <c r="V14" s="26">
        <v>0.175757575757576</v>
      </c>
      <c r="W14" s="26">
        <v>-0.53571428571428603</v>
      </c>
    </row>
    <row r="15" spans="1:23" x14ac:dyDescent="0.2">
      <c r="A15" s="16" t="s">
        <v>45</v>
      </c>
      <c r="B15" s="26">
        <v>0.77857142857142903</v>
      </c>
      <c r="C15" s="26">
        <v>0.107142857142857</v>
      </c>
      <c r="D15" s="5"/>
      <c r="E15" s="18" t="s">
        <v>45</v>
      </c>
      <c r="F15" s="26">
        <v>0.86684574381645696</v>
      </c>
      <c r="G15" s="26">
        <v>0.63576395320575096</v>
      </c>
      <c r="H15" s="5"/>
      <c r="I15" s="18" t="s">
        <v>45</v>
      </c>
      <c r="J15" s="26">
        <v>0.29285714285714298</v>
      </c>
      <c r="K15" s="26">
        <v>0.214285714285714</v>
      </c>
      <c r="L15" s="5"/>
      <c r="M15" s="18" t="s">
        <v>45</v>
      </c>
      <c r="N15" s="26">
        <v>0.66071428571428603</v>
      </c>
      <c r="O15" s="26">
        <v>0.85714285714285698</v>
      </c>
      <c r="P15" s="5"/>
      <c r="Q15" s="18" t="s">
        <v>45</v>
      </c>
      <c r="R15" s="26">
        <v>0.69642857142857095</v>
      </c>
      <c r="S15" s="26">
        <v>-0.32142857142857101</v>
      </c>
      <c r="T15" s="5"/>
      <c r="U15" s="18" t="s">
        <v>45</v>
      </c>
      <c r="V15" s="26">
        <v>0.58571428571428596</v>
      </c>
      <c r="W15" s="26">
        <v>0.214285714285714</v>
      </c>
    </row>
    <row r="16" spans="1:23" x14ac:dyDescent="0.2">
      <c r="A16" s="16" t="s">
        <v>46</v>
      </c>
      <c r="B16" s="26">
        <v>0.84558823529411797</v>
      </c>
      <c r="C16" s="26">
        <v>0.82142857142857095</v>
      </c>
      <c r="D16" s="5"/>
      <c r="E16" s="18" t="s">
        <v>46</v>
      </c>
      <c r="F16" s="26">
        <v>0.59558823529411797</v>
      </c>
      <c r="G16" s="26">
        <v>0.59299945332888104</v>
      </c>
      <c r="H16" s="5"/>
      <c r="I16" s="18" t="s">
        <v>46</v>
      </c>
      <c r="J16" s="26">
        <v>0.40981625941240801</v>
      </c>
      <c r="K16" s="26">
        <v>0.71428571428571397</v>
      </c>
      <c r="L16" s="5"/>
      <c r="M16" s="18" t="s">
        <v>46</v>
      </c>
      <c r="N16" s="26">
        <v>0.21078431372549</v>
      </c>
      <c r="O16" s="26">
        <v>0.214285714285714</v>
      </c>
      <c r="P16" s="5"/>
      <c r="Q16" s="18" t="s">
        <v>46</v>
      </c>
      <c r="R16" s="26">
        <v>-0.12990196078431401</v>
      </c>
      <c r="S16" s="26">
        <v>0.71428571428571397</v>
      </c>
      <c r="T16" s="5"/>
      <c r="U16" s="18" t="s">
        <v>46</v>
      </c>
      <c r="V16" s="26">
        <v>0.31127450980392202</v>
      </c>
      <c r="W16" s="26">
        <v>0.46428571428571402</v>
      </c>
    </row>
    <row r="17" spans="1:23" x14ac:dyDescent="0.2">
      <c r="A17" s="16" t="s">
        <v>47</v>
      </c>
      <c r="B17" s="26">
        <v>0.65734265734265696</v>
      </c>
      <c r="C17" s="26">
        <v>0.25</v>
      </c>
      <c r="D17" s="5"/>
      <c r="E17" s="18" t="s">
        <v>47</v>
      </c>
      <c r="F17" s="26">
        <v>0.76707648283048901</v>
      </c>
      <c r="G17" s="26">
        <v>0.93724669780641001</v>
      </c>
      <c r="H17" s="5"/>
      <c r="I17" s="18" t="s">
        <v>47</v>
      </c>
      <c r="J17" s="26">
        <v>0.27320532265195502</v>
      </c>
      <c r="K17" s="26">
        <v>0.133333333333333</v>
      </c>
      <c r="L17" s="5"/>
      <c r="M17" s="18" t="s">
        <v>47</v>
      </c>
      <c r="N17" s="26">
        <v>0.88111888111888104</v>
      </c>
      <c r="O17" s="26">
        <v>0.116666666666667</v>
      </c>
      <c r="P17" s="5"/>
      <c r="Q17" s="18" t="s">
        <v>47</v>
      </c>
      <c r="R17" s="26">
        <v>0.125874125874126</v>
      </c>
      <c r="S17" s="26">
        <v>0.51666666666666705</v>
      </c>
      <c r="T17" s="5"/>
      <c r="U17" s="18" t="s">
        <v>47</v>
      </c>
      <c r="V17" s="26">
        <v>9.7902097902097904E-2</v>
      </c>
      <c r="W17" s="26">
        <v>0.1</v>
      </c>
    </row>
    <row r="18" spans="1:23" x14ac:dyDescent="0.2">
      <c r="A18" s="16" t="s">
        <v>48</v>
      </c>
      <c r="B18" s="26">
        <v>0.46853146853146899</v>
      </c>
      <c r="C18" s="26">
        <v>0.67857142857142905</v>
      </c>
      <c r="D18" s="5"/>
      <c r="E18" s="18" t="s">
        <v>48</v>
      </c>
      <c r="F18" s="26">
        <v>0.62937062937062904</v>
      </c>
      <c r="G18" s="26">
        <v>0.214285714285714</v>
      </c>
      <c r="H18" s="5"/>
      <c r="I18" s="18" t="s">
        <v>48</v>
      </c>
      <c r="J18" s="26">
        <v>0.23684210526315799</v>
      </c>
      <c r="K18" s="26">
        <v>0.46428571428571402</v>
      </c>
      <c r="L18" s="5"/>
      <c r="M18" s="18" t="s">
        <v>48</v>
      </c>
      <c r="N18" s="26">
        <v>0.41258741258741299</v>
      </c>
      <c r="O18" s="26">
        <v>-0.28571428571428598</v>
      </c>
      <c r="P18" s="5"/>
      <c r="Q18" s="18" t="s">
        <v>48</v>
      </c>
      <c r="R18" s="26">
        <v>-7.69230769230769E-2</v>
      </c>
      <c r="S18" s="26">
        <v>-0.25</v>
      </c>
      <c r="T18" s="5"/>
      <c r="U18" s="18" t="s">
        <v>48</v>
      </c>
      <c r="V18" s="26">
        <v>0.21678321678321699</v>
      </c>
      <c r="W18" s="26">
        <v>-0.17857142857142899</v>
      </c>
    </row>
    <row r="19" spans="1:23" x14ac:dyDescent="0.2">
      <c r="A19" s="16" t="s">
        <v>49</v>
      </c>
      <c r="B19" s="26">
        <v>0.68214654282765697</v>
      </c>
      <c r="C19" s="26">
        <v>-0.17857142857142899</v>
      </c>
      <c r="D19" s="5"/>
      <c r="E19" s="18" t="s">
        <v>49</v>
      </c>
      <c r="F19" s="26">
        <v>0.73515755795924798</v>
      </c>
      <c r="G19" s="26">
        <v>7.2074997015644696E-2</v>
      </c>
      <c r="H19" s="5"/>
      <c r="I19" s="18" t="s">
        <v>49</v>
      </c>
      <c r="J19" s="26">
        <v>0.37519424937741103</v>
      </c>
      <c r="K19" s="26">
        <v>-3.5714285714285698E-2</v>
      </c>
      <c r="L19" s="5"/>
      <c r="M19" s="18" t="s">
        <v>49</v>
      </c>
      <c r="N19" s="26">
        <v>0.28586171310629499</v>
      </c>
      <c r="O19" s="26">
        <v>0.5</v>
      </c>
      <c r="P19" s="5"/>
      <c r="Q19" s="18" t="s">
        <v>49</v>
      </c>
      <c r="R19" s="26">
        <v>0.12280701754386</v>
      </c>
      <c r="S19" s="26">
        <v>0.107142857142857</v>
      </c>
      <c r="T19" s="5"/>
      <c r="U19" s="18" t="s">
        <v>49</v>
      </c>
      <c r="V19" s="26">
        <v>0.24458204334365299</v>
      </c>
      <c r="W19" s="26">
        <v>-0.214285714285714</v>
      </c>
    </row>
  </sheetData>
  <mergeCells count="6">
    <mergeCell ref="U4:W4"/>
    <mergeCell ref="A4:C4"/>
    <mergeCell ref="E4:G4"/>
    <mergeCell ref="I4:K4"/>
    <mergeCell ref="M4:O4"/>
    <mergeCell ref="Q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1700-9C18-AA40-82C5-73784BA99F26}">
  <dimension ref="A1:Q15"/>
  <sheetViews>
    <sheetView workbookViewId="0">
      <selection activeCell="D22" sqref="D22"/>
    </sheetView>
  </sheetViews>
  <sheetFormatPr baseColWidth="10" defaultRowHeight="16" x14ac:dyDescent="0.2"/>
  <cols>
    <col min="1" max="1" width="10.1640625" style="1" customWidth="1"/>
    <col min="2" max="2" width="8.33203125" style="1" customWidth="1"/>
    <col min="3" max="3" width="12.1640625" style="1" customWidth="1"/>
    <col min="4" max="7" width="10.83203125" style="1"/>
    <col min="8" max="8" width="12.5" style="1" customWidth="1"/>
    <col min="9" max="9" width="10.83203125" style="1"/>
    <col min="10" max="10" width="10.5" style="1" customWidth="1"/>
    <col min="11" max="11" width="8.1640625" style="1" customWidth="1"/>
    <col min="12" max="12" width="12.5" style="1" customWidth="1"/>
    <col min="13" max="16" width="10.83203125" style="1"/>
    <col min="17" max="17" width="13" style="1" customWidth="1"/>
    <col min="18" max="16384" width="10.83203125" style="1"/>
  </cols>
  <sheetData>
    <row r="1" spans="1:17" ht="36" customHeight="1" thickBot="1" x14ac:dyDescent="0.25">
      <c r="A1" s="19" t="s">
        <v>56</v>
      </c>
      <c r="B1" s="30" t="s">
        <v>14</v>
      </c>
      <c r="C1" s="31"/>
      <c r="D1" s="31"/>
      <c r="E1" s="31"/>
      <c r="F1" s="31"/>
      <c r="G1" s="31"/>
      <c r="H1" s="32"/>
      <c r="J1" s="19" t="s">
        <v>56</v>
      </c>
      <c r="K1" s="30" t="s">
        <v>15</v>
      </c>
      <c r="L1" s="31"/>
      <c r="M1" s="31"/>
      <c r="N1" s="31"/>
      <c r="O1" s="31"/>
      <c r="P1" s="31"/>
      <c r="Q1" s="32"/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</row>
    <row r="3" spans="1:17" x14ac:dyDescent="0.2">
      <c r="A3" s="4">
        <v>1</v>
      </c>
      <c r="B3" s="3">
        <f>(K3-(AVERAGE($K$3:$K$11)))/(STDEV($K$3:$K$11))</f>
        <v>-1.5963978537594636</v>
      </c>
      <c r="C3" s="3">
        <f>(L3-(AVERAGE($L$3:$L$11)))/(STDEV($L$3:$L$11))</f>
        <v>-0.85130239624522008</v>
      </c>
      <c r="D3" s="3">
        <f>(M3-(AVERAGE($M$3:$M$11)))/(STDEV($M$3:$M$11))</f>
        <v>-1.2863901610759874</v>
      </c>
      <c r="E3" s="4" t="s">
        <v>7</v>
      </c>
      <c r="F3" s="3">
        <f>(O3-(AVERAGE($O$3:$O$11)))/(STDEV($O$3:$O$11))</f>
        <v>-1.8950025137672843</v>
      </c>
      <c r="G3" s="3">
        <f>(P3-(AVERAGE($P$3:$P$11)))/(STDEV($P$3:$P$11))</f>
        <v>-1.9065757325135797</v>
      </c>
      <c r="H3" s="4" t="s">
        <v>7</v>
      </c>
      <c r="I3" s="4"/>
      <c r="J3" s="4">
        <v>1</v>
      </c>
      <c r="K3" s="9">
        <v>262</v>
      </c>
      <c r="L3" s="9">
        <v>155.99086116073818</v>
      </c>
      <c r="M3" s="9">
        <v>94.185932035184692</v>
      </c>
      <c r="N3" s="4" t="s">
        <v>7</v>
      </c>
      <c r="O3" s="9">
        <v>358.63016543000515</v>
      </c>
      <c r="P3" s="9">
        <v>255.17385725612036</v>
      </c>
      <c r="Q3" s="4" t="s">
        <v>7</v>
      </c>
    </row>
    <row r="4" spans="1:17" x14ac:dyDescent="0.2">
      <c r="A4" s="4">
        <v>2</v>
      </c>
      <c r="B4" s="3">
        <f t="shared" ref="B4:B11" si="0">(K4-(AVERAGE($K$3:$K$11)))/(STDEV($K$3:$K$11))</f>
        <v>-1.5963978537594636</v>
      </c>
      <c r="C4" s="3">
        <f t="shared" ref="C4:C11" si="1">(L4-(AVERAGE($L$3:$L$11)))/(STDEV($L$3:$L$11))</f>
        <v>-1.7378484462157364</v>
      </c>
      <c r="D4" s="3">
        <f t="shared" ref="D4:D11" si="2">(M4-(AVERAGE($M$3:$M$11)))/(STDEV($M$3:$M$11))</f>
        <v>-0.8669191249623216</v>
      </c>
      <c r="E4" s="4" t="s">
        <v>7</v>
      </c>
      <c r="F4" s="3">
        <f t="shared" ref="F4:F11" si="3">(O4-(AVERAGE($O$3:$O$11)))/(STDEV($O$3:$O$11))</f>
        <v>0.95565704205461344</v>
      </c>
      <c r="G4" s="3">
        <f t="shared" ref="G4:G11" si="4">(P4-(AVERAGE($P$3:$P$11)))/(STDEV($P$3:$P$11))</f>
        <v>1.2270043489557865</v>
      </c>
      <c r="H4" s="4" t="s">
        <v>7</v>
      </c>
      <c r="I4" s="4"/>
      <c r="J4" s="4">
        <v>2</v>
      </c>
      <c r="K4" s="9">
        <v>262</v>
      </c>
      <c r="L4" s="9">
        <v>135.57613324109838</v>
      </c>
      <c r="M4" s="9">
        <v>103.66353285364697</v>
      </c>
      <c r="N4" s="4" t="s">
        <v>7</v>
      </c>
      <c r="O4" s="9">
        <v>420.86323392221965</v>
      </c>
      <c r="P4" s="9">
        <v>350.50560941427489</v>
      </c>
      <c r="Q4" s="4" t="s">
        <v>7</v>
      </c>
    </row>
    <row r="5" spans="1:17" x14ac:dyDescent="0.2">
      <c r="A5" s="4">
        <v>3</v>
      </c>
      <c r="B5" s="3">
        <f t="shared" si="0"/>
        <v>-0.45430082006827383</v>
      </c>
      <c r="C5" s="3">
        <f t="shared" si="1"/>
        <v>-0.55543163829362596</v>
      </c>
      <c r="D5" s="3">
        <f t="shared" si="2"/>
        <v>-1.1712384681743679</v>
      </c>
      <c r="E5" s="3">
        <f t="shared" ref="E5:E11" si="5">(N5-(AVERAGE($N$3:$N$11)))/(STDEV($N$3:$N$11))</f>
        <v>-1.0603158983309902</v>
      </c>
      <c r="F5" s="3">
        <f t="shared" si="3"/>
        <v>-1.1416762922585049</v>
      </c>
      <c r="G5" s="3">
        <f t="shared" si="4"/>
        <v>-0.93127151447866863</v>
      </c>
      <c r="H5" s="3">
        <f t="shared" ref="H5:H11" si="6">(Q5-(AVERAGE($Q$3:$Q$11)))/(STDEV($Q$3:$Q$11))</f>
        <v>-0.67368006847183493</v>
      </c>
      <c r="I5" s="4"/>
      <c r="J5" s="4">
        <v>3</v>
      </c>
      <c r="K5" s="9">
        <v>312</v>
      </c>
      <c r="L5" s="9">
        <v>162.80395453942987</v>
      </c>
      <c r="M5" s="9">
        <v>96.787689212516895</v>
      </c>
      <c r="N5" s="9">
        <v>291.41467422854487</v>
      </c>
      <c r="O5" s="9">
        <v>375.07611466459207</v>
      </c>
      <c r="P5" s="9">
        <v>284.84517810167182</v>
      </c>
      <c r="Q5" s="9">
        <v>311.29500048679995</v>
      </c>
    </row>
    <row r="6" spans="1:17" x14ac:dyDescent="0.2">
      <c r="A6" s="4">
        <v>4</v>
      </c>
      <c r="B6" s="3">
        <f t="shared" si="0"/>
        <v>0.73348009497056355</v>
      </c>
      <c r="C6" s="3">
        <f t="shared" si="1"/>
        <v>-7.0781654716676773E-2</v>
      </c>
      <c r="D6" s="3">
        <f t="shared" si="2"/>
        <v>-0.31371701639534527</v>
      </c>
      <c r="E6" s="3">
        <f t="shared" si="5"/>
        <v>0.21965178837602195</v>
      </c>
      <c r="F6" s="3">
        <f t="shared" si="3"/>
        <v>1.9042036272369837E-2</v>
      </c>
      <c r="G6" s="3">
        <f t="shared" si="4"/>
        <v>-0.54881364212695893</v>
      </c>
      <c r="H6" s="3">
        <f t="shared" si="6"/>
        <v>0.40385542843703154</v>
      </c>
      <c r="I6" s="4"/>
      <c r="J6" s="4">
        <v>4</v>
      </c>
      <c r="K6" s="9">
        <v>364</v>
      </c>
      <c r="L6" s="9">
        <v>173.96411655392461</v>
      </c>
      <c r="M6" s="9">
        <v>116.16267655020653</v>
      </c>
      <c r="N6" s="9">
        <v>307.28131825775461</v>
      </c>
      <c r="O6" s="9">
        <v>400.41588668054715</v>
      </c>
      <c r="P6" s="9">
        <v>296.48055302429759</v>
      </c>
      <c r="Q6" s="9">
        <v>328.64763083395889</v>
      </c>
    </row>
    <row r="7" spans="1:17" x14ac:dyDescent="0.2">
      <c r="A7" s="4">
        <v>5</v>
      </c>
      <c r="B7" s="3">
        <f t="shared" si="0"/>
        <v>0.27664128149408762</v>
      </c>
      <c r="C7" s="3">
        <f t="shared" si="1"/>
        <v>-8.4642739873946105E-2</v>
      </c>
      <c r="D7" s="3">
        <f t="shared" si="2"/>
        <v>0.21032072537243321</v>
      </c>
      <c r="E7" s="3">
        <f t="shared" si="5"/>
        <v>-1.5600769535133363</v>
      </c>
      <c r="F7" s="3">
        <f t="shared" si="3"/>
        <v>-0.10110713452208742</v>
      </c>
      <c r="G7" s="3">
        <f t="shared" si="4"/>
        <v>-0.18397640920364364</v>
      </c>
      <c r="H7" s="3">
        <f t="shared" si="6"/>
        <v>-1.4231883541056269</v>
      </c>
      <c r="I7" s="4"/>
      <c r="J7" s="4">
        <v>5</v>
      </c>
      <c r="K7" s="9">
        <v>344</v>
      </c>
      <c r="L7" s="9">
        <v>173.64493371828283</v>
      </c>
      <c r="M7" s="9">
        <v>128.00287552150712</v>
      </c>
      <c r="N7" s="9">
        <v>285.21957192667276</v>
      </c>
      <c r="O7" s="9">
        <v>397.79289665704067</v>
      </c>
      <c r="P7" s="9">
        <v>307.57986172643979</v>
      </c>
      <c r="Q7" s="9">
        <v>299.22491995576758</v>
      </c>
    </row>
    <row r="8" spans="1:17" x14ac:dyDescent="0.2">
      <c r="A8" s="4">
        <v>6</v>
      </c>
      <c r="B8" s="3">
        <f t="shared" si="0"/>
        <v>0.73348009497056355</v>
      </c>
      <c r="C8" s="3">
        <f t="shared" si="1"/>
        <v>0.39437822641504194</v>
      </c>
      <c r="D8" s="3">
        <f t="shared" si="2"/>
        <v>0.1893734190635443</v>
      </c>
      <c r="E8" s="3">
        <f t="shared" si="5"/>
        <v>1.3510405370054166</v>
      </c>
      <c r="F8" s="3">
        <f t="shared" si="3"/>
        <v>5.5784276404350124E-2</v>
      </c>
      <c r="G8" s="3">
        <f t="shared" si="4"/>
        <v>0.72439129055684048</v>
      </c>
      <c r="H8" s="3">
        <f t="shared" si="6"/>
        <v>1.3410744372742265</v>
      </c>
      <c r="I8" s="4"/>
      <c r="J8" s="4">
        <v>6</v>
      </c>
      <c r="K8" s="9">
        <v>364</v>
      </c>
      <c r="L8" s="9">
        <v>184.67547487846042</v>
      </c>
      <c r="M8" s="9">
        <v>127.52958847585778</v>
      </c>
      <c r="N8" s="9">
        <v>321.30615866551466</v>
      </c>
      <c r="O8" s="9">
        <v>401.21801064586634</v>
      </c>
      <c r="P8" s="9">
        <v>335.21479754127097</v>
      </c>
      <c r="Q8" s="9">
        <v>343.7406046258543</v>
      </c>
    </row>
    <row r="9" spans="1:17" x14ac:dyDescent="0.2">
      <c r="A9" s="4">
        <v>7</v>
      </c>
      <c r="B9" s="3">
        <f t="shared" si="0"/>
        <v>0.48221874755850175</v>
      </c>
      <c r="C9" s="3">
        <f t="shared" si="1"/>
        <v>0.18079903767906849</v>
      </c>
      <c r="D9" s="3">
        <f t="shared" si="2"/>
        <v>1.6024772930300788</v>
      </c>
      <c r="E9" s="3">
        <f t="shared" si="5"/>
        <v>0.71598836459278614</v>
      </c>
      <c r="F9" s="3">
        <f t="shared" si="3"/>
        <v>0.49026126787793489</v>
      </c>
      <c r="G9" s="3">
        <f t="shared" si="4"/>
        <v>0.73885057630478335</v>
      </c>
      <c r="H9" s="3">
        <f t="shared" si="6"/>
        <v>-0.76016641900124926</v>
      </c>
      <c r="I9" s="4"/>
      <c r="J9" s="4">
        <v>7</v>
      </c>
      <c r="K9" s="9">
        <v>353</v>
      </c>
      <c r="L9" s="9">
        <v>179.75733100145899</v>
      </c>
      <c r="M9" s="9">
        <v>159.45750072591437</v>
      </c>
      <c r="N9" s="9">
        <v>313.43397027803235</v>
      </c>
      <c r="O9" s="9">
        <v>410.70312657752697</v>
      </c>
      <c r="P9" s="9">
        <v>335.65468706362856</v>
      </c>
      <c r="Q9" s="9">
        <v>309.90222440181992</v>
      </c>
    </row>
    <row r="10" spans="1:17" x14ac:dyDescent="0.2">
      <c r="A10" s="4">
        <v>8</v>
      </c>
      <c r="B10" s="3">
        <f t="shared" si="0"/>
        <v>0.32232516284173518</v>
      </c>
      <c r="C10" s="3">
        <f t="shared" si="1"/>
        <v>1.2321888777424983</v>
      </c>
      <c r="D10" s="3">
        <f t="shared" si="2"/>
        <v>1.079774002869792</v>
      </c>
      <c r="E10" s="3">
        <f t="shared" si="5"/>
        <v>0.16924484339184931</v>
      </c>
      <c r="F10" s="3">
        <f t="shared" si="3"/>
        <v>1.3701236212343477</v>
      </c>
      <c r="G10" s="3">
        <f t="shared" si="4"/>
        <v>0.75557768422241245</v>
      </c>
      <c r="H10" s="3">
        <f t="shared" si="6"/>
        <v>0.13010149460135431</v>
      </c>
      <c r="I10" s="4"/>
      <c r="J10" s="4">
        <v>8</v>
      </c>
      <c r="K10" s="9">
        <v>346</v>
      </c>
      <c r="L10" s="9">
        <v>203.96796001851044</v>
      </c>
      <c r="M10" s="9">
        <v>147.647452584012</v>
      </c>
      <c r="N10" s="9">
        <v>306.65646728614809</v>
      </c>
      <c r="O10" s="9">
        <v>429.91150029873177</v>
      </c>
      <c r="P10" s="9">
        <v>336.16356970420827</v>
      </c>
      <c r="Q10" s="9">
        <v>324.23909781248676</v>
      </c>
    </row>
    <row r="11" spans="1:17" x14ac:dyDescent="0.2">
      <c r="A11" s="4">
        <v>9</v>
      </c>
      <c r="B11" s="3">
        <f t="shared" si="0"/>
        <v>1.0989511457517442</v>
      </c>
      <c r="C11" s="3">
        <f t="shared" si="1"/>
        <v>1.4926407335086029</v>
      </c>
      <c r="D11" s="3">
        <f t="shared" si="2"/>
        <v>0.55631933027218339</v>
      </c>
      <c r="E11" s="3">
        <f t="shared" si="5"/>
        <v>0.16446731847829368</v>
      </c>
      <c r="F11" s="3">
        <f t="shared" si="3"/>
        <v>0.24691769670428151</v>
      </c>
      <c r="G11" s="3">
        <f t="shared" si="4"/>
        <v>0.12481339828302811</v>
      </c>
      <c r="H11" s="3">
        <f t="shared" si="6"/>
        <v>0.98200348126611647</v>
      </c>
      <c r="I11" s="4"/>
      <c r="J11" s="4">
        <v>9</v>
      </c>
      <c r="K11" s="9">
        <v>380</v>
      </c>
      <c r="L11" s="9">
        <v>209.96545306673633</v>
      </c>
      <c r="M11" s="9">
        <v>135.82042757794062</v>
      </c>
      <c r="N11" s="9">
        <v>306.59724447300107</v>
      </c>
      <c r="O11" s="9">
        <v>405.39066578189761</v>
      </c>
      <c r="P11" s="9">
        <v>316.97406025685683</v>
      </c>
      <c r="Q11" s="9">
        <v>337.9581263818576</v>
      </c>
    </row>
    <row r="13" spans="1:17" x14ac:dyDescent="0.2">
      <c r="J13" s="1" t="s">
        <v>5</v>
      </c>
      <c r="K13" s="5">
        <f>SQRT(AVERAGE((K3-K4)^2, (K4-K5)^2,  (K5-K6)^2, ( K6-K7)^2,  (K7-K8)^2,  (K8-K9)^2,  (K9-K10)^2,  (K10-K11)^2))</f>
        <v>30.26962173533062</v>
      </c>
      <c r="L13" s="5">
        <f>SQRT(AVERAGE((L3-L4)^2, (L4-L5)^2,  (L5-L6)^2, ( L6-L7)^2,  (L7-L8)^2,  (L8-L9)^2,  (L9-L10)^2,  (L10-L11)^2))</f>
        <v>16.010746079997354</v>
      </c>
      <c r="M13" s="5">
        <f>SQRT(AVERAGE((M3-M4)^2, (M4-M5)^2,  (M5-M6)^2, ( M6-M7)^2,  (M7-M8)^2,  (M8-M9)^2,  (M9-M10)^2,  (M10-M11)^2))</f>
        <v>15.619114603388173</v>
      </c>
      <c r="N13" s="5">
        <f>SQRT(AVERAGE(  (N5-N6)^2, ( N6-N7)^2,  (N7-N8)^2,  (N8-N9)^2,  (N9-N10)^2,  (N10-N11)^2))</f>
        <v>18.923628046004769</v>
      </c>
      <c r="O13" s="5">
        <f>SQRT(AVERAGE((O3-O4)^2, (O4-O5)^2,  (O5-O6)^2, ( O6-O7)^2,  (O7-O8)^2,  (O8-O9)^2,  (O9-O10)^2,  (O10-O11)^2))</f>
        <v>31.004699246327551</v>
      </c>
      <c r="P13" s="5">
        <f>SQRT(AVERAGE((P3-P4)^2, (P4-P5)^2,  (P5-P6)^2, ( P6-P7)^2,  (P7-P8)^2,  (P8-P9)^2,  (P9-P10)^2,  (P10-P11)^2))</f>
        <v>42.997661604455274</v>
      </c>
      <c r="Q13" s="5">
        <f>SQRT(AVERAGE(  (Q5-Q6)^2, ( Q6-Q7)^2,  (Q7-Q8)^2,  (Q8-Q9)^2,  (Q9-Q10)^2,  (Q10-Q11)^2))</f>
        <v>27.950102973276003</v>
      </c>
    </row>
    <row r="14" spans="1:17" x14ac:dyDescent="0.2">
      <c r="J14" s="10" t="s">
        <v>6</v>
      </c>
      <c r="K14" s="12">
        <f t="shared" ref="K14:Q14" si="7">K13/(AVERAGE(K3:K11))</f>
        <v>9.1204082898552252E-2</v>
      </c>
      <c r="L14" s="12">
        <f t="shared" si="7"/>
        <v>9.1180472394238182E-2</v>
      </c>
      <c r="M14" s="12">
        <f t="shared" si="7"/>
        <v>0.12672621928215966</v>
      </c>
      <c r="N14" s="12">
        <f t="shared" si="7"/>
        <v>6.2134627298971179E-2</v>
      </c>
      <c r="O14" s="12">
        <f t="shared" si="7"/>
        <v>7.7511713651991748E-2</v>
      </c>
      <c r="P14" s="12">
        <f t="shared" si="7"/>
        <v>0.13729512130118826</v>
      </c>
      <c r="Q14" s="12">
        <f t="shared" si="7"/>
        <v>8.676277650799305E-2</v>
      </c>
    </row>
    <row r="15" spans="1:17" x14ac:dyDescent="0.2">
      <c r="J15" s="11" t="s">
        <v>8</v>
      </c>
      <c r="K15" s="13">
        <f>(STDEV(K3:K11))/(AVERAGE(K3:K11))</f>
        <v>0.13190895736629502</v>
      </c>
      <c r="L15" s="13">
        <f t="shared" ref="L15:Q15" si="8">(STDEV(L3:L11))/(AVERAGE(L3:L11))</f>
        <v>0.13113921057136307</v>
      </c>
      <c r="M15" s="13">
        <f t="shared" si="8"/>
        <v>0.18331858700652479</v>
      </c>
      <c r="N15" s="13">
        <f t="shared" si="8"/>
        <v>4.0701964111407918E-2</v>
      </c>
      <c r="O15" s="13">
        <f t="shared" si="8"/>
        <v>5.4577756132440126E-2</v>
      </c>
      <c r="P15" s="13">
        <f t="shared" si="8"/>
        <v>9.7142000960804678E-2</v>
      </c>
      <c r="Q15" s="13">
        <f t="shared" si="8"/>
        <v>4.9990071590890577E-2</v>
      </c>
    </row>
  </sheetData>
  <mergeCells count="2">
    <mergeCell ref="B1:H1"/>
    <mergeCell ref="K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FEBF-4547-D04C-BDA4-31B8CC787CFD}">
  <dimension ref="A1:Q15"/>
  <sheetViews>
    <sheetView workbookViewId="0"/>
  </sheetViews>
  <sheetFormatPr baseColWidth="10" defaultRowHeight="16" x14ac:dyDescent="0.2"/>
  <cols>
    <col min="1" max="1" width="12.33203125" style="1" customWidth="1"/>
    <col min="2" max="2" width="7.6640625" style="1" customWidth="1"/>
    <col min="3" max="3" width="12.5" style="1" customWidth="1"/>
    <col min="4" max="7" width="10.83203125" style="1"/>
    <col min="8" max="8" width="12.5" style="1" customWidth="1"/>
    <col min="9" max="9" width="10.83203125" style="1"/>
    <col min="10" max="10" width="10.33203125" style="1" customWidth="1"/>
    <col min="11" max="11" width="8.6640625" style="1" customWidth="1"/>
    <col min="12" max="12" width="12.1640625" style="1" customWidth="1"/>
    <col min="13" max="16" width="10.83203125" style="1"/>
    <col min="17" max="17" width="12.6640625" style="1" customWidth="1"/>
    <col min="18" max="16384" width="10.83203125" style="1"/>
  </cols>
  <sheetData>
    <row r="1" spans="1:17" ht="35" customHeight="1" thickBot="1" x14ac:dyDescent="0.25">
      <c r="A1" s="19" t="s">
        <v>56</v>
      </c>
      <c r="B1" s="30" t="s">
        <v>18</v>
      </c>
      <c r="C1" s="31"/>
      <c r="D1" s="31"/>
      <c r="E1" s="31"/>
      <c r="F1" s="31"/>
      <c r="G1" s="31"/>
      <c r="H1" s="32"/>
      <c r="J1" s="19" t="s">
        <v>56</v>
      </c>
      <c r="K1" s="30" t="s">
        <v>19</v>
      </c>
      <c r="L1" s="31"/>
      <c r="M1" s="31"/>
      <c r="N1" s="31"/>
      <c r="O1" s="31"/>
      <c r="P1" s="31"/>
      <c r="Q1" s="32"/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</row>
    <row r="3" spans="1:17" x14ac:dyDescent="0.2">
      <c r="A3" s="4">
        <v>1</v>
      </c>
      <c r="B3" s="3">
        <f>(K3-(AVERAGE($K$3:$K$11)))/(STDEV($K$3:$K$11))</f>
        <v>-0.58128445568772014</v>
      </c>
      <c r="C3" s="3">
        <f>(L3-(AVERAGE($L$3:$L$11)))/(STDEV($L$3:$L$11))</f>
        <v>-0.27607108231110133</v>
      </c>
      <c r="D3" s="3">
        <f>(M3-(AVERAGE($M$3:$M$11)))/(STDEV($M$3:$M$11))</f>
        <v>-0.38028441749971498</v>
      </c>
      <c r="E3" s="4" t="s">
        <v>7</v>
      </c>
      <c r="F3" s="3">
        <f>(O3-(AVERAGE($O$3:$O$11)))/(STDEV($O$3:$O$11))</f>
        <v>0.67506846462678871</v>
      </c>
      <c r="G3" s="3">
        <f>(P3-(AVERAGE($P$3:$P$11)))/(STDEV($P$3:$P$11))</f>
        <v>-0.70597060597426275</v>
      </c>
      <c r="H3" s="4" t="s">
        <v>7</v>
      </c>
      <c r="I3" s="4"/>
      <c r="J3" s="4">
        <v>1</v>
      </c>
      <c r="K3" s="6">
        <v>3.5</v>
      </c>
      <c r="L3" s="6">
        <v>1.4354553482800969</v>
      </c>
      <c r="M3" s="6">
        <v>1.0143708117911578</v>
      </c>
      <c r="N3" s="4" t="s">
        <v>7</v>
      </c>
      <c r="O3" s="6">
        <v>1.7838457430463532</v>
      </c>
      <c r="P3" s="6">
        <v>1.2691950121133035</v>
      </c>
      <c r="Q3" s="4" t="s">
        <v>7</v>
      </c>
    </row>
    <row r="4" spans="1:17" x14ac:dyDescent="0.2">
      <c r="A4" s="4">
        <v>2</v>
      </c>
      <c r="B4" s="3">
        <f t="shared" ref="B4:B11" si="0">(K4-(AVERAGE($K$3:$K$11)))/(STDEV($K$3:$K$11))</f>
        <v>-0.9507449148112711</v>
      </c>
      <c r="C4" s="3">
        <f t="shared" ref="C4:C11" si="1">(L4-(AVERAGE($L$3:$L$11)))/(STDEV($L$3:$L$11))</f>
        <v>-0.38457856055655265</v>
      </c>
      <c r="D4" s="3">
        <f t="shared" ref="D4:D11" si="2">(M4-(AVERAGE($M$3:$M$11)))/(STDEV($M$3:$M$11))</f>
        <v>-0.52703383497060186</v>
      </c>
      <c r="E4" s="4" t="s">
        <v>7</v>
      </c>
      <c r="F4" s="3">
        <f t="shared" ref="F4:F11" si="3">(O4-(AVERAGE($O$3:$O$11)))/(STDEV($O$3:$O$11))</f>
        <v>-0.45445800350213311</v>
      </c>
      <c r="G4" s="3">
        <f t="shared" ref="G4:G11" si="4">(P4-(AVERAGE($P$3:$P$11)))/(STDEV($P$3:$P$11))</f>
        <v>-1.9292171473220605</v>
      </c>
      <c r="H4" s="4" t="s">
        <v>7</v>
      </c>
      <c r="I4" s="4"/>
      <c r="J4" s="4">
        <v>2</v>
      </c>
      <c r="K4" s="6">
        <v>2.25</v>
      </c>
      <c r="L4" s="6">
        <v>1.4051693570068053</v>
      </c>
      <c r="M4" s="6">
        <v>0.94918814933051565</v>
      </c>
      <c r="N4" s="4" t="s">
        <v>7</v>
      </c>
      <c r="O4" s="6">
        <v>1.4650677060090629</v>
      </c>
      <c r="P4" s="6">
        <v>0.98327751642791306</v>
      </c>
      <c r="Q4" s="4" t="s">
        <v>7</v>
      </c>
    </row>
    <row r="5" spans="1:17" x14ac:dyDescent="0.2">
      <c r="A5" s="4">
        <v>3</v>
      </c>
      <c r="B5" s="3">
        <f t="shared" si="0"/>
        <v>-0.33891839450267069</v>
      </c>
      <c r="C5" s="3">
        <f t="shared" si="1"/>
        <v>-0.83760776791644886</v>
      </c>
      <c r="D5" s="3">
        <f t="shared" si="2"/>
        <v>-1.2192327113671353</v>
      </c>
      <c r="E5" s="3">
        <f t="shared" ref="E5:E11" si="5">(N5-(AVERAGE($N$3:$N$11)))/(STDEV($N$3:$N$11))</f>
        <v>-0.61722670208564601</v>
      </c>
      <c r="F5" s="3">
        <f t="shared" si="3"/>
        <v>-0.9584526165049827</v>
      </c>
      <c r="G5" s="3">
        <f t="shared" si="4"/>
        <v>-0.40480860631392612</v>
      </c>
      <c r="H5" s="3">
        <f t="shared" ref="H5:H11" si="6">(Q5-(AVERAGE($Q$3:$Q$11)))/(STDEV($Q$3:$Q$11))</f>
        <v>0.74663039986470059</v>
      </c>
      <c r="I5" s="4"/>
      <c r="J5" s="4">
        <v>3</v>
      </c>
      <c r="K5" s="6">
        <v>4.32</v>
      </c>
      <c r="L5" s="6">
        <v>1.2787224167359104</v>
      </c>
      <c r="M5" s="6">
        <v>0.64172958156657822</v>
      </c>
      <c r="N5" s="6">
        <v>2.9033810729433771</v>
      </c>
      <c r="O5" s="6">
        <v>1.3228289732801548</v>
      </c>
      <c r="P5" s="6">
        <v>1.3395875959693861</v>
      </c>
      <c r="Q5" s="6">
        <v>2.01244216512936</v>
      </c>
    </row>
    <row r="6" spans="1:17" x14ac:dyDescent="0.2">
      <c r="A6" s="4">
        <v>4</v>
      </c>
      <c r="B6" s="3">
        <f t="shared" si="0"/>
        <v>-0.6788220168963377</v>
      </c>
      <c r="C6" s="3">
        <f t="shared" si="1"/>
        <v>1.4605927198518158</v>
      </c>
      <c r="D6" s="3">
        <f t="shared" si="2"/>
        <v>1.5232915569893745E-2</v>
      </c>
      <c r="E6" s="3">
        <f t="shared" si="5"/>
        <v>-0.96443707602457196</v>
      </c>
      <c r="F6" s="3">
        <f t="shared" si="3"/>
        <v>-1.6882401620226108</v>
      </c>
      <c r="G6" s="3">
        <f t="shared" si="4"/>
        <v>2.9117303110532341E-2</v>
      </c>
      <c r="H6" s="3">
        <f t="shared" si="6"/>
        <v>-1.7856466406140237</v>
      </c>
      <c r="I6" s="4"/>
      <c r="J6" s="4">
        <v>4</v>
      </c>
      <c r="K6" s="6">
        <v>3.17</v>
      </c>
      <c r="L6" s="6">
        <v>1.9201830887771199</v>
      </c>
      <c r="M6" s="6">
        <v>1.1900503699326699</v>
      </c>
      <c r="N6" s="6">
        <v>2.7287315188471393</v>
      </c>
      <c r="O6" s="6">
        <v>1.1168663440026454</v>
      </c>
      <c r="P6" s="6">
        <v>1.4410119655808851</v>
      </c>
      <c r="Q6" s="6">
        <v>1.6077644798043513</v>
      </c>
    </row>
    <row r="7" spans="1:17" x14ac:dyDescent="0.2">
      <c r="A7" s="4">
        <v>5</v>
      </c>
      <c r="B7" s="3">
        <f t="shared" si="0"/>
        <v>-0.29458313940784475</v>
      </c>
      <c r="C7" s="3">
        <f t="shared" si="1"/>
        <v>1.1177002552277295</v>
      </c>
      <c r="D7" s="3">
        <f t="shared" si="2"/>
        <v>0.68312421737082285</v>
      </c>
      <c r="E7" s="3">
        <f t="shared" si="5"/>
        <v>0.80720320322453443</v>
      </c>
      <c r="F7" s="3">
        <f t="shared" si="3"/>
        <v>1.0552593939752439</v>
      </c>
      <c r="G7" s="3">
        <f t="shared" si="4"/>
        <v>0.30017509215821858</v>
      </c>
      <c r="H7" s="3">
        <f t="shared" si="6"/>
        <v>-0.10369380639270477</v>
      </c>
      <c r="I7" s="4"/>
      <c r="J7" s="4">
        <v>5</v>
      </c>
      <c r="K7" s="6">
        <v>4.47</v>
      </c>
      <c r="L7" s="6">
        <v>1.8244768908338655</v>
      </c>
      <c r="M7" s="6">
        <v>1.4867120810043721</v>
      </c>
      <c r="N7" s="6">
        <v>3.6198805397695866</v>
      </c>
      <c r="O7" s="6">
        <v>1.891144262892327</v>
      </c>
      <c r="P7" s="6">
        <v>1.5043680934021353</v>
      </c>
      <c r="Q7" s="6">
        <v>1.8765537034549538</v>
      </c>
    </row>
    <row r="8" spans="1:17" x14ac:dyDescent="0.2">
      <c r="A8" s="4">
        <v>6</v>
      </c>
      <c r="B8" s="3">
        <f t="shared" si="0"/>
        <v>-0.32118429246474034</v>
      </c>
      <c r="C8" s="3">
        <f t="shared" si="1"/>
        <v>-0.92037110094418029</v>
      </c>
      <c r="D8" s="3">
        <f t="shared" si="2"/>
        <v>-0.69178397367413258</v>
      </c>
      <c r="E8" s="3">
        <f t="shared" si="5"/>
        <v>-0.24477626717230005</v>
      </c>
      <c r="F8" s="3">
        <f t="shared" si="3"/>
        <v>-0.25019542033537412</v>
      </c>
      <c r="G8" s="3">
        <f t="shared" si="4"/>
        <v>0.52801730705690542</v>
      </c>
      <c r="H8" s="3">
        <f t="shared" si="6"/>
        <v>-0.33847718271464783</v>
      </c>
      <c r="I8" s="4"/>
      <c r="J8" s="4">
        <v>6</v>
      </c>
      <c r="K8" s="6">
        <v>4.38</v>
      </c>
      <c r="L8" s="6">
        <v>1.2556219851126045</v>
      </c>
      <c r="M8" s="6">
        <v>0.87600998708270528</v>
      </c>
      <c r="N8" s="6">
        <v>3.090726576600499</v>
      </c>
      <c r="O8" s="6">
        <v>1.5227152487089066</v>
      </c>
      <c r="P8" s="6">
        <v>1.5576231595668579</v>
      </c>
      <c r="Q8" s="6">
        <v>1.8390334828140114</v>
      </c>
    </row>
    <row r="9" spans="1:17" x14ac:dyDescent="0.2">
      <c r="A9" s="4">
        <v>7</v>
      </c>
      <c r="B9" s="3">
        <f t="shared" si="0"/>
        <v>-0.2738933536969258</v>
      </c>
      <c r="C9" s="3">
        <f t="shared" si="1"/>
        <v>1.2558785145628986</v>
      </c>
      <c r="D9" s="3">
        <f t="shared" si="2"/>
        <v>0.73432364351836976</v>
      </c>
      <c r="E9" s="3">
        <f t="shared" si="5"/>
        <v>0.40479975932279078</v>
      </c>
      <c r="F9" s="3">
        <f t="shared" si="3"/>
        <v>1.434396102861714</v>
      </c>
      <c r="G9" s="3">
        <f t="shared" si="4"/>
        <v>-0.31911365029781091</v>
      </c>
      <c r="H9" s="3">
        <f t="shared" si="6"/>
        <v>0.57779974383205135</v>
      </c>
      <c r="I9" s="4"/>
      <c r="J9" s="4">
        <v>7</v>
      </c>
      <c r="K9" s="6">
        <v>4.54</v>
      </c>
      <c r="L9" s="6">
        <v>1.8630444220681377</v>
      </c>
      <c r="M9" s="6">
        <v>1.5094536698315728</v>
      </c>
      <c r="N9" s="6">
        <v>3.4174684365626931</v>
      </c>
      <c r="O9" s="6">
        <v>1.9981452577674756</v>
      </c>
      <c r="P9" s="6">
        <v>1.3596176441966232</v>
      </c>
      <c r="Q9" s="6">
        <v>1.985461705249552</v>
      </c>
    </row>
    <row r="10" spans="1:17" x14ac:dyDescent="0.2">
      <c r="A10" s="4">
        <v>8</v>
      </c>
      <c r="B10" s="3">
        <f t="shared" si="0"/>
        <v>1.7566613296461102</v>
      </c>
      <c r="C10" s="3">
        <f t="shared" si="1"/>
        <v>-0.34341068314599577</v>
      </c>
      <c r="D10" s="3">
        <f t="shared" si="2"/>
        <v>2.0430835282754605</v>
      </c>
      <c r="E10" s="3">
        <f t="shared" si="5"/>
        <v>1.6534671407887878</v>
      </c>
      <c r="F10" s="3">
        <f t="shared" si="3"/>
        <v>0.4919889234029976</v>
      </c>
      <c r="G10" s="3">
        <f t="shared" si="4"/>
        <v>1.3368233842724673</v>
      </c>
      <c r="H10" s="3">
        <f t="shared" si="6"/>
        <v>1.2843950379655926</v>
      </c>
      <c r="I10" s="4"/>
      <c r="J10" s="4">
        <v>8</v>
      </c>
      <c r="K10" s="6">
        <v>11.41</v>
      </c>
      <c r="L10" s="6">
        <v>1.416659901217737</v>
      </c>
      <c r="M10" s="6">
        <v>2.0907742316462352</v>
      </c>
      <c r="N10" s="6">
        <v>4.0455579688930641</v>
      </c>
      <c r="O10" s="6">
        <v>1.7321765361532337</v>
      </c>
      <c r="P10" s="6">
        <v>1.7466707475026473</v>
      </c>
      <c r="Q10" s="6">
        <v>2.0983811621338777</v>
      </c>
    </row>
    <row r="11" spans="1:17" x14ac:dyDescent="0.2">
      <c r="A11" s="4">
        <v>9</v>
      </c>
      <c r="B11" s="3">
        <f t="shared" si="0"/>
        <v>1.6827692378214001</v>
      </c>
      <c r="C11" s="3">
        <f t="shared" si="1"/>
        <v>-1.0721322947681675</v>
      </c>
      <c r="D11" s="3">
        <f t="shared" si="2"/>
        <v>-0.65742936722295786</v>
      </c>
      <c r="E11" s="3">
        <f t="shared" si="5"/>
        <v>-1.0390300580535949</v>
      </c>
      <c r="F11" s="3">
        <f t="shared" si="3"/>
        <v>-0.30536668250164822</v>
      </c>
      <c r="G11" s="3">
        <f t="shared" si="4"/>
        <v>1.164976923309935</v>
      </c>
      <c r="H11" s="3">
        <f t="shared" si="6"/>
        <v>-0.38100755194097791</v>
      </c>
      <c r="I11" s="4"/>
      <c r="J11" s="4">
        <v>9</v>
      </c>
      <c r="K11" s="6">
        <v>11.16</v>
      </c>
      <c r="L11" s="6">
        <v>1.213263262321346</v>
      </c>
      <c r="M11" s="6">
        <v>0.8912695005776694</v>
      </c>
      <c r="N11" s="6">
        <v>2.6912106610965898</v>
      </c>
      <c r="O11" s="6">
        <v>1.5071446647956599</v>
      </c>
      <c r="P11" s="6">
        <v>1.7065039388504293</v>
      </c>
      <c r="Q11" s="6">
        <v>1.8322367970251312</v>
      </c>
    </row>
    <row r="13" spans="1:17" x14ac:dyDescent="0.2">
      <c r="J13" s="1" t="s">
        <v>5</v>
      </c>
      <c r="K13" s="5">
        <f>SQRT(AVERAGE((K3-K4)^2, (K4-K5)^2,  (K5-K6)^2, ( K6-K7)^2,  (K7-K8)^2,  (K8-K9)^2,  (K9-K10)^2,  (K10-K11)^2))</f>
        <v>2.6493631310184718</v>
      </c>
      <c r="L13" s="5">
        <f>SQRT(AVERAGE((L3-L4)^2, (L4-L5)^2,  (L5-L6)^2, ( L6-L7)^2,  (L7-L8)^2,  (L8-L9)^2,  (L9-L10)^2,  (L10-L11)^2))</f>
        <v>0.41393308546202923</v>
      </c>
      <c r="M13" s="5">
        <f>SQRT(AVERAGE((M3-M4)^2, (M4-M5)^2,  (M5-M6)^2, ( M6-M7)^2,  (M7-M8)^2,  (M8-M9)^2,  (M9-M10)^2,  (M10-M11)^2))</f>
        <v>0.61627880767620669</v>
      </c>
      <c r="N13" s="5">
        <f>SQRT(AVERAGE(  (N5-N6)^2, ( N6-N7)^2,  (N7-N8)^2,  (N8-N9)^2,  (N9-N10)^2,  (N10-N11)^2))</f>
        <v>0.75720608101809594</v>
      </c>
      <c r="O13" s="5">
        <f>SQRT(AVERAGE((O3-O4)^2, (O4-O5)^2,  (O5-O6)^2, ( O6-O7)^2,  (O7-O8)^2,  (O8-O9)^2,  (O9-O10)^2,  (O10-O11)^2))</f>
        <v>0.39479908344848624</v>
      </c>
      <c r="P13" s="5">
        <f>SQRT(AVERAGE((P3-P4)^2, (P4-P5)^2,  (P5-P6)^2, ( P6-P7)^2,  (P7-P8)^2,  (P8-P9)^2,  (P9-P10)^2,  (P10-P11)^2))</f>
        <v>0.22816451090463696</v>
      </c>
      <c r="Q13" s="5">
        <f>SQRT(AVERAGE(  (Q5-Q6)^2, ( Q6-Q7)^2,  (Q7-Q8)^2,  (Q8-Q9)^2,  (Q9-Q10)^2,  (Q10-Q11)^2))</f>
        <v>0.23890175590796955</v>
      </c>
    </row>
    <row r="14" spans="1:17" x14ac:dyDescent="0.2">
      <c r="J14" s="10" t="s">
        <v>6</v>
      </c>
      <c r="K14" s="12">
        <f t="shared" ref="K14:Q14" si="7">K13/(AVERAGE(K3:K11))</f>
        <v>0.4846395971375253</v>
      </c>
      <c r="L14" s="12">
        <f t="shared" si="7"/>
        <v>0.27367282369603479</v>
      </c>
      <c r="M14" s="12">
        <f t="shared" si="7"/>
        <v>0.52082058896104066</v>
      </c>
      <c r="N14" s="12">
        <f t="shared" si="7"/>
        <v>0.23560709211498687</v>
      </c>
      <c r="O14" s="12">
        <f t="shared" si="7"/>
        <v>0.24778297923167583</v>
      </c>
      <c r="P14" s="12">
        <f t="shared" si="7"/>
        <v>0.15908766336301911</v>
      </c>
      <c r="Q14" s="12">
        <f t="shared" si="7"/>
        <v>0.12619440503334295</v>
      </c>
    </row>
    <row r="15" spans="1:17" x14ac:dyDescent="0.2">
      <c r="J15" s="11" t="s">
        <v>8</v>
      </c>
      <c r="K15" s="13">
        <f>(STDEV(K3:K11))/(AVERAGE(K3:K11))</f>
        <v>0.61889853417006757</v>
      </c>
      <c r="L15" s="13">
        <f t="shared" ref="L15:Q15" si="8">(STDEV(L3:L11))/(AVERAGE(L3:L11))</f>
        <v>0.18453708448750078</v>
      </c>
      <c r="M15" s="13">
        <f t="shared" si="8"/>
        <v>0.37537610223442225</v>
      </c>
      <c r="N15" s="13">
        <f t="shared" si="8"/>
        <v>0.15651250944749617</v>
      </c>
      <c r="O15" s="13">
        <f t="shared" si="8"/>
        <v>0.17712803897705895</v>
      </c>
      <c r="P15" s="13">
        <f t="shared" si="8"/>
        <v>0.16297280610727807</v>
      </c>
      <c r="Q15" s="13">
        <f t="shared" si="8"/>
        <v>8.4414839390649157E-2</v>
      </c>
    </row>
  </sheetData>
  <mergeCells count="2">
    <mergeCell ref="B1:H1"/>
    <mergeCell ref="K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7291-4A04-8C44-B0AF-B875A9222516}">
  <dimension ref="A1:Q15"/>
  <sheetViews>
    <sheetView workbookViewId="0"/>
  </sheetViews>
  <sheetFormatPr baseColWidth="10" defaultRowHeight="16" x14ac:dyDescent="0.2"/>
  <cols>
    <col min="1" max="1" width="10.6640625" style="1" customWidth="1"/>
    <col min="2" max="2" width="7.83203125" style="1" customWidth="1"/>
    <col min="3" max="3" width="12.33203125" style="1" customWidth="1"/>
    <col min="4" max="7" width="10.83203125" style="1"/>
    <col min="8" max="8" width="12.5" style="1" customWidth="1"/>
    <col min="9" max="9" width="10.83203125" style="1"/>
    <col min="10" max="10" width="10.33203125" style="1" customWidth="1"/>
    <col min="11" max="11" width="7.83203125" style="1" customWidth="1"/>
    <col min="12" max="12" width="13" style="1" customWidth="1"/>
    <col min="13" max="16" width="10.83203125" style="1"/>
    <col min="17" max="17" width="12.33203125" style="1" customWidth="1"/>
    <col min="18" max="16384" width="10.83203125" style="1"/>
  </cols>
  <sheetData>
    <row r="1" spans="1:17" ht="35" customHeight="1" thickBot="1" x14ac:dyDescent="0.25">
      <c r="A1" s="19" t="s">
        <v>56</v>
      </c>
      <c r="B1" s="30" t="s">
        <v>20</v>
      </c>
      <c r="C1" s="31"/>
      <c r="D1" s="31"/>
      <c r="E1" s="31"/>
      <c r="F1" s="31"/>
      <c r="G1" s="31"/>
      <c r="H1" s="32"/>
      <c r="J1" s="19" t="s">
        <v>56</v>
      </c>
      <c r="K1" s="30" t="s">
        <v>21</v>
      </c>
      <c r="L1" s="31"/>
      <c r="M1" s="31"/>
      <c r="N1" s="31"/>
      <c r="O1" s="31"/>
      <c r="P1" s="31"/>
      <c r="Q1" s="32"/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</row>
    <row r="3" spans="1:17" x14ac:dyDescent="0.2">
      <c r="A3" s="7">
        <v>1</v>
      </c>
      <c r="B3" s="3">
        <f>(K3-(AVERAGE($K$3:$K$11)))/(STDEV($K$3:$K$11))</f>
        <v>-0.20497135194761607</v>
      </c>
      <c r="C3" s="3">
        <f>(L3-(AVERAGE($L$3:$L$11)))/(STDEV($L$3:$L$11))</f>
        <v>-0.81426295830756501</v>
      </c>
      <c r="D3" s="3">
        <f>(M3-(AVERAGE($M$3:$M$11)))/(STDEV($M$3:$M$11))</f>
        <v>-0.39183316548349734</v>
      </c>
      <c r="E3" s="4" t="s">
        <v>7</v>
      </c>
      <c r="F3" s="3">
        <f>(O3-(AVERAGE($O$3:$O$11)))/(STDEV($O$3:$O$11))</f>
        <v>-0.12443008352244839</v>
      </c>
      <c r="G3" s="3">
        <f>(P3-(AVERAGE($P$3:$P$11)))/(STDEV($P$3:$P$11))</f>
        <v>-1.7138116710350901</v>
      </c>
      <c r="H3" s="4" t="s">
        <v>7</v>
      </c>
      <c r="I3" s="7"/>
      <c r="J3" s="7">
        <v>1</v>
      </c>
      <c r="K3" s="8">
        <v>85.19</v>
      </c>
      <c r="L3" s="8">
        <v>18.054695789369934</v>
      </c>
      <c r="M3" s="8">
        <v>11.65194572070039</v>
      </c>
      <c r="N3" s="7" t="s">
        <v>7</v>
      </c>
      <c r="O3" s="8">
        <v>18.244667546775503</v>
      </c>
      <c r="P3" s="8">
        <v>15.955351439275969</v>
      </c>
      <c r="Q3" s="7" t="s">
        <v>7</v>
      </c>
    </row>
    <row r="4" spans="1:17" x14ac:dyDescent="0.2">
      <c r="A4" s="7">
        <v>2</v>
      </c>
      <c r="B4" s="3">
        <f t="shared" ref="B4:B11" si="0">(K4-(AVERAGE($K$3:$K$11)))/(STDEV($K$3:$K$11))</f>
        <v>-1.4677920771752972</v>
      </c>
      <c r="C4" s="3">
        <f t="shared" ref="C4:C11" si="1">(L4-(AVERAGE($L$3:$L$11)))/(STDEV($L$3:$L$11))</f>
        <v>-1.3795924669478672</v>
      </c>
      <c r="D4" s="3">
        <f t="shared" ref="D4:D11" si="2">(M4-(AVERAGE($M$3:$M$11)))/(STDEV($M$3:$M$11))</f>
        <v>-0.6279128000223092</v>
      </c>
      <c r="E4" s="4" t="s">
        <v>7</v>
      </c>
      <c r="F4" s="3">
        <f t="shared" ref="F4:F11" si="3">(O4-(AVERAGE($O$3:$O$11)))/(STDEV($O$3:$O$11))</f>
        <v>0.56145227361026495</v>
      </c>
      <c r="G4" s="3">
        <f t="shared" ref="G4:G11" si="4">(P4-(AVERAGE($P$3:$P$11)))/(STDEV($P$3:$P$11))</f>
        <v>-0.25511359917844267</v>
      </c>
      <c r="H4" s="4" t="s">
        <v>7</v>
      </c>
      <c r="I4" s="7"/>
      <c r="J4" s="7">
        <v>2</v>
      </c>
      <c r="K4" s="8">
        <v>70.39</v>
      </c>
      <c r="L4" s="8">
        <v>17.011036316501347</v>
      </c>
      <c r="M4" s="8">
        <v>11.20270394361205</v>
      </c>
      <c r="N4" s="7" t="s">
        <v>7</v>
      </c>
      <c r="O4" s="8">
        <v>19.136409467919059</v>
      </c>
      <c r="P4" s="8">
        <v>17.790386987995127</v>
      </c>
      <c r="Q4" s="7" t="s">
        <v>7</v>
      </c>
    </row>
    <row r="5" spans="1:17" x14ac:dyDescent="0.2">
      <c r="A5" s="7">
        <v>3</v>
      </c>
      <c r="B5" s="3">
        <f t="shared" si="0"/>
        <v>-1.6401500410238634E-2</v>
      </c>
      <c r="C5" s="3">
        <f t="shared" si="1"/>
        <v>-0.37040575690306743</v>
      </c>
      <c r="D5" s="3">
        <f t="shared" si="2"/>
        <v>-0.40843036825949341</v>
      </c>
      <c r="E5" s="3">
        <f t="shared" ref="E5:E11" si="5">(N5-(AVERAGE($N$3:$N$11)))/(STDEV($N$3:$N$11))</f>
        <v>-0.40705306164016603</v>
      </c>
      <c r="F5" s="3">
        <f t="shared" si="3"/>
        <v>0.6439014090730053</v>
      </c>
      <c r="G5" s="3">
        <f t="shared" si="4"/>
        <v>-0.86855766408128598</v>
      </c>
      <c r="H5" s="3">
        <f t="shared" ref="H5:H11" si="6">(Q5-(AVERAGE($Q$3:$Q$11)))/(STDEV($Q$3:$Q$11))</f>
        <v>-1.0462194895336767</v>
      </c>
      <c r="I5" s="7"/>
      <c r="J5" s="7">
        <v>3</v>
      </c>
      <c r="K5" s="8">
        <v>87.4</v>
      </c>
      <c r="L5" s="8">
        <v>18.874104233059512</v>
      </c>
      <c r="M5" s="8">
        <v>11.620362492929177</v>
      </c>
      <c r="N5" s="8">
        <v>27.228611979963226</v>
      </c>
      <c r="O5" s="8">
        <v>19.243604746656843</v>
      </c>
      <c r="P5" s="8">
        <v>17.018677140723781</v>
      </c>
      <c r="Q5" s="8">
        <v>22.459039849562977</v>
      </c>
    </row>
    <row r="6" spans="1:17" x14ac:dyDescent="0.2">
      <c r="A6" s="7">
        <v>4</v>
      </c>
      <c r="B6" s="3">
        <f t="shared" si="0"/>
        <v>0.35988494541773913</v>
      </c>
      <c r="C6" s="3">
        <f t="shared" si="1"/>
        <v>0.78052052214231693</v>
      </c>
      <c r="D6" s="3">
        <f t="shared" si="2"/>
        <v>1.5978420249529601</v>
      </c>
      <c r="E6" s="3">
        <f t="shared" si="5"/>
        <v>0.40872034055146061</v>
      </c>
      <c r="F6" s="3">
        <f t="shared" si="3"/>
        <v>0.44758770852086799</v>
      </c>
      <c r="G6" s="3">
        <f t="shared" si="4"/>
        <v>0.57997512233484971</v>
      </c>
      <c r="H6" s="3">
        <f t="shared" si="6"/>
        <v>-1.037560796254887</v>
      </c>
      <c r="I6" s="7"/>
      <c r="J6" s="7">
        <v>4</v>
      </c>
      <c r="K6" s="8">
        <v>91.81</v>
      </c>
      <c r="L6" s="8">
        <v>20.998838738053081</v>
      </c>
      <c r="M6" s="8">
        <v>15.438147864423652</v>
      </c>
      <c r="N6" s="8">
        <v>29.097246293603739</v>
      </c>
      <c r="O6" s="8">
        <v>18.988369785942886</v>
      </c>
      <c r="P6" s="8">
        <v>18.840924806531383</v>
      </c>
      <c r="Q6" s="8">
        <v>22.467356223822044</v>
      </c>
    </row>
    <row r="7" spans="1:17" x14ac:dyDescent="0.2">
      <c r="A7" s="7">
        <v>5</v>
      </c>
      <c r="B7" s="3">
        <f t="shared" si="0"/>
        <v>0.10988057211252863</v>
      </c>
      <c r="C7" s="3">
        <f t="shared" si="1"/>
        <v>-1.3477399011437541</v>
      </c>
      <c r="D7" s="3">
        <f t="shared" si="2"/>
        <v>0.8567577284723864</v>
      </c>
      <c r="E7" s="3">
        <f t="shared" si="5"/>
        <v>-1.2439049001613089</v>
      </c>
      <c r="F7" s="3">
        <f t="shared" si="3"/>
        <v>0.68452918932603068</v>
      </c>
      <c r="G7" s="3">
        <f t="shared" si="4"/>
        <v>-0.3895337865668701</v>
      </c>
      <c r="H7" s="3">
        <f t="shared" si="6"/>
        <v>0.56018584667895033</v>
      </c>
      <c r="I7" s="7"/>
      <c r="J7" s="7">
        <v>5</v>
      </c>
      <c r="K7" s="8">
        <v>88.88</v>
      </c>
      <c r="L7" s="8">
        <v>17.069839601184977</v>
      </c>
      <c r="M7" s="8">
        <v>14.027920222494373</v>
      </c>
      <c r="N7" s="8">
        <v>25.311694786178052</v>
      </c>
      <c r="O7" s="8">
        <v>19.296426479768751</v>
      </c>
      <c r="P7" s="8">
        <v>17.621287002821845</v>
      </c>
      <c r="Q7" s="8">
        <v>24.001936399603828</v>
      </c>
    </row>
    <row r="8" spans="1:17" x14ac:dyDescent="0.2">
      <c r="A8" s="7">
        <v>6</v>
      </c>
      <c r="B8" s="3">
        <f t="shared" si="0"/>
        <v>1.5407929749549767</v>
      </c>
      <c r="C8" s="3">
        <f t="shared" si="1"/>
        <v>1.0408637767832669</v>
      </c>
      <c r="D8" s="3">
        <f t="shared" si="2"/>
        <v>-0.50744471838924343</v>
      </c>
      <c r="E8" s="3">
        <f t="shared" si="5"/>
        <v>-1.1846633040230794</v>
      </c>
      <c r="F8" s="3">
        <f t="shared" si="3"/>
        <v>-0.51704180794524934</v>
      </c>
      <c r="G8" s="3">
        <f t="shared" si="4"/>
        <v>-0.43612243320732236</v>
      </c>
      <c r="H8" s="3">
        <f t="shared" si="6"/>
        <v>-0.49566717442458202</v>
      </c>
      <c r="I8" s="7"/>
      <c r="J8" s="7">
        <v>6</v>
      </c>
      <c r="K8" s="8">
        <v>105.65</v>
      </c>
      <c r="L8" s="8">
        <v>21.479460569658805</v>
      </c>
      <c r="M8" s="8">
        <v>11.431945636488207</v>
      </c>
      <c r="N8" s="8">
        <v>25.447395311644222</v>
      </c>
      <c r="O8" s="8">
        <v>17.734218007201576</v>
      </c>
      <c r="P8" s="8">
        <v>17.562678696962408</v>
      </c>
      <c r="Q8" s="8">
        <v>22.987826232706809</v>
      </c>
    </row>
    <row r="9" spans="1:17" x14ac:dyDescent="0.2">
      <c r="A9" s="7">
        <v>7</v>
      </c>
      <c r="B9" s="3">
        <f t="shared" si="0"/>
        <v>-8.1249051165174058E-2</v>
      </c>
      <c r="C9" s="3">
        <f t="shared" si="1"/>
        <v>1.1107312982510822</v>
      </c>
      <c r="D9" s="3">
        <f t="shared" si="2"/>
        <v>0.78778922639530879</v>
      </c>
      <c r="E9" s="3">
        <f t="shared" si="5"/>
        <v>1.5090846456105673</v>
      </c>
      <c r="F9" s="3">
        <f t="shared" si="3"/>
        <v>0.90250377185401631</v>
      </c>
      <c r="G9" s="3">
        <f t="shared" si="4"/>
        <v>1.3916912500615777</v>
      </c>
      <c r="H9" s="3">
        <f t="shared" si="6"/>
        <v>-0.4316516151870583</v>
      </c>
      <c r="I9" s="7"/>
      <c r="J9" s="7">
        <v>7</v>
      </c>
      <c r="K9" s="8">
        <v>86.64</v>
      </c>
      <c r="L9" s="8">
        <v>21.608443577818264</v>
      </c>
      <c r="M9" s="8">
        <v>13.896678353636204</v>
      </c>
      <c r="N9" s="8">
        <v>31.617772817776494</v>
      </c>
      <c r="O9" s="8">
        <v>19.579823582730477</v>
      </c>
      <c r="P9" s="8">
        <v>19.862060008246786</v>
      </c>
      <c r="Q9" s="8">
        <v>23.049310954694459</v>
      </c>
    </row>
    <row r="10" spans="1:17" x14ac:dyDescent="0.2">
      <c r="A10" s="7">
        <v>8</v>
      </c>
      <c r="B10" s="3">
        <f t="shared" si="0"/>
        <v>-1.3952652111993835</v>
      </c>
      <c r="C10" s="3">
        <f t="shared" si="1"/>
        <v>0.68187464089094718</v>
      </c>
      <c r="D10" s="3">
        <f t="shared" si="2"/>
        <v>-1.717881676945139</v>
      </c>
      <c r="E10" s="3">
        <f t="shared" si="5"/>
        <v>0.5537741360056293</v>
      </c>
      <c r="F10" s="3">
        <f t="shared" si="3"/>
        <v>-0.26779311273377976</v>
      </c>
      <c r="G10" s="3">
        <f t="shared" si="4"/>
        <v>1.1601557610133988</v>
      </c>
      <c r="H10" s="3">
        <f t="shared" si="6"/>
        <v>1.4249400709670699</v>
      </c>
      <c r="I10" s="7"/>
      <c r="J10" s="7">
        <v>8</v>
      </c>
      <c r="K10" s="8">
        <v>71.239999999999995</v>
      </c>
      <c r="L10" s="8">
        <v>20.816727762323055</v>
      </c>
      <c r="M10" s="8">
        <v>9.1285752022813682</v>
      </c>
      <c r="N10" s="8">
        <v>29.429510742017051</v>
      </c>
      <c r="O10" s="8">
        <v>18.058275781831568</v>
      </c>
      <c r="P10" s="8">
        <v>19.570789414701203</v>
      </c>
      <c r="Q10" s="8">
        <v>24.832502807228604</v>
      </c>
    </row>
    <row r="11" spans="1:17" x14ac:dyDescent="0.2">
      <c r="A11" s="7">
        <v>9</v>
      </c>
      <c r="B11" s="3">
        <f t="shared" si="0"/>
        <v>1.1551206994124676</v>
      </c>
      <c r="C11" s="3">
        <f t="shared" si="1"/>
        <v>0.29801084523464433</v>
      </c>
      <c r="D11" s="3">
        <f t="shared" si="2"/>
        <v>0.41111374927902999</v>
      </c>
      <c r="E11" s="3">
        <f t="shared" si="5"/>
        <v>0.36404214365690801</v>
      </c>
      <c r="F11" s="3">
        <f t="shared" si="3"/>
        <v>-2.3307093481827117</v>
      </c>
      <c r="G11" s="3">
        <f t="shared" si="4"/>
        <v>0.53131702065916819</v>
      </c>
      <c r="H11" s="3">
        <f t="shared" si="6"/>
        <v>1.0259731577541988</v>
      </c>
      <c r="I11" s="7"/>
      <c r="J11" s="7">
        <v>9</v>
      </c>
      <c r="K11" s="8">
        <v>101.13</v>
      </c>
      <c r="L11" s="8">
        <v>20.108073640249103</v>
      </c>
      <c r="M11" s="8">
        <v>13.179893269417111</v>
      </c>
      <c r="N11" s="8">
        <v>28.9949051145895</v>
      </c>
      <c r="O11" s="8">
        <v>15.376199376414545</v>
      </c>
      <c r="P11" s="8">
        <v>18.779713135637476</v>
      </c>
      <c r="Q11" s="8">
        <v>24.449308939466757</v>
      </c>
    </row>
    <row r="13" spans="1:17" x14ac:dyDescent="0.2">
      <c r="J13" s="1" t="s">
        <v>5</v>
      </c>
      <c r="K13" s="5">
        <f>SQRT(AVERAGE((K3-K4)^2, (K4-K5)^2,  (K5-K6)^2, ( K6-K7)^2,  (K7-K8)^2,  (K8-K9)^2,  (K9-K10)^2,  (K10-K11)^2))</f>
        <v>16.9911675584699</v>
      </c>
      <c r="L13" s="5">
        <f>SQRT(AVERAGE((L3-L4)^2, (L4-L5)^2,  (L5-L6)^2, ( L6-L7)^2,  (L7-L8)^2,  (L8-L9)^2,  (L9-L10)^2,  (L10-L11)^2))</f>
        <v>2.3743993027309256</v>
      </c>
      <c r="M13" s="5">
        <f>SQRT(AVERAGE((M3-M4)^2, (M4-M5)^2,  (M5-M6)^2, ( M6-M7)^2,  (M7-M8)^2,  (M8-M9)^2,  (M9-M10)^2,  (M10-M11)^2))</f>
        <v>2.934758532319734</v>
      </c>
      <c r="N13" s="5">
        <f>SQRT(AVERAGE(  (N5-N6)^2, ( N6-N7)^2,  (N7-N8)^2,  (N8-N9)^2,  (N9-N10)^2,  (N10-N11)^2))</f>
        <v>3.1856851847465322</v>
      </c>
      <c r="O13" s="5">
        <f>SQRT(AVERAGE((O3-O4)^2, (O4-O5)^2,  (O5-O6)^2, ( O6-O7)^2,  (O7-O8)^2,  (O8-O9)^2,  (O9-O10)^2,  (O10-O11)^2))</f>
        <v>1.428379111991503</v>
      </c>
      <c r="P13" s="5">
        <f>SQRT(AVERAGE((P3-P4)^2, (P4-P5)^2,  (P5-P6)^2, ( P6-P7)^2,  (P7-P8)^2,  (P8-P9)^2,  (P9-P10)^2,  (P10-P11)^2))</f>
        <v>1.3588701219845549</v>
      </c>
      <c r="Q13" s="5">
        <f>SQRT(AVERAGE(  (Q5-Q6)^2, ( Q6-Q7)^2,  (Q7-Q8)^2,  (Q8-Q9)^2,  (Q9-Q10)^2,  (Q10-Q11)^2))</f>
        <v>1.0578134683439786</v>
      </c>
    </row>
    <row r="14" spans="1:17" x14ac:dyDescent="0.2">
      <c r="J14" s="10" t="s">
        <v>6</v>
      </c>
      <c r="K14" s="12">
        <f t="shared" ref="K14:Q14" si="7">K13/(AVERAGE(K3:K11))</f>
        <v>0.19398032299446819</v>
      </c>
      <c r="L14" s="12">
        <f t="shared" si="7"/>
        <v>0.12140350860465492</v>
      </c>
      <c r="M14" s="12">
        <f t="shared" si="7"/>
        <v>0.23672037415846137</v>
      </c>
      <c r="N14" s="12">
        <f t="shared" si="7"/>
        <v>0.11312392919320786</v>
      </c>
      <c r="O14" s="12">
        <f t="shared" si="7"/>
        <v>7.7602122525781428E-2</v>
      </c>
      <c r="P14" s="12">
        <f t="shared" si="7"/>
        <v>7.5028778506854785E-2</v>
      </c>
      <c r="Q14" s="12">
        <f t="shared" si="7"/>
        <v>4.5082598719277306E-2</v>
      </c>
    </row>
    <row r="15" spans="1:17" x14ac:dyDescent="0.2">
      <c r="J15" s="11" t="s">
        <v>8</v>
      </c>
      <c r="K15" s="13">
        <f>(STDEV(K3:K11))/(AVERAGE(K3:K11))</f>
        <v>0.13379949367313626</v>
      </c>
      <c r="L15" s="13">
        <f t="shared" ref="L15:Q15" si="8">(STDEV(L3:L11))/(AVERAGE(L3:L11))</f>
        <v>9.439188227536624E-2</v>
      </c>
      <c r="M15" s="13">
        <f t="shared" si="8"/>
        <v>0.15349169323521</v>
      </c>
      <c r="N15" s="13">
        <f t="shared" si="8"/>
        <v>8.1340418717900265E-2</v>
      </c>
      <c r="O15" s="13">
        <f t="shared" si="8"/>
        <v>7.0634953098575509E-2</v>
      </c>
      <c r="P15" s="13">
        <f t="shared" si="8"/>
        <v>6.9459075624670838E-2</v>
      </c>
      <c r="Q15" s="13">
        <f t="shared" si="8"/>
        <v>4.0933748784475602E-2</v>
      </c>
    </row>
  </sheetData>
  <mergeCells count="2">
    <mergeCell ref="B1:H1"/>
    <mergeCell ref="K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D4B8-7926-1046-93CB-BC8A7D9C26FE}">
  <dimension ref="A1:Q15"/>
  <sheetViews>
    <sheetView workbookViewId="0"/>
  </sheetViews>
  <sheetFormatPr baseColWidth="10" defaultRowHeight="16" x14ac:dyDescent="0.2"/>
  <cols>
    <col min="1" max="1" width="10.5" style="1" customWidth="1"/>
    <col min="2" max="2" width="9" style="1" customWidth="1"/>
    <col min="3" max="3" width="12.33203125" style="1" customWidth="1"/>
    <col min="4" max="7" width="10.83203125" style="1"/>
    <col min="8" max="8" width="13.33203125" style="1" customWidth="1"/>
    <col min="9" max="9" width="10.83203125" style="1"/>
    <col min="10" max="10" width="10.5" style="1" customWidth="1"/>
    <col min="11" max="11" width="9.33203125" style="1" customWidth="1"/>
    <col min="12" max="12" width="12.5" style="1" customWidth="1"/>
    <col min="13" max="16" width="10.83203125" style="1"/>
    <col min="17" max="17" width="13.6640625" style="1" customWidth="1"/>
    <col min="18" max="16384" width="10.83203125" style="1"/>
  </cols>
  <sheetData>
    <row r="1" spans="1:17" ht="32" customHeight="1" thickBot="1" x14ac:dyDescent="0.25">
      <c r="A1" s="19" t="s">
        <v>56</v>
      </c>
      <c r="B1" s="30" t="s">
        <v>22</v>
      </c>
      <c r="C1" s="31"/>
      <c r="D1" s="31"/>
      <c r="E1" s="31"/>
      <c r="F1" s="31"/>
      <c r="G1" s="31"/>
      <c r="H1" s="32"/>
      <c r="J1" s="19" t="s">
        <v>56</v>
      </c>
      <c r="K1" s="30" t="s">
        <v>23</v>
      </c>
      <c r="L1" s="31"/>
      <c r="M1" s="31"/>
      <c r="N1" s="31"/>
      <c r="O1" s="31"/>
      <c r="P1" s="31"/>
      <c r="Q1" s="32"/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</row>
    <row r="3" spans="1:17" x14ac:dyDescent="0.2">
      <c r="A3" s="4">
        <v>1</v>
      </c>
      <c r="B3" s="3">
        <f>(K3-(AVERAGE($K$3:$K$11)))/(STDEV($K$3:$K$11))</f>
        <v>-1.6715742675054504</v>
      </c>
      <c r="C3" s="3">
        <f>(L3-(AVERAGE($L$3:$L$11)))/(STDEV($L$3:$L$11))</f>
        <v>-4.3755110079363391E-2</v>
      </c>
      <c r="D3" s="3">
        <f>(M3-(AVERAGE($M$3:$M$11)))/(STDEV($M$3:$M$11))</f>
        <v>-1.8095044072778426</v>
      </c>
      <c r="E3" s="4" t="s">
        <v>7</v>
      </c>
      <c r="F3" s="3">
        <f>(O3-(AVERAGE($O$3:$O$11)))/(STDEV($O$3:$O$11))</f>
        <v>-0.61292495479957665</v>
      </c>
      <c r="G3" s="3">
        <f>(P3-(AVERAGE($P$3:$P$11)))/(STDEV($P$3:$P$11))</f>
        <v>4.26372371805777E-2</v>
      </c>
      <c r="H3" s="4" t="s">
        <v>7</v>
      </c>
      <c r="J3" s="4">
        <v>1</v>
      </c>
      <c r="K3" s="6">
        <v>13.52</v>
      </c>
      <c r="L3" s="6">
        <v>3.1302331948230977</v>
      </c>
      <c r="M3" s="6">
        <v>2.4069087572908372</v>
      </c>
      <c r="N3" s="4" t="s">
        <v>7</v>
      </c>
      <c r="O3" s="6">
        <v>2.4326914534232786</v>
      </c>
      <c r="P3" s="6">
        <v>2.6519750807935827</v>
      </c>
      <c r="Q3" s="4" t="s">
        <v>7</v>
      </c>
    </row>
    <row r="4" spans="1:17" x14ac:dyDescent="0.2">
      <c r="A4" s="4">
        <v>2</v>
      </c>
      <c r="B4" s="3">
        <f t="shared" ref="B4:B11" si="0">(K4-(AVERAGE($K$3:$K$11)))/(STDEV($K$3:$K$11))</f>
        <v>1.1115651892640546</v>
      </c>
      <c r="C4" s="3">
        <f t="shared" ref="C4:C11" si="1">(L4-(AVERAGE($L$3:$L$11)))/(STDEV($L$3:$L$11))</f>
        <v>-6.0320781530407458E-2</v>
      </c>
      <c r="D4" s="3">
        <f t="shared" ref="D4:D11" si="2">(M4-(AVERAGE($M$3:$M$11)))/(STDEV($M$3:$M$11))</f>
        <v>-0.60049982857353912</v>
      </c>
      <c r="E4" s="4" t="s">
        <v>7</v>
      </c>
      <c r="F4" s="3">
        <f t="shared" ref="F4:F11" si="3">(O4-(AVERAGE($O$3:$O$11)))/(STDEV($O$3:$O$11))</f>
        <v>0.14919449966468296</v>
      </c>
      <c r="G4" s="3">
        <f t="shared" ref="G4:G11" si="4">(P4-(AVERAGE($P$3:$P$11)))/(STDEV($P$3:$P$11))</f>
        <v>-1.5525844002017224</v>
      </c>
      <c r="H4" s="4" t="s">
        <v>7</v>
      </c>
      <c r="J4" s="4">
        <v>2</v>
      </c>
      <c r="K4" s="6">
        <v>17.91</v>
      </c>
      <c r="L4" s="6">
        <v>3.1139185192180987</v>
      </c>
      <c r="M4" s="6">
        <v>3.0164383928199845</v>
      </c>
      <c r="N4" s="4" t="s">
        <v>7</v>
      </c>
      <c r="O4" s="6">
        <v>3.3247512922823681</v>
      </c>
      <c r="P4" s="6">
        <v>0</v>
      </c>
      <c r="Q4" s="4" t="s">
        <v>7</v>
      </c>
    </row>
    <row r="5" spans="1:17" x14ac:dyDescent="0.2">
      <c r="A5" s="4">
        <v>3</v>
      </c>
      <c r="B5" s="3">
        <f t="shared" si="0"/>
        <v>-0.15637989354665369</v>
      </c>
      <c r="C5" s="3">
        <f t="shared" si="1"/>
        <v>5.5463251986886272E-2</v>
      </c>
      <c r="D5" s="3">
        <f t="shared" si="2"/>
        <v>-0.68538226273713299</v>
      </c>
      <c r="E5" s="3">
        <f t="shared" ref="E5:E11" si="5">(N5-(AVERAGE($N$3:$N$11)))/(STDEV($N$3:$N$11))</f>
        <v>-2.1616643119753349</v>
      </c>
      <c r="F5" s="3">
        <f t="shared" si="3"/>
        <v>1.7416502728126591</v>
      </c>
      <c r="G5" s="3">
        <f t="shared" si="4"/>
        <v>0.27916887787721156</v>
      </c>
      <c r="H5" s="3">
        <f t="shared" ref="H5:H11" si="6">(Q5-(AVERAGE($Q$3:$Q$11)))/(STDEV($Q$3:$Q$11))</f>
        <v>-2.1785838687757968</v>
      </c>
      <c r="J5" s="4">
        <v>3</v>
      </c>
      <c r="K5" s="6">
        <v>15.91</v>
      </c>
      <c r="L5" s="6">
        <v>3.2279482434375733</v>
      </c>
      <c r="M5" s="6">
        <v>2.9736442131535927</v>
      </c>
      <c r="N5" s="6">
        <v>1.8742517827171561</v>
      </c>
      <c r="O5" s="6">
        <v>5.1887187216182493</v>
      </c>
      <c r="P5" s="6">
        <v>3.0451969392784206</v>
      </c>
      <c r="Q5" s="6">
        <v>1.2727188542021644</v>
      </c>
    </row>
    <row r="6" spans="1:17" x14ac:dyDescent="0.2">
      <c r="A6" s="4">
        <v>4</v>
      </c>
      <c r="B6" s="3">
        <f t="shared" si="0"/>
        <v>1.631422673216445</v>
      </c>
      <c r="C6" s="3">
        <f t="shared" si="1"/>
        <v>-1.9792522953220317</v>
      </c>
      <c r="D6" s="3">
        <f t="shared" si="2"/>
        <v>1.698240910106031</v>
      </c>
      <c r="E6" s="3">
        <f t="shared" si="5"/>
        <v>0.55917463094691855</v>
      </c>
      <c r="F6" s="3">
        <f t="shared" si="3"/>
        <v>-1.5687895649091774</v>
      </c>
      <c r="G6" s="3">
        <f t="shared" si="4"/>
        <v>-1.3116425391902005</v>
      </c>
      <c r="H6" s="3">
        <f t="shared" si="6"/>
        <v>3.2752145390141145E-2</v>
      </c>
      <c r="J6" s="4">
        <v>4</v>
      </c>
      <c r="K6" s="6">
        <v>18.73</v>
      </c>
      <c r="L6" s="6">
        <v>1.2240618207896832</v>
      </c>
      <c r="M6" s="6">
        <v>4.1753675063267188</v>
      </c>
      <c r="N6" s="6">
        <v>5.9962422003968658</v>
      </c>
      <c r="O6" s="6">
        <v>1.3138531596745859</v>
      </c>
      <c r="P6" s="6">
        <v>0.40055362612252177</v>
      </c>
      <c r="Q6" s="6">
        <v>3.8247055347094907</v>
      </c>
    </row>
    <row r="7" spans="1:17" x14ac:dyDescent="0.2">
      <c r="A7" s="4">
        <v>5</v>
      </c>
      <c r="B7" s="3">
        <f t="shared" si="0"/>
        <v>-0.83473051285038269</v>
      </c>
      <c r="C7" s="3">
        <f t="shared" si="1"/>
        <v>1.6429566013014283</v>
      </c>
      <c r="D7" s="3">
        <f t="shared" si="2"/>
        <v>-5.8632350866350796E-2</v>
      </c>
      <c r="E7" s="3">
        <f t="shared" si="5"/>
        <v>0.26074275892668736</v>
      </c>
      <c r="F7" s="3">
        <f t="shared" si="3"/>
        <v>-0.83371635283440104</v>
      </c>
      <c r="G7" s="3">
        <f t="shared" si="4"/>
        <v>-0.75790317518895811</v>
      </c>
      <c r="H7" s="3">
        <f t="shared" si="6"/>
        <v>0.55466267521097179</v>
      </c>
      <c r="J7" s="4">
        <v>5</v>
      </c>
      <c r="K7" s="6">
        <v>14.84</v>
      </c>
      <c r="L7" s="6">
        <v>4.7913885842471675</v>
      </c>
      <c r="M7" s="6">
        <v>3.2896253534069562</v>
      </c>
      <c r="N7" s="6">
        <v>5.5441267526973359</v>
      </c>
      <c r="O7" s="6">
        <v>2.174255406687176</v>
      </c>
      <c r="P7" s="6">
        <v>1.3211172394618826</v>
      </c>
      <c r="Q7" s="6">
        <v>4.427015048952013</v>
      </c>
    </row>
    <row r="8" spans="1:17" x14ac:dyDescent="0.2">
      <c r="A8" s="4">
        <v>6</v>
      </c>
      <c r="B8" s="3">
        <f t="shared" si="0"/>
        <v>0.56634880365545037</v>
      </c>
      <c r="C8" s="3">
        <f t="shared" si="1"/>
        <v>-0.64734249706144431</v>
      </c>
      <c r="D8" s="3">
        <f t="shared" si="2"/>
        <v>-0.12160376935827617</v>
      </c>
      <c r="E8" s="3">
        <f t="shared" si="5"/>
        <v>9.0915162768173685E-2</v>
      </c>
      <c r="F8" s="3">
        <f t="shared" si="3"/>
        <v>0.98645738710785524</v>
      </c>
      <c r="G8" s="3">
        <f t="shared" si="4"/>
        <v>1.4173716140960497</v>
      </c>
      <c r="H8" s="3">
        <f t="shared" si="6"/>
        <v>0.28356169429628209</v>
      </c>
      <c r="J8" s="4">
        <v>6</v>
      </c>
      <c r="K8" s="6">
        <v>17.05</v>
      </c>
      <c r="L8" s="6">
        <v>2.5357911013056023</v>
      </c>
      <c r="M8" s="6">
        <v>3.2578777931096479</v>
      </c>
      <c r="N8" s="6">
        <v>5.2868429741613214</v>
      </c>
      <c r="O8" s="6">
        <v>4.3047664225617623</v>
      </c>
      <c r="P8" s="6">
        <v>4.9374012716473406</v>
      </c>
      <c r="Q8" s="6">
        <v>4.1141516541830789</v>
      </c>
    </row>
    <row r="9" spans="1:17" x14ac:dyDescent="0.2">
      <c r="A9" s="4">
        <v>7</v>
      </c>
      <c r="B9" s="3">
        <f t="shared" si="0"/>
        <v>-0.28951412724177855</v>
      </c>
      <c r="C9" s="3">
        <f t="shared" si="1"/>
        <v>-0.28803555027532457</v>
      </c>
      <c r="D9" s="3">
        <f t="shared" si="2"/>
        <v>0.42757378100552224</v>
      </c>
      <c r="E9" s="3">
        <f t="shared" si="5"/>
        <v>-7.9972222817851907E-2</v>
      </c>
      <c r="F9" s="3">
        <f t="shared" si="3"/>
        <v>-2.8931171299469007E-2</v>
      </c>
      <c r="G9" s="3">
        <f t="shared" si="4"/>
        <v>0.69799164284924986</v>
      </c>
      <c r="H9" s="3">
        <f t="shared" si="6"/>
        <v>-2.022613333031705E-3</v>
      </c>
      <c r="J9" s="4">
        <v>7</v>
      </c>
      <c r="K9" s="6">
        <v>15.7</v>
      </c>
      <c r="L9" s="6">
        <v>2.8896539855697183</v>
      </c>
      <c r="M9" s="6">
        <v>3.5347501871520084</v>
      </c>
      <c r="N9" s="6">
        <v>5.0279536460295375</v>
      </c>
      <c r="O9" s="6">
        <v>3.1162554240740854</v>
      </c>
      <c r="P9" s="6">
        <v>3.7414685481550047</v>
      </c>
      <c r="Q9" s="6">
        <v>3.7845738132022708</v>
      </c>
    </row>
    <row r="10" spans="1:17" x14ac:dyDescent="0.2">
      <c r="A10" s="4">
        <v>8</v>
      </c>
      <c r="B10" s="3">
        <f t="shared" si="0"/>
        <v>-0.42264836093690233</v>
      </c>
      <c r="C10" s="3">
        <f t="shared" si="1"/>
        <v>0.63745146937906116</v>
      </c>
      <c r="D10" s="3">
        <f t="shared" si="2"/>
        <v>0.30172909467682257</v>
      </c>
      <c r="E10" s="3">
        <f t="shared" si="5"/>
        <v>0.81765770592128939</v>
      </c>
      <c r="F10" s="3">
        <f t="shared" si="3"/>
        <v>-0.37725470420699198</v>
      </c>
      <c r="G10" s="3">
        <f t="shared" si="4"/>
        <v>0.5010897162744935</v>
      </c>
      <c r="H10" s="3">
        <f t="shared" si="6"/>
        <v>0.59534949166265938</v>
      </c>
      <c r="J10" s="4">
        <v>8</v>
      </c>
      <c r="K10" s="6">
        <v>15.49</v>
      </c>
      <c r="L10" s="6">
        <v>3.8011184285849153</v>
      </c>
      <c r="M10" s="6">
        <v>3.4713045500201636</v>
      </c>
      <c r="N10" s="6">
        <v>6.3878364037025586</v>
      </c>
      <c r="O10" s="6">
        <v>2.7085431778951166</v>
      </c>
      <c r="P10" s="6">
        <v>3.4141290798329864</v>
      </c>
      <c r="Q10" s="6">
        <v>4.473969565584401</v>
      </c>
    </row>
    <row r="11" spans="1:17" x14ac:dyDescent="0.2">
      <c r="A11" s="4">
        <v>9</v>
      </c>
      <c r="B11" s="3">
        <f t="shared" si="0"/>
        <v>6.5510495945221153E-2</v>
      </c>
      <c r="C11" s="3">
        <f t="shared" si="1"/>
        <v>0.6828349116011917</v>
      </c>
      <c r="D11" s="3">
        <f t="shared" si="2"/>
        <v>0.84807883302476839</v>
      </c>
      <c r="E11" s="3">
        <f t="shared" si="5"/>
        <v>0.51314627623011777</v>
      </c>
      <c r="F11" s="3">
        <f t="shared" si="3"/>
        <v>0.54431458846441616</v>
      </c>
      <c r="G11" s="3">
        <f t="shared" si="4"/>
        <v>0.68387102630330254</v>
      </c>
      <c r="H11" s="3">
        <f t="shared" si="6"/>
        <v>0.71428047554877272</v>
      </c>
      <c r="J11" s="4">
        <v>9</v>
      </c>
      <c r="K11" s="6">
        <v>16.260000000000002</v>
      </c>
      <c r="L11" s="6">
        <v>3.8458142406369893</v>
      </c>
      <c r="M11" s="6">
        <v>3.7467512792985289</v>
      </c>
      <c r="N11" s="6">
        <v>5.9265106061848094</v>
      </c>
      <c r="O11" s="6">
        <v>3.7872388467989397</v>
      </c>
      <c r="P11" s="6">
        <v>3.7179937391831657</v>
      </c>
      <c r="Q11" s="6">
        <v>4.6112215638482059</v>
      </c>
    </row>
    <row r="12" spans="1:17" x14ac:dyDescent="0.2">
      <c r="B12" s="4"/>
      <c r="C12" s="4"/>
      <c r="D12" s="4"/>
      <c r="E12" s="4"/>
      <c r="F12" s="4"/>
      <c r="G12" s="4"/>
      <c r="H12" s="4"/>
    </row>
    <row r="13" spans="1:17" x14ac:dyDescent="0.2">
      <c r="J13" s="1" t="s">
        <v>5</v>
      </c>
      <c r="K13" s="5">
        <f>SQRT(AVERAGE((K3-K4)^2, (K4-K5)^2,  (K5-K6)^2, ( K6-K7)^2,  (K7-K8)^2,  (K8-K9)^2,  (K9-K10)^2,  (K10-K11)^2))</f>
        <v>2.5908541062746089</v>
      </c>
      <c r="L13" s="5">
        <f>SQRT(AVERAGE((L3-L4)^2, (L4-L5)^2,  (L5-L6)^2, ( L6-L7)^2,  (L7-L8)^2,  (L8-L9)^2,  (L9-L10)^2,  (L10-L11)^2))</f>
        <v>1.6882074099176292</v>
      </c>
      <c r="M13" s="5">
        <f>SQRT(AVERAGE((M3-M4)^2, (M4-M5)^2,  (M5-M6)^2, ( M6-M7)^2,  (M7-M8)^2,  (M8-M9)^2,  (M9-M10)^2,  (M10-M11)^2))</f>
        <v>0.58732425381174758</v>
      </c>
      <c r="N13" s="5">
        <f>SQRT(AVERAGE(  (N5-N6)^2, ( N6-N7)^2,  (N7-N8)^2,  (N8-N9)^2,  (N9-N10)^2,  (N10-N11)^2))</f>
        <v>1.7977084772232472</v>
      </c>
      <c r="O13" s="5">
        <f>SQRT(AVERAGE((O3-O4)^2, (O4-O5)^2,  (O5-O6)^2, ( O6-O7)^2,  (O7-O8)^2,  (O8-O9)^2,  (O9-O10)^2,  (O10-O11)^2))</f>
        <v>1.8475141977673988</v>
      </c>
      <c r="P13" s="5">
        <f>SQRT(AVERAGE((P3-P4)^2, (P4-P5)^2,  (P5-P6)^2, ( P6-P7)^2,  (P7-P8)^2,  (P8-P9)^2,  (P9-P10)^2,  (P10-P11)^2))</f>
        <v>2.2038325136976744</v>
      </c>
      <c r="Q13" s="5">
        <f>SQRT(AVERAGE(  (Q5-Q6)^2, ( Q6-Q7)^2,  (Q7-Q8)^2,  (Q8-Q9)^2,  (Q9-Q10)^2,  (Q10-Q11)^2))</f>
        <v>1.1236860801187394</v>
      </c>
    </row>
    <row r="14" spans="1:17" x14ac:dyDescent="0.2">
      <c r="J14" s="10" t="s">
        <v>6</v>
      </c>
      <c r="K14" s="12">
        <f t="shared" ref="K14:Q14" si="7">K13/(AVERAGE(K3:K11))</f>
        <v>0.1603582075267965</v>
      </c>
      <c r="L14" s="12">
        <f t="shared" si="7"/>
        <v>0.53199947234309164</v>
      </c>
      <c r="M14" s="12">
        <f t="shared" si="7"/>
        <v>0.17694831538117148</v>
      </c>
      <c r="N14" s="12">
        <f t="shared" si="7"/>
        <v>0.34912999687878604</v>
      </c>
      <c r="O14" s="12">
        <f t="shared" si="7"/>
        <v>0.58649022734073608</v>
      </c>
      <c r="P14" s="12">
        <f t="shared" si="7"/>
        <v>0.85383698056671542</v>
      </c>
      <c r="Q14" s="12">
        <f t="shared" si="7"/>
        <v>0.29672917288948908</v>
      </c>
    </row>
    <row r="15" spans="1:17" x14ac:dyDescent="0.2">
      <c r="J15" s="11" t="s">
        <v>8</v>
      </c>
      <c r="K15" s="13">
        <f>(STDEV(K3:K11))/(AVERAGE(K3:K11))</f>
        <v>9.7628763047880651E-2</v>
      </c>
      <c r="L15" s="13">
        <f t="shared" ref="L15:Q15" si="8">(STDEV(L3:L11))/(AVERAGE(L3:L11))</f>
        <v>0.31035217872816351</v>
      </c>
      <c r="M15" s="13">
        <f t="shared" si="8"/>
        <v>0.15189216666376365</v>
      </c>
      <c r="N15" s="13">
        <f t="shared" si="8"/>
        <v>0.29421989831887602</v>
      </c>
      <c r="O15" s="13">
        <f t="shared" si="8"/>
        <v>0.37157281701932338</v>
      </c>
      <c r="P15" s="13">
        <f t="shared" si="8"/>
        <v>0.6440873680490885</v>
      </c>
      <c r="Q15" s="13">
        <f t="shared" si="8"/>
        <v>0.30474662838196143</v>
      </c>
    </row>
  </sheetData>
  <mergeCells count="2">
    <mergeCell ref="B1:H1"/>
    <mergeCell ref="K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8A22-8D32-A644-9BDC-9CED88370D81}">
  <dimension ref="A1:Q15"/>
  <sheetViews>
    <sheetView zoomScaleNormal="100" workbookViewId="0"/>
  </sheetViews>
  <sheetFormatPr baseColWidth="10" defaultRowHeight="16" x14ac:dyDescent="0.2"/>
  <cols>
    <col min="1" max="1" width="10" style="1" bestFit="1" customWidth="1"/>
    <col min="2" max="7" width="10.83203125" style="1"/>
    <col min="8" max="8" width="12.6640625" style="1" customWidth="1"/>
    <col min="9" max="9" width="10.83203125" style="1"/>
    <col min="10" max="10" width="10.33203125" style="1" customWidth="1"/>
    <col min="11" max="16" width="10.83203125" style="1"/>
    <col min="17" max="17" width="12.1640625" style="1" customWidth="1"/>
    <col min="18" max="16384" width="10.83203125" style="1"/>
  </cols>
  <sheetData>
    <row r="1" spans="1:17" ht="33" customHeight="1" thickBot="1" x14ac:dyDescent="0.25">
      <c r="A1" s="19" t="s">
        <v>56</v>
      </c>
      <c r="B1" s="30" t="s">
        <v>16</v>
      </c>
      <c r="C1" s="31"/>
      <c r="D1" s="31"/>
      <c r="E1" s="31"/>
      <c r="F1" s="31"/>
      <c r="G1" s="31"/>
      <c r="H1" s="32"/>
      <c r="J1" s="19" t="s">
        <v>56</v>
      </c>
      <c r="K1" s="30" t="s">
        <v>17</v>
      </c>
      <c r="L1" s="31"/>
      <c r="M1" s="31"/>
      <c r="N1" s="31"/>
      <c r="O1" s="31"/>
      <c r="P1" s="31"/>
      <c r="Q1" s="32"/>
    </row>
    <row r="2" spans="1:1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2" t="s">
        <v>10</v>
      </c>
      <c r="H2" s="2" t="s">
        <v>11</v>
      </c>
      <c r="J2" s="2" t="s">
        <v>0</v>
      </c>
      <c r="K2" s="2" t="s">
        <v>1</v>
      </c>
      <c r="L2" s="2" t="s">
        <v>2</v>
      </c>
      <c r="M2" s="2" t="s">
        <v>3</v>
      </c>
      <c r="N2" s="2" t="s">
        <v>4</v>
      </c>
      <c r="O2" s="2" t="s">
        <v>9</v>
      </c>
      <c r="P2" s="2" t="s">
        <v>10</v>
      </c>
      <c r="Q2" s="2" t="s">
        <v>11</v>
      </c>
    </row>
    <row r="3" spans="1:17" x14ac:dyDescent="0.2">
      <c r="A3" s="4">
        <v>1</v>
      </c>
      <c r="B3" s="3">
        <f>(K3-(AVERAGE($K$3:$K$11)))/(STDEV($K$3:$K$11))</f>
        <v>0.81719416906720199</v>
      </c>
      <c r="C3" s="3">
        <f>(L3-(AVERAGE($L$3:$L$11)))/(STDEV($L$3:$L$11))</f>
        <v>0.3791153885867003</v>
      </c>
      <c r="D3" s="3">
        <f>(M3-(AVERAGE($M$3:$M$11)))/(STDEV($M$3:$M$11))</f>
        <v>-0.3452471791923275</v>
      </c>
      <c r="E3" s="4" t="s">
        <v>7</v>
      </c>
      <c r="F3" s="3">
        <f>(O3-(AVERAGE($O$3:$O$11)))/(STDEV($O$3:$O$11))</f>
        <v>0.19752471740554275</v>
      </c>
      <c r="G3" s="3">
        <f>(P3-(AVERAGE($P$3:$P$11)))/(STDEV($P$3:$P$11))</f>
        <v>0.36805664337577659</v>
      </c>
      <c r="H3" s="4" t="s">
        <v>7</v>
      </c>
      <c r="J3" s="1">
        <v>1</v>
      </c>
      <c r="K3" s="6">
        <v>161.29</v>
      </c>
      <c r="L3" s="6">
        <v>116.90907702118614</v>
      </c>
      <c r="M3" s="6">
        <v>89.296890372774811</v>
      </c>
      <c r="N3" s="4" t="s">
        <v>7</v>
      </c>
      <c r="O3" s="6">
        <v>88.619915897971822</v>
      </c>
      <c r="P3" s="6">
        <v>91.490027075117837</v>
      </c>
      <c r="Q3" s="4" t="s">
        <v>7</v>
      </c>
    </row>
    <row r="4" spans="1:17" x14ac:dyDescent="0.2">
      <c r="A4" s="4">
        <v>2</v>
      </c>
      <c r="B4" s="3">
        <f t="shared" ref="B4:B11" si="0">(K4-(AVERAGE($K$3:$K$11)))/(STDEV($K$3:$K$11))</f>
        <v>-0.92951998136654124</v>
      </c>
      <c r="C4" s="3">
        <f t="shared" ref="C4:C11" si="1">(L4-(AVERAGE($L$3:$L$11)))/(STDEV($L$3:$L$11))</f>
        <v>-5.341963826067408E-3</v>
      </c>
      <c r="D4" s="3">
        <f t="shared" ref="D4:D11" si="2">(M4-(AVERAGE($M$3:$M$11)))/(STDEV($M$3:$M$11))</f>
        <v>-0.30113454105389009</v>
      </c>
      <c r="E4" s="4" t="s">
        <v>7</v>
      </c>
      <c r="F4" s="3">
        <f t="shared" ref="F4:F11" si="3">(O4-(AVERAGE($O$3:$O$11)))/(STDEV($O$3:$O$11))</f>
        <v>-8.5716323846894413E-2</v>
      </c>
      <c r="G4" s="3">
        <f t="shared" ref="G4:G11" si="4">(P4-(AVERAGE($P$3:$P$11)))/(STDEV($P$3:$P$11))</f>
        <v>-2.0299334188067371</v>
      </c>
      <c r="H4" s="4" t="s">
        <v>7</v>
      </c>
      <c r="J4" s="1">
        <v>2</v>
      </c>
      <c r="K4" s="6">
        <v>132.85</v>
      </c>
      <c r="L4" s="6">
        <v>112.90825312756442</v>
      </c>
      <c r="M4" s="6">
        <v>89.785291685324594</v>
      </c>
      <c r="N4" s="4" t="s">
        <v>7</v>
      </c>
      <c r="O4" s="6">
        <v>85.292883788997997</v>
      </c>
      <c r="P4" s="6">
        <v>49.479110577003269</v>
      </c>
      <c r="Q4" s="4" t="s">
        <v>7</v>
      </c>
    </row>
    <row r="5" spans="1:17" x14ac:dyDescent="0.2">
      <c r="A5" s="4">
        <v>3</v>
      </c>
      <c r="B5" s="3">
        <f t="shared" si="0"/>
        <v>9.5538357970284399E-3</v>
      </c>
      <c r="C5" s="3">
        <f t="shared" si="1"/>
        <v>6.8375081311885522E-2</v>
      </c>
      <c r="D5" s="3">
        <f t="shared" si="2"/>
        <v>-0.72721482610354948</v>
      </c>
      <c r="E5" s="3">
        <f t="shared" ref="E5:E11" si="5">(N5-(AVERAGE($N$3:$N$11)))/(STDEV($N$3:$N$11))</f>
        <v>-1.219037957580962</v>
      </c>
      <c r="F5" s="3">
        <f t="shared" si="3"/>
        <v>1.584780404384188</v>
      </c>
      <c r="G5" s="3">
        <f t="shared" si="4"/>
        <v>0.40975604879803057</v>
      </c>
      <c r="H5" s="3">
        <f t="shared" ref="H5:H11" si="6">(Q5-(AVERAGE($Q$3:$Q$11)))/(STDEV($Q$3:$Q$11))</f>
        <v>-1.6781558283970981</v>
      </c>
      <c r="J5" s="1">
        <v>3</v>
      </c>
      <c r="K5" s="6">
        <v>148.13999999999999</v>
      </c>
      <c r="L5" s="6">
        <v>113.67538350939795</v>
      </c>
      <c r="M5" s="6">
        <v>85.067864225720598</v>
      </c>
      <c r="N5" s="6">
        <v>107.3628767030129</v>
      </c>
      <c r="O5" s="6">
        <v>104.91502692258143</v>
      </c>
      <c r="P5" s="6">
        <v>92.220568150680478</v>
      </c>
      <c r="Q5" s="6">
        <v>86.486225842512525</v>
      </c>
    </row>
    <row r="6" spans="1:17" x14ac:dyDescent="0.2">
      <c r="A6" s="4">
        <v>4</v>
      </c>
      <c r="B6" s="3">
        <f t="shared" si="0"/>
        <v>-0.15013170538186477</v>
      </c>
      <c r="C6" s="3">
        <f t="shared" si="1"/>
        <v>-0.56586733057473115</v>
      </c>
      <c r="D6" s="3">
        <f t="shared" si="2"/>
        <v>1.8236208761697121</v>
      </c>
      <c r="E6" s="3">
        <f t="shared" si="5"/>
        <v>0.52945761303993655</v>
      </c>
      <c r="F6" s="3">
        <f t="shared" si="3"/>
        <v>-2.070314335244583</v>
      </c>
      <c r="G6" s="3">
        <f t="shared" si="4"/>
        <v>-1.0523555095714223</v>
      </c>
      <c r="H6" s="3">
        <f t="shared" si="6"/>
        <v>-0.5211877698297841</v>
      </c>
      <c r="J6" s="1">
        <v>4</v>
      </c>
      <c r="K6" s="6">
        <v>145.54</v>
      </c>
      <c r="L6" s="6">
        <v>107.07519188892428</v>
      </c>
      <c r="M6" s="6">
        <v>113.30991815093248</v>
      </c>
      <c r="N6" s="6">
        <v>137.96552979368695</v>
      </c>
      <c r="O6" s="6">
        <v>61.981215119340135</v>
      </c>
      <c r="P6" s="6">
        <v>66.605513460386206</v>
      </c>
      <c r="Q6" s="6">
        <v>96.12802392426164</v>
      </c>
    </row>
    <row r="7" spans="1:17" x14ac:dyDescent="0.2">
      <c r="A7" s="4">
        <v>5</v>
      </c>
      <c r="B7" s="3">
        <f t="shared" si="0"/>
        <v>-0.85888983815279951</v>
      </c>
      <c r="C7" s="3">
        <f t="shared" si="1"/>
        <v>2.1475369546858425</v>
      </c>
      <c r="D7" s="3">
        <f t="shared" si="2"/>
        <v>0.89923312892815976</v>
      </c>
      <c r="E7" s="3">
        <f t="shared" si="5"/>
        <v>-0.51764584666638536</v>
      </c>
      <c r="F7" s="3">
        <f t="shared" si="3"/>
        <v>-0.34385352078914216</v>
      </c>
      <c r="G7" s="3">
        <f t="shared" si="4"/>
        <v>-0.41532285141174402</v>
      </c>
      <c r="H7" s="3">
        <f t="shared" si="6"/>
        <v>1.1259661947548616</v>
      </c>
      <c r="J7" s="1">
        <v>5</v>
      </c>
      <c r="K7" s="6">
        <v>134</v>
      </c>
      <c r="L7" s="6">
        <v>135.31201095194172</v>
      </c>
      <c r="M7" s="6">
        <v>103.07538654933411</v>
      </c>
      <c r="N7" s="6">
        <v>119.63883542519156</v>
      </c>
      <c r="O7" s="6">
        <v>82.260728777316871</v>
      </c>
      <c r="P7" s="6">
        <v>77.76582902239511</v>
      </c>
      <c r="Q7" s="6">
        <v>109.85487300922597</v>
      </c>
    </row>
    <row r="8" spans="1:17" x14ac:dyDescent="0.2">
      <c r="A8" s="4">
        <v>6</v>
      </c>
      <c r="B8" s="3">
        <f t="shared" si="0"/>
        <v>-0.86380323941984316</v>
      </c>
      <c r="C8" s="3">
        <f t="shared" si="1"/>
        <v>-1.337379022565617</v>
      </c>
      <c r="D8" s="3">
        <f t="shared" si="2"/>
        <v>-0.96287796407971193</v>
      </c>
      <c r="E8" s="3">
        <f t="shared" si="5"/>
        <v>0.11223083091469314</v>
      </c>
      <c r="F8" s="3">
        <f t="shared" si="3"/>
        <v>0.74874774934290866</v>
      </c>
      <c r="G8" s="3">
        <f t="shared" si="4"/>
        <v>0.19801242763010718</v>
      </c>
      <c r="H8" s="3">
        <f t="shared" si="6"/>
        <v>0.59797597635656297</v>
      </c>
      <c r="J8" s="1">
        <v>6</v>
      </c>
      <c r="K8" s="6">
        <v>133.91999999999999</v>
      </c>
      <c r="L8" s="6">
        <v>99.046518767824296</v>
      </c>
      <c r="M8" s="6">
        <v>82.458675776234784</v>
      </c>
      <c r="N8" s="6">
        <v>130.66311125282499</v>
      </c>
      <c r="O8" s="6">
        <v>95.09474284519743</v>
      </c>
      <c r="P8" s="6">
        <v>88.510984975928778</v>
      </c>
      <c r="Q8" s="6">
        <v>105.45477307799798</v>
      </c>
    </row>
    <row r="9" spans="1:17" x14ac:dyDescent="0.2">
      <c r="A9" s="4">
        <v>7</v>
      </c>
      <c r="B9" s="3">
        <f t="shared" si="0"/>
        <v>-0.84844886046033419</v>
      </c>
      <c r="C9" s="3">
        <f t="shared" si="1"/>
        <v>0.41007502170497889</v>
      </c>
      <c r="D9" s="3">
        <f t="shared" si="2"/>
        <v>1.2930421702045487E-2</v>
      </c>
      <c r="E9" s="3">
        <f t="shared" si="5"/>
        <v>0.57634573441620029</v>
      </c>
      <c r="F9" s="3">
        <f t="shared" si="3"/>
        <v>0.54949555955980944</v>
      </c>
      <c r="G9" s="3">
        <f t="shared" si="4"/>
        <v>0.58664295122440968</v>
      </c>
      <c r="H9" s="3">
        <f t="shared" si="6"/>
        <v>0.67384027855084416</v>
      </c>
      <c r="J9" s="1">
        <v>7</v>
      </c>
      <c r="K9" s="6">
        <v>134.16999999999999</v>
      </c>
      <c r="L9" s="6">
        <v>117.23125590303097</v>
      </c>
      <c r="M9" s="6">
        <v>93.262520581826294</v>
      </c>
      <c r="N9" s="6">
        <v>138.7861786627268</v>
      </c>
      <c r="O9" s="6">
        <v>92.754268349480213</v>
      </c>
      <c r="P9" s="6">
        <v>95.319488786190249</v>
      </c>
      <c r="Q9" s="6">
        <v>106.087001667157</v>
      </c>
    </row>
    <row r="10" spans="1:17" x14ac:dyDescent="0.2">
      <c r="A10" s="4">
        <v>8</v>
      </c>
      <c r="B10" s="3">
        <f t="shared" si="0"/>
        <v>1.7685514893983798</v>
      </c>
      <c r="C10" s="3">
        <f t="shared" si="1"/>
        <v>-0.12309166453212755</v>
      </c>
      <c r="D10" s="3">
        <f t="shared" si="2"/>
        <v>0.82991832133488697</v>
      </c>
      <c r="E10" s="3">
        <f t="shared" si="5"/>
        <v>1.5796268596687446</v>
      </c>
      <c r="F10" s="3">
        <f t="shared" si="3"/>
        <v>-0.34741552506932616</v>
      </c>
      <c r="G10" s="3">
        <f t="shared" si="4"/>
        <v>1.109540077981928</v>
      </c>
      <c r="H10" s="3">
        <f t="shared" si="6"/>
        <v>0.53836644076987383</v>
      </c>
      <c r="J10" s="1">
        <v>8</v>
      </c>
      <c r="K10" s="6">
        <v>176.78</v>
      </c>
      <c r="L10" s="6">
        <v>111.68290052838763</v>
      </c>
      <c r="M10" s="6">
        <v>102.30795471038019</v>
      </c>
      <c r="N10" s="6">
        <v>156.34588241286093</v>
      </c>
      <c r="O10" s="6">
        <v>82.218888433276078</v>
      </c>
      <c r="P10" s="6">
        <v>104.48023881420357</v>
      </c>
      <c r="Q10" s="6">
        <v>104.9580064632088</v>
      </c>
    </row>
    <row r="11" spans="1:17" x14ac:dyDescent="0.2">
      <c r="A11" s="4">
        <v>9</v>
      </c>
      <c r="B11" s="3">
        <f t="shared" si="0"/>
        <v>1.0554941305187813</v>
      </c>
      <c r="C11" s="3">
        <f t="shared" si="1"/>
        <v>-0.97342246479086392</v>
      </c>
      <c r="D11" s="3">
        <f t="shared" si="2"/>
        <v>-1.2292282377053163</v>
      </c>
      <c r="E11" s="3">
        <f t="shared" si="5"/>
        <v>-1.0609772337922245</v>
      </c>
      <c r="F11" s="3">
        <f t="shared" si="3"/>
        <v>-0.23324872574251421</v>
      </c>
      <c r="G11" s="3">
        <f t="shared" si="4"/>
        <v>0.82560363077964305</v>
      </c>
      <c r="H11" s="3">
        <f t="shared" si="6"/>
        <v>-0.73680529220525881</v>
      </c>
      <c r="J11" s="1">
        <v>9</v>
      </c>
      <c r="K11" s="6">
        <v>165.17</v>
      </c>
      <c r="L11" s="6">
        <v>102.83400282411097</v>
      </c>
      <c r="M11" s="6">
        <v>79.509728972634093</v>
      </c>
      <c r="N11" s="6">
        <v>110.12929920853284</v>
      </c>
      <c r="O11" s="6">
        <v>83.559925048095423</v>
      </c>
      <c r="P11" s="6">
        <v>99.505893606396526</v>
      </c>
      <c r="Q11" s="6">
        <v>94.331137140536839</v>
      </c>
    </row>
    <row r="13" spans="1:17" x14ac:dyDescent="0.2">
      <c r="J13" s="1" t="s">
        <v>5</v>
      </c>
      <c r="K13" s="5">
        <f>SQRT(AVERAGE((K3-K4)^2, (K4-K5)^2,  (K5-K6)^2, ( K6-K7)^2,  (K7-K8)^2,  (K8-K9)^2,  (K9-K10)^2,  (K10-K11)^2))</f>
        <v>19.789588171561331</v>
      </c>
      <c r="L13" s="5">
        <f>SQRT(AVERAGE((L3-L4)^2, (L4-L5)^2,  (L5-L6)^2, ( L6-L7)^2,  (L7-L8)^2,  (L8-L9)^2,  (L9-L10)^2,  (L10-L11)^2))</f>
        <v>18.07080998133452</v>
      </c>
      <c r="M13" s="5">
        <f>SQRT(AVERAGE((M3-M4)^2, (M4-M5)^2,  (M5-M6)^2, ( M6-M7)^2,  (M7-M8)^2,  (M8-M9)^2,  (M9-M10)^2,  (M10-M11)^2))</f>
        <v>16.078723152607569</v>
      </c>
      <c r="N13" s="5">
        <f>SQRT(AVERAGE(  (N5-N6)^2, ( N6-N7)^2,  (N7-N8)^2,  (N8-N9)^2,  (N9-N10)^2,  (N10-N11)^2))</f>
        <v>25.508902835444825</v>
      </c>
      <c r="O13" s="5">
        <f>SQRT(AVERAGE((O3-O4)^2, (O4-O5)^2,  (O5-O6)^2, ( O6-O7)^2,  (O7-O8)^2,  (O8-O9)^2,  (O9-O10)^2,  (O10-O11)^2))</f>
        <v>19.14957852378835</v>
      </c>
      <c r="P13" s="5">
        <f>SQRT(AVERAGE((P3-P4)^2, (P4-P5)^2,  (P5-P6)^2, ( P6-P7)^2,  (P7-P8)^2,  (P8-P9)^2,  (P9-P10)^2,  (P10-P11)^2))</f>
        <v>24.090741278255305</v>
      </c>
      <c r="Q13" s="5">
        <f>SQRT(AVERAGE(  (Q5-Q6)^2, ( Q6-Q7)^2,  (Q7-Q8)^2,  (Q8-Q9)^2,  (Q9-Q10)^2,  (Q10-Q11)^2))</f>
        <v>8.320218649130501</v>
      </c>
    </row>
    <row r="14" spans="1:17" x14ac:dyDescent="0.2">
      <c r="J14" s="10" t="s">
        <v>6</v>
      </c>
      <c r="K14" s="12">
        <f t="shared" ref="K14:Q14" si="7">K13/(AVERAGE(K3:K11))</f>
        <v>0.13372748903342094</v>
      </c>
      <c r="L14" s="12">
        <f t="shared" si="7"/>
        <v>0.15996985732531002</v>
      </c>
      <c r="M14" s="12">
        <f t="shared" si="7"/>
        <v>0.17266788909194308</v>
      </c>
      <c r="N14" s="12">
        <f t="shared" si="7"/>
        <v>0.19820619635022602</v>
      </c>
      <c r="O14" s="12">
        <f t="shared" si="7"/>
        <v>0.22189615080970207</v>
      </c>
      <c r="P14" s="12">
        <f t="shared" si="7"/>
        <v>0.28328063961433186</v>
      </c>
      <c r="Q14" s="12">
        <f t="shared" si="7"/>
        <v>8.2811783219518181E-2</v>
      </c>
    </row>
    <row r="15" spans="1:17" x14ac:dyDescent="0.2">
      <c r="J15" s="11" t="s">
        <v>8</v>
      </c>
      <c r="K15" s="13">
        <f>(STDEV(K3:K11))/(AVERAGE(K3:K11))</f>
        <v>0.11002507849481001</v>
      </c>
      <c r="L15" s="13">
        <f t="shared" ref="L15:Q15" si="8">(STDEV(L3:L11))/(AVERAGE(L3:L11))</f>
        <v>9.2121670065791875E-2</v>
      </c>
      <c r="M15" s="13">
        <f t="shared" si="8"/>
        <v>0.11889779847613477</v>
      </c>
      <c r="N15" s="13">
        <f t="shared" si="8"/>
        <v>0.13599407596804072</v>
      </c>
      <c r="O15" s="13">
        <f t="shared" si="8"/>
        <v>0.13611041523918771</v>
      </c>
      <c r="P15" s="13">
        <f t="shared" si="8"/>
        <v>0.2060067771592777</v>
      </c>
      <c r="Q15" s="13">
        <f t="shared" si="8"/>
        <v>8.2945735080290725E-2</v>
      </c>
    </row>
  </sheetData>
  <mergeCells count="2">
    <mergeCell ref="B1:H1"/>
    <mergeCell ref="K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A494-42BE-C046-8033-C7468B1168D2}">
  <dimension ref="A1:A2"/>
  <sheetViews>
    <sheetView workbookViewId="0">
      <selection activeCell="H15" sqref="H15"/>
    </sheetView>
  </sheetViews>
  <sheetFormatPr baseColWidth="10" defaultRowHeight="16" x14ac:dyDescent="0.2"/>
  <sheetData>
    <row r="1" spans="1:1" ht="18" customHeight="1" x14ac:dyDescent="0.2">
      <c r="A1" s="14" t="s">
        <v>24</v>
      </c>
    </row>
    <row r="2" spans="1:1" x14ac:dyDescent="0.2">
      <c r="A2" s="14" t="s">
        <v>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01B6-B9B1-A949-888E-25719BC7CA95}">
  <dimension ref="A1:P65"/>
  <sheetViews>
    <sheetView zoomScaleNormal="100" workbookViewId="0"/>
  </sheetViews>
  <sheetFormatPr baseColWidth="10" defaultRowHeight="16" x14ac:dyDescent="0.2"/>
  <cols>
    <col min="1" max="1" width="10.83203125" style="1"/>
    <col min="2" max="2" width="13.1640625" style="25" customWidth="1"/>
    <col min="3" max="3" width="10.83203125" style="25"/>
    <col min="4" max="4" width="12.33203125" style="25" customWidth="1"/>
    <col min="5" max="9" width="10.83203125" style="25"/>
    <col min="10" max="10" width="13.5" style="25" customWidth="1"/>
    <col min="11" max="11" width="10.83203125" style="25"/>
    <col min="12" max="12" width="12.33203125" style="25" customWidth="1"/>
    <col min="13" max="14" width="10.83203125" style="25"/>
    <col min="15" max="16384" width="10.83203125" style="1"/>
  </cols>
  <sheetData>
    <row r="1" spans="1:16" x14ac:dyDescent="0.2">
      <c r="A1" s="14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x14ac:dyDescent="0.2">
      <c r="B3" s="33" t="s">
        <v>57</v>
      </c>
      <c r="C3" s="33"/>
      <c r="D3" s="33"/>
      <c r="E3" s="33"/>
      <c r="F3" s="33"/>
      <c r="G3" s="33"/>
      <c r="H3" s="33"/>
      <c r="I3" s="1"/>
      <c r="J3" s="33" t="s">
        <v>58</v>
      </c>
      <c r="K3" s="33"/>
      <c r="L3" s="33"/>
      <c r="M3" s="33"/>
      <c r="N3" s="33"/>
      <c r="O3" s="33"/>
      <c r="P3" s="33"/>
    </row>
    <row r="4" spans="1:16" x14ac:dyDescent="0.2">
      <c r="A4" s="34" t="s">
        <v>33</v>
      </c>
      <c r="B4" s="15"/>
      <c r="C4" s="16" t="s">
        <v>1</v>
      </c>
      <c r="D4" s="16" t="s">
        <v>2</v>
      </c>
      <c r="E4" s="16" t="s">
        <v>3</v>
      </c>
      <c r="F4" s="16" t="s">
        <v>4</v>
      </c>
      <c r="G4" s="16" t="s">
        <v>9</v>
      </c>
      <c r="H4" s="16" t="s">
        <v>10</v>
      </c>
      <c r="I4" s="16"/>
      <c r="J4" s="15"/>
      <c r="K4" s="16" t="s">
        <v>1</v>
      </c>
      <c r="L4" s="16" t="s">
        <v>2</v>
      </c>
      <c r="M4" s="16" t="s">
        <v>3</v>
      </c>
      <c r="N4" s="16" t="s">
        <v>4</v>
      </c>
      <c r="O4" s="16" t="s">
        <v>9</v>
      </c>
      <c r="P4" s="16" t="s">
        <v>10</v>
      </c>
    </row>
    <row r="5" spans="1:16" x14ac:dyDescent="0.2">
      <c r="A5" s="34"/>
      <c r="B5" s="16" t="s">
        <v>1</v>
      </c>
      <c r="C5" s="26"/>
      <c r="D5" s="26"/>
      <c r="E5" s="26"/>
      <c r="F5" s="26"/>
      <c r="G5" s="26"/>
      <c r="H5" s="26"/>
      <c r="J5" s="16" t="s">
        <v>1</v>
      </c>
      <c r="K5" s="20"/>
      <c r="L5" s="20"/>
      <c r="M5" s="20"/>
      <c r="N5" s="20"/>
      <c r="O5" s="20"/>
      <c r="P5" s="20"/>
    </row>
    <row r="6" spans="1:16" x14ac:dyDescent="0.2">
      <c r="A6" s="34"/>
      <c r="B6" s="16" t="s">
        <v>2</v>
      </c>
      <c r="C6" s="26">
        <v>0.88333333333333297</v>
      </c>
      <c r="D6" s="26"/>
      <c r="E6" s="26"/>
      <c r="F6" s="26"/>
      <c r="G6" s="26"/>
      <c r="H6" s="26"/>
      <c r="J6" s="16" t="s">
        <v>2</v>
      </c>
      <c r="K6" s="17">
        <v>3.0753968253968301E-3</v>
      </c>
      <c r="L6" s="17"/>
      <c r="M6" s="17"/>
      <c r="N6" s="17"/>
      <c r="O6" s="17"/>
      <c r="P6" s="17"/>
    </row>
    <row r="7" spans="1:16" x14ac:dyDescent="0.2">
      <c r="A7" s="34"/>
      <c r="B7" s="16" t="s">
        <v>3</v>
      </c>
      <c r="C7" s="26">
        <v>0.88333333333333297</v>
      </c>
      <c r="D7" s="26">
        <v>0.96666666666666701</v>
      </c>
      <c r="E7" s="26"/>
      <c r="F7" s="26"/>
      <c r="G7" s="26"/>
      <c r="H7" s="26"/>
      <c r="J7" s="16" t="s">
        <v>3</v>
      </c>
      <c r="K7" s="17">
        <v>3.0753968253968301E-3</v>
      </c>
      <c r="L7" s="17">
        <v>1.6534391534391501E-4</v>
      </c>
      <c r="M7" s="17"/>
      <c r="N7" s="17"/>
      <c r="O7" s="17"/>
      <c r="P7" s="17"/>
    </row>
    <row r="8" spans="1:16" x14ac:dyDescent="0.2">
      <c r="A8" s="34"/>
      <c r="B8" s="16" t="s">
        <v>4</v>
      </c>
      <c r="C8" s="26">
        <v>0.75</v>
      </c>
      <c r="D8" s="26">
        <v>0.96428571428571397</v>
      </c>
      <c r="E8" s="26">
        <v>0.92857142857142905</v>
      </c>
      <c r="F8" s="26"/>
      <c r="G8" s="26"/>
      <c r="H8" s="26"/>
      <c r="J8" s="16" t="s">
        <v>4</v>
      </c>
      <c r="K8" s="17">
        <v>6.6269841269841298E-2</v>
      </c>
      <c r="L8" s="17">
        <v>2.7777777777777801E-3</v>
      </c>
      <c r="M8" s="17">
        <v>6.7460317460317498E-3</v>
      </c>
      <c r="N8" s="17"/>
      <c r="O8" s="17"/>
      <c r="P8" s="17"/>
    </row>
    <row r="9" spans="1:16" x14ac:dyDescent="0.2">
      <c r="A9" s="34"/>
      <c r="B9" s="16" t="s">
        <v>9</v>
      </c>
      <c r="C9" s="26">
        <v>0.38333333333333303</v>
      </c>
      <c r="D9" s="26">
        <v>0.56666666666666698</v>
      </c>
      <c r="E9" s="26">
        <v>0.63333333333333297</v>
      </c>
      <c r="F9" s="26">
        <v>0.57142857142857095</v>
      </c>
      <c r="G9" s="26"/>
      <c r="H9" s="26"/>
      <c r="J9" s="16" t="s">
        <v>9</v>
      </c>
      <c r="K9" s="17">
        <v>0.3125</v>
      </c>
      <c r="L9" s="17">
        <v>0.120574294532628</v>
      </c>
      <c r="M9" s="17">
        <v>7.6036155202821906E-2</v>
      </c>
      <c r="N9" s="17">
        <v>0.2</v>
      </c>
      <c r="O9" s="17"/>
      <c r="P9" s="17"/>
    </row>
    <row r="10" spans="1:16" x14ac:dyDescent="0.2">
      <c r="A10" s="34"/>
      <c r="B10" s="16" t="s">
        <v>10</v>
      </c>
      <c r="C10" s="26">
        <v>0.61666666666666703</v>
      </c>
      <c r="D10" s="26">
        <v>0.51666666666666705</v>
      </c>
      <c r="E10" s="26">
        <v>0.6</v>
      </c>
      <c r="F10" s="26">
        <v>0.107142857142857</v>
      </c>
      <c r="G10" s="26">
        <v>0.25</v>
      </c>
      <c r="H10" s="26"/>
      <c r="J10" s="16" t="s">
        <v>10</v>
      </c>
      <c r="K10" s="17">
        <v>8.5725308641975306E-2</v>
      </c>
      <c r="L10" s="17">
        <v>0.161800044091711</v>
      </c>
      <c r="M10" s="17">
        <v>9.6797839506172795E-2</v>
      </c>
      <c r="N10" s="17">
        <v>0.83968253968254003</v>
      </c>
      <c r="O10" s="17">
        <v>0.52063492063492101</v>
      </c>
      <c r="P10" s="17"/>
    </row>
    <row r="11" spans="1:16" x14ac:dyDescent="0.2">
      <c r="A11" s="34"/>
      <c r="B11" s="16" t="s">
        <v>11</v>
      </c>
      <c r="C11" s="26">
        <v>0.42857142857142899</v>
      </c>
      <c r="D11" s="26">
        <v>0.71428571428571397</v>
      </c>
      <c r="E11" s="26">
        <v>0.60714285714285698</v>
      </c>
      <c r="F11" s="26">
        <v>0.82142857142857095</v>
      </c>
      <c r="G11" s="26">
        <v>0.67857142857142905</v>
      </c>
      <c r="H11" s="26">
        <v>-0.17857142857142899</v>
      </c>
      <c r="J11" s="16" t="s">
        <v>11</v>
      </c>
      <c r="K11" s="17">
        <v>0.35357142857142898</v>
      </c>
      <c r="L11" s="17">
        <v>8.8095238095238101E-2</v>
      </c>
      <c r="M11" s="17">
        <v>0.16666666666666699</v>
      </c>
      <c r="N11" s="17">
        <v>3.4126984126984103E-2</v>
      </c>
      <c r="O11" s="17">
        <v>0.10952380952381</v>
      </c>
      <c r="P11" s="17">
        <v>0.713095238095238</v>
      </c>
    </row>
    <row r="12" spans="1:16" x14ac:dyDescent="0.2">
      <c r="C12" s="27"/>
      <c r="D12" s="27"/>
      <c r="E12" s="27"/>
      <c r="F12" s="27"/>
      <c r="G12" s="27"/>
      <c r="H12" s="27"/>
    </row>
    <row r="13" spans="1:16" x14ac:dyDescent="0.2">
      <c r="B13" s="16"/>
      <c r="C13" s="27"/>
      <c r="D13" s="27"/>
      <c r="E13" s="27"/>
      <c r="F13" s="27"/>
      <c r="G13" s="27"/>
      <c r="H13" s="27"/>
    </row>
    <row r="14" spans="1:16" x14ac:dyDescent="0.2">
      <c r="A14" s="34" t="s">
        <v>28</v>
      </c>
      <c r="B14" s="16"/>
      <c r="C14" s="28" t="s">
        <v>1</v>
      </c>
      <c r="D14" s="28" t="s">
        <v>2</v>
      </c>
      <c r="E14" s="28" t="s">
        <v>3</v>
      </c>
      <c r="F14" s="28" t="s">
        <v>4</v>
      </c>
      <c r="G14" s="28" t="s">
        <v>59</v>
      </c>
      <c r="H14" s="28" t="s">
        <v>60</v>
      </c>
      <c r="J14" s="15"/>
      <c r="K14" s="16" t="s">
        <v>1</v>
      </c>
      <c r="L14" s="16" t="s">
        <v>2</v>
      </c>
      <c r="M14" s="16" t="s">
        <v>3</v>
      </c>
      <c r="N14" s="16" t="s">
        <v>4</v>
      </c>
      <c r="O14" s="16" t="s">
        <v>9</v>
      </c>
      <c r="P14" s="16" t="s">
        <v>10</v>
      </c>
    </row>
    <row r="15" spans="1:16" x14ac:dyDescent="0.2">
      <c r="A15" s="34"/>
      <c r="B15" s="16" t="s">
        <v>1</v>
      </c>
      <c r="C15" s="26"/>
      <c r="D15" s="26"/>
      <c r="E15" s="26"/>
      <c r="F15" s="26"/>
      <c r="G15" s="26"/>
      <c r="H15" s="26"/>
      <c r="J15" s="16" t="s">
        <v>1</v>
      </c>
      <c r="K15" s="20"/>
      <c r="L15" s="20"/>
      <c r="M15" s="20"/>
      <c r="N15" s="20"/>
      <c r="O15" s="20"/>
      <c r="P15" s="20"/>
    </row>
    <row r="16" spans="1:16" x14ac:dyDescent="0.2">
      <c r="A16" s="34"/>
      <c r="B16" s="16" t="s">
        <v>2</v>
      </c>
      <c r="C16" s="26">
        <v>0.83966992178656397</v>
      </c>
      <c r="D16" s="26"/>
      <c r="E16" s="26"/>
      <c r="F16" s="26"/>
      <c r="G16" s="26"/>
      <c r="H16" s="26"/>
      <c r="J16" s="16" t="s">
        <v>2</v>
      </c>
      <c r="K16" s="17">
        <v>6.5145502645502602E-3</v>
      </c>
      <c r="L16" s="17"/>
      <c r="M16" s="17"/>
      <c r="N16" s="17"/>
      <c r="O16" s="17"/>
      <c r="P16" s="17"/>
    </row>
    <row r="17" spans="1:16" x14ac:dyDescent="0.2">
      <c r="A17" s="34"/>
      <c r="B17" s="16" t="s">
        <v>3</v>
      </c>
      <c r="C17" s="26">
        <v>0.62869757962913597</v>
      </c>
      <c r="D17" s="26">
        <v>0.81092436974789905</v>
      </c>
      <c r="E17" s="26"/>
      <c r="F17" s="26"/>
      <c r="G17" s="26"/>
      <c r="H17" s="26"/>
      <c r="J17" s="16" t="s">
        <v>3</v>
      </c>
      <c r="K17" s="17">
        <v>7.6102292768959398E-2</v>
      </c>
      <c r="L17" s="17">
        <v>1.0394620811287499E-2</v>
      </c>
      <c r="M17" s="17"/>
      <c r="N17" s="17"/>
      <c r="O17" s="17"/>
      <c r="P17" s="17"/>
    </row>
    <row r="18" spans="1:16" x14ac:dyDescent="0.2">
      <c r="A18" s="34"/>
      <c r="B18" s="16" t="s">
        <v>4</v>
      </c>
      <c r="C18" s="26">
        <v>0.61706501340558195</v>
      </c>
      <c r="D18" s="26">
        <v>0.50487137460456699</v>
      </c>
      <c r="E18" s="26">
        <v>0.44877455520405901</v>
      </c>
      <c r="F18" s="26"/>
      <c r="G18" s="26"/>
      <c r="H18" s="26"/>
      <c r="J18" s="16" t="s">
        <v>4</v>
      </c>
      <c r="K18" s="17">
        <v>0.15238095238095201</v>
      </c>
      <c r="L18" s="17">
        <v>0.26904761904761898</v>
      </c>
      <c r="M18" s="17">
        <v>0.33333333333333298</v>
      </c>
      <c r="N18" s="17"/>
      <c r="O18" s="17"/>
      <c r="P18" s="17"/>
    </row>
    <row r="19" spans="1:16" x14ac:dyDescent="0.2">
      <c r="A19" s="34"/>
      <c r="B19" s="16" t="s">
        <v>9</v>
      </c>
      <c r="C19" s="26">
        <v>0.25210974204480502</v>
      </c>
      <c r="D19" s="26">
        <v>0.42678197846541899</v>
      </c>
      <c r="E19" s="26">
        <v>0.68619847517969301</v>
      </c>
      <c r="F19" s="26">
        <v>0.59299945332888104</v>
      </c>
      <c r="G19" s="26"/>
      <c r="H19" s="26"/>
      <c r="J19" s="16" t="s">
        <v>9</v>
      </c>
      <c r="K19" s="17">
        <v>0.50709876543209897</v>
      </c>
      <c r="L19" s="17">
        <v>0.25346119929453298</v>
      </c>
      <c r="M19" s="17">
        <v>4.6968694885361602E-2</v>
      </c>
      <c r="N19" s="17">
        <v>0.18333333333333299</v>
      </c>
      <c r="O19" s="17"/>
      <c r="P19" s="17"/>
    </row>
    <row r="20" spans="1:16" x14ac:dyDescent="0.2">
      <c r="A20" s="34"/>
      <c r="B20" s="16" t="s">
        <v>10</v>
      </c>
      <c r="C20" s="26">
        <v>0.11814451160816</v>
      </c>
      <c r="D20" s="26">
        <v>0.26050420168067201</v>
      </c>
      <c r="E20" s="26">
        <v>0.61344537815126099</v>
      </c>
      <c r="F20" s="26">
        <v>0.63576395320575096</v>
      </c>
      <c r="G20" s="26">
        <v>0.93724669780641001</v>
      </c>
      <c r="H20" s="26"/>
      <c r="J20" s="16" t="s">
        <v>10</v>
      </c>
      <c r="K20" s="17">
        <v>0.76074735449735498</v>
      </c>
      <c r="L20" s="17">
        <v>0.49381062610229298</v>
      </c>
      <c r="M20" s="17">
        <v>8.4567901234567894E-2</v>
      </c>
      <c r="N20" s="17">
        <v>0.133333333333333</v>
      </c>
      <c r="O20" s="17">
        <v>4.96031746031746E-4</v>
      </c>
      <c r="P20" s="17"/>
    </row>
    <row r="21" spans="1:16" x14ac:dyDescent="0.2">
      <c r="A21" s="34"/>
      <c r="B21" s="16" t="s">
        <v>11</v>
      </c>
      <c r="C21" s="26">
        <v>0.75678746866426905</v>
      </c>
      <c r="D21" s="26">
        <v>0.540562477617335</v>
      </c>
      <c r="E21" s="26">
        <v>-0.10811249552346699</v>
      </c>
      <c r="F21" s="26">
        <v>0.59299945332888104</v>
      </c>
      <c r="G21" s="26">
        <v>0.214285714285714</v>
      </c>
      <c r="H21" s="26">
        <v>7.2074997015644696E-2</v>
      </c>
      <c r="J21" s="16" t="s">
        <v>11</v>
      </c>
      <c r="K21" s="17">
        <v>5.7936507936507897E-2</v>
      </c>
      <c r="L21" s="17">
        <v>0.21349206349206301</v>
      </c>
      <c r="M21" s="17">
        <v>0.82063492063492105</v>
      </c>
      <c r="N21" s="17">
        <v>0.18333333333333299</v>
      </c>
      <c r="O21" s="17">
        <v>0.66150793650793605</v>
      </c>
      <c r="P21" s="17">
        <v>0.88730158730158704</v>
      </c>
    </row>
    <row r="22" spans="1:16" x14ac:dyDescent="0.2">
      <c r="C22" s="27"/>
      <c r="D22" s="27"/>
      <c r="E22" s="27"/>
      <c r="F22" s="27"/>
      <c r="G22" s="27"/>
      <c r="H22" s="27"/>
    </row>
    <row r="23" spans="1:16" x14ac:dyDescent="0.2">
      <c r="C23" s="27"/>
      <c r="D23" s="27"/>
      <c r="E23" s="27"/>
      <c r="F23" s="27"/>
      <c r="G23" s="27"/>
      <c r="H23" s="27"/>
    </row>
    <row r="24" spans="1:16" x14ac:dyDescent="0.2">
      <c r="C24" s="27"/>
      <c r="D24" s="27"/>
      <c r="E24" s="27"/>
      <c r="F24" s="27"/>
      <c r="G24" s="27"/>
      <c r="H24" s="27"/>
      <c r="J24" s="15"/>
      <c r="K24" s="16" t="s">
        <v>1</v>
      </c>
      <c r="L24" s="16" t="s">
        <v>2</v>
      </c>
      <c r="M24" s="16" t="s">
        <v>3</v>
      </c>
      <c r="N24" s="16" t="s">
        <v>4</v>
      </c>
      <c r="O24" s="16" t="s">
        <v>9</v>
      </c>
      <c r="P24" s="16" t="s">
        <v>10</v>
      </c>
    </row>
    <row r="25" spans="1:16" x14ac:dyDescent="0.2">
      <c r="A25" s="34" t="s">
        <v>50</v>
      </c>
      <c r="B25" s="15"/>
      <c r="C25" s="28" t="s">
        <v>1</v>
      </c>
      <c r="D25" s="28" t="s">
        <v>2</v>
      </c>
      <c r="E25" s="28" t="s">
        <v>3</v>
      </c>
      <c r="F25" s="28" t="s">
        <v>4</v>
      </c>
      <c r="G25" s="28" t="s">
        <v>59</v>
      </c>
      <c r="H25" s="28" t="s">
        <v>60</v>
      </c>
      <c r="J25" s="16" t="s">
        <v>1</v>
      </c>
      <c r="K25" s="20"/>
      <c r="L25" s="20"/>
      <c r="M25" s="20"/>
      <c r="N25" s="20"/>
      <c r="O25" s="20"/>
      <c r="P25" s="20"/>
    </row>
    <row r="26" spans="1:16" x14ac:dyDescent="0.2">
      <c r="A26" s="34"/>
      <c r="B26" s="16" t="s">
        <v>1</v>
      </c>
      <c r="C26" s="26"/>
      <c r="D26" s="26"/>
      <c r="E26" s="26"/>
      <c r="F26" s="26"/>
      <c r="G26" s="26"/>
      <c r="H26" s="26"/>
      <c r="J26" s="16" t="s">
        <v>2</v>
      </c>
      <c r="K26" s="17">
        <v>0.61340388007054703</v>
      </c>
      <c r="L26" s="17"/>
      <c r="M26" s="17"/>
      <c r="N26" s="17"/>
      <c r="O26" s="17"/>
      <c r="P26" s="17"/>
    </row>
    <row r="27" spans="1:16" x14ac:dyDescent="0.2">
      <c r="A27" s="34"/>
      <c r="B27" s="16" t="s">
        <v>2</v>
      </c>
      <c r="C27" s="26">
        <v>-0.2</v>
      </c>
      <c r="D27" s="26"/>
      <c r="E27" s="26"/>
      <c r="F27" s="26"/>
      <c r="G27" s="26"/>
      <c r="H27" s="26"/>
      <c r="J27" s="16" t="s">
        <v>3</v>
      </c>
      <c r="K27" s="17">
        <v>0.3125</v>
      </c>
      <c r="L27" s="17">
        <v>3.6866181657848301E-2</v>
      </c>
      <c r="M27" s="17"/>
      <c r="N27" s="17"/>
      <c r="O27" s="17"/>
      <c r="P27" s="17"/>
    </row>
    <row r="28" spans="1:16" x14ac:dyDescent="0.2">
      <c r="A28" s="34"/>
      <c r="B28" s="16" t="s">
        <v>3</v>
      </c>
      <c r="C28" s="26">
        <v>0.38333333333333303</v>
      </c>
      <c r="D28" s="26">
        <v>0.71666666666666701</v>
      </c>
      <c r="E28" s="26"/>
      <c r="F28" s="26"/>
      <c r="G28" s="26"/>
      <c r="H28" s="26"/>
      <c r="J28" s="16" t="s">
        <v>4</v>
      </c>
      <c r="K28" s="17">
        <v>0.35357142857142898</v>
      </c>
      <c r="L28" s="17">
        <v>0.55595238095238098</v>
      </c>
      <c r="M28" s="17">
        <v>0.10952380952381</v>
      </c>
      <c r="N28" s="17"/>
      <c r="O28" s="17"/>
      <c r="P28" s="17"/>
    </row>
    <row r="29" spans="1:16" x14ac:dyDescent="0.2">
      <c r="A29" s="34"/>
      <c r="B29" s="16" t="s">
        <v>4</v>
      </c>
      <c r="C29" s="26">
        <v>0.42857142857142899</v>
      </c>
      <c r="D29" s="26">
        <v>0.28571428571428598</v>
      </c>
      <c r="E29" s="26">
        <v>0.67857142857142905</v>
      </c>
      <c r="F29" s="26"/>
      <c r="G29" s="26"/>
      <c r="H29" s="26"/>
      <c r="J29" s="16" t="s">
        <v>9</v>
      </c>
      <c r="K29" s="17">
        <v>0.161800044091711</v>
      </c>
      <c r="L29" s="17">
        <v>0.493331128747795</v>
      </c>
      <c r="M29" s="17">
        <v>0.120574294532628</v>
      </c>
      <c r="N29" s="17">
        <v>6.6269841269841298E-2</v>
      </c>
      <c r="O29" s="17"/>
      <c r="P29" s="17"/>
    </row>
    <row r="30" spans="1:16" x14ac:dyDescent="0.2">
      <c r="A30" s="34"/>
      <c r="B30" s="16" t="s">
        <v>9</v>
      </c>
      <c r="C30" s="26">
        <v>0.51666666666666705</v>
      </c>
      <c r="D30" s="26">
        <v>0.266666666666667</v>
      </c>
      <c r="E30" s="26">
        <v>0.56666666666666698</v>
      </c>
      <c r="F30" s="26">
        <v>0.75</v>
      </c>
      <c r="G30" s="26"/>
      <c r="H30" s="26"/>
      <c r="J30" s="16" t="s">
        <v>10</v>
      </c>
      <c r="K30" s="17">
        <v>1.38282627865961E-2</v>
      </c>
      <c r="L30" s="17">
        <v>0.55170855379188699</v>
      </c>
      <c r="M30" s="17">
        <v>0.52063492063492101</v>
      </c>
      <c r="N30" s="17">
        <v>0.66150793650793605</v>
      </c>
      <c r="O30" s="17">
        <v>0.74354056437389804</v>
      </c>
      <c r="P30" s="17"/>
    </row>
    <row r="31" spans="1:16" x14ac:dyDescent="0.2">
      <c r="A31" s="34"/>
      <c r="B31" s="16" t="s">
        <v>10</v>
      </c>
      <c r="C31" s="26">
        <v>0.8</v>
      </c>
      <c r="D31" s="26">
        <v>-0.233333333333333</v>
      </c>
      <c r="E31" s="26">
        <v>0.25</v>
      </c>
      <c r="F31" s="26">
        <v>0.214285714285714</v>
      </c>
      <c r="G31" s="26">
        <v>0.133333333333333</v>
      </c>
      <c r="H31" s="26"/>
      <c r="J31" s="16" t="s">
        <v>11</v>
      </c>
      <c r="K31" s="17">
        <v>0.35357142857142898</v>
      </c>
      <c r="L31" s="17">
        <v>0.96349206349206395</v>
      </c>
      <c r="M31" s="17">
        <v>0.49761904761904802</v>
      </c>
      <c r="N31" s="17">
        <v>8.8095238095238101E-2</v>
      </c>
      <c r="O31" s="17">
        <v>0.30238095238095197</v>
      </c>
      <c r="P31" s="17">
        <v>0.96349206349206395</v>
      </c>
    </row>
    <row r="32" spans="1:16" x14ac:dyDescent="0.2">
      <c r="A32" s="34"/>
      <c r="B32" s="16" t="s">
        <v>11</v>
      </c>
      <c r="C32" s="26">
        <v>0.42857142857142899</v>
      </c>
      <c r="D32" s="26">
        <v>-3.5714285714285698E-2</v>
      </c>
      <c r="E32" s="26">
        <v>0.32142857142857101</v>
      </c>
      <c r="F32" s="26">
        <v>0.71428571428571397</v>
      </c>
      <c r="G32" s="26">
        <v>0.46428571428571402</v>
      </c>
      <c r="H32" s="26">
        <v>-3.5714285714285698E-2</v>
      </c>
      <c r="J32" s="22"/>
      <c r="K32" s="23"/>
      <c r="L32" s="23"/>
      <c r="M32" s="23"/>
      <c r="N32" s="23"/>
      <c r="O32" s="20"/>
      <c r="P32" s="20"/>
    </row>
    <row r="33" spans="1:16" x14ac:dyDescent="0.2">
      <c r="C33" s="27"/>
      <c r="D33" s="27"/>
      <c r="E33" s="27"/>
      <c r="F33" s="27"/>
      <c r="G33" s="27"/>
      <c r="H33" s="27"/>
    </row>
    <row r="34" spans="1:16" x14ac:dyDescent="0.2">
      <c r="C34" s="27"/>
      <c r="D34" s="27"/>
      <c r="E34" s="27"/>
      <c r="F34" s="27"/>
      <c r="G34" s="27"/>
      <c r="H34" s="27"/>
    </row>
    <row r="35" spans="1:16" x14ac:dyDescent="0.2">
      <c r="C35" s="27"/>
      <c r="D35" s="27"/>
      <c r="E35" s="27"/>
      <c r="F35" s="27"/>
      <c r="G35" s="27"/>
      <c r="H35" s="27"/>
      <c r="J35" s="15"/>
      <c r="K35" s="16" t="s">
        <v>1</v>
      </c>
      <c r="L35" s="16" t="s">
        <v>2</v>
      </c>
      <c r="M35" s="16" t="s">
        <v>3</v>
      </c>
      <c r="N35" s="16" t="s">
        <v>4</v>
      </c>
      <c r="O35" s="16" t="s">
        <v>9</v>
      </c>
      <c r="P35" s="16" t="s">
        <v>10</v>
      </c>
    </row>
    <row r="36" spans="1:16" x14ac:dyDescent="0.2">
      <c r="A36" s="34" t="s">
        <v>51</v>
      </c>
      <c r="B36" s="15"/>
      <c r="C36" s="28" t="s">
        <v>1</v>
      </c>
      <c r="D36" s="28" t="s">
        <v>2</v>
      </c>
      <c r="E36" s="28" t="s">
        <v>3</v>
      </c>
      <c r="F36" s="28" t="s">
        <v>4</v>
      </c>
      <c r="G36" s="28" t="s">
        <v>59</v>
      </c>
      <c r="H36" s="28" t="s">
        <v>60</v>
      </c>
      <c r="J36" s="16" t="s">
        <v>1</v>
      </c>
      <c r="K36" s="20"/>
      <c r="L36" s="20"/>
      <c r="M36" s="20"/>
      <c r="N36" s="20"/>
      <c r="O36" s="20"/>
      <c r="P36" s="20"/>
    </row>
    <row r="37" spans="1:16" x14ac:dyDescent="0.2">
      <c r="A37" s="34"/>
      <c r="B37" s="16" t="s">
        <v>1</v>
      </c>
      <c r="C37" s="26"/>
      <c r="D37" s="26"/>
      <c r="E37" s="26"/>
      <c r="F37" s="26"/>
      <c r="G37" s="26"/>
      <c r="H37" s="26"/>
      <c r="J37" s="16" t="s">
        <v>2</v>
      </c>
      <c r="K37" s="17">
        <v>0.249917328042328</v>
      </c>
      <c r="L37" s="17"/>
      <c r="M37" s="17"/>
      <c r="N37" s="17"/>
      <c r="O37" s="17"/>
      <c r="P37" s="17"/>
    </row>
    <row r="38" spans="1:16" x14ac:dyDescent="0.2">
      <c r="A38" s="34"/>
      <c r="B38" s="16" t="s">
        <v>2</v>
      </c>
      <c r="C38" s="26">
        <v>0.43333333333333302</v>
      </c>
      <c r="D38" s="26"/>
      <c r="E38" s="26"/>
      <c r="F38" s="26"/>
      <c r="G38" s="26"/>
      <c r="H38" s="26"/>
      <c r="J38" s="16" t="s">
        <v>3</v>
      </c>
      <c r="K38" s="17">
        <v>0.21252204585537901</v>
      </c>
      <c r="L38" s="17">
        <v>0.67774470899470896</v>
      </c>
      <c r="M38" s="17"/>
      <c r="N38" s="17"/>
      <c r="O38" s="17"/>
      <c r="P38" s="17"/>
    </row>
    <row r="39" spans="1:16" x14ac:dyDescent="0.2">
      <c r="A39" s="34"/>
      <c r="B39" s="16" t="s">
        <v>3</v>
      </c>
      <c r="C39" s="26">
        <v>0.46666666666666701</v>
      </c>
      <c r="D39" s="26">
        <v>0.16666666666666699</v>
      </c>
      <c r="E39" s="26"/>
      <c r="F39" s="26"/>
      <c r="G39" s="26"/>
      <c r="H39" s="26"/>
      <c r="J39" s="16" t="s">
        <v>4</v>
      </c>
      <c r="K39" s="17">
        <v>0.2</v>
      </c>
      <c r="L39" s="17">
        <v>0.16666666666666699</v>
      </c>
      <c r="M39" s="17">
        <v>0.96349206349206395</v>
      </c>
      <c r="N39" s="17"/>
      <c r="O39" s="17"/>
      <c r="P39" s="17"/>
    </row>
    <row r="40" spans="1:16" x14ac:dyDescent="0.2">
      <c r="A40" s="34"/>
      <c r="B40" s="16" t="s">
        <v>4</v>
      </c>
      <c r="C40" s="26">
        <v>-0.57142857142857095</v>
      </c>
      <c r="D40" s="26">
        <v>0.60714285714285698</v>
      </c>
      <c r="E40" s="26">
        <v>-3.5714285714285698E-2</v>
      </c>
      <c r="F40" s="26"/>
      <c r="G40" s="26"/>
      <c r="H40" s="26"/>
      <c r="J40" s="16" t="s">
        <v>9</v>
      </c>
      <c r="K40" s="17">
        <v>0.35858134920634899</v>
      </c>
      <c r="L40" s="17">
        <v>0.74354056437389804</v>
      </c>
      <c r="M40" s="17">
        <v>0.33625992063492099</v>
      </c>
      <c r="N40" s="17">
        <v>0.78253968253968298</v>
      </c>
      <c r="O40" s="17"/>
      <c r="P40" s="17"/>
    </row>
    <row r="41" spans="1:16" x14ac:dyDescent="0.2">
      <c r="A41" s="34"/>
      <c r="B41" s="16" t="s">
        <v>9</v>
      </c>
      <c r="C41" s="26">
        <v>-0.35</v>
      </c>
      <c r="D41" s="26">
        <v>-0.133333333333333</v>
      </c>
      <c r="E41" s="26">
        <v>0.36666666666666697</v>
      </c>
      <c r="F41" s="26">
        <v>0.14285714285714299</v>
      </c>
      <c r="G41" s="26"/>
      <c r="H41" s="26"/>
      <c r="J41" s="16" t="s">
        <v>10</v>
      </c>
      <c r="K41" s="17">
        <v>0.77562830687830697</v>
      </c>
      <c r="L41" s="17">
        <v>0.161800044091711</v>
      </c>
      <c r="M41" s="17">
        <v>0.70806878306878296</v>
      </c>
      <c r="N41" s="17">
        <v>2.3809523809523801E-2</v>
      </c>
      <c r="O41" s="17">
        <v>0.77562830687830697</v>
      </c>
      <c r="P41" s="17"/>
    </row>
    <row r="42" spans="1:16" x14ac:dyDescent="0.2">
      <c r="A42" s="34"/>
      <c r="B42" s="16" t="s">
        <v>10</v>
      </c>
      <c r="C42" s="26">
        <v>-0.116666666666667</v>
      </c>
      <c r="D42" s="26">
        <v>0.51666666666666705</v>
      </c>
      <c r="E42" s="26">
        <v>0.15</v>
      </c>
      <c r="F42" s="26">
        <v>0.85714285714285698</v>
      </c>
      <c r="G42" s="26">
        <v>0.116666666666667</v>
      </c>
      <c r="H42" s="26"/>
      <c r="J42" s="16" t="s">
        <v>11</v>
      </c>
      <c r="K42" s="17">
        <v>0.59484126984126995</v>
      </c>
      <c r="L42" s="17">
        <v>0.83968253968254003</v>
      </c>
      <c r="M42" s="17">
        <v>0.55595238095238098</v>
      </c>
      <c r="N42" s="17">
        <v>0.66150793650793605</v>
      </c>
      <c r="O42" s="17">
        <v>0.55595238095238098</v>
      </c>
      <c r="P42" s="17">
        <v>0.266666666666667</v>
      </c>
    </row>
    <row r="43" spans="1:16" x14ac:dyDescent="0.2">
      <c r="A43" s="34"/>
      <c r="B43" s="16" t="s">
        <v>11</v>
      </c>
      <c r="C43" s="26">
        <v>-0.25</v>
      </c>
      <c r="D43" s="26">
        <v>-0.107142857142857</v>
      </c>
      <c r="E43" s="26">
        <v>-0.28571428571428598</v>
      </c>
      <c r="F43" s="26">
        <v>0.214285714285714</v>
      </c>
      <c r="G43" s="26">
        <v>-0.28571428571428598</v>
      </c>
      <c r="H43" s="26">
        <v>0.5</v>
      </c>
      <c r="J43" s="22"/>
      <c r="K43" s="23"/>
      <c r="L43" s="23"/>
      <c r="M43" s="23"/>
      <c r="N43" s="23"/>
      <c r="O43" s="20"/>
      <c r="P43" s="20"/>
    </row>
    <row r="44" spans="1:16" x14ac:dyDescent="0.2">
      <c r="C44" s="27"/>
      <c r="D44" s="27"/>
      <c r="E44" s="27"/>
      <c r="F44" s="27"/>
      <c r="G44" s="27"/>
      <c r="H44" s="27"/>
    </row>
    <row r="45" spans="1:16" x14ac:dyDescent="0.2">
      <c r="C45" s="27"/>
      <c r="D45" s="27"/>
      <c r="E45" s="27"/>
      <c r="F45" s="27"/>
      <c r="G45" s="27"/>
      <c r="H45" s="27"/>
      <c r="J45" s="15"/>
      <c r="K45" s="16" t="s">
        <v>1</v>
      </c>
      <c r="L45" s="16" t="s">
        <v>2</v>
      </c>
      <c r="M45" s="16" t="s">
        <v>3</v>
      </c>
      <c r="N45" s="16" t="s">
        <v>4</v>
      </c>
      <c r="O45" s="16" t="s">
        <v>9</v>
      </c>
      <c r="P45" s="16" t="s">
        <v>10</v>
      </c>
    </row>
    <row r="46" spans="1:16" x14ac:dyDescent="0.2">
      <c r="A46" s="34" t="s">
        <v>52</v>
      </c>
      <c r="B46" s="15"/>
      <c r="C46" s="28" t="s">
        <v>1</v>
      </c>
      <c r="D46" s="28" t="s">
        <v>2</v>
      </c>
      <c r="E46" s="28" t="s">
        <v>3</v>
      </c>
      <c r="F46" s="28" t="s">
        <v>4</v>
      </c>
      <c r="G46" s="28" t="s">
        <v>59</v>
      </c>
      <c r="H46" s="28" t="s">
        <v>60</v>
      </c>
      <c r="J46" s="16" t="s">
        <v>1</v>
      </c>
      <c r="K46" s="20"/>
      <c r="L46" s="20"/>
      <c r="M46" s="20"/>
      <c r="N46" s="20"/>
      <c r="O46" s="20"/>
      <c r="P46" s="20"/>
    </row>
    <row r="47" spans="1:16" x14ac:dyDescent="0.2">
      <c r="A47" s="34"/>
      <c r="B47" s="16" t="s">
        <v>1</v>
      </c>
      <c r="C47" s="26"/>
      <c r="D47" s="26"/>
      <c r="E47" s="26"/>
      <c r="F47" s="26"/>
      <c r="G47" s="26"/>
      <c r="H47" s="26"/>
      <c r="J47" s="16" t="s">
        <v>2</v>
      </c>
      <c r="K47" s="17">
        <v>9.6797839506172795E-2</v>
      </c>
      <c r="L47" s="17"/>
      <c r="M47" s="17"/>
      <c r="N47" s="17"/>
      <c r="O47" s="17"/>
      <c r="P47" s="17"/>
    </row>
    <row r="48" spans="1:16" x14ac:dyDescent="0.2">
      <c r="A48" s="34"/>
      <c r="B48" s="16" t="s">
        <v>2</v>
      </c>
      <c r="C48" s="26">
        <v>-0.6</v>
      </c>
      <c r="D48" s="26"/>
      <c r="E48" s="26"/>
      <c r="F48" s="26"/>
      <c r="G48" s="26"/>
      <c r="H48" s="26"/>
      <c r="J48" s="16" t="s">
        <v>3</v>
      </c>
      <c r="K48" s="17">
        <v>0.3125</v>
      </c>
      <c r="L48" s="17">
        <v>0.77562830687830697</v>
      </c>
      <c r="M48" s="17"/>
      <c r="N48" s="17"/>
      <c r="O48" s="17"/>
      <c r="P48" s="17"/>
    </row>
    <row r="49" spans="1:16" x14ac:dyDescent="0.2">
      <c r="A49" s="34"/>
      <c r="B49" s="16" t="s">
        <v>3</v>
      </c>
      <c r="C49" s="26">
        <v>0.38333333333333303</v>
      </c>
      <c r="D49" s="26">
        <v>-0.116666666666667</v>
      </c>
      <c r="E49" s="26"/>
      <c r="F49" s="26"/>
      <c r="G49" s="26"/>
      <c r="H49" s="26"/>
      <c r="J49" s="16" t="s">
        <v>4</v>
      </c>
      <c r="K49" s="17">
        <v>0.96349206349206395</v>
      </c>
      <c r="L49" s="17">
        <v>0.83968253968254003</v>
      </c>
      <c r="M49" s="17">
        <v>0.16666666666666699</v>
      </c>
      <c r="N49" s="17"/>
      <c r="O49" s="17"/>
      <c r="P49" s="17"/>
    </row>
    <row r="50" spans="1:16" x14ac:dyDescent="0.2">
      <c r="A50" s="34"/>
      <c r="B50" s="16" t="s">
        <v>4</v>
      </c>
      <c r="C50" s="26">
        <v>3.5714285714285698E-2</v>
      </c>
      <c r="D50" s="26">
        <v>0.107142857142857</v>
      </c>
      <c r="E50" s="26">
        <v>0.60714285714285698</v>
      </c>
      <c r="F50" s="26"/>
      <c r="G50" s="26"/>
      <c r="H50" s="26"/>
      <c r="J50" s="16" t="s">
        <v>9</v>
      </c>
      <c r="K50" s="17">
        <v>0.55170855379188699</v>
      </c>
      <c r="L50" s="17">
        <v>0.94839065255731902</v>
      </c>
      <c r="M50" s="17">
        <v>0.38532297178130498</v>
      </c>
      <c r="N50" s="17">
        <v>0.10952380952381</v>
      </c>
      <c r="O50" s="17"/>
      <c r="P50" s="17"/>
    </row>
    <row r="51" spans="1:16" x14ac:dyDescent="0.2">
      <c r="A51" s="34"/>
      <c r="B51" s="16" t="s">
        <v>9</v>
      </c>
      <c r="C51" s="26">
        <v>0.233333333333333</v>
      </c>
      <c r="D51" s="26">
        <v>3.3333333333333298E-2</v>
      </c>
      <c r="E51" s="26">
        <v>-0.33333333333333298</v>
      </c>
      <c r="F51" s="26">
        <v>-0.67857142857142905</v>
      </c>
      <c r="G51" s="26"/>
      <c r="H51" s="26"/>
      <c r="J51" s="16" t="s">
        <v>10</v>
      </c>
      <c r="K51" s="17">
        <v>0.70806878306878296</v>
      </c>
      <c r="L51" s="17">
        <v>0.94839065255731902</v>
      </c>
      <c r="M51" s="17">
        <v>0.70806878306878296</v>
      </c>
      <c r="N51" s="17">
        <v>0.49761904761904802</v>
      </c>
      <c r="O51" s="17">
        <v>0.161800044091711</v>
      </c>
      <c r="P51" s="17"/>
    </row>
    <row r="52" spans="1:16" x14ac:dyDescent="0.2">
      <c r="A52" s="34"/>
      <c r="B52" s="16" t="s">
        <v>10</v>
      </c>
      <c r="C52" s="26">
        <v>-0.15</v>
      </c>
      <c r="D52" s="26">
        <v>-3.3333333333333298E-2</v>
      </c>
      <c r="E52" s="26">
        <v>0.15</v>
      </c>
      <c r="F52" s="26">
        <v>-0.32142857142857101</v>
      </c>
      <c r="G52" s="26">
        <v>0.51666666666666705</v>
      </c>
      <c r="H52" s="26"/>
      <c r="J52" s="16" t="s">
        <v>11</v>
      </c>
      <c r="K52" s="17">
        <v>0.713095238095238</v>
      </c>
      <c r="L52" s="17">
        <v>0.2</v>
      </c>
      <c r="M52" s="17">
        <v>0.49761904761904802</v>
      </c>
      <c r="N52" s="17">
        <v>8.8095238095238101E-2</v>
      </c>
      <c r="O52" s="17">
        <v>0.59484126984126995</v>
      </c>
      <c r="P52" s="17">
        <v>0.83968253968254003</v>
      </c>
    </row>
    <row r="53" spans="1:16" x14ac:dyDescent="0.2">
      <c r="A53" s="34"/>
      <c r="B53" s="16" t="s">
        <v>11</v>
      </c>
      <c r="C53" s="26">
        <v>-0.17857142857142899</v>
      </c>
      <c r="D53" s="26">
        <v>0.57142857142857095</v>
      </c>
      <c r="E53" s="26">
        <v>0.32142857142857101</v>
      </c>
      <c r="F53" s="26">
        <v>0.71428571428571397</v>
      </c>
      <c r="G53" s="26">
        <v>-0.25</v>
      </c>
      <c r="H53" s="26">
        <v>0.107142857142857</v>
      </c>
      <c r="J53" s="22"/>
      <c r="K53" s="23"/>
      <c r="L53" s="23"/>
      <c r="M53" s="23"/>
      <c r="N53" s="23"/>
      <c r="O53" s="20"/>
      <c r="P53" s="20"/>
    </row>
    <row r="54" spans="1:16" x14ac:dyDescent="0.2">
      <c r="A54" s="24"/>
      <c r="B54" s="22"/>
      <c r="C54" s="29"/>
      <c r="D54" s="29"/>
      <c r="E54" s="29"/>
      <c r="F54" s="29"/>
      <c r="G54" s="29"/>
      <c r="H54" s="29"/>
      <c r="J54" s="22"/>
      <c r="K54" s="23"/>
      <c r="L54" s="23"/>
      <c r="M54" s="23"/>
      <c r="N54" s="23"/>
      <c r="O54" s="20"/>
      <c r="P54" s="20"/>
    </row>
    <row r="55" spans="1:16" x14ac:dyDescent="0.2">
      <c r="C55" s="27"/>
      <c r="D55" s="27"/>
      <c r="E55" s="27"/>
      <c r="F55" s="27"/>
      <c r="G55" s="27"/>
      <c r="H55" s="27"/>
    </row>
    <row r="56" spans="1:16" x14ac:dyDescent="0.2">
      <c r="A56" s="34" t="s">
        <v>30</v>
      </c>
      <c r="B56" s="15"/>
      <c r="C56" s="28" t="s">
        <v>1</v>
      </c>
      <c r="D56" s="28" t="s">
        <v>2</v>
      </c>
      <c r="E56" s="28" t="s">
        <v>3</v>
      </c>
      <c r="F56" s="28" t="s">
        <v>4</v>
      </c>
      <c r="G56" s="28" t="s">
        <v>59</v>
      </c>
      <c r="H56" s="28" t="s">
        <v>60</v>
      </c>
      <c r="I56" s="21"/>
      <c r="J56" s="15"/>
      <c r="K56" s="16" t="s">
        <v>1</v>
      </c>
      <c r="L56" s="16" t="s">
        <v>2</v>
      </c>
      <c r="M56" s="16" t="s">
        <v>3</v>
      </c>
      <c r="N56" s="16" t="s">
        <v>4</v>
      </c>
      <c r="O56" s="16" t="s">
        <v>9</v>
      </c>
      <c r="P56" s="16" t="s">
        <v>10</v>
      </c>
    </row>
    <row r="57" spans="1:16" x14ac:dyDescent="0.2">
      <c r="A57" s="34"/>
      <c r="B57" s="16" t="s">
        <v>1</v>
      </c>
      <c r="C57" s="26"/>
      <c r="D57" s="26"/>
      <c r="E57" s="26"/>
      <c r="F57" s="26"/>
      <c r="G57" s="26"/>
      <c r="H57" s="26"/>
      <c r="I57" s="23"/>
      <c r="J57" s="16" t="s">
        <v>1</v>
      </c>
      <c r="K57" s="20"/>
      <c r="L57" s="20"/>
      <c r="M57" s="20"/>
      <c r="N57" s="20"/>
      <c r="O57" s="20"/>
      <c r="P57" s="20"/>
    </row>
    <row r="58" spans="1:16" x14ac:dyDescent="0.2">
      <c r="A58" s="34"/>
      <c r="B58" s="16" t="s">
        <v>2</v>
      </c>
      <c r="C58" s="26">
        <v>-0.116666666666667</v>
      </c>
      <c r="D58" s="26"/>
      <c r="E58" s="26"/>
      <c r="F58" s="26"/>
      <c r="G58" s="26"/>
      <c r="H58" s="26"/>
      <c r="I58" s="23"/>
      <c r="J58" s="16" t="s">
        <v>2</v>
      </c>
      <c r="K58" s="17">
        <v>0.77562830687830697</v>
      </c>
      <c r="L58" s="17"/>
      <c r="M58" s="17"/>
      <c r="N58" s="17"/>
      <c r="O58" s="17"/>
      <c r="P58" s="17"/>
    </row>
    <row r="59" spans="1:16" x14ac:dyDescent="0.2">
      <c r="A59" s="34"/>
      <c r="B59" s="16" t="s">
        <v>3</v>
      </c>
      <c r="C59" s="26">
        <v>-0.1</v>
      </c>
      <c r="D59" s="26">
        <v>0.41666666666666702</v>
      </c>
      <c r="E59" s="26"/>
      <c r="F59" s="26"/>
      <c r="G59" s="26"/>
      <c r="H59" s="26"/>
      <c r="I59" s="23"/>
      <c r="J59" s="16" t="s">
        <v>3</v>
      </c>
      <c r="K59" s="17">
        <v>0.809981261022928</v>
      </c>
      <c r="L59" s="17">
        <v>0.269582231040564</v>
      </c>
      <c r="M59" s="17"/>
      <c r="N59" s="17"/>
      <c r="O59" s="17"/>
      <c r="P59" s="17"/>
    </row>
    <row r="60" spans="1:16" x14ac:dyDescent="0.2">
      <c r="A60" s="34"/>
      <c r="B60" s="16" t="s">
        <v>4</v>
      </c>
      <c r="C60" s="26">
        <v>7.1428571428571397E-2</v>
      </c>
      <c r="D60" s="26">
        <v>3.5714285714285698E-2</v>
      </c>
      <c r="E60" s="26">
        <v>0.46428571428571402</v>
      </c>
      <c r="F60" s="26"/>
      <c r="G60" s="26"/>
      <c r="H60" s="26"/>
      <c r="I60" s="23"/>
      <c r="J60" s="16" t="s">
        <v>4</v>
      </c>
      <c r="K60" s="17">
        <v>0.90634920634920602</v>
      </c>
      <c r="L60" s="17">
        <v>0.96349206349206395</v>
      </c>
      <c r="M60" s="17">
        <v>0.30238095238095197</v>
      </c>
      <c r="N60" s="17"/>
      <c r="O60" s="17"/>
      <c r="P60" s="17"/>
    </row>
    <row r="61" spans="1:16" x14ac:dyDescent="0.2">
      <c r="A61" s="34"/>
      <c r="B61" s="16" t="s">
        <v>9</v>
      </c>
      <c r="C61" s="26">
        <v>-0.266666666666667</v>
      </c>
      <c r="D61" s="26">
        <v>0.1</v>
      </c>
      <c r="E61" s="26">
        <v>-0.66666666666666696</v>
      </c>
      <c r="F61" s="26">
        <v>-0.53571428571428603</v>
      </c>
      <c r="G61" s="26"/>
      <c r="H61" s="26"/>
      <c r="I61" s="23"/>
      <c r="J61" s="16" t="s">
        <v>9</v>
      </c>
      <c r="K61" s="17">
        <v>0.493331128747795</v>
      </c>
      <c r="L61" s="17">
        <v>0.809981261022928</v>
      </c>
      <c r="M61" s="17">
        <v>5.88899911816579E-2</v>
      </c>
      <c r="N61" s="17">
        <v>0.23571428571428599</v>
      </c>
      <c r="O61" s="17"/>
      <c r="P61" s="17"/>
    </row>
    <row r="62" spans="1:16" x14ac:dyDescent="0.2">
      <c r="A62" s="34"/>
      <c r="B62" s="16" t="s">
        <v>10</v>
      </c>
      <c r="C62" s="26">
        <v>0.78333333333333299</v>
      </c>
      <c r="D62" s="26">
        <v>-6.6666666666666693E-2</v>
      </c>
      <c r="E62" s="26">
        <v>-0.31666666666666698</v>
      </c>
      <c r="F62" s="26">
        <v>0.214285714285714</v>
      </c>
      <c r="G62" s="26">
        <v>0.1</v>
      </c>
      <c r="H62" s="26"/>
      <c r="I62" s="23"/>
      <c r="J62" s="16" t="s">
        <v>10</v>
      </c>
      <c r="K62" s="17">
        <v>1.7223324514991201E-2</v>
      </c>
      <c r="L62" s="17">
        <v>0.88009259259259298</v>
      </c>
      <c r="M62" s="17">
        <v>0.41008046737213399</v>
      </c>
      <c r="N62" s="17">
        <v>0.66150793650793605</v>
      </c>
      <c r="O62" s="17">
        <v>0.809981261022928</v>
      </c>
      <c r="P62" s="17"/>
    </row>
    <row r="63" spans="1:16" x14ac:dyDescent="0.2">
      <c r="A63" s="34"/>
      <c r="B63" s="16" t="s">
        <v>11</v>
      </c>
      <c r="C63" s="26">
        <v>-0.64285714285714302</v>
      </c>
      <c r="D63" s="26">
        <v>0.42857142857142899</v>
      </c>
      <c r="E63" s="26">
        <v>0.35714285714285698</v>
      </c>
      <c r="F63" s="26">
        <v>0.46428571428571402</v>
      </c>
      <c r="G63" s="26">
        <v>-0.17857142857142899</v>
      </c>
      <c r="H63" s="26">
        <v>-0.214285714285714</v>
      </c>
      <c r="I63" s="23"/>
      <c r="J63" s="16" t="s">
        <v>11</v>
      </c>
      <c r="K63" s="17">
        <v>0.13888888888888901</v>
      </c>
      <c r="L63" s="17">
        <v>0.35357142857142898</v>
      </c>
      <c r="M63" s="17">
        <v>0.44444444444444398</v>
      </c>
      <c r="N63" s="17">
        <v>0.30238095238095197</v>
      </c>
      <c r="O63" s="17">
        <v>0.713095238095238</v>
      </c>
      <c r="P63" s="17">
        <v>0.66150793650793605</v>
      </c>
    </row>
    <row r="64" spans="1:16" x14ac:dyDescent="0.2">
      <c r="A64" s="24"/>
      <c r="B64" s="22"/>
      <c r="C64" s="23"/>
      <c r="D64" s="23"/>
      <c r="E64" s="23"/>
      <c r="F64" s="23"/>
      <c r="G64" s="23"/>
      <c r="H64" s="23"/>
      <c r="I64" s="23"/>
      <c r="J64" s="22"/>
      <c r="K64" s="23"/>
      <c r="L64" s="23"/>
      <c r="M64" s="23"/>
      <c r="N64" s="23"/>
      <c r="O64" s="20"/>
      <c r="P64" s="20"/>
    </row>
    <row r="65" spans="1:16" x14ac:dyDescent="0.2">
      <c r="A65" s="24"/>
      <c r="B65" s="22"/>
      <c r="C65" s="23"/>
      <c r="D65" s="23"/>
      <c r="E65" s="23"/>
      <c r="F65" s="23"/>
      <c r="G65" s="23"/>
      <c r="H65" s="23"/>
      <c r="I65" s="23"/>
      <c r="J65" s="22"/>
      <c r="K65" s="23"/>
      <c r="L65" s="23"/>
      <c r="M65" s="23"/>
      <c r="N65" s="23"/>
      <c r="O65" s="20"/>
      <c r="P65" s="20"/>
    </row>
  </sheetData>
  <mergeCells count="8">
    <mergeCell ref="J3:P3"/>
    <mergeCell ref="A14:A21"/>
    <mergeCell ref="A4:A11"/>
    <mergeCell ref="A56:A63"/>
    <mergeCell ref="A46:A53"/>
    <mergeCell ref="A36:A43"/>
    <mergeCell ref="A25:A32"/>
    <mergeCell ref="B3:H3"/>
  </mergeCells>
  <conditionalFormatting sqref="C58:H63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8:H53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8:H43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7:H32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6:H21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6:H11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6:P1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16:P2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26:P3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37:P4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47:P5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58:P6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16C0-3FFE-714C-8822-9BDDB7D86E82}">
  <dimension ref="A1:F8"/>
  <sheetViews>
    <sheetView workbookViewId="0">
      <selection activeCell="A2" sqref="A2"/>
    </sheetView>
  </sheetViews>
  <sheetFormatPr baseColWidth="10" defaultRowHeight="16" x14ac:dyDescent="0.2"/>
  <cols>
    <col min="1" max="16384" width="10.83203125" style="1"/>
  </cols>
  <sheetData>
    <row r="1" spans="1:6" x14ac:dyDescent="0.2">
      <c r="A1" s="14" t="s">
        <v>25</v>
      </c>
    </row>
    <row r="2" spans="1:6" x14ac:dyDescent="0.2">
      <c r="A2" s="15"/>
      <c r="B2" s="16" t="s">
        <v>26</v>
      </c>
    </row>
    <row r="3" spans="1:6" x14ac:dyDescent="0.2">
      <c r="A3" s="15" t="s">
        <v>27</v>
      </c>
      <c r="B3" s="26">
        <v>0.7</v>
      </c>
      <c r="C3" s="15"/>
      <c r="D3" s="15"/>
      <c r="E3" s="15"/>
      <c r="F3" s="15"/>
    </row>
    <row r="4" spans="1:6" x14ac:dyDescent="0.2">
      <c r="A4" s="15" t="s">
        <v>28</v>
      </c>
      <c r="B4" s="20">
        <v>0.55000000000000004</v>
      </c>
      <c r="C4" s="20"/>
      <c r="D4" s="20"/>
      <c r="E4" s="20"/>
      <c r="F4" s="20"/>
    </row>
    <row r="5" spans="1:6" x14ac:dyDescent="0.2">
      <c r="A5" s="15" t="s">
        <v>31</v>
      </c>
      <c r="B5" s="20">
        <v>0.39</v>
      </c>
    </row>
    <row r="6" spans="1:6" x14ac:dyDescent="0.2">
      <c r="A6" s="15" t="s">
        <v>29</v>
      </c>
      <c r="B6" s="20">
        <v>0.14000000000000001</v>
      </c>
    </row>
    <row r="7" spans="1:6" x14ac:dyDescent="0.2">
      <c r="A7" s="15" t="s">
        <v>32</v>
      </c>
      <c r="B7" s="20">
        <v>0.06</v>
      </c>
    </row>
    <row r="8" spans="1:6" x14ac:dyDescent="0.2">
      <c r="A8" s="15" t="s">
        <v>30</v>
      </c>
      <c r="B8" s="20">
        <v>0.02</v>
      </c>
    </row>
  </sheetData>
  <sortState ref="A3:B8">
    <sortCondition descending="1" ref="B3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6b</vt:lpstr>
      <vt:lpstr>6c</vt:lpstr>
      <vt:lpstr>6d</vt:lpstr>
      <vt:lpstr>6e</vt:lpstr>
      <vt:lpstr>6f</vt:lpstr>
      <vt:lpstr>6g</vt:lpstr>
      <vt:lpstr>6h</vt:lpstr>
      <vt:lpstr>6i</vt:lpstr>
      <vt:lpstr>6j</vt:lpstr>
      <vt:lpstr>6k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2021-08-30T15:01:52Z</dcterms:created>
  <dcterms:modified xsi:type="dcterms:W3CDTF">2021-10-19T16:26:56Z</dcterms:modified>
</cp:coreProperties>
</file>