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n.gilley/WORK FOLDER/LAB WORK/My papers/hSARM1 ALS variants/eLife submission/FINAL files for resubmission/NEW Source data/"/>
    </mc:Choice>
  </mc:AlternateContent>
  <xr:revisionPtr revIDLastSave="0" documentId="13_ncr:1_{16624DCF-5E99-E348-9C9B-5367289645F0}" xr6:coauthVersionLast="47" xr6:coauthVersionMax="47" xr10:uidLastSave="{00000000-0000-0000-0000-000000000000}"/>
  <bookViews>
    <workbookView xWindow="2680" yWindow="1860" windowWidth="28040" windowHeight="17440" xr2:uid="{C9414B5B-7C21-7542-9A02-BC0E98D2F997}"/>
  </bookViews>
  <sheets>
    <sheet name="Figure 4A" sheetId="1" r:id="rId1"/>
    <sheet name="Figure 4C" sheetId="2" r:id="rId2"/>
    <sheet name="Figure 4D" sheetId="3" r:id="rId3"/>
    <sheet name="Figure 4E" sheetId="4" r:id="rId4"/>
    <sheet name="Figure 4F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3" i="5" l="1"/>
  <c r="N13" i="5"/>
  <c r="O12" i="5"/>
  <c r="N12" i="5"/>
  <c r="O11" i="5"/>
  <c r="N11" i="5"/>
  <c r="O10" i="5"/>
  <c r="N10" i="5"/>
  <c r="O9" i="5"/>
  <c r="N9" i="5"/>
  <c r="O8" i="5"/>
  <c r="N8" i="5"/>
  <c r="H13" i="5"/>
  <c r="H12" i="5"/>
  <c r="H11" i="5"/>
  <c r="H10" i="5"/>
  <c r="H9" i="5"/>
  <c r="H8" i="5"/>
  <c r="G12" i="5"/>
  <c r="G11" i="5"/>
  <c r="G10" i="5"/>
  <c r="G9" i="5"/>
  <c r="G13" i="5"/>
  <c r="G8" i="5"/>
  <c r="M10" i="4"/>
  <c r="L10" i="4"/>
  <c r="M9" i="4"/>
  <c r="L9" i="4"/>
  <c r="M8" i="4"/>
  <c r="L8" i="4"/>
  <c r="G10" i="4"/>
  <c r="G9" i="4"/>
  <c r="G8" i="4"/>
  <c r="F8" i="4"/>
  <c r="F10" i="4"/>
  <c r="F9" i="4"/>
  <c r="F13" i="3"/>
  <c r="E13" i="3"/>
  <c r="D13" i="3"/>
  <c r="C13" i="3"/>
  <c r="F12" i="3"/>
  <c r="E12" i="3"/>
  <c r="D12" i="3"/>
  <c r="C12" i="3"/>
  <c r="G13" i="3"/>
  <c r="G12" i="3"/>
  <c r="B13" i="3"/>
  <c r="B12" i="3"/>
  <c r="D12" i="2"/>
  <c r="C12" i="2"/>
  <c r="B12" i="2"/>
  <c r="D11" i="2"/>
  <c r="C11" i="2"/>
  <c r="B11" i="2"/>
  <c r="G15" i="1"/>
  <c r="F15" i="1"/>
  <c r="E15" i="1"/>
  <c r="D15" i="1"/>
  <c r="C15" i="1"/>
  <c r="G14" i="1"/>
  <c r="F14" i="1"/>
  <c r="E14" i="1"/>
  <c r="D14" i="1"/>
  <c r="C14" i="1"/>
  <c r="H15" i="1"/>
  <c r="H14" i="1"/>
  <c r="B15" i="1"/>
  <c r="B14" i="1"/>
</calcChain>
</file>

<file path=xl/sharedStrings.xml><?xml version="1.0" encoding="utf-8"?>
<sst xmlns="http://schemas.openxmlformats.org/spreadsheetml/2006/main" count="115" uniqueCount="32">
  <si>
    <t>WT</t>
  </si>
  <si>
    <t>SEM</t>
  </si>
  <si>
    <t>R267W</t>
  </si>
  <si>
    <t>Mean</t>
  </si>
  <si>
    <t>NAD (proportion of empty vector)</t>
  </si>
  <si>
    <t>Figure 4A source data</t>
  </si>
  <si>
    <t>T39M</t>
  </si>
  <si>
    <t>V88M</t>
  </si>
  <si>
    <t>G35E</t>
  </si>
  <si>
    <t>R131G</t>
  </si>
  <si>
    <t>A210V</t>
  </si>
  <si>
    <t>Δ229-235</t>
  </si>
  <si>
    <t>prep 1</t>
  </si>
  <si>
    <t>prep 2</t>
  </si>
  <si>
    <t>prep 3</t>
  </si>
  <si>
    <t>prep 4</t>
  </si>
  <si>
    <t>Figure 4C source data</t>
  </si>
  <si>
    <t>Figure 4D source data</t>
  </si>
  <si>
    <t>constitutive NADase (25 µM NAD)</t>
  </si>
  <si>
    <t>prep 5</t>
  </si>
  <si>
    <t>Original values plotted on graph</t>
  </si>
  <si>
    <t>log10 transformed values used for one-way ANOVA (matched data) with Tukey's correction</t>
  </si>
  <si>
    <t>log10 transformed values used for multiple pairwise comparisons to WT (matched data) with FDR correction</t>
  </si>
  <si>
    <t>25 µM NAD</t>
  </si>
  <si>
    <t>25 µM NAD + 50 µM NMN</t>
  </si>
  <si>
    <t>log10 transformed values used for multiple paired t tests of rates ±NMN for each variant with FDR correction</t>
  </si>
  <si>
    <t>Figure 4E source data</t>
  </si>
  <si>
    <t>constitutive versus 50 µM NMN-induced NADase (basal as in 4C, matched to 50 µM values)</t>
  </si>
  <si>
    <t>Figure 4F source data</t>
  </si>
  <si>
    <t>constitutive versus 50 µM NMN-induced NADase (basal as in 4D, matched to 50 µM values)</t>
  </si>
  <si>
    <t>Values plotted on graph and used for multiple pairwise comparisons to WT (matched data) with FDR correction</t>
  </si>
  <si>
    <t>Values plotted on graph and used for multiple paired t tests of rates ±NMN for each variant with FDR correction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</si>
</sst>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8" fillId="0" borderId="0" xfId="0" applyFont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2" fillId="0" borderId="7" xfId="0" applyNumberFormat="1" applyFont="1" applyBorder="1" applyAlignment="1">
      <alignment horizontal="center" vertical="center"/>
    </xf>
    <xf numFmtId="164" fontId="9" fillId="0" borderId="8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33E57-F19F-A84D-A9FF-3B6197522B6A}">
  <dimension ref="A1:H27"/>
  <sheetViews>
    <sheetView tabSelected="1" workbookViewId="0">
      <selection activeCell="H35" sqref="H35"/>
    </sheetView>
  </sheetViews>
  <sheetFormatPr baseColWidth="10" defaultRowHeight="15" x14ac:dyDescent="0.2"/>
  <cols>
    <col min="1" max="1" width="8.1640625" style="1" customWidth="1"/>
    <col min="2" max="16384" width="10.83203125" style="1"/>
  </cols>
  <sheetData>
    <row r="1" spans="1:8" x14ac:dyDescent="0.2">
      <c r="A1" s="2" t="s">
        <v>5</v>
      </c>
    </row>
    <row r="2" spans="1:8" x14ac:dyDescent="0.2">
      <c r="A2" s="1" t="s">
        <v>4</v>
      </c>
      <c r="B2" s="2"/>
    </row>
    <row r="3" spans="1:8" x14ac:dyDescent="0.2">
      <c r="A3" s="2"/>
    </row>
    <row r="4" spans="1:8" s="2" customFormat="1" x14ac:dyDescent="0.2">
      <c r="A4" s="2" t="s">
        <v>20</v>
      </c>
      <c r="B4" s="1"/>
      <c r="C4" s="1"/>
      <c r="D4" s="1"/>
    </row>
    <row r="5" spans="1:8" s="2" customFormat="1" x14ac:dyDescent="0.2">
      <c r="B5" s="1"/>
      <c r="C5" s="1"/>
      <c r="D5" s="1"/>
    </row>
    <row r="6" spans="1:8" s="2" customFormat="1" x14ac:dyDescent="0.2">
      <c r="B6" s="3" t="s">
        <v>0</v>
      </c>
      <c r="C6" s="3" t="s">
        <v>6</v>
      </c>
      <c r="D6" s="3" t="s">
        <v>7</v>
      </c>
      <c r="E6" s="12" t="s">
        <v>8</v>
      </c>
      <c r="F6" s="12" t="s">
        <v>9</v>
      </c>
      <c r="G6" s="12" t="s">
        <v>2</v>
      </c>
      <c r="H6" s="12" t="s">
        <v>10</v>
      </c>
    </row>
    <row r="7" spans="1:8" x14ac:dyDescent="0.2">
      <c r="B7" s="13">
        <v>0.36199999999999999</v>
      </c>
      <c r="C7" s="13">
        <v>0.497</v>
      </c>
      <c r="D7" s="13">
        <v>0.34100000000000003</v>
      </c>
      <c r="E7" s="13">
        <v>0.48199999999999998</v>
      </c>
      <c r="F7" s="13">
        <v>0.58499999999999996</v>
      </c>
      <c r="G7" s="13">
        <v>0.158</v>
      </c>
      <c r="H7" s="13">
        <v>0.314</v>
      </c>
    </row>
    <row r="8" spans="1:8" x14ac:dyDescent="0.2">
      <c r="B8" s="13">
        <v>0.57299999999999995</v>
      </c>
      <c r="C8" s="13">
        <v>0.41299999999999998</v>
      </c>
      <c r="D8" s="13">
        <v>0.25800000000000001</v>
      </c>
      <c r="E8" s="13">
        <v>0.40300000000000002</v>
      </c>
      <c r="F8" s="13">
        <v>0.41099999999999998</v>
      </c>
      <c r="G8" s="13">
        <v>0.13</v>
      </c>
      <c r="H8" s="13">
        <v>0.20499999999999999</v>
      </c>
    </row>
    <row r="9" spans="1:8" x14ac:dyDescent="0.2">
      <c r="B9" s="13">
        <v>0.36499999999999999</v>
      </c>
      <c r="C9" s="13">
        <v>0.439</v>
      </c>
      <c r="D9" s="13">
        <v>0.26400000000000001</v>
      </c>
      <c r="E9" s="13">
        <v>0.36099999999999999</v>
      </c>
      <c r="F9" s="13">
        <v>0.35099999999999998</v>
      </c>
      <c r="G9" s="13">
        <v>0.13900000000000001</v>
      </c>
      <c r="H9" s="13">
        <v>0.20499999999999999</v>
      </c>
    </row>
    <row r="10" spans="1:8" x14ac:dyDescent="0.2">
      <c r="B10" s="13">
        <v>0.45300000000000001</v>
      </c>
      <c r="C10" s="13">
        <v>0.38400000000000001</v>
      </c>
      <c r="D10" s="13">
        <v>0.27400000000000002</v>
      </c>
      <c r="E10" s="13">
        <v>0.39300000000000002</v>
      </c>
      <c r="F10" s="13">
        <v>0.38100000000000001</v>
      </c>
      <c r="G10" s="13">
        <v>0.115</v>
      </c>
      <c r="H10" s="13">
        <v>0.18099999999999999</v>
      </c>
    </row>
    <row r="11" spans="1:8" x14ac:dyDescent="0.2">
      <c r="B11" s="13">
        <v>0.56000000000000005</v>
      </c>
      <c r="C11" s="13">
        <v>0.36599999999999999</v>
      </c>
      <c r="D11" s="13">
        <v>0.27400000000000002</v>
      </c>
      <c r="E11" s="13">
        <v>0.47599999999999998</v>
      </c>
      <c r="F11" s="13">
        <v>0.47</v>
      </c>
      <c r="G11" s="13">
        <v>0.13200000000000001</v>
      </c>
      <c r="H11" s="13">
        <v>0.23899999999999999</v>
      </c>
    </row>
    <row r="12" spans="1:8" x14ac:dyDescent="0.2">
      <c r="B12" s="13">
        <v>0.40899999999999997</v>
      </c>
      <c r="C12" s="13">
        <v>0.374</v>
      </c>
      <c r="D12" s="13">
        <v>0.27400000000000002</v>
      </c>
      <c r="E12" s="13">
        <v>0.36499999999999999</v>
      </c>
      <c r="F12" s="13">
        <v>0.36</v>
      </c>
      <c r="G12" s="13">
        <v>0.104</v>
      </c>
      <c r="H12" s="13">
        <v>0.214</v>
      </c>
    </row>
    <row r="13" spans="1:8" x14ac:dyDescent="0.2">
      <c r="B13" s="13">
        <v>0.503</v>
      </c>
      <c r="C13" s="13">
        <v>0.70299999999999996</v>
      </c>
      <c r="D13" s="13">
        <v>0.435</v>
      </c>
      <c r="E13" s="13">
        <v>0.61</v>
      </c>
      <c r="F13" s="13">
        <v>0.68</v>
      </c>
      <c r="G13" s="13">
        <v>0.186</v>
      </c>
      <c r="H13" s="13">
        <v>0.34</v>
      </c>
    </row>
    <row r="14" spans="1:8" x14ac:dyDescent="0.2">
      <c r="A14" s="4" t="s">
        <v>3</v>
      </c>
      <c r="B14" s="5">
        <f>AVERAGE(B7:B13)</f>
        <v>0.46071428571428569</v>
      </c>
      <c r="C14" s="5">
        <f t="shared" ref="C14:G14" si="0">AVERAGE(C7:C13)</f>
        <v>0.45371428571428574</v>
      </c>
      <c r="D14" s="5">
        <f t="shared" si="0"/>
        <v>0.30285714285714288</v>
      </c>
      <c r="E14" s="5">
        <f t="shared" si="0"/>
        <v>0.44142857142857145</v>
      </c>
      <c r="F14" s="5">
        <f t="shared" si="0"/>
        <v>0.46257142857142858</v>
      </c>
      <c r="G14" s="5">
        <f t="shared" si="0"/>
        <v>0.13771428571428571</v>
      </c>
      <c r="H14" s="6">
        <f>AVERAGE(H7:H13)</f>
        <v>0.2425714285714286</v>
      </c>
    </row>
    <row r="15" spans="1:8" x14ac:dyDescent="0.2">
      <c r="A15" s="7" t="s">
        <v>1</v>
      </c>
      <c r="B15" s="8">
        <f>STDEV(B7:B13)/SQRT(7)</f>
        <v>3.3056023358415607E-2</v>
      </c>
      <c r="C15" s="8">
        <f t="shared" ref="C15:G15" si="1">STDEV(C7:C13)/SQRT(7)</f>
        <v>4.4933662365819159E-2</v>
      </c>
      <c r="D15" s="8">
        <f t="shared" si="1"/>
        <v>2.4366671784992501E-2</v>
      </c>
      <c r="E15" s="8">
        <f t="shared" si="1"/>
        <v>3.359057204949395E-2</v>
      </c>
      <c r="F15" s="8">
        <f t="shared" si="1"/>
        <v>4.7459685720698606E-2</v>
      </c>
      <c r="G15" s="8">
        <f t="shared" si="1"/>
        <v>1.0338817943197605E-2</v>
      </c>
      <c r="H15" s="9">
        <f>STDEV(H7:H13)/SQRT(7)</f>
        <v>2.2906494340976628E-2</v>
      </c>
    </row>
    <row r="16" spans="1:8" x14ac:dyDescent="0.2">
      <c r="B16" s="10"/>
      <c r="C16" s="10"/>
      <c r="D16" s="10"/>
    </row>
    <row r="17" spans="1:8" x14ac:dyDescent="0.2">
      <c r="B17" s="10"/>
      <c r="C17" s="10"/>
      <c r="D17" s="10"/>
    </row>
    <row r="18" spans="1:8" x14ac:dyDescent="0.2">
      <c r="A18" s="14" t="s">
        <v>22</v>
      </c>
      <c r="B18" s="10"/>
      <c r="C18" s="10"/>
      <c r="D18" s="10"/>
    </row>
    <row r="19" spans="1:8" x14ac:dyDescent="0.2">
      <c r="A19" s="11"/>
      <c r="B19" s="10"/>
      <c r="C19" s="10"/>
      <c r="D19" s="10"/>
    </row>
    <row r="20" spans="1:8" x14ac:dyDescent="0.2">
      <c r="A20" s="2"/>
      <c r="B20" s="3" t="s">
        <v>0</v>
      </c>
      <c r="C20" s="3" t="s">
        <v>6</v>
      </c>
      <c r="D20" s="3" t="s">
        <v>7</v>
      </c>
      <c r="E20" s="12" t="s">
        <v>8</v>
      </c>
      <c r="F20" s="12" t="s">
        <v>9</v>
      </c>
      <c r="G20" s="12" t="s">
        <v>2</v>
      </c>
      <c r="H20" s="12" t="s">
        <v>10</v>
      </c>
    </row>
    <row r="21" spans="1:8" x14ac:dyDescent="0.2">
      <c r="B21" s="13">
        <v>-0.44129142946683397</v>
      </c>
      <c r="C21" s="13">
        <v>-0.303643611266668</v>
      </c>
      <c r="D21" s="13">
        <v>-0.467245621007502</v>
      </c>
      <c r="E21" s="13">
        <v>-0.31695296176115001</v>
      </c>
      <c r="F21" s="13">
        <v>-0.23284413391782</v>
      </c>
      <c r="G21" s="13">
        <v>-0.80134291304557703</v>
      </c>
      <c r="H21" s="13">
        <v>-0.50307035192678495</v>
      </c>
    </row>
    <row r="22" spans="1:8" x14ac:dyDescent="0.2">
      <c r="B22" s="13">
        <v>-0.24184537803261</v>
      </c>
      <c r="C22" s="13">
        <v>-0.38404994834359901</v>
      </c>
      <c r="D22" s="13">
        <v>-0.58838029403676995</v>
      </c>
      <c r="E22" s="13">
        <v>-0.39469495385889097</v>
      </c>
      <c r="F22" s="13">
        <v>-0.386158178123931</v>
      </c>
      <c r="G22" s="13">
        <v>-0.88605664769316295</v>
      </c>
      <c r="H22" s="13">
        <v>-0.68824613894424602</v>
      </c>
    </row>
    <row r="23" spans="1:8" x14ac:dyDescent="0.2">
      <c r="B23" s="13">
        <v>-0.43770713554352503</v>
      </c>
      <c r="C23" s="13">
        <v>-0.35753547975787903</v>
      </c>
      <c r="D23" s="13">
        <v>-0.57839607313016905</v>
      </c>
      <c r="E23" s="13">
        <v>-0.442492798094342</v>
      </c>
      <c r="F23" s="13">
        <v>-0.45469288353417597</v>
      </c>
      <c r="G23" s="13">
        <v>-0.85698519974590504</v>
      </c>
      <c r="H23" s="13">
        <v>-0.68824613894424602</v>
      </c>
    </row>
    <row r="24" spans="1:8" x14ac:dyDescent="0.2">
      <c r="B24" s="13">
        <v>-0.34390179798716802</v>
      </c>
      <c r="C24" s="13">
        <v>-0.41566877563246901</v>
      </c>
      <c r="D24" s="13">
        <v>-0.56224943717961195</v>
      </c>
      <c r="E24" s="13">
        <v>-0.40560744962457301</v>
      </c>
      <c r="F24" s="13">
        <v>-0.41907502432438098</v>
      </c>
      <c r="G24" s="13">
        <v>-0.93930215964638797</v>
      </c>
      <c r="H24" s="13">
        <v>-0.742321425130815</v>
      </c>
    </row>
    <row r="25" spans="1:8" x14ac:dyDescent="0.2">
      <c r="B25" s="13">
        <v>-0.25181197299379998</v>
      </c>
      <c r="C25" s="13">
        <v>-0.436518914605589</v>
      </c>
      <c r="D25" s="13">
        <v>-0.56224943717961195</v>
      </c>
      <c r="E25" s="13">
        <v>-0.32239304727950702</v>
      </c>
      <c r="F25" s="13">
        <v>-0.32790214206428298</v>
      </c>
      <c r="G25" s="13">
        <v>-0.87942606879414997</v>
      </c>
      <c r="H25" s="13">
        <v>-0.62160209905186203</v>
      </c>
    </row>
    <row r="26" spans="1:8" x14ac:dyDescent="0.2">
      <c r="B26" s="13">
        <v>-0.38827669199265802</v>
      </c>
      <c r="C26" s="13">
        <v>-0.42712839779952</v>
      </c>
      <c r="D26" s="13">
        <v>-0.56224943717961195</v>
      </c>
      <c r="E26" s="13">
        <v>-0.43770713554352503</v>
      </c>
      <c r="F26" s="13">
        <v>-0.44369749923271301</v>
      </c>
      <c r="G26" s="13">
        <v>-0.98296666070121996</v>
      </c>
      <c r="H26" s="13">
        <v>-0.66958622665080902</v>
      </c>
    </row>
    <row r="27" spans="1:8" x14ac:dyDescent="0.2">
      <c r="B27" s="13">
        <v>-0.29843201494407301</v>
      </c>
      <c r="C27" s="13">
        <v>-0.15304467498017599</v>
      </c>
      <c r="D27" s="13">
        <v>-0.36151074304536301</v>
      </c>
      <c r="E27" s="13">
        <v>-0.214670164989233</v>
      </c>
      <c r="F27" s="13">
        <v>-0.167491087293764</v>
      </c>
      <c r="G27" s="13">
        <v>-0.73048705578208395</v>
      </c>
      <c r="H27" s="13">
        <v>-0.46852108295774503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36B8E-69C0-4344-9E6A-379D9A72E76C}">
  <dimension ref="A1:D21"/>
  <sheetViews>
    <sheetView workbookViewId="0">
      <selection activeCell="D12" sqref="D12"/>
    </sheetView>
  </sheetViews>
  <sheetFormatPr baseColWidth="10" defaultRowHeight="16" x14ac:dyDescent="0.2"/>
  <sheetData>
    <row r="1" spans="1:4" x14ac:dyDescent="0.2">
      <c r="A1" s="2" t="s">
        <v>16</v>
      </c>
      <c r="B1" s="1"/>
      <c r="C1" s="1"/>
      <c r="D1" s="15"/>
    </row>
    <row r="2" spans="1:4" x14ac:dyDescent="0.2">
      <c r="A2" s="1" t="s">
        <v>18</v>
      </c>
      <c r="B2" s="2"/>
      <c r="C2" s="1"/>
      <c r="D2" s="15"/>
    </row>
    <row r="3" spans="1:4" x14ac:dyDescent="0.2">
      <c r="A3" s="2"/>
      <c r="B3" s="1"/>
      <c r="C3" s="1"/>
      <c r="D3" s="1"/>
    </row>
    <row r="4" spans="1:4" x14ac:dyDescent="0.2">
      <c r="A4" s="11" t="s">
        <v>20</v>
      </c>
      <c r="B4" s="1"/>
      <c r="C4" s="1"/>
      <c r="D4" s="16"/>
    </row>
    <row r="5" spans="1:4" x14ac:dyDescent="0.2">
      <c r="A5" s="11"/>
      <c r="B5" s="1"/>
      <c r="C5" s="1"/>
      <c r="D5" s="1"/>
    </row>
    <row r="6" spans="1:4" x14ac:dyDescent="0.2">
      <c r="A6" s="2"/>
      <c r="B6" s="3" t="s">
        <v>0</v>
      </c>
      <c r="C6" s="17" t="s">
        <v>2</v>
      </c>
      <c r="D6" s="17" t="s">
        <v>11</v>
      </c>
    </row>
    <row r="7" spans="1:4" x14ac:dyDescent="0.2">
      <c r="A7" s="2" t="s">
        <v>12</v>
      </c>
      <c r="B7" s="18">
        <v>1.0669999999999999</v>
      </c>
      <c r="C7" s="18">
        <v>20.341000000000001</v>
      </c>
      <c r="D7" s="18">
        <v>21.303999999999998</v>
      </c>
    </row>
    <row r="8" spans="1:4" x14ac:dyDescent="0.2">
      <c r="A8" s="2" t="s">
        <v>13</v>
      </c>
      <c r="B8" s="18">
        <v>0.86699999999999999</v>
      </c>
      <c r="C8" s="18">
        <v>21.795000000000002</v>
      </c>
      <c r="D8" s="18">
        <v>22.870999999999999</v>
      </c>
    </row>
    <row r="9" spans="1:4" x14ac:dyDescent="0.2">
      <c r="A9" s="2" t="s">
        <v>14</v>
      </c>
      <c r="B9" s="18">
        <v>0.95499999999999996</v>
      </c>
      <c r="C9" s="18">
        <v>14.683999999999999</v>
      </c>
      <c r="D9" s="18">
        <v>10.413</v>
      </c>
    </row>
    <row r="10" spans="1:4" x14ac:dyDescent="0.2">
      <c r="A10" s="2" t="s">
        <v>15</v>
      </c>
      <c r="B10" s="18">
        <v>0.50600000000000001</v>
      </c>
      <c r="C10" s="18">
        <v>18.811</v>
      </c>
      <c r="D10" s="18">
        <v>15.23</v>
      </c>
    </row>
    <row r="11" spans="1:4" x14ac:dyDescent="0.2">
      <c r="A11" s="4" t="s">
        <v>3</v>
      </c>
      <c r="B11" s="5">
        <f>AVERAGE(B7:B10)</f>
        <v>0.84874999999999989</v>
      </c>
      <c r="C11" s="5">
        <f>AVERAGE(C7:C10)</f>
        <v>18.90775</v>
      </c>
      <c r="D11" s="6">
        <f t="shared" ref="D11" si="0">AVERAGE(D7:D10)</f>
        <v>17.454499999999999</v>
      </c>
    </row>
    <row r="12" spans="1:4" x14ac:dyDescent="0.2">
      <c r="A12" s="7" t="s">
        <v>1</v>
      </c>
      <c r="B12" s="8">
        <f>STDEV(B7:B10)/SQRT(4)</f>
        <v>0.12135785580944763</v>
      </c>
      <c r="C12" s="8">
        <f>STDEV(C7:C10)/SQRT(4)</f>
        <v>1.5340535287814059</v>
      </c>
      <c r="D12" s="9">
        <f t="shared" ref="D12" si="1">STDEV(D7:D10)/SQRT(4)</f>
        <v>2.8677552923265037</v>
      </c>
    </row>
    <row r="13" spans="1:4" x14ac:dyDescent="0.2">
      <c r="A13" s="1"/>
      <c r="B13" s="10"/>
      <c r="C13" s="10"/>
      <c r="D13" s="10"/>
    </row>
    <row r="14" spans="1:4" x14ac:dyDescent="0.2">
      <c r="A14" s="1"/>
      <c r="B14" s="10"/>
      <c r="C14" s="10"/>
      <c r="D14" s="10"/>
    </row>
    <row r="15" spans="1:4" x14ac:dyDescent="0.2">
      <c r="A15" s="11" t="s">
        <v>21</v>
      </c>
      <c r="B15" s="10"/>
      <c r="C15" s="10"/>
      <c r="D15" s="10"/>
    </row>
    <row r="16" spans="1:4" x14ac:dyDescent="0.2">
      <c r="A16" s="11"/>
      <c r="B16" s="10"/>
      <c r="C16" s="10"/>
      <c r="D16" s="10"/>
    </row>
    <row r="17" spans="1:4" x14ac:dyDescent="0.2">
      <c r="A17" s="2"/>
      <c r="B17" s="3" t="s">
        <v>0</v>
      </c>
      <c r="C17" s="17" t="s">
        <v>2</v>
      </c>
      <c r="D17" s="17" t="s">
        <v>11</v>
      </c>
    </row>
    <row r="18" spans="1:4" x14ac:dyDescent="0.2">
      <c r="A18" s="2" t="s">
        <v>12</v>
      </c>
      <c r="B18" s="18">
        <v>2.81644194244699E-2</v>
      </c>
      <c r="C18" s="18">
        <v>1.3083722998063101</v>
      </c>
      <c r="D18" s="18">
        <v>1.3284611534308799</v>
      </c>
    </row>
    <row r="19" spans="1:4" x14ac:dyDescent="0.2">
      <c r="A19" s="2" t="s">
        <v>13</v>
      </c>
      <c r="B19" s="18">
        <v>-6.1980902523789697E-2</v>
      </c>
      <c r="C19" s="18">
        <v>1.3383568733536999</v>
      </c>
      <c r="D19" s="18">
        <v>1.35928515389347</v>
      </c>
    </row>
    <row r="20" spans="1:4" x14ac:dyDescent="0.2">
      <c r="A20" s="2" t="s">
        <v>14</v>
      </c>
      <c r="B20" s="18">
        <v>-1.9996628416253701E-2</v>
      </c>
      <c r="C20" s="18">
        <v>1.16684437583195</v>
      </c>
      <c r="D20" s="18">
        <v>1.0175758683910701</v>
      </c>
    </row>
    <row r="21" spans="1:4" x14ac:dyDescent="0.2">
      <c r="A21" s="2" t="s">
        <v>15</v>
      </c>
      <c r="B21" s="18">
        <v>-0.29584948316020099</v>
      </c>
      <c r="C21" s="18">
        <v>1.27441188342587</v>
      </c>
      <c r="D21" s="18">
        <v>1.1826999033360399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9E18F-0B1C-CC43-BD77-EBD443E70969}">
  <dimension ref="A1:G16"/>
  <sheetViews>
    <sheetView workbookViewId="0">
      <selection activeCell="A5" sqref="A5"/>
    </sheetView>
  </sheetViews>
  <sheetFormatPr baseColWidth="10" defaultRowHeight="16" x14ac:dyDescent="0.2"/>
  <sheetData>
    <row r="1" spans="1:7" x14ac:dyDescent="0.2">
      <c r="A1" s="2" t="s">
        <v>17</v>
      </c>
      <c r="B1" s="1"/>
      <c r="C1" s="1"/>
      <c r="D1" s="15"/>
    </row>
    <row r="2" spans="1:7" x14ac:dyDescent="0.2">
      <c r="A2" s="1" t="s">
        <v>18</v>
      </c>
      <c r="B2" s="2"/>
      <c r="C2" s="1"/>
      <c r="D2" s="15"/>
    </row>
    <row r="3" spans="1:7" x14ac:dyDescent="0.2">
      <c r="A3" s="2"/>
      <c r="B3" s="1"/>
      <c r="C3" s="1"/>
      <c r="D3" s="1"/>
    </row>
    <row r="4" spans="1:7" x14ac:dyDescent="0.2">
      <c r="A4" s="11" t="s">
        <v>30</v>
      </c>
      <c r="B4" s="1"/>
      <c r="C4" s="1"/>
      <c r="D4" s="16"/>
    </row>
    <row r="5" spans="1:7" x14ac:dyDescent="0.2">
      <c r="A5" s="11"/>
      <c r="B5" s="1"/>
      <c r="C5" s="1"/>
      <c r="D5" s="1"/>
    </row>
    <row r="6" spans="1:7" x14ac:dyDescent="0.2">
      <c r="A6" s="2"/>
      <c r="B6" s="3" t="s">
        <v>0</v>
      </c>
      <c r="C6" s="3" t="s">
        <v>6</v>
      </c>
      <c r="D6" s="3" t="s">
        <v>7</v>
      </c>
      <c r="E6" s="12" t="s">
        <v>8</v>
      </c>
      <c r="F6" s="12" t="s">
        <v>9</v>
      </c>
      <c r="G6" s="12" t="s">
        <v>10</v>
      </c>
    </row>
    <row r="7" spans="1:7" x14ac:dyDescent="0.2">
      <c r="A7" s="2" t="s">
        <v>12</v>
      </c>
      <c r="B7" s="13">
        <v>0.61299999999999999</v>
      </c>
      <c r="C7" s="13">
        <v>0.35599999999999998</v>
      </c>
      <c r="D7" s="13">
        <v>1.3120000000000001</v>
      </c>
      <c r="E7" s="13">
        <v>0.311</v>
      </c>
      <c r="F7" s="13">
        <v>0.68</v>
      </c>
      <c r="G7" s="13">
        <v>1.518</v>
      </c>
    </row>
    <row r="8" spans="1:7" x14ac:dyDescent="0.2">
      <c r="A8" s="2" t="s">
        <v>13</v>
      </c>
      <c r="B8" s="13">
        <v>1.4870000000000001</v>
      </c>
      <c r="C8" s="13">
        <v>1.407</v>
      </c>
      <c r="D8" s="13">
        <v>2.0470000000000002</v>
      </c>
      <c r="E8" s="13">
        <v>0.41499999999999998</v>
      </c>
      <c r="F8" s="13">
        <v>0.91</v>
      </c>
      <c r="G8" s="13">
        <v>2.028</v>
      </c>
    </row>
    <row r="9" spans="1:7" x14ac:dyDescent="0.2">
      <c r="A9" s="2" t="s">
        <v>14</v>
      </c>
      <c r="B9" s="13">
        <v>1.077</v>
      </c>
      <c r="C9" s="13">
        <v>0.77900000000000003</v>
      </c>
      <c r="D9" s="13">
        <v>1.518</v>
      </c>
      <c r="E9" s="13">
        <v>0.53900000000000003</v>
      </c>
      <c r="F9" s="13">
        <v>0.70799999999999996</v>
      </c>
      <c r="G9" s="13">
        <v>1.5389999999999999</v>
      </c>
    </row>
    <row r="10" spans="1:7" x14ac:dyDescent="0.2">
      <c r="A10" s="2" t="s">
        <v>15</v>
      </c>
      <c r="B10" s="13">
        <v>0.871</v>
      </c>
      <c r="C10" s="13">
        <v>0.53800000000000003</v>
      </c>
      <c r="D10" s="13">
        <v>1.2669999999999999</v>
      </c>
      <c r="E10" s="13">
        <v>0.66300000000000003</v>
      </c>
      <c r="F10" s="13">
        <v>0.54600000000000004</v>
      </c>
      <c r="G10" s="13">
        <v>1.5860000000000001</v>
      </c>
    </row>
    <row r="11" spans="1:7" x14ac:dyDescent="0.2">
      <c r="A11" s="2" t="s">
        <v>19</v>
      </c>
      <c r="B11" s="13">
        <v>0.56899999999999995</v>
      </c>
      <c r="C11" s="13">
        <v>0.56000000000000005</v>
      </c>
      <c r="D11" s="13">
        <v>1.835</v>
      </c>
      <c r="E11" s="13">
        <v>1.0880000000000001</v>
      </c>
      <c r="F11" s="13">
        <v>0.95399999999999996</v>
      </c>
      <c r="G11" s="13">
        <v>1.843</v>
      </c>
    </row>
    <row r="12" spans="1:7" x14ac:dyDescent="0.2">
      <c r="A12" s="4" t="s">
        <v>3</v>
      </c>
      <c r="B12" s="5">
        <f>AVERAGE(B7:B11)</f>
        <v>0.9234</v>
      </c>
      <c r="C12" s="5">
        <f t="shared" ref="C12:F12" si="0">AVERAGE(C7:C11)</f>
        <v>0.72799999999999998</v>
      </c>
      <c r="D12" s="5">
        <f t="shared" si="0"/>
        <v>1.5958000000000001</v>
      </c>
      <c r="E12" s="5">
        <f t="shared" si="0"/>
        <v>0.60319999999999996</v>
      </c>
      <c r="F12" s="5">
        <f t="shared" si="0"/>
        <v>0.75960000000000005</v>
      </c>
      <c r="G12" s="6">
        <f>AVERAGE(G7:G11)</f>
        <v>1.7027999999999999</v>
      </c>
    </row>
    <row r="13" spans="1:7" x14ac:dyDescent="0.2">
      <c r="A13" s="7" t="s">
        <v>1</v>
      </c>
      <c r="B13" s="8">
        <f>STDEV(B7:B11)/SQRT(5)</f>
        <v>0.16821581376315373</v>
      </c>
      <c r="C13" s="8">
        <f t="shared" ref="C13:F13" si="1">STDEV(C7:C11)/SQRT(5)</f>
        <v>0.18253081931553367</v>
      </c>
      <c r="D13" s="8">
        <f t="shared" si="1"/>
        <v>0.15091434656784589</v>
      </c>
      <c r="E13" s="8">
        <f t="shared" si="1"/>
        <v>0.13482002818572617</v>
      </c>
      <c r="F13" s="8">
        <f t="shared" si="1"/>
        <v>7.5840358648940953E-2</v>
      </c>
      <c r="G13" s="9">
        <f>STDEV(G7:G11)/SQRT(5)</f>
        <v>0.1000086996215836</v>
      </c>
    </row>
    <row r="14" spans="1:7" x14ac:dyDescent="0.2">
      <c r="A14" s="1"/>
      <c r="B14" s="10"/>
      <c r="C14" s="10"/>
      <c r="D14" s="10"/>
    </row>
    <row r="15" spans="1:7" x14ac:dyDescent="0.2">
      <c r="A15" s="1"/>
      <c r="B15" s="10"/>
      <c r="C15" s="10"/>
      <c r="D15" s="10"/>
    </row>
    <row r="16" spans="1:7" x14ac:dyDescent="0.2">
      <c r="A16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3062C-74DB-624D-9C94-53E689BF0607}">
  <dimension ref="A1:M19"/>
  <sheetViews>
    <sheetView workbookViewId="0">
      <selection activeCell="F10" sqref="F10"/>
    </sheetView>
  </sheetViews>
  <sheetFormatPr baseColWidth="10" defaultRowHeight="16" x14ac:dyDescent="0.2"/>
  <sheetData>
    <row r="1" spans="1:13" x14ac:dyDescent="0.2">
      <c r="A1" s="2" t="s">
        <v>26</v>
      </c>
      <c r="B1" s="1"/>
      <c r="C1" s="1"/>
      <c r="D1" s="15"/>
      <c r="E1" s="1"/>
      <c r="F1" s="1"/>
      <c r="G1" s="15"/>
      <c r="H1" s="1"/>
      <c r="I1" s="1"/>
      <c r="J1" s="1"/>
      <c r="K1" s="1"/>
      <c r="L1" s="1"/>
      <c r="M1" s="1"/>
    </row>
    <row r="2" spans="1:13" x14ac:dyDescent="0.2">
      <c r="A2" s="1" t="s">
        <v>27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2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x14ac:dyDescent="0.2">
      <c r="A4" s="11" t="s">
        <v>20</v>
      </c>
      <c r="B4" s="1"/>
      <c r="C4" s="1"/>
      <c r="D4" s="16"/>
      <c r="E4" s="16"/>
      <c r="F4" s="19"/>
      <c r="G4" s="1"/>
      <c r="H4" s="1"/>
      <c r="I4" s="1"/>
      <c r="J4" s="1"/>
      <c r="K4" s="1"/>
      <c r="L4" s="2"/>
      <c r="M4" s="2"/>
    </row>
    <row r="5" spans="1:13" x14ac:dyDescent="0.2">
      <c r="A5" s="11"/>
      <c r="B5" s="1"/>
      <c r="C5" s="1"/>
      <c r="D5" s="1"/>
      <c r="E5" s="1"/>
      <c r="F5" s="1"/>
      <c r="G5" s="1"/>
      <c r="H5" s="1"/>
      <c r="I5" s="1"/>
      <c r="J5" s="1"/>
      <c r="K5" s="1"/>
      <c r="L5" s="12"/>
      <c r="M5" s="2"/>
    </row>
    <row r="6" spans="1:13" x14ac:dyDescent="0.2">
      <c r="A6" s="2"/>
      <c r="B6" s="30" t="s">
        <v>23</v>
      </c>
      <c r="C6" s="30"/>
      <c r="D6" s="30"/>
      <c r="E6" s="30"/>
      <c r="F6" s="11"/>
      <c r="G6" s="11"/>
      <c r="H6" s="31" t="s">
        <v>24</v>
      </c>
      <c r="I6" s="31"/>
      <c r="J6" s="31"/>
      <c r="K6" s="31"/>
      <c r="L6" s="11"/>
      <c r="M6" s="11"/>
    </row>
    <row r="7" spans="1:13" x14ac:dyDescent="0.2">
      <c r="A7" s="1"/>
      <c r="B7" s="20" t="s">
        <v>12</v>
      </c>
      <c r="C7" s="20" t="s">
        <v>13</v>
      </c>
      <c r="D7" s="20" t="s">
        <v>14</v>
      </c>
      <c r="E7" s="20" t="s">
        <v>15</v>
      </c>
      <c r="F7" s="21" t="s">
        <v>3</v>
      </c>
      <c r="G7" s="22" t="s">
        <v>1</v>
      </c>
      <c r="H7" s="20" t="s">
        <v>12</v>
      </c>
      <c r="I7" s="20" t="s">
        <v>13</v>
      </c>
      <c r="J7" s="20" t="s">
        <v>14</v>
      </c>
      <c r="K7" s="20" t="s">
        <v>15</v>
      </c>
      <c r="L7" s="21" t="s">
        <v>3</v>
      </c>
      <c r="M7" s="22" t="s">
        <v>1</v>
      </c>
    </row>
    <row r="8" spans="1:13" x14ac:dyDescent="0.2">
      <c r="A8" s="23" t="s">
        <v>0</v>
      </c>
      <c r="B8" s="13">
        <v>1.0669999999999999</v>
      </c>
      <c r="C8" s="13">
        <v>0.86699999999999999</v>
      </c>
      <c r="D8" s="13">
        <v>0.95499999999999996</v>
      </c>
      <c r="E8" s="13">
        <v>0.50600000000000001</v>
      </c>
      <c r="F8" s="24">
        <f>AVERAGE(B8:E8)</f>
        <v>0.84874999999999989</v>
      </c>
      <c r="G8" s="25">
        <f>STDEV(B8:E8)/SQRT(4)</f>
        <v>0.12135785580944763</v>
      </c>
      <c r="H8" s="13">
        <v>3.4529999999999998</v>
      </c>
      <c r="I8" s="13">
        <v>3.5830000000000002</v>
      </c>
      <c r="J8" s="13">
        <v>2.0640000000000001</v>
      </c>
      <c r="K8" s="13">
        <v>2.1309999999999998</v>
      </c>
      <c r="L8" s="24">
        <f>AVERAGE(H8:K8)</f>
        <v>2.80775</v>
      </c>
      <c r="M8" s="25">
        <f>STDEV(H8:K8)/SQRT(4)</f>
        <v>0.4111482650253227</v>
      </c>
    </row>
    <row r="9" spans="1:13" x14ac:dyDescent="0.2">
      <c r="A9" s="29" t="s">
        <v>2</v>
      </c>
      <c r="B9" s="13">
        <v>20.341000000000001</v>
      </c>
      <c r="C9" s="13">
        <v>21.795000000000002</v>
      </c>
      <c r="D9" s="13">
        <v>14.683999999999999</v>
      </c>
      <c r="E9" s="13">
        <v>18.811</v>
      </c>
      <c r="F9" s="24">
        <f>AVERAGE(B9:E9)</f>
        <v>18.90775</v>
      </c>
      <c r="G9" s="25">
        <f>STDEV(B9:E9)/SQRT(4)</f>
        <v>1.5340535287814059</v>
      </c>
      <c r="H9" s="13">
        <v>19.190000000000001</v>
      </c>
      <c r="I9" s="13">
        <v>21.087</v>
      </c>
      <c r="J9" s="13">
        <v>11.785</v>
      </c>
      <c r="K9" s="13">
        <v>15.119</v>
      </c>
      <c r="L9" s="24">
        <f>AVERAGE(H9:K9)</f>
        <v>16.795249999999999</v>
      </c>
      <c r="M9" s="25">
        <f>STDEV(H9:K9)/SQRT(4)</f>
        <v>2.0829939340206134</v>
      </c>
    </row>
    <row r="10" spans="1:13" x14ac:dyDescent="0.2">
      <c r="A10" s="29" t="s">
        <v>11</v>
      </c>
      <c r="B10" s="13">
        <v>21.303999999999998</v>
      </c>
      <c r="C10" s="13">
        <v>22.870999999999999</v>
      </c>
      <c r="D10" s="13">
        <v>10.413</v>
      </c>
      <c r="E10" s="13">
        <v>15.23</v>
      </c>
      <c r="F10" s="26">
        <f>AVERAGE(B10:E10)</f>
        <v>17.454499999999999</v>
      </c>
      <c r="G10" s="27">
        <f>STDEV(B10:E10)/SQRT(4)</f>
        <v>2.8677552923265037</v>
      </c>
      <c r="H10" s="13">
        <v>24.645</v>
      </c>
      <c r="I10" s="13">
        <v>20.341000000000001</v>
      </c>
      <c r="J10" s="13">
        <v>12.696</v>
      </c>
      <c r="K10" s="13">
        <v>14.484</v>
      </c>
      <c r="L10" s="26">
        <f>AVERAGE(H10:K10)</f>
        <v>18.041499999999999</v>
      </c>
      <c r="M10" s="27">
        <f>STDEV(H10:K10)/SQRT(4)</f>
        <v>2.740500091224233</v>
      </c>
    </row>
    <row r="11" spans="1:13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  <c r="M11" s="1"/>
    </row>
    <row r="12" spans="1:13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0"/>
      <c r="M12" s="1"/>
    </row>
    <row r="13" spans="1:13" x14ac:dyDescent="0.2">
      <c r="A13" s="11" t="s">
        <v>25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0"/>
      <c r="M13" s="1"/>
    </row>
    <row r="14" spans="1:13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">
      <c r="A15" s="2"/>
      <c r="B15" s="30" t="s">
        <v>23</v>
      </c>
      <c r="C15" s="30"/>
      <c r="D15" s="30"/>
      <c r="E15" s="30"/>
      <c r="F15" s="1"/>
      <c r="G15" s="1"/>
      <c r="H15" s="31" t="s">
        <v>24</v>
      </c>
      <c r="I15" s="31"/>
      <c r="J15" s="31"/>
      <c r="K15" s="31"/>
      <c r="L15" s="1"/>
      <c r="M15" s="1"/>
    </row>
    <row r="16" spans="1:13" x14ac:dyDescent="0.2">
      <c r="A16" s="1"/>
      <c r="B16" s="20" t="s">
        <v>12</v>
      </c>
      <c r="C16" s="20" t="s">
        <v>13</v>
      </c>
      <c r="D16" s="20" t="s">
        <v>14</v>
      </c>
      <c r="E16" s="20" t="s">
        <v>15</v>
      </c>
      <c r="F16" s="1"/>
      <c r="G16" s="1"/>
      <c r="H16" s="20" t="s">
        <v>12</v>
      </c>
      <c r="I16" s="20" t="s">
        <v>13</v>
      </c>
      <c r="J16" s="20" t="s">
        <v>14</v>
      </c>
      <c r="K16" s="20" t="s">
        <v>15</v>
      </c>
      <c r="L16" s="1"/>
      <c r="M16" s="1"/>
    </row>
    <row r="17" spans="1:13" x14ac:dyDescent="0.2">
      <c r="A17" s="23" t="s">
        <v>0</v>
      </c>
      <c r="B17" s="13">
        <v>2.81644194244699E-2</v>
      </c>
      <c r="C17" s="13">
        <v>-6.1980902523789697E-2</v>
      </c>
      <c r="D17" s="13">
        <v>-1.9996628416253701E-2</v>
      </c>
      <c r="E17" s="13">
        <v>-0.29584948316020099</v>
      </c>
      <c r="F17" s="28"/>
      <c r="G17" s="28"/>
      <c r="H17" s="13">
        <v>0.538196578349454</v>
      </c>
      <c r="I17" s="13">
        <v>0.55424680816611105</v>
      </c>
      <c r="J17" s="13">
        <v>0.31470969295517398</v>
      </c>
      <c r="K17" s="13">
        <v>0.328583449714202</v>
      </c>
      <c r="L17" s="1"/>
      <c r="M17" s="1"/>
    </row>
    <row r="18" spans="1:13" x14ac:dyDescent="0.2">
      <c r="A18" s="29" t="s">
        <v>2</v>
      </c>
      <c r="B18" s="13">
        <v>1.3083722998063101</v>
      </c>
      <c r="C18" s="13">
        <v>1.3383568733536999</v>
      </c>
      <c r="D18" s="13">
        <v>1.16684437583195</v>
      </c>
      <c r="E18" s="13">
        <v>1.27441188342587</v>
      </c>
      <c r="F18" s="28"/>
      <c r="G18" s="28"/>
      <c r="H18" s="13">
        <v>1.2830749747354699</v>
      </c>
      <c r="I18" s="13">
        <v>1.32401479803629</v>
      </c>
      <c r="J18" s="13">
        <v>1.0713295868603401</v>
      </c>
      <c r="K18" s="13">
        <v>1.1795230670352901</v>
      </c>
      <c r="L18" s="1"/>
      <c r="M18" s="1"/>
    </row>
    <row r="19" spans="1:13" x14ac:dyDescent="0.2">
      <c r="A19" s="29" t="s">
        <v>11</v>
      </c>
      <c r="B19" s="13">
        <v>1.3284611534308799</v>
      </c>
      <c r="C19" s="13">
        <v>1.35928515389347</v>
      </c>
      <c r="D19" s="13">
        <v>1.0175758683910701</v>
      </c>
      <c r="E19" s="13">
        <v>1.1826999033360399</v>
      </c>
      <c r="F19" s="28"/>
      <c r="G19" s="28"/>
      <c r="H19" s="13">
        <v>1.39172882249074</v>
      </c>
      <c r="I19" s="13">
        <v>1.3083722998063101</v>
      </c>
      <c r="J19" s="13">
        <v>1.10366691374679</v>
      </c>
      <c r="K19" s="13">
        <v>1.16088851614497</v>
      </c>
      <c r="L19" s="1"/>
      <c r="M19" s="1"/>
    </row>
  </sheetData>
  <mergeCells count="4">
    <mergeCell ref="B6:E6"/>
    <mergeCell ref="H6:K6"/>
    <mergeCell ref="B15:E15"/>
    <mergeCell ref="H15:K1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2E646-88F5-A143-B32E-896D59122AC2}">
  <dimension ref="A1:O15"/>
  <sheetViews>
    <sheetView workbookViewId="0">
      <selection activeCell="D22" sqref="D22"/>
    </sheetView>
  </sheetViews>
  <sheetFormatPr baseColWidth="10" defaultRowHeight="16" x14ac:dyDescent="0.2"/>
  <sheetData>
    <row r="1" spans="1:15" x14ac:dyDescent="0.2">
      <c r="A1" s="2" t="s">
        <v>28</v>
      </c>
      <c r="B1" s="1"/>
      <c r="C1" s="1"/>
      <c r="D1" s="15"/>
      <c r="E1" s="15"/>
      <c r="F1" s="1"/>
      <c r="G1" s="1"/>
      <c r="H1" s="15"/>
      <c r="I1" s="1"/>
      <c r="J1" s="1"/>
      <c r="K1" s="1"/>
      <c r="L1" s="1"/>
      <c r="M1" s="1"/>
      <c r="N1" s="1"/>
      <c r="O1" s="1"/>
    </row>
    <row r="2" spans="1:15" x14ac:dyDescent="0.2">
      <c r="A2" s="1" t="s">
        <v>29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2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2">
      <c r="A4" s="11" t="s">
        <v>31</v>
      </c>
      <c r="B4" s="1"/>
      <c r="C4" s="1"/>
      <c r="D4" s="16"/>
      <c r="E4" s="16"/>
      <c r="F4" s="16"/>
      <c r="G4" s="19"/>
      <c r="H4" s="1"/>
      <c r="I4" s="1"/>
      <c r="J4" s="1"/>
      <c r="K4" s="1"/>
      <c r="L4" s="1"/>
      <c r="M4" s="1"/>
      <c r="N4" s="2"/>
      <c r="O4" s="2"/>
    </row>
    <row r="5" spans="1:15" x14ac:dyDescent="0.2">
      <c r="A5" s="1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2"/>
      <c r="O5" s="2"/>
    </row>
    <row r="6" spans="1:15" x14ac:dyDescent="0.2">
      <c r="A6" s="2"/>
      <c r="B6" s="30" t="s">
        <v>23</v>
      </c>
      <c r="C6" s="30"/>
      <c r="D6" s="30"/>
      <c r="E6" s="30"/>
      <c r="F6" s="30"/>
      <c r="G6" s="11"/>
      <c r="H6" s="11"/>
      <c r="I6" s="31" t="s">
        <v>24</v>
      </c>
      <c r="J6" s="31"/>
      <c r="K6" s="31"/>
      <c r="L6" s="31"/>
      <c r="M6" s="31"/>
      <c r="N6" s="11"/>
      <c r="O6" s="11"/>
    </row>
    <row r="7" spans="1:15" x14ac:dyDescent="0.2">
      <c r="A7" s="1"/>
      <c r="B7" s="20" t="s">
        <v>12</v>
      </c>
      <c r="C7" s="20" t="s">
        <v>13</v>
      </c>
      <c r="D7" s="20" t="s">
        <v>14</v>
      </c>
      <c r="E7" s="20" t="s">
        <v>15</v>
      </c>
      <c r="F7" s="20" t="s">
        <v>19</v>
      </c>
      <c r="G7" s="21" t="s">
        <v>3</v>
      </c>
      <c r="H7" s="22" t="s">
        <v>1</v>
      </c>
      <c r="I7" s="20" t="s">
        <v>12</v>
      </c>
      <c r="J7" s="20" t="s">
        <v>13</v>
      </c>
      <c r="K7" s="20" t="s">
        <v>14</v>
      </c>
      <c r="L7" s="20" t="s">
        <v>15</v>
      </c>
      <c r="M7" s="20" t="s">
        <v>19</v>
      </c>
      <c r="N7" s="21" t="s">
        <v>3</v>
      </c>
      <c r="O7" s="22" t="s">
        <v>1</v>
      </c>
    </row>
    <row r="8" spans="1:15" x14ac:dyDescent="0.2">
      <c r="A8" s="23" t="s">
        <v>0</v>
      </c>
      <c r="B8" s="13">
        <v>0.61299999999999999</v>
      </c>
      <c r="C8" s="13">
        <v>1.4870000000000001</v>
      </c>
      <c r="D8" s="13">
        <v>1.077</v>
      </c>
      <c r="E8" s="13">
        <v>0.871</v>
      </c>
      <c r="F8" s="13">
        <v>0.56899999999999995</v>
      </c>
      <c r="G8" s="24">
        <f t="shared" ref="G8:G13" si="0">AVERAGE(B8:F8)</f>
        <v>0.9234</v>
      </c>
      <c r="H8" s="25">
        <f t="shared" ref="H8:H13" si="1">STDEV(B8:F8)/SQRT(5)</f>
        <v>0.16821581376315373</v>
      </c>
      <c r="I8" s="13">
        <v>2.1890000000000001</v>
      </c>
      <c r="J8" s="13">
        <v>3.0470000000000002</v>
      </c>
      <c r="K8" s="13">
        <v>2.5910000000000002</v>
      </c>
      <c r="L8" s="13">
        <v>1.9359999999999999</v>
      </c>
      <c r="M8" s="13">
        <v>2.492</v>
      </c>
      <c r="N8" s="24">
        <f t="shared" ref="N8:N13" si="2">AVERAGE(I8:M8)</f>
        <v>2.4510000000000005</v>
      </c>
      <c r="O8" s="25">
        <f t="shared" ref="O8:O13" si="3">STDEV(I8:M8)/SQRT(5)</f>
        <v>0.18846299371494524</v>
      </c>
    </row>
    <row r="9" spans="1:15" x14ac:dyDescent="0.2">
      <c r="A9" s="23" t="s">
        <v>6</v>
      </c>
      <c r="B9" s="13">
        <v>0.35599999999999998</v>
      </c>
      <c r="C9" s="13">
        <v>1.407</v>
      </c>
      <c r="D9" s="13">
        <v>0.77900000000000003</v>
      </c>
      <c r="E9" s="13">
        <v>0.53800000000000003</v>
      </c>
      <c r="F9" s="13">
        <v>0.56000000000000005</v>
      </c>
      <c r="G9" s="24">
        <f t="shared" si="0"/>
        <v>0.72799999999999998</v>
      </c>
      <c r="H9" s="25">
        <f t="shared" si="1"/>
        <v>0.18253081931553367</v>
      </c>
      <c r="I9" s="13">
        <v>3.0209999999999999</v>
      </c>
      <c r="J9" s="13">
        <v>2.02</v>
      </c>
      <c r="K9" s="13">
        <v>1.8959999999999999</v>
      </c>
      <c r="L9" s="13">
        <v>1.546</v>
      </c>
      <c r="M9" s="13">
        <v>1.998</v>
      </c>
      <c r="N9" s="24">
        <f t="shared" si="2"/>
        <v>2.0962000000000001</v>
      </c>
      <c r="O9" s="25">
        <f t="shared" si="3"/>
        <v>0.24632344589989794</v>
      </c>
    </row>
    <row r="10" spans="1:15" x14ac:dyDescent="0.2">
      <c r="A10" s="23" t="s">
        <v>7</v>
      </c>
      <c r="B10" s="13">
        <v>1.3120000000000001</v>
      </c>
      <c r="C10" s="13">
        <v>2.0470000000000002</v>
      </c>
      <c r="D10" s="13">
        <v>1.518</v>
      </c>
      <c r="E10" s="13">
        <v>1.2669999999999999</v>
      </c>
      <c r="F10" s="13">
        <v>1.835</v>
      </c>
      <c r="G10" s="24">
        <f t="shared" si="0"/>
        <v>1.5958000000000001</v>
      </c>
      <c r="H10" s="25">
        <f t="shared" si="1"/>
        <v>0.15091434656784589</v>
      </c>
      <c r="I10" s="13">
        <v>3.577</v>
      </c>
      <c r="J10" s="13">
        <v>3.4119999999999999</v>
      </c>
      <c r="K10" s="13">
        <v>3.1659999999999999</v>
      </c>
      <c r="L10" s="13">
        <v>2.2490000000000001</v>
      </c>
      <c r="M10" s="13">
        <v>3.4089999999999998</v>
      </c>
      <c r="N10" s="24">
        <f t="shared" si="2"/>
        <v>3.1625999999999999</v>
      </c>
      <c r="O10" s="25">
        <f t="shared" si="3"/>
        <v>0.23762546159871101</v>
      </c>
    </row>
    <row r="11" spans="1:15" x14ac:dyDescent="0.2">
      <c r="A11" s="23" t="s">
        <v>8</v>
      </c>
      <c r="B11" s="13">
        <v>0.311</v>
      </c>
      <c r="C11" s="13">
        <v>0.41499999999999998</v>
      </c>
      <c r="D11" s="13">
        <v>0.53900000000000003</v>
      </c>
      <c r="E11" s="13">
        <v>0.66300000000000003</v>
      </c>
      <c r="F11" s="13">
        <v>1.0880000000000001</v>
      </c>
      <c r="G11" s="24">
        <f t="shared" si="0"/>
        <v>0.60319999999999996</v>
      </c>
      <c r="H11" s="25">
        <f t="shared" si="1"/>
        <v>0.13482002818572617</v>
      </c>
      <c r="I11" s="13">
        <v>1.857</v>
      </c>
      <c r="J11" s="13">
        <v>2.5630000000000002</v>
      </c>
      <c r="K11" s="13">
        <v>2.101</v>
      </c>
      <c r="L11" s="13">
        <v>2.2719999999999998</v>
      </c>
      <c r="M11" s="13">
        <v>2.3620000000000001</v>
      </c>
      <c r="N11" s="24">
        <f t="shared" si="2"/>
        <v>2.2309999999999999</v>
      </c>
      <c r="O11" s="25">
        <f t="shared" si="3"/>
        <v>0.11954957130830757</v>
      </c>
    </row>
    <row r="12" spans="1:15" x14ac:dyDescent="0.2">
      <c r="A12" s="29" t="s">
        <v>9</v>
      </c>
      <c r="B12" s="13">
        <v>0.68</v>
      </c>
      <c r="C12" s="13">
        <v>0.91</v>
      </c>
      <c r="D12" s="13">
        <v>0.70799999999999996</v>
      </c>
      <c r="E12" s="13">
        <v>0.54600000000000004</v>
      </c>
      <c r="F12" s="13">
        <v>0.95399999999999996</v>
      </c>
      <c r="G12" s="24">
        <f t="shared" si="0"/>
        <v>0.75960000000000005</v>
      </c>
      <c r="H12" s="25">
        <f t="shared" si="1"/>
        <v>7.5840358648940953E-2</v>
      </c>
      <c r="I12" s="13">
        <v>2.2919999999999998</v>
      </c>
      <c r="J12" s="13">
        <v>2.6720000000000002</v>
      </c>
      <c r="K12" s="13">
        <v>1.897</v>
      </c>
      <c r="L12" s="13">
        <v>2.0129999999999999</v>
      </c>
      <c r="M12" s="13">
        <v>1.8919999999999999</v>
      </c>
      <c r="N12" s="24">
        <f t="shared" si="2"/>
        <v>2.1532</v>
      </c>
      <c r="O12" s="25">
        <f t="shared" si="3"/>
        <v>0.14865039522315421</v>
      </c>
    </row>
    <row r="13" spans="1:15" x14ac:dyDescent="0.2">
      <c r="A13" s="29" t="s">
        <v>10</v>
      </c>
      <c r="B13" s="13">
        <v>1.518</v>
      </c>
      <c r="C13" s="13">
        <v>2.028</v>
      </c>
      <c r="D13" s="13">
        <v>1.5389999999999999</v>
      </c>
      <c r="E13" s="13">
        <v>1.5860000000000001</v>
      </c>
      <c r="F13" s="13">
        <v>1.843</v>
      </c>
      <c r="G13" s="26">
        <f t="shared" si="0"/>
        <v>1.7027999999999999</v>
      </c>
      <c r="H13" s="27">
        <f t="shared" si="1"/>
        <v>0.1000086996215836</v>
      </c>
      <c r="I13" s="13">
        <v>3.2280000000000002</v>
      </c>
      <c r="J13" s="13">
        <v>3.16</v>
      </c>
      <c r="K13" s="13">
        <v>3.5539999999999998</v>
      </c>
      <c r="L13" s="13">
        <v>2.3580000000000001</v>
      </c>
      <c r="M13" s="13">
        <v>3.4710000000000001</v>
      </c>
      <c r="N13" s="26">
        <f t="shared" si="2"/>
        <v>3.1542000000000003</v>
      </c>
      <c r="O13" s="27">
        <f t="shared" si="3"/>
        <v>0.21208686899475845</v>
      </c>
    </row>
    <row r="14" spans="1:15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0"/>
      <c r="O14" s="1"/>
    </row>
    <row r="15" spans="1:15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0"/>
      <c r="O15" s="1"/>
    </row>
  </sheetData>
  <mergeCells count="2">
    <mergeCell ref="B6:F6"/>
    <mergeCell ref="I6:M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4A</vt:lpstr>
      <vt:lpstr>Figure 4C</vt:lpstr>
      <vt:lpstr>Figure 4D</vt:lpstr>
      <vt:lpstr>Figure 4E</vt:lpstr>
      <vt:lpstr>Figure 4F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Gilley</dc:creator>
  <cp:lastModifiedBy>Jon Gilley</cp:lastModifiedBy>
  <dcterms:created xsi:type="dcterms:W3CDTF">2021-06-08T14:59:01Z</dcterms:created>
  <dcterms:modified xsi:type="dcterms:W3CDTF">2021-10-25T12:21:07Z</dcterms:modified>
</cp:coreProperties>
</file>