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300" activeTab="2"/>
  </bookViews>
  <sheets>
    <sheet name="NOR - LTM" sheetId="1" r:id="rId1"/>
    <sheet name="NOR - STM" sheetId="2" r:id="rId2"/>
    <sheet name="Open Field" sheetId="3" r:id="rId3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3" l="1"/>
  <c r="M22" i="3"/>
  <c r="L22" i="3"/>
  <c r="K22" i="3"/>
  <c r="F22" i="3"/>
  <c r="E22" i="3"/>
  <c r="D22" i="3"/>
  <c r="C22" i="3"/>
  <c r="E41" i="1"/>
  <c r="N21" i="3"/>
  <c r="N23" i="3" s="1"/>
  <c r="M21" i="3"/>
  <c r="M23" i="3" s="1"/>
  <c r="L21" i="3"/>
  <c r="K21" i="3"/>
  <c r="K23" i="3" s="1"/>
  <c r="F21" i="3"/>
  <c r="F23" i="3" s="1"/>
  <c r="E21" i="3"/>
  <c r="E23" i="3" s="1"/>
  <c r="D21" i="3"/>
  <c r="D23" i="3" s="1"/>
  <c r="C21" i="3"/>
  <c r="C23" i="3" s="1"/>
  <c r="N20" i="3"/>
  <c r="M20" i="3"/>
  <c r="L20" i="3"/>
  <c r="K20" i="3"/>
  <c r="F20" i="3"/>
  <c r="E20" i="3"/>
  <c r="D20" i="3"/>
  <c r="C20" i="3"/>
  <c r="T54" i="2"/>
  <c r="S54" i="2"/>
  <c r="O54" i="2"/>
  <c r="N54" i="2"/>
  <c r="T53" i="2"/>
  <c r="T55" i="2" s="1"/>
  <c r="S53" i="2"/>
  <c r="S55" i="2" s="1"/>
  <c r="O53" i="2"/>
  <c r="O55" i="2" s="1"/>
  <c r="N53" i="2"/>
  <c r="N55" i="2" s="1"/>
  <c r="T52" i="2"/>
  <c r="S52" i="2"/>
  <c r="O52" i="2"/>
  <c r="N52" i="2"/>
  <c r="U45" i="2"/>
  <c r="V45" i="2" s="1"/>
  <c r="U44" i="2"/>
  <c r="V44" i="2" s="1"/>
  <c r="V43" i="2"/>
  <c r="U43" i="2"/>
  <c r="P43" i="2"/>
  <c r="Q43" i="2" s="1"/>
  <c r="U42" i="2"/>
  <c r="V42" i="2" s="1"/>
  <c r="P42" i="2"/>
  <c r="Q42" i="2" s="1"/>
  <c r="U41" i="2"/>
  <c r="V41" i="2" s="1"/>
  <c r="P41" i="2"/>
  <c r="Q41" i="2" s="1"/>
  <c r="U40" i="2"/>
  <c r="V40" i="2" s="1"/>
  <c r="P40" i="2"/>
  <c r="Q40" i="2" s="1"/>
  <c r="V39" i="2"/>
  <c r="U39" i="2"/>
  <c r="P39" i="2"/>
  <c r="Q39" i="2" s="1"/>
  <c r="U38" i="2"/>
  <c r="V38" i="2" s="1"/>
  <c r="P38" i="2"/>
  <c r="Q38" i="2" s="1"/>
  <c r="V37" i="2"/>
  <c r="U37" i="2"/>
  <c r="P37" i="2"/>
  <c r="Q37" i="2" s="1"/>
  <c r="U36" i="2"/>
  <c r="V36" i="2" s="1"/>
  <c r="P36" i="2"/>
  <c r="Q36" i="2" s="1"/>
  <c r="V35" i="2"/>
  <c r="U35" i="2"/>
  <c r="P35" i="2"/>
  <c r="Q35" i="2" s="1"/>
  <c r="U34" i="2"/>
  <c r="V34" i="2" s="1"/>
  <c r="P34" i="2"/>
  <c r="Q34" i="2" s="1"/>
  <c r="V33" i="2"/>
  <c r="U33" i="2"/>
  <c r="P33" i="2"/>
  <c r="Q33" i="2" s="1"/>
  <c r="U32" i="2"/>
  <c r="V32" i="2" s="1"/>
  <c r="P32" i="2"/>
  <c r="Q32" i="2" s="1"/>
  <c r="V31" i="2"/>
  <c r="U31" i="2"/>
  <c r="P31" i="2"/>
  <c r="T23" i="2"/>
  <c r="S23" i="2"/>
  <c r="O23" i="2"/>
  <c r="N23" i="2"/>
  <c r="T22" i="2"/>
  <c r="T24" i="2" s="1"/>
  <c r="S22" i="2"/>
  <c r="S24" i="2" s="1"/>
  <c r="O22" i="2"/>
  <c r="O24" i="2" s="1"/>
  <c r="N22" i="2"/>
  <c r="N24" i="2" s="1"/>
  <c r="T21" i="2"/>
  <c r="S21" i="2"/>
  <c r="O21" i="2"/>
  <c r="N21" i="2"/>
  <c r="U14" i="2"/>
  <c r="V14" i="2" s="1"/>
  <c r="U13" i="2"/>
  <c r="V13" i="2" s="1"/>
  <c r="P13" i="2"/>
  <c r="Q13" i="2" s="1"/>
  <c r="U12" i="2"/>
  <c r="V12" i="2" s="1"/>
  <c r="P12" i="2"/>
  <c r="Q12" i="2" s="1"/>
  <c r="U11" i="2"/>
  <c r="V11" i="2" s="1"/>
  <c r="P11" i="2"/>
  <c r="Q11" i="2" s="1"/>
  <c r="U10" i="2"/>
  <c r="V10" i="2" s="1"/>
  <c r="P10" i="2"/>
  <c r="Q10" i="2" s="1"/>
  <c r="U9" i="2"/>
  <c r="V9" i="2" s="1"/>
  <c r="P9" i="2"/>
  <c r="Q9" i="2" s="1"/>
  <c r="U8" i="2"/>
  <c r="V8" i="2" s="1"/>
  <c r="P8" i="2"/>
  <c r="Q8" i="2" s="1"/>
  <c r="U7" i="2"/>
  <c r="V7" i="2" s="1"/>
  <c r="P7" i="2"/>
  <c r="Q7" i="2" s="1"/>
  <c r="U6" i="2"/>
  <c r="V6" i="2" s="1"/>
  <c r="P6" i="2"/>
  <c r="Q6" i="2" s="1"/>
  <c r="U5" i="2"/>
  <c r="V5" i="2" s="1"/>
  <c r="P5" i="2"/>
  <c r="Q5" i="2" s="1"/>
  <c r="U4" i="2"/>
  <c r="V4" i="2" s="1"/>
  <c r="P4" i="2"/>
  <c r="Q4" i="2" s="1"/>
  <c r="I54" i="2"/>
  <c r="H54" i="2"/>
  <c r="D54" i="2"/>
  <c r="C54" i="2"/>
  <c r="I53" i="2"/>
  <c r="I55" i="2" s="1"/>
  <c r="H53" i="2"/>
  <c r="H55" i="2" s="1"/>
  <c r="D53" i="2"/>
  <c r="D55" i="2" s="1"/>
  <c r="C53" i="2"/>
  <c r="C55" i="2" s="1"/>
  <c r="I52" i="2"/>
  <c r="H52" i="2"/>
  <c r="D52" i="2"/>
  <c r="C52" i="2"/>
  <c r="E44" i="2"/>
  <c r="F44" i="2" s="1"/>
  <c r="E43" i="2"/>
  <c r="F43" i="2" s="1"/>
  <c r="E42" i="2"/>
  <c r="F42" i="2" s="1"/>
  <c r="E41" i="2"/>
  <c r="F41" i="2" s="1"/>
  <c r="K40" i="2"/>
  <c r="J40" i="2"/>
  <c r="E40" i="2"/>
  <c r="F40" i="2" s="1"/>
  <c r="J39" i="2"/>
  <c r="K39" i="2" s="1"/>
  <c r="E39" i="2"/>
  <c r="F39" i="2" s="1"/>
  <c r="J38" i="2"/>
  <c r="K38" i="2" s="1"/>
  <c r="E38" i="2"/>
  <c r="F38" i="2" s="1"/>
  <c r="J37" i="2"/>
  <c r="K37" i="2" s="1"/>
  <c r="E37" i="2"/>
  <c r="F37" i="2" s="1"/>
  <c r="J36" i="2"/>
  <c r="K36" i="2" s="1"/>
  <c r="E36" i="2"/>
  <c r="F36" i="2" s="1"/>
  <c r="J35" i="2"/>
  <c r="K35" i="2" s="1"/>
  <c r="E35" i="2"/>
  <c r="F35" i="2" s="1"/>
  <c r="J34" i="2"/>
  <c r="K34" i="2" s="1"/>
  <c r="E34" i="2"/>
  <c r="F34" i="2" s="1"/>
  <c r="K33" i="2"/>
  <c r="J33" i="2"/>
  <c r="E33" i="2"/>
  <c r="F33" i="2" s="1"/>
  <c r="J32" i="2"/>
  <c r="K32" i="2" s="1"/>
  <c r="E32" i="2"/>
  <c r="F32" i="2" s="1"/>
  <c r="J31" i="2"/>
  <c r="E31" i="2"/>
  <c r="I23" i="2"/>
  <c r="H23" i="2"/>
  <c r="D23" i="2"/>
  <c r="C23" i="2"/>
  <c r="I22" i="2"/>
  <c r="I24" i="2" s="1"/>
  <c r="H22" i="2"/>
  <c r="H24" i="2" s="1"/>
  <c r="D22" i="2"/>
  <c r="D24" i="2" s="1"/>
  <c r="C22" i="2"/>
  <c r="C24" i="2" s="1"/>
  <c r="I21" i="2"/>
  <c r="H21" i="2"/>
  <c r="D21" i="2"/>
  <c r="C21" i="2"/>
  <c r="J11" i="2"/>
  <c r="K11" i="2" s="1"/>
  <c r="E11" i="2"/>
  <c r="F11" i="2" s="1"/>
  <c r="J10" i="2"/>
  <c r="K10" i="2" s="1"/>
  <c r="E10" i="2"/>
  <c r="F10" i="2" s="1"/>
  <c r="J9" i="2"/>
  <c r="K9" i="2" s="1"/>
  <c r="F9" i="2"/>
  <c r="E9" i="2"/>
  <c r="J8" i="2"/>
  <c r="K8" i="2" s="1"/>
  <c r="E8" i="2"/>
  <c r="F8" i="2" s="1"/>
  <c r="J7" i="2"/>
  <c r="K7" i="2" s="1"/>
  <c r="E7" i="2"/>
  <c r="F7" i="2" s="1"/>
  <c r="J6" i="2"/>
  <c r="K6" i="2" s="1"/>
  <c r="E6" i="2"/>
  <c r="F6" i="2" s="1"/>
  <c r="J5" i="2"/>
  <c r="K5" i="2" s="1"/>
  <c r="E5" i="2"/>
  <c r="F5" i="2" s="1"/>
  <c r="J4" i="2"/>
  <c r="K4" i="2" s="1"/>
  <c r="E4" i="2"/>
  <c r="T54" i="1"/>
  <c r="S54" i="1"/>
  <c r="O54" i="1"/>
  <c r="N54" i="1"/>
  <c r="T53" i="1"/>
  <c r="T55" i="1" s="1"/>
  <c r="S53" i="1"/>
  <c r="S55" i="1" s="1"/>
  <c r="O53" i="1"/>
  <c r="O55" i="1" s="1"/>
  <c r="N53" i="1"/>
  <c r="N55" i="1" s="1"/>
  <c r="T52" i="1"/>
  <c r="S52" i="1"/>
  <c r="O52" i="1"/>
  <c r="N52" i="1"/>
  <c r="U45" i="1"/>
  <c r="V45" i="1" s="1"/>
  <c r="V44" i="1"/>
  <c r="U44" i="1"/>
  <c r="P44" i="1"/>
  <c r="Q44" i="1" s="1"/>
  <c r="V43" i="1"/>
  <c r="U43" i="1"/>
  <c r="P43" i="1"/>
  <c r="Q43" i="1" s="1"/>
  <c r="V42" i="1"/>
  <c r="U42" i="1"/>
  <c r="P42" i="1"/>
  <c r="Q42" i="1" s="1"/>
  <c r="V41" i="1"/>
  <c r="U41" i="1"/>
  <c r="P41" i="1"/>
  <c r="Q41" i="1" s="1"/>
  <c r="V40" i="1"/>
  <c r="U40" i="1"/>
  <c r="P40" i="1"/>
  <c r="Q40" i="1" s="1"/>
  <c r="V39" i="1"/>
  <c r="U39" i="1"/>
  <c r="P39" i="1"/>
  <c r="Q39" i="1" s="1"/>
  <c r="V38" i="1"/>
  <c r="U38" i="1"/>
  <c r="P38" i="1"/>
  <c r="Q38" i="1" s="1"/>
  <c r="V37" i="1"/>
  <c r="U37" i="1"/>
  <c r="P37" i="1"/>
  <c r="Q37" i="1" s="1"/>
  <c r="V36" i="1"/>
  <c r="U36" i="1"/>
  <c r="P36" i="1"/>
  <c r="Q36" i="1" s="1"/>
  <c r="V35" i="1"/>
  <c r="U35" i="1"/>
  <c r="P35" i="1"/>
  <c r="Q35" i="1" s="1"/>
  <c r="V34" i="1"/>
  <c r="U34" i="1"/>
  <c r="P34" i="1"/>
  <c r="Q34" i="1" s="1"/>
  <c r="V33" i="1"/>
  <c r="U33" i="1"/>
  <c r="P33" i="1"/>
  <c r="Q33" i="1" s="1"/>
  <c r="V32" i="1"/>
  <c r="U32" i="1"/>
  <c r="P32" i="1"/>
  <c r="Q32" i="1" s="1"/>
  <c r="V31" i="1"/>
  <c r="V54" i="1" s="1"/>
  <c r="U31" i="1"/>
  <c r="P31" i="1"/>
  <c r="Q31" i="1" s="1"/>
  <c r="T23" i="1"/>
  <c r="S23" i="1"/>
  <c r="O23" i="1"/>
  <c r="N23" i="1"/>
  <c r="T22" i="1"/>
  <c r="T24" i="1" s="1"/>
  <c r="S22" i="1"/>
  <c r="S24" i="1" s="1"/>
  <c r="O22" i="1"/>
  <c r="O24" i="1" s="1"/>
  <c r="N22" i="1"/>
  <c r="N24" i="1" s="1"/>
  <c r="T21" i="1"/>
  <c r="S21" i="1"/>
  <c r="O21" i="1"/>
  <c r="N21" i="1"/>
  <c r="U13" i="1"/>
  <c r="V13" i="1" s="1"/>
  <c r="V12" i="1"/>
  <c r="U12" i="1"/>
  <c r="P12" i="1"/>
  <c r="Q12" i="1" s="1"/>
  <c r="V11" i="1"/>
  <c r="U11" i="1"/>
  <c r="P11" i="1"/>
  <c r="Q11" i="1" s="1"/>
  <c r="V10" i="1"/>
  <c r="U10" i="1"/>
  <c r="P10" i="1"/>
  <c r="Q10" i="1" s="1"/>
  <c r="U9" i="1"/>
  <c r="V9" i="1" s="1"/>
  <c r="P9" i="1"/>
  <c r="Q9" i="1" s="1"/>
  <c r="V8" i="1"/>
  <c r="U8" i="1"/>
  <c r="P8" i="1"/>
  <c r="Q8" i="1" s="1"/>
  <c r="V7" i="1"/>
  <c r="U7" i="1"/>
  <c r="P7" i="1"/>
  <c r="Q7" i="1" s="1"/>
  <c r="V6" i="1"/>
  <c r="U6" i="1"/>
  <c r="P6" i="1"/>
  <c r="Q6" i="1" s="1"/>
  <c r="V5" i="1"/>
  <c r="U5" i="1"/>
  <c r="P5" i="1"/>
  <c r="Q5" i="1" s="1"/>
  <c r="V4" i="1"/>
  <c r="U4" i="1"/>
  <c r="P4" i="1"/>
  <c r="Q4" i="1" s="1"/>
  <c r="I54" i="1"/>
  <c r="H54" i="1"/>
  <c r="D54" i="1"/>
  <c r="C54" i="1"/>
  <c r="I53" i="1"/>
  <c r="I55" i="1" s="1"/>
  <c r="H53" i="1"/>
  <c r="H55" i="1" s="1"/>
  <c r="D53" i="1"/>
  <c r="D55" i="1" s="1"/>
  <c r="C53" i="1"/>
  <c r="C55" i="1" s="1"/>
  <c r="I52" i="1"/>
  <c r="H52" i="1"/>
  <c r="D52" i="1"/>
  <c r="C52" i="1"/>
  <c r="K48" i="1"/>
  <c r="J48" i="1"/>
  <c r="J47" i="1"/>
  <c r="K47" i="1" s="1"/>
  <c r="K46" i="1"/>
  <c r="J46" i="1"/>
  <c r="J45" i="1"/>
  <c r="K45" i="1" s="1"/>
  <c r="F45" i="1"/>
  <c r="E45" i="1"/>
  <c r="J44" i="1"/>
  <c r="K44" i="1" s="1"/>
  <c r="F44" i="1"/>
  <c r="E44" i="1"/>
  <c r="J43" i="1"/>
  <c r="K43" i="1" s="1"/>
  <c r="E43" i="1"/>
  <c r="F43" i="1" s="1"/>
  <c r="J42" i="1"/>
  <c r="K42" i="1" s="1"/>
  <c r="F42" i="1"/>
  <c r="E42" i="1"/>
  <c r="J41" i="1"/>
  <c r="K41" i="1" s="1"/>
  <c r="F41" i="1"/>
  <c r="J40" i="1"/>
  <c r="K40" i="1" s="1"/>
  <c r="E40" i="1"/>
  <c r="F40" i="1" s="1"/>
  <c r="J39" i="1"/>
  <c r="K39" i="1" s="1"/>
  <c r="E39" i="1"/>
  <c r="F39" i="1" s="1"/>
  <c r="J38" i="1"/>
  <c r="K38" i="1" s="1"/>
  <c r="E38" i="1"/>
  <c r="F38" i="1" s="1"/>
  <c r="J37" i="1"/>
  <c r="K37" i="1" s="1"/>
  <c r="F37" i="1"/>
  <c r="E37" i="1"/>
  <c r="J36" i="1"/>
  <c r="K36" i="1" s="1"/>
  <c r="F36" i="1"/>
  <c r="E36" i="1"/>
  <c r="J35" i="1"/>
  <c r="K35" i="1" s="1"/>
  <c r="F35" i="1"/>
  <c r="E35" i="1"/>
  <c r="J34" i="1"/>
  <c r="K34" i="1" s="1"/>
  <c r="F34" i="1"/>
  <c r="E34" i="1"/>
  <c r="J33" i="1"/>
  <c r="K33" i="1" s="1"/>
  <c r="F33" i="1"/>
  <c r="E33" i="1"/>
  <c r="J32" i="1"/>
  <c r="K32" i="1" s="1"/>
  <c r="F32" i="1"/>
  <c r="E32" i="1"/>
  <c r="J31" i="1"/>
  <c r="K31" i="1" s="1"/>
  <c r="E31" i="1"/>
  <c r="I23" i="1"/>
  <c r="H23" i="1"/>
  <c r="D23" i="1"/>
  <c r="C23" i="1"/>
  <c r="I22" i="1"/>
  <c r="I24" i="1" s="1"/>
  <c r="H22" i="1"/>
  <c r="H24" i="1" s="1"/>
  <c r="D22" i="1"/>
  <c r="D24" i="1" s="1"/>
  <c r="C22" i="1"/>
  <c r="C24" i="1" s="1"/>
  <c r="I21" i="1"/>
  <c r="H21" i="1"/>
  <c r="D21" i="1"/>
  <c r="C21" i="1"/>
  <c r="K12" i="1"/>
  <c r="J12" i="1"/>
  <c r="E12" i="1"/>
  <c r="F12" i="1" s="1"/>
  <c r="K11" i="1"/>
  <c r="J11" i="1"/>
  <c r="E11" i="1"/>
  <c r="F11" i="1" s="1"/>
  <c r="K10" i="1"/>
  <c r="J10" i="1"/>
  <c r="E10" i="1"/>
  <c r="F10" i="1" s="1"/>
  <c r="K9" i="1"/>
  <c r="J9" i="1"/>
  <c r="E9" i="1"/>
  <c r="F9" i="1" s="1"/>
  <c r="K8" i="1"/>
  <c r="J8" i="1"/>
  <c r="E8" i="1"/>
  <c r="F8" i="1" s="1"/>
  <c r="K7" i="1"/>
  <c r="J7" i="1"/>
  <c r="E7" i="1"/>
  <c r="F7" i="1" s="1"/>
  <c r="K6" i="1"/>
  <c r="J6" i="1"/>
  <c r="E6" i="1"/>
  <c r="F6" i="1" s="1"/>
  <c r="J5" i="1"/>
  <c r="K5" i="1" s="1"/>
  <c r="E5" i="1"/>
  <c r="F5" i="1" s="1"/>
  <c r="K4" i="1"/>
  <c r="J4" i="1"/>
  <c r="E4" i="1"/>
  <c r="F4" i="1" s="1"/>
  <c r="L23" i="3" l="1"/>
  <c r="E22" i="2"/>
  <c r="J54" i="2"/>
  <c r="P54" i="2"/>
  <c r="F4" i="2"/>
  <c r="F23" i="2" s="1"/>
  <c r="K31" i="2"/>
  <c r="K54" i="2" s="1"/>
  <c r="Q31" i="2"/>
  <c r="Q52" i="2" s="1"/>
  <c r="E21" i="2"/>
  <c r="U54" i="2"/>
  <c r="E23" i="2"/>
  <c r="E24" i="2" s="1"/>
  <c r="E54" i="2"/>
  <c r="V54" i="2"/>
  <c r="J52" i="1"/>
  <c r="F31" i="1"/>
  <c r="J23" i="1"/>
  <c r="K23" i="1"/>
  <c r="Q23" i="2"/>
  <c r="Q22" i="2"/>
  <c r="Q21" i="2"/>
  <c r="V23" i="2"/>
  <c r="V22" i="2"/>
  <c r="V21" i="2"/>
  <c r="P21" i="2"/>
  <c r="U21" i="2"/>
  <c r="P22" i="2"/>
  <c r="U22" i="2"/>
  <c r="P23" i="2"/>
  <c r="U23" i="2"/>
  <c r="P52" i="2"/>
  <c r="U52" i="2"/>
  <c r="P53" i="2"/>
  <c r="U53" i="2"/>
  <c r="V52" i="2"/>
  <c r="Q53" i="2"/>
  <c r="V53" i="2"/>
  <c r="K23" i="2"/>
  <c r="K22" i="2"/>
  <c r="K21" i="2"/>
  <c r="K53" i="2"/>
  <c r="K55" i="2" s="1"/>
  <c r="J21" i="2"/>
  <c r="J22" i="2"/>
  <c r="J23" i="2"/>
  <c r="F31" i="2"/>
  <c r="E52" i="2"/>
  <c r="J52" i="2"/>
  <c r="E53" i="2"/>
  <c r="J53" i="2"/>
  <c r="J55" i="2" s="1"/>
  <c r="Q23" i="1"/>
  <c r="Q22" i="1"/>
  <c r="Q24" i="1" s="1"/>
  <c r="Q21" i="1"/>
  <c r="Q54" i="1"/>
  <c r="Q53" i="1"/>
  <c r="Q52" i="1"/>
  <c r="P21" i="1"/>
  <c r="U21" i="1"/>
  <c r="P22" i="1"/>
  <c r="P24" i="1" s="1"/>
  <c r="U22" i="1"/>
  <c r="P23" i="1"/>
  <c r="U23" i="1"/>
  <c r="P52" i="1"/>
  <c r="U52" i="1"/>
  <c r="P53" i="1"/>
  <c r="U53" i="1"/>
  <c r="P54" i="1"/>
  <c r="U54" i="1"/>
  <c r="V21" i="1"/>
  <c r="V22" i="1"/>
  <c r="V23" i="1"/>
  <c r="V52" i="1"/>
  <c r="V53" i="1"/>
  <c r="V55" i="1" s="1"/>
  <c r="K54" i="1"/>
  <c r="K53" i="1"/>
  <c r="K52" i="1"/>
  <c r="F23" i="1"/>
  <c r="F22" i="1"/>
  <c r="F21" i="1"/>
  <c r="E21" i="1"/>
  <c r="J21" i="1"/>
  <c r="E22" i="1"/>
  <c r="J22" i="1"/>
  <c r="E23" i="1"/>
  <c r="E52" i="1"/>
  <c r="E53" i="1"/>
  <c r="J53" i="1"/>
  <c r="E54" i="1"/>
  <c r="J54" i="1"/>
  <c r="K21" i="1"/>
  <c r="K22" i="1"/>
  <c r="F52" i="1"/>
  <c r="F53" i="1"/>
  <c r="F54" i="1"/>
  <c r="P55" i="2" l="1"/>
  <c r="E55" i="2"/>
  <c r="U55" i="2"/>
  <c r="F22" i="2"/>
  <c r="F24" i="2" s="1"/>
  <c r="F21" i="2"/>
  <c r="V55" i="2"/>
  <c r="Q24" i="2"/>
  <c r="K52" i="2"/>
  <c r="Q54" i="2"/>
  <c r="Q55" i="2" s="1"/>
  <c r="P24" i="2"/>
  <c r="V24" i="2"/>
  <c r="K55" i="1"/>
  <c r="E55" i="1"/>
  <c r="Q55" i="1"/>
  <c r="U24" i="1"/>
  <c r="J24" i="1"/>
  <c r="K24" i="1"/>
  <c r="J55" i="1"/>
  <c r="U24" i="2"/>
  <c r="F54" i="2"/>
  <c r="F53" i="2"/>
  <c r="F52" i="2"/>
  <c r="J24" i="2"/>
  <c r="K24" i="2"/>
  <c r="V24" i="1"/>
  <c r="U55" i="1"/>
  <c r="P55" i="1"/>
  <c r="F55" i="1"/>
  <c r="E24" i="1"/>
  <c r="F24" i="1"/>
  <c r="F55" i="2" l="1"/>
</calcChain>
</file>

<file path=xl/sharedStrings.xml><?xml version="1.0" encoding="utf-8"?>
<sst xmlns="http://schemas.openxmlformats.org/spreadsheetml/2006/main" count="372" uniqueCount="206">
  <si>
    <t>New_obj</t>
  </si>
  <si>
    <t>Old_obj</t>
  </si>
  <si>
    <t>Tot</t>
  </si>
  <si>
    <t>P.I.</t>
  </si>
  <si>
    <t>n</t>
  </si>
  <si>
    <t>SEM</t>
  </si>
  <si>
    <t>C4</t>
  </si>
  <si>
    <t>C5</t>
  </si>
  <si>
    <t>C6</t>
  </si>
  <si>
    <t>3 months</t>
  </si>
  <si>
    <t>6 months</t>
  </si>
  <si>
    <t>Mouse</t>
  </si>
  <si>
    <t>Average</t>
  </si>
  <si>
    <t>STD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</si>
  <si>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</si>
  <si>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</si>
  <si>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</si>
  <si>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</si>
  <si>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</si>
  <si>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</si>
  <si>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</si>
  <si>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</si>
  <si>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</si>
  <si>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</si>
  <si>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</si>
  <si>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</si>
  <si>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</si>
  <si>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</si>
  <si>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</si>
  <si>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</si>
  <si>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</si>
  <si>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</si>
  <si>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</si>
  <si>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</si>
  <si>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</si>
  <si>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</si>
  <si>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</si>
  <si>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</si>
  <si>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</si>
  <si>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</si>
  <si>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</si>
  <si>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</si>
  <si>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</si>
  <si>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</si>
  <si>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</si>
  <si>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</si>
  <si>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</si>
  <si>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</si>
  <si>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</si>
  <si>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</si>
  <si>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</si>
  <si>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</si>
  <si>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</si>
  <si>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</si>
  <si>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</si>
  <si>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</si>
  <si>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</si>
  <si>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</si>
  <si>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</si>
  <si>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</si>
  <si>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</si>
  <si>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</si>
  <si>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</si>
  <si>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</si>
  <si>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</si>
  <si>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C1</t>
  </si>
  <si>
    <t>C2</t>
  </si>
  <si>
    <t>C3</t>
  </si>
  <si>
    <t>C7</t>
  </si>
  <si>
    <t>C8</t>
  </si>
  <si>
    <t>C9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</si>
  <si>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</si>
  <si>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</si>
  <si>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</si>
  <si>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</si>
  <si>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</si>
  <si>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</si>
  <si>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</si>
  <si>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</si>
  <si>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</si>
  <si>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</si>
  <si>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</si>
  <si>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</si>
  <si>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</si>
  <si>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</si>
  <si>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</si>
  <si>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</si>
  <si>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</si>
  <si>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</si>
  <si>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</si>
  <si>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</si>
  <si>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</si>
  <si>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</si>
  <si>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</si>
  <si>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</si>
  <si>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</si>
  <si>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</si>
  <si>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</si>
  <si>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</si>
  <si>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</si>
  <si>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</si>
  <si>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</si>
  <si>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</si>
  <si>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</si>
  <si>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</si>
  <si>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D21</t>
  </si>
  <si>
    <t>D22</t>
  </si>
  <si>
    <t>D23</t>
  </si>
  <si>
    <t>D24</t>
  </si>
  <si>
    <t>D25</t>
  </si>
  <si>
    <t>E1</t>
  </si>
  <si>
    <t>F1</t>
  </si>
  <si>
    <t>G1</t>
  </si>
  <si>
    <t>H1</t>
  </si>
  <si>
    <t>E2</t>
  </si>
  <si>
    <t>E3</t>
  </si>
  <si>
    <t>E4</t>
  </si>
  <si>
    <t>E5</t>
  </si>
  <si>
    <t>E6</t>
  </si>
  <si>
    <t>E7</t>
  </si>
  <si>
    <t>E8</t>
  </si>
  <si>
    <t>F2</t>
  </si>
  <si>
    <t>F3</t>
  </si>
  <si>
    <t>F4</t>
  </si>
  <si>
    <t>F5</t>
  </si>
  <si>
    <t>F6</t>
  </si>
  <si>
    <t>F7</t>
  </si>
  <si>
    <t>F8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</si>
  <si>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</si>
  <si>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</si>
  <si>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</si>
  <si>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</si>
  <si>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</si>
  <si>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</si>
  <si>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</si>
  <si>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</si>
  <si>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</si>
  <si>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</si>
  <si>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</si>
  <si>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</si>
  <si>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</si>
  <si>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</si>
  <si>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</si>
  <si>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</si>
  <si>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</si>
  <si>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</si>
  <si>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</si>
  <si>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E9</t>
  </si>
  <si>
    <t>F9</t>
  </si>
  <si>
    <t>G11</t>
  </si>
  <si>
    <t>H12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</si>
  <si>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</si>
  <si>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</si>
  <si>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</si>
  <si>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</si>
  <si>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</si>
  <si>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</si>
  <si>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</si>
  <si>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</si>
  <si>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</si>
  <si>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</si>
  <si>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</si>
  <si>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</si>
  <si>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</si>
  <si>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</si>
  <si>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</si>
  <si>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</si>
  <si>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</si>
  <si>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</si>
  <si>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</si>
  <si>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</si>
  <si>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</si>
  <si>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</si>
  <si>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</si>
  <si>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</si>
  <si>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</si>
  <si>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</si>
  <si>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</si>
  <si>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</si>
  <si>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</si>
  <si>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</si>
  <si>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</si>
  <si>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</si>
  <si>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</si>
  <si>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</si>
  <si>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</si>
  <si>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</si>
  <si>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</si>
  <si>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</si>
  <si>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</si>
  <si>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</si>
  <si>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</si>
  <si>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</si>
  <si>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</si>
  <si>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</si>
  <si>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</si>
  <si>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</si>
  <si>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</si>
  <si>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</si>
  <si>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Distance Covered (m)</t>
  </si>
  <si>
    <t>3 Months</t>
  </si>
  <si>
    <t>6 Months</t>
  </si>
  <si>
    <t>AD-NN</t>
  </si>
  <si>
    <t>AD-NE</t>
  </si>
  <si>
    <t>WT-NN</t>
  </si>
  <si>
    <t>WT-NE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</si>
</sst>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0" xfId="0" applyFont="1"/>
    <xf numFmtId="164" fontId="0" fillId="0" borderId="3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left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3" fillId="0" borderId="11" xfId="0" applyFont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40" workbookViewId="0">
      <selection activeCell="Z33" sqref="Z33"/>
    </sheetView>
  </sheetViews>
  <sheetFormatPr defaultRowHeight="15" x14ac:dyDescent="0.25"/>
  <sheetData>
    <row r="1" spans="1:22" x14ac:dyDescent="0.25">
      <c r="A1" s="1"/>
      <c r="B1" s="42" t="s">
        <v>202</v>
      </c>
      <c r="C1" s="43"/>
      <c r="D1" s="43"/>
      <c r="E1" s="43"/>
      <c r="F1" s="44"/>
      <c r="G1" s="42" t="s">
        <v>203</v>
      </c>
      <c r="H1" s="43"/>
      <c r="I1" s="43"/>
      <c r="J1" s="43"/>
      <c r="K1" s="44"/>
      <c r="M1" s="42" t="s">
        <v>204</v>
      </c>
      <c r="N1" s="43"/>
      <c r="O1" s="43"/>
      <c r="P1" s="43"/>
      <c r="Q1" s="43"/>
      <c r="R1" s="42" t="s">
        <v>205</v>
      </c>
      <c r="S1" s="43"/>
      <c r="T1" s="43"/>
      <c r="U1" s="43"/>
      <c r="V1" s="44"/>
    </row>
    <row r="2" spans="1:22" ht="15.75" thickBot="1" x14ac:dyDescent="0.3">
      <c r="A2" s="1"/>
      <c r="B2" s="45"/>
      <c r="C2" s="46"/>
      <c r="D2" s="46"/>
      <c r="E2" s="46"/>
      <c r="F2" s="47"/>
      <c r="G2" s="45"/>
      <c r="H2" s="46"/>
      <c r="I2" s="46"/>
      <c r="J2" s="46"/>
      <c r="K2" s="47"/>
      <c r="M2" s="45"/>
      <c r="N2" s="46"/>
      <c r="O2" s="46"/>
      <c r="P2" s="46"/>
      <c r="Q2" s="46"/>
      <c r="R2" s="45"/>
      <c r="S2" s="46"/>
      <c r="T2" s="46"/>
      <c r="U2" s="46"/>
      <c r="V2" s="47"/>
    </row>
    <row r="3" spans="1:22" ht="15.75" thickBot="1" x14ac:dyDescent="0.3">
      <c r="A3" s="51" t="s">
        <v>9</v>
      </c>
      <c r="B3" s="28" t="s">
        <v>11</v>
      </c>
      <c r="C3" s="29" t="s">
        <v>0</v>
      </c>
      <c r="D3" s="29" t="s">
        <v>1</v>
      </c>
      <c r="E3" s="29" t="s">
        <v>2</v>
      </c>
      <c r="F3" s="30" t="s">
        <v>3</v>
      </c>
      <c r="G3" s="28" t="s">
        <v>11</v>
      </c>
      <c r="H3" s="29" t="s">
        <v>0</v>
      </c>
      <c r="I3" s="29" t="s">
        <v>1</v>
      </c>
      <c r="J3" s="29" t="s">
        <v>2</v>
      </c>
      <c r="K3" s="30" t="s">
        <v>3</v>
      </c>
      <c r="L3" s="23"/>
      <c r="M3" s="28" t="s">
        <v>11</v>
      </c>
      <c r="N3" s="29" t="s">
        <v>0</v>
      </c>
      <c r="O3" s="29" t="s">
        <v>1</v>
      </c>
      <c r="P3" s="29" t="s">
        <v>2</v>
      </c>
      <c r="Q3" s="30" t="s">
        <v>3</v>
      </c>
      <c r="R3" s="28" t="s">
        <v>11</v>
      </c>
      <c r="S3" s="29" t="s">
        <v>0</v>
      </c>
      <c r="T3" s="29" t="s">
        <v>1</v>
      </c>
      <c r="U3" s="29" t="s">
        <v>2</v>
      </c>
      <c r="V3" s="30" t="s">
        <v>3</v>
      </c>
    </row>
    <row r="4" spans="1:22" x14ac:dyDescent="0.25">
      <c r="A4" s="52"/>
      <c r="B4" s="32" t="s">
        <v>14</v>
      </c>
      <c r="C4" s="1">
        <v>11</v>
      </c>
      <c r="D4" s="1">
        <v>7</v>
      </c>
      <c r="E4" s="1">
        <f>SUM(C4:D4)</f>
        <v>18</v>
      </c>
      <c r="F4" s="3">
        <f>C4/E4*100</f>
        <v>61.111111111111114</v>
      </c>
      <c r="G4" s="32" t="s">
        <v>38</v>
      </c>
      <c r="H4" s="4">
        <v>8.1999999999999993</v>
      </c>
      <c r="I4" s="4">
        <v>8</v>
      </c>
      <c r="J4" s="4">
        <f t="shared" ref="J4:J12" si="0">SUM(H4:I4)</f>
        <v>16.2</v>
      </c>
      <c r="K4" s="3">
        <f>H4/J4*100</f>
        <v>50.617283950617285</v>
      </c>
      <c r="M4" s="32" t="s">
        <v>65</v>
      </c>
      <c r="N4" s="4">
        <v>15.5</v>
      </c>
      <c r="O4" s="4">
        <v>10.4</v>
      </c>
      <c r="P4" s="4">
        <f t="shared" ref="P4:P12" si="1">SUM(N4:O4)</f>
        <v>25.9</v>
      </c>
      <c r="Q4" s="3">
        <f t="shared" ref="Q4:Q12" si="2">N4/P4*100</f>
        <v>59.845559845559848</v>
      </c>
      <c r="R4" s="32" t="s">
        <v>71</v>
      </c>
      <c r="S4" s="4">
        <v>10.7</v>
      </c>
      <c r="T4" s="4">
        <v>8.3000000000000007</v>
      </c>
      <c r="U4" s="4">
        <f t="shared" ref="U4:U13" si="3">SUM(S4:T4)</f>
        <v>19</v>
      </c>
      <c r="V4" s="3">
        <f t="shared" ref="V4:V13" si="4">S4/U4*100</f>
        <v>56.315789473684205</v>
      </c>
    </row>
    <row r="5" spans="1:22" x14ac:dyDescent="0.25">
      <c r="A5" s="52"/>
      <c r="B5" s="33" t="s">
        <v>15</v>
      </c>
      <c r="C5" s="1">
        <v>24</v>
      </c>
      <c r="D5" s="1">
        <v>10</v>
      </c>
      <c r="E5" s="1">
        <f>SUM(C5:D5)</f>
        <v>34</v>
      </c>
      <c r="F5" s="3">
        <f t="shared" ref="F5:F12" si="5">C5/E5*100</f>
        <v>70.588235294117652</v>
      </c>
      <c r="G5" s="33" t="s">
        <v>39</v>
      </c>
      <c r="H5" s="8">
        <v>8.9</v>
      </c>
      <c r="I5" s="4">
        <v>6</v>
      </c>
      <c r="J5" s="8">
        <f t="shared" si="0"/>
        <v>14.9</v>
      </c>
      <c r="K5" s="3">
        <f>H5/J5*100</f>
        <v>59.731543624161077</v>
      </c>
      <c r="M5" s="33" t="s">
        <v>66</v>
      </c>
      <c r="N5" s="4">
        <v>16.5</v>
      </c>
      <c r="O5" s="4">
        <v>11.7</v>
      </c>
      <c r="P5" s="4">
        <f t="shared" si="1"/>
        <v>28.2</v>
      </c>
      <c r="Q5" s="3">
        <f t="shared" si="2"/>
        <v>58.51063829787234</v>
      </c>
      <c r="R5" s="33" t="s">
        <v>72</v>
      </c>
      <c r="S5" s="4">
        <v>19.600000000000001</v>
      </c>
      <c r="T5" s="4">
        <v>10.3</v>
      </c>
      <c r="U5" s="4">
        <f t="shared" si="3"/>
        <v>29.900000000000002</v>
      </c>
      <c r="V5" s="3">
        <f t="shared" si="4"/>
        <v>65.551839464882946</v>
      </c>
    </row>
    <row r="6" spans="1:22" x14ac:dyDescent="0.25">
      <c r="A6" s="52"/>
      <c r="B6" s="33" t="s">
        <v>16</v>
      </c>
      <c r="C6" s="1">
        <v>11</v>
      </c>
      <c r="D6" s="1">
        <v>8</v>
      </c>
      <c r="E6" s="1">
        <f t="shared" ref="E6:E12" si="6">SUM(C6:D6)</f>
        <v>19</v>
      </c>
      <c r="F6" s="3">
        <f t="shared" si="5"/>
        <v>57.894736842105267</v>
      </c>
      <c r="G6" s="33" t="s">
        <v>40</v>
      </c>
      <c r="H6" s="4">
        <v>6.4</v>
      </c>
      <c r="I6" s="4">
        <v>5.8</v>
      </c>
      <c r="J6" s="4">
        <f t="shared" si="0"/>
        <v>12.2</v>
      </c>
      <c r="K6" s="3">
        <f t="shared" ref="K6:K12" si="7">H6/J6*100</f>
        <v>52.459016393442624</v>
      </c>
      <c r="M6" s="33" t="s">
        <v>67</v>
      </c>
      <c r="N6" s="4">
        <v>16.100000000000001</v>
      </c>
      <c r="O6" s="4">
        <v>14.3</v>
      </c>
      <c r="P6" s="4">
        <f t="shared" si="1"/>
        <v>30.400000000000002</v>
      </c>
      <c r="Q6" s="3">
        <f t="shared" si="2"/>
        <v>52.96052631578948</v>
      </c>
      <c r="R6" s="33" t="s">
        <v>73</v>
      </c>
      <c r="S6" s="4">
        <v>13.4</v>
      </c>
      <c r="T6" s="4">
        <v>10.5</v>
      </c>
      <c r="U6" s="4">
        <f t="shared" si="3"/>
        <v>23.9</v>
      </c>
      <c r="V6" s="3">
        <f t="shared" si="4"/>
        <v>56.06694560669456</v>
      </c>
    </row>
    <row r="7" spans="1:22" x14ac:dyDescent="0.25">
      <c r="A7" s="52"/>
      <c r="B7" s="33" t="s">
        <v>17</v>
      </c>
      <c r="C7" s="1">
        <v>6.5</v>
      </c>
      <c r="D7" s="1">
        <v>3.5</v>
      </c>
      <c r="E7" s="1">
        <f t="shared" si="6"/>
        <v>10</v>
      </c>
      <c r="F7" s="3">
        <f t="shared" si="5"/>
        <v>65</v>
      </c>
      <c r="G7" s="33" t="s">
        <v>41</v>
      </c>
      <c r="H7" s="4">
        <v>7.3</v>
      </c>
      <c r="I7" s="4">
        <v>3.8</v>
      </c>
      <c r="J7" s="4">
        <f t="shared" si="0"/>
        <v>11.1</v>
      </c>
      <c r="K7" s="3">
        <f t="shared" si="7"/>
        <v>65.765765765765778</v>
      </c>
      <c r="M7" s="33" t="s">
        <v>6</v>
      </c>
      <c r="N7" s="4">
        <v>16.899999999999999</v>
      </c>
      <c r="O7" s="4">
        <v>16.899999999999999</v>
      </c>
      <c r="P7" s="4">
        <f t="shared" si="1"/>
        <v>33.799999999999997</v>
      </c>
      <c r="Q7" s="3">
        <f t="shared" si="2"/>
        <v>50</v>
      </c>
      <c r="R7" s="33" t="s">
        <v>74</v>
      </c>
      <c r="S7" s="4">
        <v>11.9</v>
      </c>
      <c r="T7" s="4">
        <v>5.2</v>
      </c>
      <c r="U7" s="4">
        <f t="shared" si="3"/>
        <v>17.100000000000001</v>
      </c>
      <c r="V7" s="3">
        <f t="shared" si="4"/>
        <v>69.590643274853804</v>
      </c>
    </row>
    <row r="8" spans="1:22" x14ac:dyDescent="0.25">
      <c r="A8" s="52"/>
      <c r="B8" s="33" t="s">
        <v>18</v>
      </c>
      <c r="C8" s="1">
        <v>6</v>
      </c>
      <c r="D8" s="1">
        <v>4.4000000000000004</v>
      </c>
      <c r="E8" s="1">
        <f t="shared" si="6"/>
        <v>10.4</v>
      </c>
      <c r="F8" s="3">
        <f t="shared" si="5"/>
        <v>57.692307692307686</v>
      </c>
      <c r="G8" s="33" t="s">
        <v>42</v>
      </c>
      <c r="H8" s="4">
        <v>13.9</v>
      </c>
      <c r="I8" s="4">
        <v>3</v>
      </c>
      <c r="J8" s="4">
        <f t="shared" si="0"/>
        <v>16.899999999999999</v>
      </c>
      <c r="K8" s="3">
        <f t="shared" si="7"/>
        <v>82.248520710059182</v>
      </c>
      <c r="M8" s="33" t="s">
        <v>7</v>
      </c>
      <c r="N8" s="4">
        <v>49.3</v>
      </c>
      <c r="O8" s="4">
        <v>9.3000000000000007</v>
      </c>
      <c r="P8" s="4">
        <f t="shared" si="1"/>
        <v>58.599999999999994</v>
      </c>
      <c r="Q8" s="3">
        <f t="shared" si="2"/>
        <v>84.129692832764519</v>
      </c>
      <c r="R8" s="33" t="s">
        <v>75</v>
      </c>
      <c r="S8" s="4">
        <v>18.399999999999999</v>
      </c>
      <c r="T8" s="4">
        <v>5.0999999999999996</v>
      </c>
      <c r="U8" s="4">
        <f t="shared" si="3"/>
        <v>23.5</v>
      </c>
      <c r="V8" s="3">
        <f t="shared" si="4"/>
        <v>78.297872340425528</v>
      </c>
    </row>
    <row r="9" spans="1:22" x14ac:dyDescent="0.25">
      <c r="A9" s="52"/>
      <c r="B9" s="33" t="s">
        <v>19</v>
      </c>
      <c r="C9" s="1">
        <v>8.3000000000000007</v>
      </c>
      <c r="D9" s="1">
        <v>3.6</v>
      </c>
      <c r="E9" s="1">
        <f t="shared" si="6"/>
        <v>11.9</v>
      </c>
      <c r="F9" s="3">
        <f t="shared" si="5"/>
        <v>69.747899159663874</v>
      </c>
      <c r="G9" s="33" t="s">
        <v>43</v>
      </c>
      <c r="H9" s="4">
        <v>8</v>
      </c>
      <c r="I9" s="4">
        <v>5</v>
      </c>
      <c r="J9" s="4">
        <f t="shared" si="0"/>
        <v>13</v>
      </c>
      <c r="K9" s="3">
        <f t="shared" si="7"/>
        <v>61.53846153846154</v>
      </c>
      <c r="M9" s="33" t="s">
        <v>8</v>
      </c>
      <c r="N9" s="4">
        <v>11.9</v>
      </c>
      <c r="O9" s="4">
        <v>5.2</v>
      </c>
      <c r="P9" s="4">
        <f t="shared" si="1"/>
        <v>17.100000000000001</v>
      </c>
      <c r="Q9" s="3">
        <f t="shared" si="2"/>
        <v>69.590643274853804</v>
      </c>
      <c r="R9" s="33" t="s">
        <v>76</v>
      </c>
      <c r="S9" s="4">
        <v>6.2</v>
      </c>
      <c r="T9" s="4">
        <v>6</v>
      </c>
      <c r="U9" s="4">
        <f t="shared" si="3"/>
        <v>12.2</v>
      </c>
      <c r="V9" s="3">
        <f t="shared" si="4"/>
        <v>50.819672131147541</v>
      </c>
    </row>
    <row r="10" spans="1:22" x14ac:dyDescent="0.25">
      <c r="A10" s="52"/>
      <c r="B10" s="33" t="s">
        <v>20</v>
      </c>
      <c r="C10" s="1">
        <v>13.7</v>
      </c>
      <c r="D10" s="1">
        <v>9.5</v>
      </c>
      <c r="E10" s="1">
        <f t="shared" si="6"/>
        <v>23.2</v>
      </c>
      <c r="F10" s="5">
        <f t="shared" si="5"/>
        <v>59.051724137931039</v>
      </c>
      <c r="G10" s="33" t="s">
        <v>44</v>
      </c>
      <c r="H10" s="4">
        <v>7</v>
      </c>
      <c r="I10" s="4">
        <v>5</v>
      </c>
      <c r="J10" s="4">
        <f t="shared" si="0"/>
        <v>12</v>
      </c>
      <c r="K10" s="3">
        <f t="shared" si="7"/>
        <v>58.333333333333336</v>
      </c>
      <c r="M10" s="33" t="s">
        <v>68</v>
      </c>
      <c r="N10" s="1">
        <v>9.5</v>
      </c>
      <c r="O10" s="1">
        <v>7.7</v>
      </c>
      <c r="P10" s="4">
        <f t="shared" si="1"/>
        <v>17.2</v>
      </c>
      <c r="Q10" s="3">
        <f t="shared" si="2"/>
        <v>55.232558139534881</v>
      </c>
      <c r="R10" s="33" t="s">
        <v>77</v>
      </c>
      <c r="S10" s="4">
        <v>19.7</v>
      </c>
      <c r="T10" s="4">
        <v>9.3000000000000007</v>
      </c>
      <c r="U10" s="4">
        <f t="shared" si="3"/>
        <v>29</v>
      </c>
      <c r="V10" s="3">
        <f t="shared" si="4"/>
        <v>67.931034482758619</v>
      </c>
    </row>
    <row r="11" spans="1:22" x14ac:dyDescent="0.25">
      <c r="A11" s="52"/>
      <c r="B11" s="33" t="s">
        <v>21</v>
      </c>
      <c r="C11" s="1">
        <v>10</v>
      </c>
      <c r="D11" s="1">
        <v>6</v>
      </c>
      <c r="E11" s="1">
        <f>SUM(C11:D11)</f>
        <v>16</v>
      </c>
      <c r="F11" s="6">
        <f t="shared" si="5"/>
        <v>62.5</v>
      </c>
      <c r="G11" s="33" t="s">
        <v>45</v>
      </c>
      <c r="H11" s="4">
        <v>12</v>
      </c>
      <c r="I11" s="4">
        <v>11</v>
      </c>
      <c r="J11" s="4">
        <f t="shared" si="0"/>
        <v>23</v>
      </c>
      <c r="K11" s="3">
        <f t="shared" si="7"/>
        <v>52.173913043478258</v>
      </c>
      <c r="M11" s="33" t="s">
        <v>69</v>
      </c>
      <c r="N11" s="1">
        <v>15.1</v>
      </c>
      <c r="O11" s="1">
        <v>8.4</v>
      </c>
      <c r="P11" s="4">
        <f t="shared" si="1"/>
        <v>23.5</v>
      </c>
      <c r="Q11" s="3">
        <f t="shared" si="2"/>
        <v>64.255319148936181</v>
      </c>
      <c r="R11" s="33" t="s">
        <v>78</v>
      </c>
      <c r="S11" s="4">
        <v>13.7</v>
      </c>
      <c r="T11" s="4">
        <v>17.3</v>
      </c>
      <c r="U11" s="4">
        <f t="shared" si="3"/>
        <v>31</v>
      </c>
      <c r="V11" s="3">
        <f t="shared" si="4"/>
        <v>44.193548387096769</v>
      </c>
    </row>
    <row r="12" spans="1:22" x14ac:dyDescent="0.25">
      <c r="A12" s="52"/>
      <c r="B12" s="33" t="s">
        <v>22</v>
      </c>
      <c r="C12" s="1">
        <v>12</v>
      </c>
      <c r="D12" s="1">
        <v>9</v>
      </c>
      <c r="E12" s="1">
        <f t="shared" si="6"/>
        <v>21</v>
      </c>
      <c r="F12" s="7">
        <f t="shared" si="5"/>
        <v>57.142857142857139</v>
      </c>
      <c r="G12" s="33" t="s">
        <v>46</v>
      </c>
      <c r="H12" s="4">
        <v>11.4</v>
      </c>
      <c r="I12" s="4">
        <v>4.9000000000000004</v>
      </c>
      <c r="J12" s="4">
        <f t="shared" si="0"/>
        <v>16.3</v>
      </c>
      <c r="K12" s="3">
        <f t="shared" si="7"/>
        <v>69.938650306748457</v>
      </c>
      <c r="M12" s="33" t="s">
        <v>70</v>
      </c>
      <c r="N12" s="1">
        <v>18.2</v>
      </c>
      <c r="O12" s="1">
        <v>9.1</v>
      </c>
      <c r="P12" s="4">
        <f t="shared" si="1"/>
        <v>27.299999999999997</v>
      </c>
      <c r="Q12" s="3">
        <f t="shared" si="2"/>
        <v>66.666666666666671</v>
      </c>
      <c r="R12" s="33" t="s">
        <v>79</v>
      </c>
      <c r="S12" s="4">
        <v>37.299999999999997</v>
      </c>
      <c r="T12" s="4">
        <v>9.5</v>
      </c>
      <c r="U12" s="4">
        <f t="shared" si="3"/>
        <v>46.8</v>
      </c>
      <c r="V12" s="3">
        <f t="shared" si="4"/>
        <v>79.700854700854691</v>
      </c>
    </row>
    <row r="13" spans="1:22" x14ac:dyDescent="0.25">
      <c r="A13" s="52"/>
      <c r="B13" s="34"/>
      <c r="C13" s="1"/>
      <c r="D13" s="1"/>
      <c r="E13" s="1"/>
      <c r="F13" s="6"/>
      <c r="G13" s="34"/>
      <c r="H13" s="4"/>
      <c r="I13" s="4"/>
      <c r="J13" s="4"/>
      <c r="K13" s="6"/>
      <c r="M13" s="36"/>
      <c r="N13" s="13"/>
      <c r="O13" s="13"/>
      <c r="P13" s="4"/>
      <c r="Q13" s="3"/>
      <c r="R13" s="33" t="s">
        <v>80</v>
      </c>
      <c r="S13" s="4">
        <v>6.2</v>
      </c>
      <c r="T13" s="4">
        <v>4</v>
      </c>
      <c r="U13" s="4">
        <f t="shared" si="3"/>
        <v>10.199999999999999</v>
      </c>
      <c r="V13" s="3">
        <f t="shared" si="4"/>
        <v>60.7843137254902</v>
      </c>
    </row>
    <row r="14" spans="1:22" x14ac:dyDescent="0.25">
      <c r="A14" s="52"/>
      <c r="B14" s="34"/>
      <c r="C14" s="1"/>
      <c r="D14" s="1"/>
      <c r="E14" s="1"/>
      <c r="F14" s="6"/>
      <c r="G14" s="34"/>
      <c r="H14" s="4"/>
      <c r="I14" s="4"/>
      <c r="J14" s="4"/>
      <c r="K14" s="6"/>
      <c r="M14" s="36"/>
      <c r="N14" s="13"/>
      <c r="O14" s="13"/>
      <c r="P14" s="4"/>
      <c r="Q14" s="3"/>
      <c r="R14" s="34"/>
      <c r="S14" s="4"/>
      <c r="T14" s="4"/>
      <c r="U14" s="4"/>
      <c r="V14" s="6"/>
    </row>
    <row r="15" spans="1:22" x14ac:dyDescent="0.25">
      <c r="A15" s="52"/>
      <c r="B15" s="34"/>
      <c r="C15" s="1"/>
      <c r="D15" s="1"/>
      <c r="E15" s="1"/>
      <c r="F15" s="6"/>
      <c r="G15" s="34"/>
      <c r="H15" s="4"/>
      <c r="I15" s="4"/>
      <c r="J15" s="4"/>
      <c r="K15" s="6"/>
      <c r="M15" s="36"/>
      <c r="N15" s="4"/>
      <c r="O15" s="4"/>
      <c r="P15" s="4"/>
      <c r="Q15" s="6"/>
      <c r="R15" s="34"/>
      <c r="S15" s="4"/>
      <c r="T15" s="4"/>
      <c r="U15" s="4"/>
      <c r="V15" s="6"/>
    </row>
    <row r="16" spans="1:22" x14ac:dyDescent="0.25">
      <c r="A16" s="52"/>
      <c r="B16" s="34"/>
      <c r="C16" s="1"/>
      <c r="D16" s="1"/>
      <c r="E16" s="1"/>
      <c r="F16" s="6"/>
      <c r="G16" s="34"/>
      <c r="H16" s="4"/>
      <c r="I16" s="4"/>
      <c r="J16" s="4"/>
      <c r="K16" s="3"/>
      <c r="M16" s="34"/>
      <c r="N16" s="4"/>
      <c r="O16" s="4"/>
      <c r="P16" s="4"/>
      <c r="Q16" s="6"/>
      <c r="R16" s="34"/>
      <c r="S16" s="4"/>
      <c r="T16" s="4"/>
      <c r="U16" s="4"/>
      <c r="V16" s="6"/>
    </row>
    <row r="17" spans="1:22" x14ac:dyDescent="0.25">
      <c r="A17" s="52"/>
      <c r="B17" s="34"/>
      <c r="C17" s="1"/>
      <c r="D17" s="1"/>
      <c r="E17" s="1"/>
      <c r="F17" s="6"/>
      <c r="G17" s="34"/>
      <c r="H17" s="4"/>
      <c r="I17" s="4"/>
      <c r="J17" s="4"/>
      <c r="K17" s="3"/>
      <c r="M17" s="34"/>
      <c r="N17" s="4"/>
      <c r="O17" s="4"/>
      <c r="P17" s="4"/>
      <c r="Q17" s="6"/>
      <c r="R17" s="34"/>
      <c r="S17" s="4"/>
      <c r="T17" s="4"/>
      <c r="U17" s="4"/>
      <c r="V17" s="6"/>
    </row>
    <row r="18" spans="1:22" x14ac:dyDescent="0.25">
      <c r="A18" s="52"/>
      <c r="B18" s="34"/>
      <c r="C18" s="1"/>
      <c r="D18" s="1"/>
      <c r="E18" s="1"/>
      <c r="F18" s="6"/>
      <c r="G18" s="34"/>
      <c r="H18" s="4"/>
      <c r="I18" s="4"/>
      <c r="J18" s="4"/>
      <c r="K18" s="6"/>
      <c r="M18" s="34"/>
      <c r="N18" s="4"/>
      <c r="O18" s="4"/>
      <c r="P18" s="4"/>
      <c r="Q18" s="6"/>
      <c r="R18" s="34"/>
      <c r="S18" s="4"/>
      <c r="T18" s="4"/>
      <c r="U18" s="4"/>
      <c r="V18" s="6"/>
    </row>
    <row r="19" spans="1:22" x14ac:dyDescent="0.25">
      <c r="A19" s="52"/>
      <c r="B19" s="34"/>
      <c r="C19" s="1"/>
      <c r="D19" s="1"/>
      <c r="E19" s="1"/>
      <c r="F19" s="6"/>
      <c r="G19" s="34"/>
      <c r="H19" s="4"/>
      <c r="I19" s="4"/>
      <c r="J19" s="4"/>
      <c r="K19" s="6"/>
      <c r="M19" s="34"/>
      <c r="N19" s="4"/>
      <c r="O19" s="4"/>
      <c r="P19" s="4"/>
      <c r="Q19" s="6"/>
      <c r="R19" s="34"/>
      <c r="S19" s="4"/>
      <c r="T19" s="4"/>
      <c r="U19" s="4"/>
      <c r="V19" s="6"/>
    </row>
    <row r="20" spans="1:22" x14ac:dyDescent="0.25">
      <c r="A20" s="52"/>
      <c r="B20" s="34"/>
      <c r="C20" s="1"/>
      <c r="D20" s="1"/>
      <c r="E20" s="1"/>
      <c r="F20" s="6"/>
      <c r="G20" s="34"/>
      <c r="H20" s="4"/>
      <c r="I20" s="4"/>
      <c r="J20" s="4"/>
      <c r="K20" s="6"/>
      <c r="M20" s="34"/>
      <c r="N20" s="4"/>
      <c r="O20" s="4"/>
      <c r="P20" s="4"/>
      <c r="Q20" s="6"/>
      <c r="R20" s="34"/>
      <c r="S20" s="4"/>
      <c r="T20" s="4"/>
      <c r="U20" s="4"/>
      <c r="V20" s="6"/>
    </row>
    <row r="21" spans="1:22" x14ac:dyDescent="0.25">
      <c r="A21" s="52"/>
      <c r="B21" s="33" t="s">
        <v>12</v>
      </c>
      <c r="C21" s="20">
        <f>AVERAGE(C4:C12)</f>
        <v>11.388888888888889</v>
      </c>
      <c r="D21" s="20">
        <f>AVERAGE(D4:D12)</f>
        <v>6.7777777777777777</v>
      </c>
      <c r="E21" s="20">
        <f>AVERAGE(E4:E12)</f>
        <v>18.166666666666668</v>
      </c>
      <c r="F21" s="20">
        <f>AVERAGE(F4:F12)</f>
        <v>62.303207931121534</v>
      </c>
      <c r="G21" s="33" t="s">
        <v>12</v>
      </c>
      <c r="H21" s="22">
        <f>AVERAGE(H4:H12)</f>
        <v>9.2333333333333343</v>
      </c>
      <c r="I21" s="22">
        <f>AVERAGE(I4:I12)</f>
        <v>5.833333333333333</v>
      </c>
      <c r="J21" s="22">
        <f>AVERAGE(J4:J12)</f>
        <v>15.066666666666666</v>
      </c>
      <c r="K21" s="21">
        <f>AVERAGE(K4:K12)</f>
        <v>61.422943185118612</v>
      </c>
      <c r="L21" s="23"/>
      <c r="M21" s="33" t="s">
        <v>12</v>
      </c>
      <c r="N21" s="22">
        <f>AVERAGE(N4:N14)</f>
        <v>18.777777777777775</v>
      </c>
      <c r="O21" s="22">
        <f>AVERAGE(O4:O14)</f>
        <v>10.333333333333336</v>
      </c>
      <c r="P21" s="22">
        <f>AVERAGE(P4:P14)</f>
        <v>29.111111111111104</v>
      </c>
      <c r="Q21" s="21">
        <f>AVERAGE(Q4:Q14)</f>
        <v>62.354622724664182</v>
      </c>
      <c r="R21" s="33" t="s">
        <v>12</v>
      </c>
      <c r="S21" s="22">
        <f>AVERAGE(S4:S13)</f>
        <v>15.709999999999999</v>
      </c>
      <c r="T21" s="22">
        <f>AVERAGE(T4:T13)</f>
        <v>8.5500000000000007</v>
      </c>
      <c r="U21" s="22">
        <f>AVERAGE(U4:U13)</f>
        <v>24.26</v>
      </c>
      <c r="V21" s="21">
        <f>AVERAGE(V4:V18)</f>
        <v>62.925251358788877</v>
      </c>
    </row>
    <row r="22" spans="1:22" x14ac:dyDescent="0.25">
      <c r="A22" s="52"/>
      <c r="B22" s="33" t="s">
        <v>13</v>
      </c>
      <c r="C22" s="5">
        <f>STDEV(C4:C12)</f>
        <v>5.3557082735256509</v>
      </c>
      <c r="D22" s="5">
        <f>STDEV(D4:D12)</f>
        <v>2.5341555683194437</v>
      </c>
      <c r="E22" s="5">
        <f>STDEV(E4:E12)</f>
        <v>7.5478473752454764</v>
      </c>
      <c r="F22" s="5">
        <f>STDEV(F4:F12)</f>
        <v>5.1319343425950903</v>
      </c>
      <c r="G22" s="33" t="s">
        <v>13</v>
      </c>
      <c r="H22" s="8">
        <f>STDEV(H4:H12)</f>
        <v>2.5879528589215024</v>
      </c>
      <c r="I22" s="8">
        <f>STDEV(I4:I12)</f>
        <v>2.3937418407171642</v>
      </c>
      <c r="J22" s="8">
        <f>STDEV(J4:J12)</f>
        <v>3.653080891521566</v>
      </c>
      <c r="K22" s="3">
        <f>STDEV(K4:K12)</f>
        <v>10.125220581401887</v>
      </c>
      <c r="M22" s="33" t="s">
        <v>13</v>
      </c>
      <c r="N22" s="8">
        <f>STDEV(N4:N14)</f>
        <v>11.755187979970566</v>
      </c>
      <c r="O22" s="8">
        <f>STDEV(O4:O14)</f>
        <v>3.5415392133929511</v>
      </c>
      <c r="P22" s="8">
        <f>STDEV(P4:P14)</f>
        <v>12.375827693981169</v>
      </c>
      <c r="Q22" s="3">
        <f>STDEV(Q4:Q14)</f>
        <v>10.376663771643779</v>
      </c>
      <c r="R22" s="33" t="s">
        <v>13</v>
      </c>
      <c r="S22" s="8">
        <f>STDEV(S4:S13)</f>
        <v>9.0325891452377398</v>
      </c>
      <c r="T22" s="8">
        <f>STDEV(T4:T13)</f>
        <v>3.8770693399353426</v>
      </c>
      <c r="U22" s="8">
        <f>STDEV(U4:U13)</f>
        <v>10.700591883941122</v>
      </c>
      <c r="V22" s="3">
        <f>STDEV(V4:V13)</f>
        <v>11.483559868589783</v>
      </c>
    </row>
    <row r="23" spans="1:22" x14ac:dyDescent="0.25">
      <c r="A23" s="52"/>
      <c r="B23" s="37" t="s">
        <v>4</v>
      </c>
      <c r="C23" s="1">
        <f>COUNT(C4:C12)</f>
        <v>9</v>
      </c>
      <c r="D23" s="1">
        <f>COUNT(D4:D12)</f>
        <v>9</v>
      </c>
      <c r="E23" s="1">
        <f>COUNT(E4:E12)</f>
        <v>9</v>
      </c>
      <c r="F23" s="1">
        <f>COUNT(F4:F12)</f>
        <v>9</v>
      </c>
      <c r="G23" s="37" t="s">
        <v>4</v>
      </c>
      <c r="H23" s="4">
        <f>COUNT(H4:H12)</f>
        <v>9</v>
      </c>
      <c r="I23" s="4">
        <f>COUNT(I4:I12)</f>
        <v>9</v>
      </c>
      <c r="J23" s="4">
        <f>COUNT(J4:J12)</f>
        <v>9</v>
      </c>
      <c r="K23" s="6">
        <f>COUNT(K4:K12)</f>
        <v>9</v>
      </c>
      <c r="M23" s="37" t="s">
        <v>4</v>
      </c>
      <c r="N23" s="4">
        <f>COUNT(N4:N14)</f>
        <v>9</v>
      </c>
      <c r="O23" s="4">
        <f>COUNT(O4:O14)</f>
        <v>9</v>
      </c>
      <c r="P23" s="4">
        <f>COUNT(P4:P14)</f>
        <v>9</v>
      </c>
      <c r="Q23" s="6">
        <f>COUNT(Q4:Q14)</f>
        <v>9</v>
      </c>
      <c r="R23" s="37" t="s">
        <v>4</v>
      </c>
      <c r="S23" s="4">
        <f>COUNT(S4:S13)</f>
        <v>10</v>
      </c>
      <c r="T23" s="4">
        <f>COUNT(T4:T13)</f>
        <v>10</v>
      </c>
      <c r="U23" s="4">
        <f>COUNT(U4:U13)</f>
        <v>10</v>
      </c>
      <c r="V23" s="6">
        <f>COUNT(V4:V13)</f>
        <v>10</v>
      </c>
    </row>
    <row r="24" spans="1:22" x14ac:dyDescent="0.25">
      <c r="A24" s="52"/>
      <c r="B24" s="33" t="s">
        <v>5</v>
      </c>
      <c r="C24" s="9">
        <f>C22/(C23-1)^0.5</f>
        <v>1.8935288191334423</v>
      </c>
      <c r="D24" s="9">
        <f>D22/(D23-1)^0.5</f>
        <v>0.8959592934701639</v>
      </c>
      <c r="E24" s="9">
        <f>E22/(E23-1)^0.5</f>
        <v>2.6685670311985801</v>
      </c>
      <c r="F24" s="9">
        <f>F22/(F23-1)^0.5</f>
        <v>1.8144127871265574</v>
      </c>
      <c r="G24" s="33" t="s">
        <v>5</v>
      </c>
      <c r="H24" s="10">
        <f>H22/(H23-1)^0.5</f>
        <v>0.91497950796725336</v>
      </c>
      <c r="I24" s="10">
        <f>I22/(I23-1)^0.5</f>
        <v>0.84631554399053766</v>
      </c>
      <c r="J24" s="10">
        <f>J22/(J23-1)^0.5</f>
        <v>1.2915591353089488</v>
      </c>
      <c r="K24" s="7">
        <f>K22/(K23-1)^0.5</f>
        <v>3.5798060670594358</v>
      </c>
      <c r="M24" s="33" t="s">
        <v>5</v>
      </c>
      <c r="N24" s="10">
        <f>N22/(N23-1)^0.5</f>
        <v>4.1560865673798899</v>
      </c>
      <c r="O24" s="10">
        <f>O22/(O23-1)^0.5</f>
        <v>1.2521231968141135</v>
      </c>
      <c r="P24" s="10">
        <f>P22/(P23-1)^0.5</f>
        <v>4.3755158426051786</v>
      </c>
      <c r="Q24" s="7">
        <f>Q22/(Q23-1)^0.5</f>
        <v>3.6687046595110462</v>
      </c>
      <c r="R24" s="33" t="s">
        <v>5</v>
      </c>
      <c r="S24" s="10">
        <f>S22/(S23-1)^0.5</f>
        <v>3.0108630484125798</v>
      </c>
      <c r="T24" s="10">
        <f>T22/(T23-1)^0.5</f>
        <v>1.2923564466451143</v>
      </c>
      <c r="U24" s="10">
        <f>U22/(U23-1)^0.5</f>
        <v>3.5668639613137074</v>
      </c>
      <c r="V24" s="7">
        <f>V22/(V23-1)^0.5</f>
        <v>3.8278532895299278</v>
      </c>
    </row>
    <row r="25" spans="1:22" x14ac:dyDescent="0.25">
      <c r="A25" s="52"/>
      <c r="B25" s="34"/>
      <c r="C25" s="1"/>
      <c r="D25" s="1"/>
      <c r="E25" s="1"/>
      <c r="F25" s="6"/>
      <c r="G25" s="34"/>
      <c r="H25" s="4"/>
      <c r="I25" s="4"/>
      <c r="J25" s="4"/>
      <c r="K25" s="6"/>
      <c r="M25" s="34"/>
      <c r="N25" s="4"/>
      <c r="O25" s="4"/>
      <c r="P25" s="4"/>
      <c r="Q25" s="6"/>
      <c r="R25" s="34"/>
      <c r="S25" s="4"/>
      <c r="T25" s="4"/>
      <c r="U25" s="4"/>
      <c r="V25" s="6"/>
    </row>
    <row r="26" spans="1:22" ht="15.75" thickBot="1" x14ac:dyDescent="0.3">
      <c r="A26" s="53"/>
      <c r="B26" s="35"/>
      <c r="C26" s="11"/>
      <c r="D26" s="11"/>
      <c r="E26" s="11"/>
      <c r="F26" s="12"/>
      <c r="G26" s="35"/>
      <c r="H26" s="11"/>
      <c r="I26" s="11"/>
      <c r="J26" s="11"/>
      <c r="K26" s="12"/>
      <c r="M26" s="35"/>
      <c r="N26" s="11"/>
      <c r="O26" s="11"/>
      <c r="P26" s="11"/>
      <c r="Q26" s="12"/>
      <c r="R26" s="35"/>
      <c r="S26" s="11"/>
      <c r="T26" s="11"/>
      <c r="U26" s="11"/>
      <c r="V26" s="12"/>
    </row>
    <row r="27" spans="1:22" ht="15.75" thickBo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" customHeight="1" x14ac:dyDescent="0.25">
      <c r="A28" s="1"/>
      <c r="B28" s="42" t="s">
        <v>202</v>
      </c>
      <c r="C28" s="43"/>
      <c r="D28" s="43"/>
      <c r="E28" s="43"/>
      <c r="F28" s="44"/>
      <c r="G28" s="42" t="s">
        <v>203</v>
      </c>
      <c r="H28" s="43"/>
      <c r="I28" s="43"/>
      <c r="J28" s="43"/>
      <c r="K28" s="44"/>
      <c r="M28" s="42" t="s">
        <v>204</v>
      </c>
      <c r="N28" s="43"/>
      <c r="O28" s="43"/>
      <c r="P28" s="43"/>
      <c r="Q28" s="43"/>
      <c r="R28" s="42" t="s">
        <v>205</v>
      </c>
      <c r="S28" s="43"/>
      <c r="T28" s="43"/>
      <c r="U28" s="43"/>
      <c r="V28" s="44"/>
    </row>
    <row r="29" spans="1:22" ht="15.75" customHeight="1" thickBot="1" x14ac:dyDescent="0.3">
      <c r="A29" s="1"/>
      <c r="B29" s="48"/>
      <c r="C29" s="49"/>
      <c r="D29" s="49"/>
      <c r="E29" s="49"/>
      <c r="F29" s="50"/>
      <c r="G29" s="48"/>
      <c r="H29" s="49"/>
      <c r="I29" s="49"/>
      <c r="J29" s="49"/>
      <c r="K29" s="50"/>
      <c r="M29" s="48"/>
      <c r="N29" s="49"/>
      <c r="O29" s="49"/>
      <c r="P29" s="49"/>
      <c r="Q29" s="49"/>
      <c r="R29" s="48"/>
      <c r="S29" s="49"/>
      <c r="T29" s="49"/>
      <c r="U29" s="49"/>
      <c r="V29" s="50"/>
    </row>
    <row r="30" spans="1:22" ht="15.75" thickBot="1" x14ac:dyDescent="0.3">
      <c r="A30" s="51" t="s">
        <v>10</v>
      </c>
      <c r="B30" s="28" t="s">
        <v>11</v>
      </c>
      <c r="C30" s="29" t="s">
        <v>0</v>
      </c>
      <c r="D30" s="29" t="s">
        <v>1</v>
      </c>
      <c r="E30" s="29" t="s">
        <v>2</v>
      </c>
      <c r="F30" s="30" t="s">
        <v>3</v>
      </c>
      <c r="G30" s="28" t="s">
        <v>11</v>
      </c>
      <c r="H30" s="29" t="s">
        <v>0</v>
      </c>
      <c r="I30" s="29" t="s">
        <v>1</v>
      </c>
      <c r="J30" s="29" t="s">
        <v>2</v>
      </c>
      <c r="K30" s="30" t="s">
        <v>3</v>
      </c>
      <c r="L30" s="31"/>
      <c r="M30" s="28" t="s">
        <v>11</v>
      </c>
      <c r="N30" s="29" t="s">
        <v>0</v>
      </c>
      <c r="O30" s="29" t="s">
        <v>1</v>
      </c>
      <c r="P30" s="29" t="s">
        <v>2</v>
      </c>
      <c r="Q30" s="30" t="s">
        <v>3</v>
      </c>
      <c r="R30" s="28" t="s">
        <v>11</v>
      </c>
      <c r="S30" s="29" t="s">
        <v>0</v>
      </c>
      <c r="T30" s="29" t="s">
        <v>1</v>
      </c>
      <c r="U30" s="29" t="s">
        <v>2</v>
      </c>
      <c r="V30" s="30" t="s">
        <v>3</v>
      </c>
    </row>
    <row r="31" spans="1:22" x14ac:dyDescent="0.25">
      <c r="A31" s="52"/>
      <c r="B31" s="32" t="s">
        <v>23</v>
      </c>
      <c r="C31" s="1">
        <v>10.199999999999999</v>
      </c>
      <c r="D31" s="1">
        <v>8</v>
      </c>
      <c r="E31" s="1">
        <f>SUM(C31:D31)</f>
        <v>18.2</v>
      </c>
      <c r="F31" s="3">
        <f>C31/E31*100</f>
        <v>56.043956043956044</v>
      </c>
      <c r="G31" s="32" t="s">
        <v>47</v>
      </c>
      <c r="H31" s="4">
        <v>5.4</v>
      </c>
      <c r="I31" s="4">
        <v>8</v>
      </c>
      <c r="J31" s="4">
        <f>SUM(H31:I31)</f>
        <v>13.4</v>
      </c>
      <c r="K31" s="3">
        <f>H31/J31*100</f>
        <v>40.298507462686565</v>
      </c>
      <c r="M31" s="32" t="s">
        <v>81</v>
      </c>
      <c r="N31" s="4">
        <v>16.100000000000001</v>
      </c>
      <c r="O31" s="4">
        <v>10.3</v>
      </c>
      <c r="P31" s="4">
        <f>SUM(N31:O31)</f>
        <v>26.400000000000002</v>
      </c>
      <c r="Q31" s="3">
        <f>N31/P31*100</f>
        <v>60.984848484848484</v>
      </c>
      <c r="R31" s="32" t="s">
        <v>95</v>
      </c>
      <c r="S31" s="4">
        <v>11.3</v>
      </c>
      <c r="T31" s="4">
        <v>13.6</v>
      </c>
      <c r="U31" s="4">
        <f>SUM(S31:T31)</f>
        <v>24.9</v>
      </c>
      <c r="V31" s="3">
        <f>S31/U31*100</f>
        <v>45.381526104417674</v>
      </c>
    </row>
    <row r="32" spans="1:22" x14ac:dyDescent="0.25">
      <c r="A32" s="52"/>
      <c r="B32" s="33" t="s">
        <v>24</v>
      </c>
      <c r="C32" s="1">
        <v>11.9</v>
      </c>
      <c r="D32" s="1">
        <v>5</v>
      </c>
      <c r="E32" s="1">
        <f t="shared" ref="E32:E45" si="8">SUM(C32:D32)</f>
        <v>16.899999999999999</v>
      </c>
      <c r="F32" s="3">
        <f t="shared" ref="F32:F45" si="9">C32/E32*100</f>
        <v>70.414201183431956</v>
      </c>
      <c r="G32" s="33" t="s">
        <v>48</v>
      </c>
      <c r="H32" s="4">
        <v>7.3</v>
      </c>
      <c r="I32" s="4">
        <v>6</v>
      </c>
      <c r="J32" s="4">
        <f>SUM(H32:I32)</f>
        <v>13.3</v>
      </c>
      <c r="K32" s="3">
        <f>H32/J32*100</f>
        <v>54.887218045112775</v>
      </c>
      <c r="M32" s="33" t="s">
        <v>82</v>
      </c>
      <c r="N32" s="4">
        <v>17.2</v>
      </c>
      <c r="O32" s="4">
        <v>10.3</v>
      </c>
      <c r="P32" s="4">
        <f t="shared" ref="P32:P40" si="10">SUM(N32:O32)</f>
        <v>27.5</v>
      </c>
      <c r="Q32" s="3">
        <f t="shared" ref="Q32:Q40" si="11">N32/P32*100</f>
        <v>62.54545454545454</v>
      </c>
      <c r="R32" s="33" t="s">
        <v>96</v>
      </c>
      <c r="S32" s="4">
        <v>25.1</v>
      </c>
      <c r="T32" s="4">
        <v>25</v>
      </c>
      <c r="U32" s="4">
        <f t="shared" ref="U32:U45" si="12">SUM(S32:T32)</f>
        <v>50.1</v>
      </c>
      <c r="V32" s="3">
        <f t="shared" ref="V32:V45" si="13">S32/U32*100</f>
        <v>50.099800399201598</v>
      </c>
    </row>
    <row r="33" spans="1:22" x14ac:dyDescent="0.25">
      <c r="A33" s="52"/>
      <c r="B33" s="33" t="s">
        <v>25</v>
      </c>
      <c r="C33" s="1">
        <v>15.2</v>
      </c>
      <c r="D33" s="1">
        <v>6</v>
      </c>
      <c r="E33" s="1">
        <f t="shared" si="8"/>
        <v>21.2</v>
      </c>
      <c r="F33" s="3">
        <f t="shared" si="9"/>
        <v>71.698113207547166</v>
      </c>
      <c r="G33" s="33" t="s">
        <v>49</v>
      </c>
      <c r="H33" s="4">
        <v>13.8</v>
      </c>
      <c r="I33" s="4">
        <v>3</v>
      </c>
      <c r="J33" s="4">
        <f t="shared" ref="J33:J46" si="14">SUM(H33:I33)</f>
        <v>16.8</v>
      </c>
      <c r="K33" s="3">
        <f>H33/J33*100</f>
        <v>82.142857142857139</v>
      </c>
      <c r="M33" s="33" t="s">
        <v>83</v>
      </c>
      <c r="N33" s="4">
        <v>21.8</v>
      </c>
      <c r="O33" s="4">
        <v>4.5999999999999996</v>
      </c>
      <c r="P33" s="4">
        <f t="shared" si="10"/>
        <v>26.4</v>
      </c>
      <c r="Q33" s="3">
        <f t="shared" si="11"/>
        <v>82.575757575757578</v>
      </c>
      <c r="R33" s="33" t="s">
        <v>97</v>
      </c>
      <c r="S33" s="4">
        <v>13.9</v>
      </c>
      <c r="T33" s="4">
        <v>6.2</v>
      </c>
      <c r="U33" s="4">
        <f t="shared" si="12"/>
        <v>20.100000000000001</v>
      </c>
      <c r="V33" s="3">
        <f t="shared" si="13"/>
        <v>69.154228855721385</v>
      </c>
    </row>
    <row r="34" spans="1:22" x14ac:dyDescent="0.25">
      <c r="A34" s="52"/>
      <c r="B34" s="33" t="s">
        <v>26</v>
      </c>
      <c r="C34" s="1">
        <v>8</v>
      </c>
      <c r="D34" s="1">
        <v>5</v>
      </c>
      <c r="E34" s="1">
        <f t="shared" si="8"/>
        <v>13</v>
      </c>
      <c r="F34" s="3">
        <f t="shared" si="9"/>
        <v>61.53846153846154</v>
      </c>
      <c r="G34" s="33" t="s">
        <v>50</v>
      </c>
      <c r="H34" s="4">
        <v>4.5</v>
      </c>
      <c r="I34" s="4">
        <v>5.5</v>
      </c>
      <c r="J34" s="4">
        <f t="shared" si="14"/>
        <v>10</v>
      </c>
      <c r="K34" s="3">
        <f>H34/J34*100</f>
        <v>45</v>
      </c>
      <c r="M34" s="33" t="s">
        <v>84</v>
      </c>
      <c r="N34" s="14">
        <v>22.6</v>
      </c>
      <c r="O34" s="4">
        <v>8.9</v>
      </c>
      <c r="P34" s="4">
        <f t="shared" si="10"/>
        <v>31.5</v>
      </c>
      <c r="Q34" s="3">
        <f t="shared" si="11"/>
        <v>71.746031746031747</v>
      </c>
      <c r="R34" s="33" t="s">
        <v>98</v>
      </c>
      <c r="S34" s="14">
        <v>22.6</v>
      </c>
      <c r="T34" s="4">
        <v>16.399999999999999</v>
      </c>
      <c r="U34" s="4">
        <f t="shared" si="12"/>
        <v>39</v>
      </c>
      <c r="V34" s="3">
        <f t="shared" si="13"/>
        <v>57.948717948717956</v>
      </c>
    </row>
    <row r="35" spans="1:22" x14ac:dyDescent="0.25">
      <c r="A35" s="52"/>
      <c r="B35" s="33" t="s">
        <v>27</v>
      </c>
      <c r="C35" s="1">
        <v>10.7</v>
      </c>
      <c r="D35" s="1">
        <v>4.2</v>
      </c>
      <c r="E35" s="1">
        <f t="shared" si="8"/>
        <v>14.899999999999999</v>
      </c>
      <c r="F35" s="3">
        <f t="shared" si="9"/>
        <v>71.812080536912759</v>
      </c>
      <c r="G35" s="33" t="s">
        <v>51</v>
      </c>
      <c r="H35" s="4">
        <v>4.5999999999999996</v>
      </c>
      <c r="I35" s="4">
        <v>5.4</v>
      </c>
      <c r="J35" s="4">
        <f t="shared" si="14"/>
        <v>10</v>
      </c>
      <c r="K35" s="3">
        <f t="shared" ref="K35:K46" si="15">H35/J35*100</f>
        <v>46</v>
      </c>
      <c r="M35" s="33" t="s">
        <v>85</v>
      </c>
      <c r="N35" s="14">
        <v>23</v>
      </c>
      <c r="O35" s="4">
        <v>5.5</v>
      </c>
      <c r="P35" s="4">
        <f t="shared" si="10"/>
        <v>28.5</v>
      </c>
      <c r="Q35" s="3">
        <f t="shared" si="11"/>
        <v>80.701754385964904</v>
      </c>
      <c r="R35" s="33" t="s">
        <v>99</v>
      </c>
      <c r="S35" s="14">
        <v>17.100000000000001</v>
      </c>
      <c r="T35" s="4">
        <v>17.3</v>
      </c>
      <c r="U35" s="4">
        <f t="shared" si="12"/>
        <v>34.400000000000006</v>
      </c>
      <c r="V35" s="3">
        <f t="shared" si="13"/>
        <v>49.70930232558139</v>
      </c>
    </row>
    <row r="36" spans="1:22" x14ac:dyDescent="0.25">
      <c r="A36" s="52"/>
      <c r="B36" s="33" t="s">
        <v>28</v>
      </c>
      <c r="C36" s="1">
        <v>13.3</v>
      </c>
      <c r="D36" s="1">
        <v>3.4</v>
      </c>
      <c r="E36" s="1">
        <f t="shared" si="8"/>
        <v>16.7</v>
      </c>
      <c r="F36" s="3">
        <f t="shared" si="9"/>
        <v>79.640718562874255</v>
      </c>
      <c r="G36" s="33" t="s">
        <v>52</v>
      </c>
      <c r="H36" s="4">
        <v>3.8</v>
      </c>
      <c r="I36" s="4">
        <v>7.1</v>
      </c>
      <c r="J36" s="4">
        <f>SUM(H36:I36)</f>
        <v>10.899999999999999</v>
      </c>
      <c r="K36" s="3">
        <f>H36/J36*100</f>
        <v>34.862385321100916</v>
      </c>
      <c r="M36" s="33" t="s">
        <v>86</v>
      </c>
      <c r="N36" s="14">
        <v>21.5</v>
      </c>
      <c r="O36" s="4">
        <v>8.3000000000000007</v>
      </c>
      <c r="P36" s="4">
        <f t="shared" si="10"/>
        <v>29.8</v>
      </c>
      <c r="Q36" s="3">
        <f t="shared" si="11"/>
        <v>72.147651006711413</v>
      </c>
      <c r="R36" s="33" t="s">
        <v>100</v>
      </c>
      <c r="S36" s="14">
        <v>22</v>
      </c>
      <c r="T36" s="4">
        <v>7.8</v>
      </c>
      <c r="U36" s="4">
        <f t="shared" si="12"/>
        <v>29.8</v>
      </c>
      <c r="V36" s="3">
        <f t="shared" si="13"/>
        <v>73.825503355704697</v>
      </c>
    </row>
    <row r="37" spans="1:22" x14ac:dyDescent="0.25">
      <c r="A37" s="52"/>
      <c r="B37" s="33" t="s">
        <v>29</v>
      </c>
      <c r="C37" s="1">
        <v>8.3000000000000007</v>
      </c>
      <c r="D37" s="1">
        <v>4</v>
      </c>
      <c r="E37" s="1">
        <f t="shared" si="8"/>
        <v>12.3</v>
      </c>
      <c r="F37" s="3">
        <f t="shared" si="9"/>
        <v>67.479674796747972</v>
      </c>
      <c r="G37" s="33" t="s">
        <v>53</v>
      </c>
      <c r="H37" s="4">
        <v>7</v>
      </c>
      <c r="I37" s="4">
        <v>4.2</v>
      </c>
      <c r="J37" s="4">
        <f t="shared" si="14"/>
        <v>11.2</v>
      </c>
      <c r="K37" s="3">
        <f t="shared" si="15"/>
        <v>62.5</v>
      </c>
      <c r="M37" s="33" t="s">
        <v>87</v>
      </c>
      <c r="N37" s="14">
        <v>22.2</v>
      </c>
      <c r="O37" s="4">
        <v>15.6</v>
      </c>
      <c r="P37" s="4">
        <f t="shared" si="10"/>
        <v>37.799999999999997</v>
      </c>
      <c r="Q37" s="3">
        <f t="shared" si="11"/>
        <v>58.730158730158735</v>
      </c>
      <c r="R37" s="33" t="s">
        <v>101</v>
      </c>
      <c r="S37" s="14">
        <v>14.8</v>
      </c>
      <c r="T37" s="4">
        <v>13.3</v>
      </c>
      <c r="U37" s="4">
        <f t="shared" si="12"/>
        <v>28.1</v>
      </c>
      <c r="V37" s="3">
        <f t="shared" si="13"/>
        <v>52.669039145907469</v>
      </c>
    </row>
    <row r="38" spans="1:22" x14ac:dyDescent="0.25">
      <c r="A38" s="52"/>
      <c r="B38" s="33" t="s">
        <v>30</v>
      </c>
      <c r="C38" s="1">
        <v>6.3</v>
      </c>
      <c r="D38" s="1">
        <v>6</v>
      </c>
      <c r="E38" s="1">
        <f t="shared" si="8"/>
        <v>12.3</v>
      </c>
      <c r="F38" s="3">
        <f t="shared" si="9"/>
        <v>51.219512195121951</v>
      </c>
      <c r="G38" s="33" t="s">
        <v>54</v>
      </c>
      <c r="H38" s="4">
        <v>10</v>
      </c>
      <c r="I38" s="4">
        <v>8</v>
      </c>
      <c r="J38" s="4">
        <f t="shared" si="14"/>
        <v>18</v>
      </c>
      <c r="K38" s="3">
        <f t="shared" si="15"/>
        <v>55.555555555555557</v>
      </c>
      <c r="M38" s="33" t="s">
        <v>88</v>
      </c>
      <c r="N38" s="14">
        <v>5.6</v>
      </c>
      <c r="O38" s="4">
        <v>8</v>
      </c>
      <c r="P38" s="4">
        <f t="shared" si="10"/>
        <v>13.6</v>
      </c>
      <c r="Q38" s="3">
        <f t="shared" si="11"/>
        <v>41.17647058823529</v>
      </c>
      <c r="R38" s="33" t="s">
        <v>102</v>
      </c>
      <c r="S38" s="14">
        <v>10.9</v>
      </c>
      <c r="T38" s="4">
        <v>5.7</v>
      </c>
      <c r="U38" s="4">
        <f t="shared" si="12"/>
        <v>16.600000000000001</v>
      </c>
      <c r="V38" s="3">
        <f t="shared" si="13"/>
        <v>65.662650602409627</v>
      </c>
    </row>
    <row r="39" spans="1:22" x14ac:dyDescent="0.25">
      <c r="A39" s="52"/>
      <c r="B39" s="33" t="s">
        <v>31</v>
      </c>
      <c r="C39" s="1">
        <v>12</v>
      </c>
      <c r="D39" s="1">
        <v>7</v>
      </c>
      <c r="E39" s="1">
        <f t="shared" si="8"/>
        <v>19</v>
      </c>
      <c r="F39" s="3">
        <f t="shared" si="9"/>
        <v>63.157894736842103</v>
      </c>
      <c r="G39" s="33" t="s">
        <v>55</v>
      </c>
      <c r="H39" s="4">
        <v>8</v>
      </c>
      <c r="I39" s="4">
        <v>8</v>
      </c>
      <c r="J39" s="4">
        <f t="shared" si="14"/>
        <v>16</v>
      </c>
      <c r="K39" s="3">
        <f t="shared" si="15"/>
        <v>50</v>
      </c>
      <c r="M39" s="33" t="s">
        <v>89</v>
      </c>
      <c r="N39" s="14">
        <v>7.3</v>
      </c>
      <c r="O39" s="4">
        <v>4.5999999999999996</v>
      </c>
      <c r="P39" s="4">
        <f t="shared" si="10"/>
        <v>11.899999999999999</v>
      </c>
      <c r="Q39" s="3">
        <f t="shared" si="11"/>
        <v>61.344537815126053</v>
      </c>
      <c r="R39" s="33" t="s">
        <v>103</v>
      </c>
      <c r="S39" s="4">
        <v>12.7</v>
      </c>
      <c r="T39" s="4">
        <v>9</v>
      </c>
      <c r="U39" s="4">
        <f t="shared" si="12"/>
        <v>21.7</v>
      </c>
      <c r="V39" s="3">
        <f t="shared" si="13"/>
        <v>58.525345622119815</v>
      </c>
    </row>
    <row r="40" spans="1:22" x14ac:dyDescent="0.25">
      <c r="A40" s="52"/>
      <c r="B40" s="33" t="s">
        <v>32</v>
      </c>
      <c r="C40" s="1">
        <v>4</v>
      </c>
      <c r="D40" s="1">
        <v>8</v>
      </c>
      <c r="E40" s="1">
        <f t="shared" si="8"/>
        <v>12</v>
      </c>
      <c r="F40" s="3">
        <f t="shared" si="9"/>
        <v>33.333333333333329</v>
      </c>
      <c r="G40" s="33" t="s">
        <v>56</v>
      </c>
      <c r="H40" s="4">
        <v>7</v>
      </c>
      <c r="I40" s="4">
        <v>6.8</v>
      </c>
      <c r="J40" s="4">
        <f t="shared" si="14"/>
        <v>13.8</v>
      </c>
      <c r="K40" s="3">
        <f t="shared" si="15"/>
        <v>50.724637681159415</v>
      </c>
      <c r="M40" s="33" t="s">
        <v>90</v>
      </c>
      <c r="N40" s="14">
        <v>7.1</v>
      </c>
      <c r="O40" s="14">
        <v>6.4</v>
      </c>
      <c r="P40" s="4">
        <f t="shared" si="10"/>
        <v>13.5</v>
      </c>
      <c r="Q40" s="3">
        <f t="shared" si="11"/>
        <v>52.592592592592588</v>
      </c>
      <c r="R40" s="33" t="s">
        <v>104</v>
      </c>
      <c r="S40" s="4">
        <v>13.7</v>
      </c>
      <c r="T40" s="4">
        <v>6.5</v>
      </c>
      <c r="U40" s="4">
        <f t="shared" si="12"/>
        <v>20.2</v>
      </c>
      <c r="V40" s="3">
        <f t="shared" si="13"/>
        <v>67.821782178217816</v>
      </c>
    </row>
    <row r="41" spans="1:22" x14ac:dyDescent="0.25">
      <c r="A41" s="52"/>
      <c r="B41" s="33" t="s">
        <v>33</v>
      </c>
      <c r="C41" s="1">
        <v>26.3</v>
      </c>
      <c r="D41" s="1">
        <v>17.600000000000001</v>
      </c>
      <c r="E41" s="1">
        <f t="shared" si="8"/>
        <v>43.900000000000006</v>
      </c>
      <c r="F41" s="3">
        <f t="shared" si="9"/>
        <v>59.908883826879268</v>
      </c>
      <c r="G41" s="33" t="s">
        <v>57</v>
      </c>
      <c r="H41" s="14">
        <v>8</v>
      </c>
      <c r="I41" s="14">
        <v>8</v>
      </c>
      <c r="J41" s="4">
        <f t="shared" si="14"/>
        <v>16</v>
      </c>
      <c r="K41" s="3">
        <f t="shared" si="15"/>
        <v>50</v>
      </c>
      <c r="M41" s="33" t="s">
        <v>91</v>
      </c>
      <c r="N41" s="14">
        <v>19.399999999999999</v>
      </c>
      <c r="O41" s="14">
        <v>9.8000000000000007</v>
      </c>
      <c r="P41" s="4">
        <f>SUM(N41:O41)</f>
        <v>29.2</v>
      </c>
      <c r="Q41" s="3">
        <f>N41/P41*100</f>
        <v>66.438356164383563</v>
      </c>
      <c r="R41" s="33" t="s">
        <v>105</v>
      </c>
      <c r="S41" s="4">
        <v>24.4</v>
      </c>
      <c r="T41" s="4">
        <v>9.9</v>
      </c>
      <c r="U41" s="4">
        <f t="shared" si="12"/>
        <v>34.299999999999997</v>
      </c>
      <c r="V41" s="3">
        <f t="shared" si="13"/>
        <v>71.137026239067055</v>
      </c>
    </row>
    <row r="42" spans="1:22" x14ac:dyDescent="0.25">
      <c r="A42" s="52"/>
      <c r="B42" s="33" t="s">
        <v>34</v>
      </c>
      <c r="C42" s="1">
        <v>13.5</v>
      </c>
      <c r="D42" s="1">
        <v>8</v>
      </c>
      <c r="E42" s="1">
        <f t="shared" si="8"/>
        <v>21.5</v>
      </c>
      <c r="F42" s="3">
        <f t="shared" si="9"/>
        <v>62.790697674418603</v>
      </c>
      <c r="G42" s="33" t="s">
        <v>58</v>
      </c>
      <c r="H42" s="14">
        <v>12.4</v>
      </c>
      <c r="I42" s="14">
        <v>8</v>
      </c>
      <c r="J42" s="4">
        <f t="shared" si="14"/>
        <v>20.399999999999999</v>
      </c>
      <c r="K42" s="3">
        <f t="shared" si="15"/>
        <v>60.7843137254902</v>
      </c>
      <c r="M42" s="33" t="s">
        <v>92</v>
      </c>
      <c r="N42" s="4">
        <v>11</v>
      </c>
      <c r="O42" s="4">
        <v>1.3</v>
      </c>
      <c r="P42" s="4">
        <f>SUM(N42:O42)</f>
        <v>12.3</v>
      </c>
      <c r="Q42" s="3">
        <f>N42/P42*100</f>
        <v>89.430894308943081</v>
      </c>
      <c r="R42" s="33" t="s">
        <v>106</v>
      </c>
      <c r="S42" s="4">
        <v>23.1</v>
      </c>
      <c r="T42" s="4">
        <v>8.6</v>
      </c>
      <c r="U42" s="4">
        <f t="shared" si="12"/>
        <v>31.700000000000003</v>
      </c>
      <c r="V42" s="3">
        <f t="shared" si="13"/>
        <v>72.870662460567829</v>
      </c>
    </row>
    <row r="43" spans="1:22" x14ac:dyDescent="0.25">
      <c r="A43" s="52"/>
      <c r="B43" s="33" t="s">
        <v>35</v>
      </c>
      <c r="C43" s="1">
        <v>8.4</v>
      </c>
      <c r="D43" s="1">
        <v>4</v>
      </c>
      <c r="E43" s="1">
        <f t="shared" si="8"/>
        <v>12.4</v>
      </c>
      <c r="F43" s="3">
        <f t="shared" si="9"/>
        <v>67.741935483870975</v>
      </c>
      <c r="G43" s="33" t="s">
        <v>59</v>
      </c>
      <c r="H43" s="14">
        <v>4.8</v>
      </c>
      <c r="I43" s="14">
        <v>6.2</v>
      </c>
      <c r="J43" s="4">
        <f t="shared" si="14"/>
        <v>11</v>
      </c>
      <c r="K43" s="3">
        <f t="shared" si="15"/>
        <v>43.636363636363633</v>
      </c>
      <c r="M43" s="33" t="s">
        <v>93</v>
      </c>
      <c r="N43" s="4">
        <v>11.1</v>
      </c>
      <c r="O43" s="4">
        <v>4</v>
      </c>
      <c r="P43" s="4">
        <f>SUM(N43:O43)</f>
        <v>15.1</v>
      </c>
      <c r="Q43" s="3">
        <f>N43/P43*100</f>
        <v>73.509933774834437</v>
      </c>
      <c r="R43" s="33" t="s">
        <v>107</v>
      </c>
      <c r="S43" s="4">
        <v>8.3000000000000007</v>
      </c>
      <c r="T43" s="4">
        <v>4.0999999999999996</v>
      </c>
      <c r="U43" s="4">
        <f t="shared" si="12"/>
        <v>12.4</v>
      </c>
      <c r="V43" s="3">
        <f t="shared" si="13"/>
        <v>66.935483870967744</v>
      </c>
    </row>
    <row r="44" spans="1:22" x14ac:dyDescent="0.25">
      <c r="A44" s="52"/>
      <c r="B44" s="33" t="s">
        <v>36</v>
      </c>
      <c r="C44" s="1">
        <v>7.1</v>
      </c>
      <c r="D44" s="1">
        <v>5.6</v>
      </c>
      <c r="E44" s="1">
        <f t="shared" si="8"/>
        <v>12.7</v>
      </c>
      <c r="F44" s="3">
        <f t="shared" si="9"/>
        <v>55.905511811023622</v>
      </c>
      <c r="G44" s="33" t="s">
        <v>60</v>
      </c>
      <c r="H44" s="14">
        <v>3.4</v>
      </c>
      <c r="I44" s="14">
        <v>10.199999999999999</v>
      </c>
      <c r="J44" s="4">
        <f t="shared" si="14"/>
        <v>13.6</v>
      </c>
      <c r="K44" s="3">
        <f t="shared" si="15"/>
        <v>25</v>
      </c>
      <c r="M44" s="33" t="s">
        <v>94</v>
      </c>
      <c r="N44" s="4">
        <v>6.7</v>
      </c>
      <c r="O44" s="4">
        <v>4.5</v>
      </c>
      <c r="P44" s="4">
        <f>SUM(N44:O44)</f>
        <v>11.2</v>
      </c>
      <c r="Q44" s="3">
        <f>N44/P44*100</f>
        <v>59.821428571428584</v>
      </c>
      <c r="R44" s="33" t="s">
        <v>108</v>
      </c>
      <c r="S44" s="4">
        <v>24.8</v>
      </c>
      <c r="T44" s="4">
        <v>10</v>
      </c>
      <c r="U44" s="4">
        <f t="shared" si="12"/>
        <v>34.799999999999997</v>
      </c>
      <c r="V44" s="3">
        <f t="shared" si="13"/>
        <v>71.264367816091962</v>
      </c>
    </row>
    <row r="45" spans="1:22" x14ac:dyDescent="0.25">
      <c r="A45" s="52"/>
      <c r="B45" s="33" t="s">
        <v>37</v>
      </c>
      <c r="C45" s="1">
        <v>15.6</v>
      </c>
      <c r="D45" s="1">
        <v>3.4</v>
      </c>
      <c r="E45" s="1">
        <f t="shared" si="8"/>
        <v>19</v>
      </c>
      <c r="F45" s="3">
        <f t="shared" si="9"/>
        <v>82.10526315789474</v>
      </c>
      <c r="G45" s="33" t="s">
        <v>61</v>
      </c>
      <c r="H45" s="14">
        <v>5.9</v>
      </c>
      <c r="I45" s="14">
        <v>6.7</v>
      </c>
      <c r="J45" s="4">
        <f t="shared" si="14"/>
        <v>12.600000000000001</v>
      </c>
      <c r="K45" s="3">
        <f t="shared" si="15"/>
        <v>46.825396825396822</v>
      </c>
      <c r="M45" s="34"/>
      <c r="N45" s="4"/>
      <c r="O45" s="4"/>
      <c r="P45" s="4"/>
      <c r="Q45" s="6"/>
      <c r="R45" s="33" t="s">
        <v>109</v>
      </c>
      <c r="S45" s="4">
        <v>17.7</v>
      </c>
      <c r="T45" s="4">
        <v>10.4</v>
      </c>
      <c r="U45" s="4">
        <f t="shared" si="12"/>
        <v>28.1</v>
      </c>
      <c r="V45" s="3">
        <f t="shared" si="13"/>
        <v>62.989323843416365</v>
      </c>
    </row>
    <row r="46" spans="1:22" x14ac:dyDescent="0.25">
      <c r="A46" s="52"/>
      <c r="B46" s="34"/>
      <c r="C46" s="1"/>
      <c r="D46" s="1"/>
      <c r="E46" s="1"/>
      <c r="F46" s="3"/>
      <c r="G46" s="33" t="s">
        <v>62</v>
      </c>
      <c r="H46" s="14">
        <v>5.8</v>
      </c>
      <c r="I46" s="14">
        <v>7.1</v>
      </c>
      <c r="J46" s="4">
        <f t="shared" si="14"/>
        <v>12.899999999999999</v>
      </c>
      <c r="K46" s="3">
        <f t="shared" si="15"/>
        <v>44.961240310077521</v>
      </c>
      <c r="M46" s="34"/>
      <c r="N46" s="4"/>
      <c r="O46" s="4"/>
      <c r="P46" s="4"/>
      <c r="Q46" s="6"/>
      <c r="R46" s="34"/>
      <c r="S46" s="4"/>
      <c r="T46" s="4"/>
      <c r="U46" s="4"/>
      <c r="V46" s="6"/>
    </row>
    <row r="47" spans="1:22" x14ac:dyDescent="0.25">
      <c r="A47" s="52"/>
      <c r="B47" s="34"/>
      <c r="C47" s="1"/>
      <c r="D47" s="1"/>
      <c r="E47" s="1"/>
      <c r="F47" s="3"/>
      <c r="G47" s="33" t="s">
        <v>63</v>
      </c>
      <c r="H47" s="14">
        <v>6.4</v>
      </c>
      <c r="I47" s="14">
        <v>12</v>
      </c>
      <c r="J47" s="4">
        <f>SUM(H47:I47)</f>
        <v>18.399999999999999</v>
      </c>
      <c r="K47" s="3">
        <f>H47/J47*100</f>
        <v>34.782608695652179</v>
      </c>
      <c r="M47" s="34"/>
      <c r="N47" s="4"/>
      <c r="O47" s="4"/>
      <c r="P47" s="4"/>
      <c r="Q47" s="6"/>
      <c r="R47" s="34"/>
      <c r="S47" s="4"/>
      <c r="T47" s="4"/>
      <c r="U47" s="4"/>
      <c r="V47" s="6"/>
    </row>
    <row r="48" spans="1:22" x14ac:dyDescent="0.25">
      <c r="A48" s="52"/>
      <c r="B48" s="34"/>
      <c r="C48" s="1"/>
      <c r="D48" s="1"/>
      <c r="E48" s="1"/>
      <c r="F48" s="3"/>
      <c r="G48" s="33" t="s">
        <v>64</v>
      </c>
      <c r="H48" s="14">
        <v>10</v>
      </c>
      <c r="I48" s="14">
        <v>10</v>
      </c>
      <c r="J48" s="4">
        <f>SUM(H48:I48)</f>
        <v>20</v>
      </c>
      <c r="K48" s="3">
        <f>H48/J48*100</f>
        <v>50</v>
      </c>
      <c r="M48" s="34"/>
      <c r="N48" s="4"/>
      <c r="O48" s="4"/>
      <c r="P48" s="4"/>
      <c r="Q48" s="6"/>
      <c r="R48" s="34"/>
      <c r="S48" s="4"/>
      <c r="T48" s="4"/>
      <c r="U48" s="4"/>
      <c r="V48" s="6"/>
    </row>
    <row r="49" spans="1:22" x14ac:dyDescent="0.25">
      <c r="A49" s="52"/>
      <c r="B49" s="34"/>
      <c r="C49" s="1"/>
      <c r="D49" s="1"/>
      <c r="E49" s="1"/>
      <c r="F49" s="3"/>
      <c r="G49" s="34"/>
      <c r="H49" s="4"/>
      <c r="I49" s="4"/>
      <c r="J49" s="4"/>
      <c r="K49" s="6"/>
      <c r="M49" s="34"/>
      <c r="N49" s="4"/>
      <c r="O49" s="4"/>
      <c r="P49" s="4"/>
      <c r="Q49" s="6"/>
      <c r="R49" s="34"/>
      <c r="S49" s="4"/>
      <c r="T49" s="4"/>
      <c r="U49" s="4"/>
      <c r="V49" s="6"/>
    </row>
    <row r="50" spans="1:22" x14ac:dyDescent="0.25">
      <c r="A50" s="52"/>
      <c r="B50" s="34"/>
      <c r="C50" s="1"/>
      <c r="D50" s="1"/>
      <c r="E50" s="1"/>
      <c r="F50" s="6"/>
      <c r="G50" s="34"/>
      <c r="H50" s="4"/>
      <c r="I50" s="4"/>
      <c r="J50" s="4"/>
      <c r="K50" s="6"/>
      <c r="M50" s="34"/>
      <c r="N50" s="4"/>
      <c r="O50" s="4"/>
      <c r="P50" s="4"/>
      <c r="Q50" s="6"/>
      <c r="R50" s="34"/>
      <c r="S50" s="4"/>
      <c r="T50" s="4"/>
      <c r="U50" s="4"/>
      <c r="V50" s="6"/>
    </row>
    <row r="51" spans="1:22" x14ac:dyDescent="0.25">
      <c r="A51" s="52"/>
      <c r="B51" s="34"/>
      <c r="C51" s="1"/>
      <c r="D51" s="1"/>
      <c r="E51" s="1"/>
      <c r="F51" s="6"/>
      <c r="G51" s="34"/>
      <c r="H51" s="4"/>
      <c r="I51" s="4"/>
      <c r="J51" s="4"/>
      <c r="K51" s="6"/>
      <c r="M51" s="34"/>
      <c r="N51" s="4"/>
      <c r="O51" s="4"/>
      <c r="P51" s="4"/>
      <c r="Q51" s="6"/>
      <c r="R51" s="34"/>
      <c r="S51" s="4"/>
      <c r="T51" s="4"/>
      <c r="U51" s="4"/>
      <c r="V51" s="6"/>
    </row>
    <row r="52" spans="1:22" x14ac:dyDescent="0.25">
      <c r="A52" s="52"/>
      <c r="B52" s="33" t="s">
        <v>12</v>
      </c>
      <c r="C52" s="20">
        <f>AVERAGE(C31:C45)</f>
        <v>11.386666666666665</v>
      </c>
      <c r="D52" s="20">
        <f>AVERAGE(D31:D45)</f>
        <v>6.3466666666666658</v>
      </c>
      <c r="E52" s="20">
        <f>AVERAGE(E31:E45)</f>
        <v>17.733333333333334</v>
      </c>
      <c r="F52" s="21">
        <f>AVERAGE(F31:F45)</f>
        <v>63.652682539287753</v>
      </c>
      <c r="G52" s="33" t="s">
        <v>12</v>
      </c>
      <c r="H52" s="22">
        <f>AVERAGE(H31:H48)</f>
        <v>7.116666666666668</v>
      </c>
      <c r="I52" s="22">
        <f>AVERAGE(I31:I48)</f>
        <v>7.2333333333333325</v>
      </c>
      <c r="J52" s="22">
        <f>AVERAGE(J31:J48)</f>
        <v>14.350000000000001</v>
      </c>
      <c r="K52" s="21">
        <f>AVERAGE(K31:K48)</f>
        <v>48.775615800080708</v>
      </c>
      <c r="L52" s="23"/>
      <c r="M52" s="33" t="s">
        <v>12</v>
      </c>
      <c r="N52" s="22">
        <f>AVERAGE(N31:N44)</f>
        <v>15.185714285714283</v>
      </c>
      <c r="O52" s="22">
        <f>AVERAGE(O31:O44)</f>
        <v>7.2928571428571427</v>
      </c>
      <c r="P52" s="22">
        <f>AVERAGE(P31:P44)</f>
        <v>22.478571428571431</v>
      </c>
      <c r="Q52" s="22">
        <f>AVERAGE(Q31:Q44)</f>
        <v>66.696133592176494</v>
      </c>
      <c r="R52" s="33" t="s">
        <v>12</v>
      </c>
      <c r="S52" s="22">
        <f>AVERAGE(S31:S45)</f>
        <v>17.493333333333332</v>
      </c>
      <c r="T52" s="22">
        <f>AVERAGE(T31:T45)</f>
        <v>10.919999999999998</v>
      </c>
      <c r="U52" s="22">
        <f>AVERAGE(U31:U45)</f>
        <v>28.413333333333334</v>
      </c>
      <c r="V52" s="21">
        <f>AVERAGE(V31:V45)</f>
        <v>62.399650717874025</v>
      </c>
    </row>
    <row r="53" spans="1:22" x14ac:dyDescent="0.25">
      <c r="A53" s="52"/>
      <c r="B53" s="33" t="s">
        <v>13</v>
      </c>
      <c r="C53" s="5">
        <f>STDEV(C31:C45)</f>
        <v>5.3055047782827387</v>
      </c>
      <c r="D53" s="5">
        <f>STDEV(D31:D45)</f>
        <v>3.5119930578085219</v>
      </c>
      <c r="E53" s="5">
        <f>STDEV(E31:E45)</f>
        <v>7.983077339567985</v>
      </c>
      <c r="F53" s="3">
        <f>STDEV(F31:F45)</f>
        <v>11.999218956210148</v>
      </c>
      <c r="G53" s="33" t="s">
        <v>13</v>
      </c>
      <c r="H53" s="8">
        <f>STDEV(H31:H48)</f>
        <v>2.8785719498717084</v>
      </c>
      <c r="I53" s="8">
        <f>STDEV(I31:I48)</f>
        <v>2.151606786730766</v>
      </c>
      <c r="J53" s="8">
        <f>STDEV(J31:J48)</f>
        <v>3.3310040881533181</v>
      </c>
      <c r="K53" s="3">
        <f>STDEV(K31:K48)</f>
        <v>12.43998106519175</v>
      </c>
      <c r="M53" s="33" t="s">
        <v>13</v>
      </c>
      <c r="N53" s="8">
        <f>STDEV(N31:N44)</f>
        <v>6.7776620819205347</v>
      </c>
      <c r="O53" s="8">
        <f>STDEV(O31:O44)</f>
        <v>3.6220402847257014</v>
      </c>
      <c r="P53" s="8">
        <f>STDEV(P31:P44)</f>
        <v>9.045796182284251</v>
      </c>
      <c r="Q53" s="8">
        <f>STDEV(Q31:Q44)</f>
        <v>12.728743779995408</v>
      </c>
      <c r="R53" s="33" t="s">
        <v>13</v>
      </c>
      <c r="S53" s="8">
        <f>STDEV(S31:S45)</f>
        <v>5.7374044239368036</v>
      </c>
      <c r="T53" s="8">
        <f>STDEV(T31:T45)</f>
        <v>5.4665476177513419</v>
      </c>
      <c r="U53" s="8">
        <f>STDEV(U31:U45)</f>
        <v>9.6234732864615022</v>
      </c>
      <c r="V53" s="3">
        <f>STDEV(V31:V45)</f>
        <v>9.3852593604020651</v>
      </c>
    </row>
    <row r="54" spans="1:22" x14ac:dyDescent="0.25">
      <c r="A54" s="52"/>
      <c r="B54" s="37" t="s">
        <v>4</v>
      </c>
      <c r="C54" s="1">
        <f>COUNT(C31:C45)</f>
        <v>15</v>
      </c>
      <c r="D54" s="1">
        <f>COUNT(D31:D45)</f>
        <v>15</v>
      </c>
      <c r="E54" s="1">
        <f>COUNT(E31:E45)</f>
        <v>15</v>
      </c>
      <c r="F54" s="1">
        <f>COUNT(F31:F45)</f>
        <v>15</v>
      </c>
      <c r="G54" s="37" t="s">
        <v>4</v>
      </c>
      <c r="H54" s="4">
        <f>COUNT(H31:H48)</f>
        <v>18</v>
      </c>
      <c r="I54" s="4">
        <f>COUNT(I31:I48)</f>
        <v>18</v>
      </c>
      <c r="J54" s="4">
        <f>COUNT(J31:J48)</f>
        <v>18</v>
      </c>
      <c r="K54" s="6">
        <f>COUNT(K31:K48)</f>
        <v>18</v>
      </c>
      <c r="M54" s="37" t="s">
        <v>4</v>
      </c>
      <c r="N54" s="4">
        <f>COUNT(N31:N44)</f>
        <v>14</v>
      </c>
      <c r="O54" s="4">
        <f>COUNT(O31:O44)</f>
        <v>14</v>
      </c>
      <c r="P54" s="4">
        <f>COUNT(P31:P44)</f>
        <v>14</v>
      </c>
      <c r="Q54" s="4">
        <f>COUNT(Q31:Q44)</f>
        <v>14</v>
      </c>
      <c r="R54" s="37" t="s">
        <v>4</v>
      </c>
      <c r="S54" s="4">
        <f>COUNT(S31:S45)</f>
        <v>15</v>
      </c>
      <c r="T54" s="4">
        <f>COUNT(T31:T45)</f>
        <v>15</v>
      </c>
      <c r="U54" s="4">
        <f>COUNT(U31:U45)</f>
        <v>15</v>
      </c>
      <c r="V54" s="6">
        <f>COUNT(V31:V45)</f>
        <v>15</v>
      </c>
    </row>
    <row r="55" spans="1:22" x14ac:dyDescent="0.25">
      <c r="A55" s="52"/>
      <c r="B55" s="33" t="s">
        <v>5</v>
      </c>
      <c r="C55" s="9">
        <f>C53/(C54-1)^0.5</f>
        <v>1.4179557960161466</v>
      </c>
      <c r="D55" s="9">
        <f>D53/(D54-1)^0.5</f>
        <v>0.93861962621771844</v>
      </c>
      <c r="E55" s="9">
        <f>E53/(E54-1)^0.5</f>
        <v>2.1335671640558727</v>
      </c>
      <c r="F55" s="7">
        <f>F53/(F54-1)^0.5</f>
        <v>3.2069261602158288</v>
      </c>
      <c r="G55" s="33" t="s">
        <v>5</v>
      </c>
      <c r="H55" s="10">
        <f>H53/(H54-1)^0.5</f>
        <v>0.69815624707419055</v>
      </c>
      <c r="I55" s="10">
        <f>I53/(I54-1)^0.5</f>
        <v>0.5218412968521623</v>
      </c>
      <c r="J55" s="10">
        <f>J53/(J54-1)^0.5</f>
        <v>0.80788715851884541</v>
      </c>
      <c r="K55" s="7">
        <f>K53/(K54-1)^0.5</f>
        <v>3.0171385830864286</v>
      </c>
      <c r="M55" s="33" t="s">
        <v>5</v>
      </c>
      <c r="N55" s="10">
        <f>N53/(N54-1)^0.5</f>
        <v>1.8797852433948079</v>
      </c>
      <c r="O55" s="10">
        <f>O53/(O54-1)^0.5</f>
        <v>1.0045732283365156</v>
      </c>
      <c r="P55" s="10">
        <f>P53/(P54-1)^0.5</f>
        <v>2.5088524586632515</v>
      </c>
      <c r="Q55" s="10">
        <f>Q53/(Q54-1)^0.5</f>
        <v>3.5303183362320589</v>
      </c>
      <c r="R55" s="33" t="s">
        <v>5</v>
      </c>
      <c r="S55" s="10">
        <f>S53/(S54-1)^0.5</f>
        <v>1.5333858316951881</v>
      </c>
      <c r="T55" s="10">
        <f>T53/(T54-1)^0.5</f>
        <v>1.4609963052936286</v>
      </c>
      <c r="U55" s="10">
        <f>U53/(U54-1)^0.5</f>
        <v>2.5719814220507415</v>
      </c>
      <c r="V55" s="7">
        <f>V53/(V54-1)^0.5</f>
        <v>2.5083160723312616</v>
      </c>
    </row>
    <row r="56" spans="1:22" x14ac:dyDescent="0.25">
      <c r="A56" s="52"/>
      <c r="B56" s="34"/>
      <c r="C56" s="1"/>
      <c r="D56" s="1"/>
      <c r="E56" s="1"/>
      <c r="F56" s="6"/>
      <c r="G56" s="34"/>
      <c r="H56" s="4"/>
      <c r="I56" s="4"/>
      <c r="J56" s="4"/>
      <c r="K56" s="6"/>
      <c r="M56" s="34"/>
      <c r="N56" s="4"/>
      <c r="O56" s="4"/>
      <c r="P56" s="4"/>
      <c r="Q56" s="4"/>
      <c r="R56" s="34"/>
      <c r="S56" s="4"/>
      <c r="T56" s="4"/>
      <c r="U56" s="4"/>
      <c r="V56" s="6"/>
    </row>
    <row r="57" spans="1:22" ht="15.75" thickBot="1" x14ac:dyDescent="0.3">
      <c r="A57" s="53"/>
      <c r="B57" s="35"/>
      <c r="C57" s="11"/>
      <c r="D57" s="11"/>
      <c r="E57" s="11"/>
      <c r="F57" s="12"/>
      <c r="G57" s="35"/>
      <c r="H57" s="11"/>
      <c r="I57" s="11"/>
      <c r="J57" s="11"/>
      <c r="K57" s="12"/>
      <c r="M57" s="35"/>
      <c r="N57" s="11"/>
      <c r="O57" s="11"/>
      <c r="P57" s="11"/>
      <c r="Q57" s="12"/>
      <c r="R57" s="35"/>
      <c r="S57" s="11"/>
      <c r="T57" s="11"/>
      <c r="U57" s="11"/>
      <c r="V57" s="12"/>
    </row>
  </sheetData>
  <mergeCells count="10">
    <mergeCell ref="A3:A26"/>
    <mergeCell ref="B28:F29"/>
    <mergeCell ref="G28:K29"/>
    <mergeCell ref="A30:A57"/>
    <mergeCell ref="M1:Q2"/>
    <mergeCell ref="R1:V2"/>
    <mergeCell ref="M28:Q29"/>
    <mergeCell ref="R28:V29"/>
    <mergeCell ref="B1:F2"/>
    <mergeCell ref="G1:K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7"/>
  <sheetViews>
    <sheetView topLeftCell="A16" workbookViewId="0">
      <selection activeCell="AB11" sqref="AB11"/>
    </sheetView>
  </sheetViews>
  <sheetFormatPr defaultRowHeight="15" x14ac:dyDescent="0.25"/>
  <cols>
    <col min="1" max="10" width="9.140625" style="1"/>
    <col min="11" max="11" width="10.42578125" style="1" customWidth="1"/>
    <col min="12" max="16384" width="9.140625" style="1"/>
  </cols>
  <sheetData>
    <row r="1" spans="1:22" ht="15" customHeight="1" x14ac:dyDescent="0.25">
      <c r="B1" s="42" t="s">
        <v>202</v>
      </c>
      <c r="C1" s="43"/>
      <c r="D1" s="43"/>
      <c r="E1" s="43"/>
      <c r="F1" s="44"/>
      <c r="G1" s="42" t="s">
        <v>203</v>
      </c>
      <c r="H1" s="43"/>
      <c r="I1" s="43"/>
      <c r="J1" s="43"/>
      <c r="K1" s="44"/>
      <c r="M1" s="42" t="s">
        <v>204</v>
      </c>
      <c r="N1" s="43"/>
      <c r="O1" s="43"/>
      <c r="P1" s="43"/>
      <c r="Q1" s="43"/>
      <c r="R1" s="42" t="s">
        <v>205</v>
      </c>
      <c r="S1" s="43"/>
      <c r="T1" s="43"/>
      <c r="U1" s="43"/>
      <c r="V1" s="44"/>
    </row>
    <row r="2" spans="1:22" ht="15.75" customHeight="1" thickBot="1" x14ac:dyDescent="0.3">
      <c r="B2" s="45"/>
      <c r="C2" s="46"/>
      <c r="D2" s="46"/>
      <c r="E2" s="46"/>
      <c r="F2" s="47"/>
      <c r="G2" s="45"/>
      <c r="H2" s="46"/>
      <c r="I2" s="46"/>
      <c r="J2" s="46"/>
      <c r="K2" s="47"/>
      <c r="M2" s="45"/>
      <c r="N2" s="46"/>
      <c r="O2" s="46"/>
      <c r="P2" s="46"/>
      <c r="Q2" s="46"/>
      <c r="R2" s="45"/>
      <c r="S2" s="46"/>
      <c r="T2" s="46"/>
      <c r="U2" s="46"/>
      <c r="V2" s="47"/>
    </row>
    <row r="3" spans="1:22" ht="15.75" customHeight="1" thickBot="1" x14ac:dyDescent="0.3">
      <c r="A3" s="51" t="s">
        <v>9</v>
      </c>
      <c r="B3" s="28" t="s">
        <v>11</v>
      </c>
      <c r="C3" s="29" t="s">
        <v>0</v>
      </c>
      <c r="D3" s="29" t="s">
        <v>1</v>
      </c>
      <c r="E3" s="29" t="s">
        <v>2</v>
      </c>
      <c r="F3" s="30" t="s">
        <v>3</v>
      </c>
      <c r="G3" s="28" t="s">
        <v>11</v>
      </c>
      <c r="H3" s="29" t="s">
        <v>0</v>
      </c>
      <c r="I3" s="29" t="s">
        <v>1</v>
      </c>
      <c r="J3" s="29" t="s">
        <v>2</v>
      </c>
      <c r="K3" s="30" t="s">
        <v>3</v>
      </c>
      <c r="L3" s="17"/>
      <c r="M3" s="25" t="s">
        <v>11</v>
      </c>
      <c r="N3" s="26" t="s">
        <v>0</v>
      </c>
      <c r="O3" s="26" t="s">
        <v>1</v>
      </c>
      <c r="P3" s="26" t="s">
        <v>2</v>
      </c>
      <c r="Q3" s="27" t="s">
        <v>3</v>
      </c>
      <c r="R3" s="25" t="s">
        <v>11</v>
      </c>
      <c r="S3" s="26" t="s">
        <v>0</v>
      </c>
      <c r="T3" s="26" t="s">
        <v>1</v>
      </c>
      <c r="U3" s="26" t="s">
        <v>2</v>
      </c>
      <c r="V3" s="27" t="s">
        <v>3</v>
      </c>
    </row>
    <row r="4" spans="1:22" x14ac:dyDescent="0.25">
      <c r="A4" s="52"/>
      <c r="B4" s="32" t="s">
        <v>110</v>
      </c>
      <c r="C4" s="4">
        <v>10.4</v>
      </c>
      <c r="D4" s="4">
        <v>4.3</v>
      </c>
      <c r="E4" s="4">
        <f t="shared" ref="E4:E11" si="0">SUM(C4:D4)</f>
        <v>14.7</v>
      </c>
      <c r="F4" s="3">
        <f t="shared" ref="F4:F11" si="1">C4/E4*100</f>
        <v>70.748299319727892</v>
      </c>
      <c r="G4" s="32" t="s">
        <v>111</v>
      </c>
      <c r="H4" s="4">
        <v>13.2</v>
      </c>
      <c r="I4" s="4">
        <v>6.8</v>
      </c>
      <c r="J4" s="4">
        <f>SUM(H4:I4)</f>
        <v>20</v>
      </c>
      <c r="K4" s="3">
        <f t="shared" ref="K4:K11" si="2">H4/J4*100</f>
        <v>65.999999999999986</v>
      </c>
      <c r="M4" s="32" t="s">
        <v>112</v>
      </c>
      <c r="N4" s="2">
        <v>11.4</v>
      </c>
      <c r="O4" s="2">
        <v>12.3</v>
      </c>
      <c r="P4" s="2">
        <f t="shared" ref="P4:P13" si="3">SUM(N4:O4)</f>
        <v>23.700000000000003</v>
      </c>
      <c r="Q4" s="24">
        <f t="shared" ref="Q4:Q13" si="4">N4/P4*100</f>
        <v>48.101265822784804</v>
      </c>
      <c r="R4" s="32" t="s">
        <v>113</v>
      </c>
      <c r="S4" s="2">
        <v>14.9</v>
      </c>
      <c r="T4" s="2">
        <v>16.7</v>
      </c>
      <c r="U4" s="2">
        <f t="shared" ref="U4:U14" si="5">SUM(S4:T4)</f>
        <v>31.6</v>
      </c>
      <c r="V4" s="24">
        <f t="shared" ref="V4:V14" si="6">S4/U4*100</f>
        <v>47.151898734177216</v>
      </c>
    </row>
    <row r="5" spans="1:22" x14ac:dyDescent="0.25">
      <c r="A5" s="52"/>
      <c r="B5" s="33" t="s">
        <v>114</v>
      </c>
      <c r="C5" s="4">
        <v>11.8</v>
      </c>
      <c r="D5" s="4">
        <v>10.6</v>
      </c>
      <c r="E5" s="4">
        <f t="shared" si="0"/>
        <v>22.4</v>
      </c>
      <c r="F5" s="3">
        <f t="shared" si="1"/>
        <v>52.678571428571431</v>
      </c>
      <c r="G5" s="33" t="s">
        <v>121</v>
      </c>
      <c r="H5" s="4">
        <v>11</v>
      </c>
      <c r="I5" s="4">
        <v>9.6999999999999993</v>
      </c>
      <c r="J5" s="4">
        <f t="shared" ref="J5:J11" si="7">SUM(H5:I5)</f>
        <v>20.7</v>
      </c>
      <c r="K5" s="3">
        <f t="shared" si="2"/>
        <v>53.140096618357489</v>
      </c>
      <c r="M5" s="33" t="s">
        <v>128</v>
      </c>
      <c r="N5" s="4">
        <v>29.9</v>
      </c>
      <c r="O5" s="4">
        <v>16.100000000000001</v>
      </c>
      <c r="P5" s="4">
        <f t="shared" si="3"/>
        <v>46</v>
      </c>
      <c r="Q5" s="3">
        <f t="shared" si="4"/>
        <v>65</v>
      </c>
      <c r="R5" s="33" t="s">
        <v>137</v>
      </c>
      <c r="S5" s="4">
        <v>25.8</v>
      </c>
      <c r="T5" s="4">
        <v>14.6</v>
      </c>
      <c r="U5" s="4">
        <f t="shared" si="5"/>
        <v>40.4</v>
      </c>
      <c r="V5" s="3">
        <f t="shared" si="6"/>
        <v>63.861386138613859</v>
      </c>
    </row>
    <row r="6" spans="1:22" x14ac:dyDescent="0.25">
      <c r="A6" s="52"/>
      <c r="B6" s="33" t="s">
        <v>115</v>
      </c>
      <c r="C6" s="4">
        <v>16.3</v>
      </c>
      <c r="D6" s="4">
        <v>10.9</v>
      </c>
      <c r="E6" s="4">
        <f t="shared" si="0"/>
        <v>27.200000000000003</v>
      </c>
      <c r="F6" s="3">
        <f t="shared" si="1"/>
        <v>59.92647058823529</v>
      </c>
      <c r="G6" s="33" t="s">
        <v>122</v>
      </c>
      <c r="H6" s="4">
        <v>15.3</v>
      </c>
      <c r="I6" s="4">
        <v>6</v>
      </c>
      <c r="J6" s="14">
        <f t="shared" si="7"/>
        <v>21.3</v>
      </c>
      <c r="K6" s="3">
        <f t="shared" si="2"/>
        <v>71.83098591549296</v>
      </c>
      <c r="M6" s="33" t="s">
        <v>129</v>
      </c>
      <c r="N6" s="4">
        <v>10.9</v>
      </c>
      <c r="O6" s="4">
        <v>6.1</v>
      </c>
      <c r="P6" s="4">
        <f t="shared" si="3"/>
        <v>17</v>
      </c>
      <c r="Q6" s="3">
        <f t="shared" si="4"/>
        <v>64.117647058823536</v>
      </c>
      <c r="R6" s="33" t="s">
        <v>138</v>
      </c>
      <c r="S6" s="4">
        <v>11</v>
      </c>
      <c r="T6" s="4">
        <v>12.5</v>
      </c>
      <c r="U6" s="4">
        <f t="shared" si="5"/>
        <v>23.5</v>
      </c>
      <c r="V6" s="3">
        <f t="shared" si="6"/>
        <v>46.808510638297875</v>
      </c>
    </row>
    <row r="7" spans="1:22" x14ac:dyDescent="0.25">
      <c r="A7" s="52"/>
      <c r="B7" s="33" t="s">
        <v>116</v>
      </c>
      <c r="C7" s="4">
        <v>14.8</v>
      </c>
      <c r="D7" s="4">
        <v>9.1</v>
      </c>
      <c r="E7" s="4">
        <f t="shared" si="0"/>
        <v>23.9</v>
      </c>
      <c r="F7" s="3">
        <f t="shared" si="1"/>
        <v>61.924686192468627</v>
      </c>
      <c r="G7" s="33" t="s">
        <v>123</v>
      </c>
      <c r="H7" s="4">
        <v>9.4</v>
      </c>
      <c r="I7" s="4">
        <v>4.0999999999999996</v>
      </c>
      <c r="J7" s="4">
        <f t="shared" si="7"/>
        <v>13.5</v>
      </c>
      <c r="K7" s="3">
        <f t="shared" si="2"/>
        <v>69.629629629629633</v>
      </c>
      <c r="M7" s="33" t="s">
        <v>130</v>
      </c>
      <c r="N7" s="4">
        <v>7.7</v>
      </c>
      <c r="O7" s="4">
        <v>9</v>
      </c>
      <c r="P7" s="14">
        <f t="shared" si="3"/>
        <v>16.7</v>
      </c>
      <c r="Q7" s="3">
        <f t="shared" si="4"/>
        <v>46.107784431137731</v>
      </c>
      <c r="R7" s="33" t="s">
        <v>139</v>
      </c>
      <c r="S7" s="4">
        <v>12.2</v>
      </c>
      <c r="T7" s="4">
        <v>9</v>
      </c>
      <c r="U7" s="4">
        <f t="shared" si="5"/>
        <v>21.2</v>
      </c>
      <c r="V7" s="3">
        <f t="shared" si="6"/>
        <v>57.547169811320757</v>
      </c>
    </row>
    <row r="8" spans="1:22" x14ac:dyDescent="0.25">
      <c r="A8" s="52"/>
      <c r="B8" s="33" t="s">
        <v>117</v>
      </c>
      <c r="C8" s="4">
        <v>19.600000000000001</v>
      </c>
      <c r="D8" s="4">
        <v>6.5</v>
      </c>
      <c r="E8" s="4">
        <f t="shared" si="0"/>
        <v>26.1</v>
      </c>
      <c r="F8" s="3">
        <f t="shared" si="1"/>
        <v>75.095785440613028</v>
      </c>
      <c r="G8" s="33" t="s">
        <v>124</v>
      </c>
      <c r="H8" s="4">
        <v>14.3</v>
      </c>
      <c r="I8" s="4">
        <v>11.2</v>
      </c>
      <c r="J8" s="4">
        <f t="shared" si="7"/>
        <v>25.5</v>
      </c>
      <c r="K8" s="3">
        <f t="shared" si="2"/>
        <v>56.078431372549019</v>
      </c>
      <c r="M8" s="33" t="s">
        <v>131</v>
      </c>
      <c r="N8" s="4">
        <v>10.8</v>
      </c>
      <c r="O8" s="4">
        <v>4.7</v>
      </c>
      <c r="P8" s="4">
        <f t="shared" si="3"/>
        <v>15.5</v>
      </c>
      <c r="Q8" s="3">
        <f t="shared" si="4"/>
        <v>69.677419354838705</v>
      </c>
      <c r="R8" s="33" t="s">
        <v>140</v>
      </c>
      <c r="S8" s="4">
        <v>20.6</v>
      </c>
      <c r="T8" s="4">
        <v>8.5</v>
      </c>
      <c r="U8" s="4">
        <f t="shared" si="5"/>
        <v>29.1</v>
      </c>
      <c r="V8" s="3">
        <f t="shared" si="6"/>
        <v>70.790378006872857</v>
      </c>
    </row>
    <row r="9" spans="1:22" x14ac:dyDescent="0.25">
      <c r="A9" s="52"/>
      <c r="B9" s="33" t="s">
        <v>118</v>
      </c>
      <c r="C9" s="4">
        <v>10.9</v>
      </c>
      <c r="D9" s="4">
        <v>6.1</v>
      </c>
      <c r="E9" s="4">
        <f t="shared" si="0"/>
        <v>17</v>
      </c>
      <c r="F9" s="3">
        <f t="shared" si="1"/>
        <v>64.117647058823536</v>
      </c>
      <c r="G9" s="33" t="s">
        <v>125</v>
      </c>
      <c r="H9" s="4">
        <v>7.6</v>
      </c>
      <c r="I9" s="4">
        <v>3.1</v>
      </c>
      <c r="J9" s="4">
        <f t="shared" si="7"/>
        <v>10.7</v>
      </c>
      <c r="K9" s="3">
        <f t="shared" si="2"/>
        <v>71.028037383177562</v>
      </c>
      <c r="M9" s="33" t="s">
        <v>132</v>
      </c>
      <c r="N9" s="4">
        <v>19.8</v>
      </c>
      <c r="O9" s="4">
        <v>10.3</v>
      </c>
      <c r="P9" s="4">
        <f t="shared" si="3"/>
        <v>30.1</v>
      </c>
      <c r="Q9" s="3">
        <f t="shared" si="4"/>
        <v>65.78073089700996</v>
      </c>
      <c r="R9" s="33" t="s">
        <v>141</v>
      </c>
      <c r="S9" s="4">
        <v>10</v>
      </c>
      <c r="T9" s="4">
        <v>3.9</v>
      </c>
      <c r="U9" s="4">
        <f t="shared" si="5"/>
        <v>13.9</v>
      </c>
      <c r="V9" s="3">
        <f t="shared" si="6"/>
        <v>71.942446043165461</v>
      </c>
    </row>
    <row r="10" spans="1:22" x14ac:dyDescent="0.25">
      <c r="A10" s="52"/>
      <c r="B10" s="33" t="s">
        <v>119</v>
      </c>
      <c r="C10" s="4">
        <v>13.3</v>
      </c>
      <c r="D10" s="4">
        <v>3.2</v>
      </c>
      <c r="E10" s="14">
        <f t="shared" si="0"/>
        <v>16.5</v>
      </c>
      <c r="F10" s="3">
        <f t="shared" si="1"/>
        <v>80.606060606060609</v>
      </c>
      <c r="G10" s="33" t="s">
        <v>126</v>
      </c>
      <c r="H10" s="4">
        <v>7.3</v>
      </c>
      <c r="I10" s="4">
        <v>4.7</v>
      </c>
      <c r="J10" s="4">
        <f t="shared" si="7"/>
        <v>12</v>
      </c>
      <c r="K10" s="3">
        <f t="shared" si="2"/>
        <v>60.833333333333329</v>
      </c>
      <c r="M10" s="33" t="s">
        <v>133</v>
      </c>
      <c r="N10" s="4">
        <v>12.5</v>
      </c>
      <c r="O10" s="4">
        <v>3.9</v>
      </c>
      <c r="P10" s="4">
        <f t="shared" si="3"/>
        <v>16.399999999999999</v>
      </c>
      <c r="Q10" s="3">
        <f t="shared" si="4"/>
        <v>76.219512195121951</v>
      </c>
      <c r="R10" s="33" t="s">
        <v>142</v>
      </c>
      <c r="S10" s="4">
        <v>13.8</v>
      </c>
      <c r="T10" s="4">
        <v>6.2</v>
      </c>
      <c r="U10" s="4">
        <f t="shared" si="5"/>
        <v>20</v>
      </c>
      <c r="V10" s="3">
        <f t="shared" si="6"/>
        <v>69</v>
      </c>
    </row>
    <row r="11" spans="1:22" x14ac:dyDescent="0.25">
      <c r="A11" s="52"/>
      <c r="B11" s="33" t="s">
        <v>120</v>
      </c>
      <c r="C11" s="4">
        <v>15.7</v>
      </c>
      <c r="D11" s="4">
        <v>10</v>
      </c>
      <c r="E11" s="4">
        <f t="shared" si="0"/>
        <v>25.7</v>
      </c>
      <c r="F11" s="3">
        <f t="shared" si="1"/>
        <v>61.089494163424121</v>
      </c>
      <c r="G11" s="33" t="s">
        <v>127</v>
      </c>
      <c r="H11" s="4">
        <v>9.4</v>
      </c>
      <c r="I11" s="4">
        <v>9.6999999999999993</v>
      </c>
      <c r="J11" s="4">
        <f t="shared" si="7"/>
        <v>19.100000000000001</v>
      </c>
      <c r="K11" s="3">
        <f t="shared" si="2"/>
        <v>49.214659685863872</v>
      </c>
      <c r="M11" s="33" t="s">
        <v>134</v>
      </c>
      <c r="N11" s="4">
        <v>13.8</v>
      </c>
      <c r="O11" s="4">
        <v>6.2</v>
      </c>
      <c r="P11" s="4">
        <f t="shared" si="3"/>
        <v>20</v>
      </c>
      <c r="Q11" s="3">
        <f t="shared" si="4"/>
        <v>69</v>
      </c>
      <c r="R11" s="33" t="s">
        <v>143</v>
      </c>
      <c r="S11" s="4">
        <v>16.8</v>
      </c>
      <c r="T11" s="4">
        <v>7.5</v>
      </c>
      <c r="U11" s="14">
        <f t="shared" si="5"/>
        <v>24.3</v>
      </c>
      <c r="V11" s="3">
        <f t="shared" si="6"/>
        <v>69.135802469135797</v>
      </c>
    </row>
    <row r="12" spans="1:22" x14ac:dyDescent="0.25">
      <c r="A12" s="52"/>
      <c r="B12" s="34"/>
      <c r="C12" s="4"/>
      <c r="D12" s="4"/>
      <c r="E12" s="4"/>
      <c r="F12" s="6"/>
      <c r="G12" s="34"/>
      <c r="H12" s="4"/>
      <c r="I12" s="4"/>
      <c r="J12" s="4"/>
      <c r="K12" s="6"/>
      <c r="M12" s="33" t="s">
        <v>135</v>
      </c>
      <c r="N12" s="4">
        <v>11</v>
      </c>
      <c r="O12" s="4">
        <v>5.6</v>
      </c>
      <c r="P12" s="14">
        <f t="shared" si="3"/>
        <v>16.600000000000001</v>
      </c>
      <c r="Q12" s="3">
        <f t="shared" si="4"/>
        <v>66.265060240963848</v>
      </c>
      <c r="R12" s="33" t="s">
        <v>144</v>
      </c>
      <c r="S12" s="4">
        <v>10.8</v>
      </c>
      <c r="T12" s="4">
        <v>2.9</v>
      </c>
      <c r="U12" s="4">
        <f t="shared" si="5"/>
        <v>13.700000000000001</v>
      </c>
      <c r="V12" s="3">
        <f t="shared" si="6"/>
        <v>78.832116788321173</v>
      </c>
    </row>
    <row r="13" spans="1:22" x14ac:dyDescent="0.25">
      <c r="A13" s="52"/>
      <c r="B13" s="34"/>
      <c r="C13" s="4"/>
      <c r="D13" s="4"/>
      <c r="E13" s="4"/>
      <c r="F13" s="6"/>
      <c r="G13" s="34"/>
      <c r="H13" s="4"/>
      <c r="I13" s="4"/>
      <c r="J13" s="4"/>
      <c r="K13" s="6"/>
      <c r="M13" s="33" t="s">
        <v>136</v>
      </c>
      <c r="N13" s="4">
        <v>12.4</v>
      </c>
      <c r="O13" s="4">
        <v>5.4</v>
      </c>
      <c r="P13" s="4">
        <f t="shared" si="3"/>
        <v>17.8</v>
      </c>
      <c r="Q13" s="3">
        <f t="shared" si="4"/>
        <v>69.662921348314612</v>
      </c>
      <c r="R13" s="33" t="s">
        <v>145</v>
      </c>
      <c r="S13" s="4">
        <v>11.1</v>
      </c>
      <c r="T13" s="4">
        <v>8.3000000000000007</v>
      </c>
      <c r="U13" s="4">
        <f t="shared" si="5"/>
        <v>19.399999999999999</v>
      </c>
      <c r="V13" s="3">
        <f t="shared" si="6"/>
        <v>57.216494845360835</v>
      </c>
    </row>
    <row r="14" spans="1:22" x14ac:dyDescent="0.25">
      <c r="A14" s="52"/>
      <c r="B14" s="34"/>
      <c r="C14" s="4"/>
      <c r="D14" s="4"/>
      <c r="E14" s="4"/>
      <c r="F14" s="6"/>
      <c r="G14" s="34"/>
      <c r="H14" s="4"/>
      <c r="I14" s="4"/>
      <c r="J14" s="4"/>
      <c r="K14" s="6"/>
      <c r="L14" s="38"/>
      <c r="M14" s="34"/>
      <c r="N14" s="4"/>
      <c r="O14" s="4"/>
      <c r="P14" s="4"/>
      <c r="Q14" s="3"/>
      <c r="R14" s="33" t="s">
        <v>146</v>
      </c>
      <c r="S14" s="4">
        <v>13.9</v>
      </c>
      <c r="T14" s="4">
        <v>5.4</v>
      </c>
      <c r="U14" s="4">
        <f t="shared" si="5"/>
        <v>19.3</v>
      </c>
      <c r="V14" s="3">
        <f t="shared" si="6"/>
        <v>72.020725388601036</v>
      </c>
    </row>
    <row r="15" spans="1:22" x14ac:dyDescent="0.25">
      <c r="A15" s="52"/>
      <c r="B15" s="34"/>
      <c r="C15" s="4"/>
      <c r="D15" s="4"/>
      <c r="E15" s="4"/>
      <c r="F15" s="6"/>
      <c r="G15" s="34"/>
      <c r="H15" s="4"/>
      <c r="I15" s="4"/>
      <c r="J15" s="4"/>
      <c r="K15" s="3"/>
      <c r="M15" s="34"/>
      <c r="N15" s="4"/>
      <c r="O15" s="4"/>
      <c r="P15" s="4"/>
      <c r="Q15" s="6"/>
      <c r="R15" s="34"/>
      <c r="S15" s="4"/>
      <c r="T15" s="4"/>
      <c r="U15" s="4"/>
      <c r="V15" s="6"/>
    </row>
    <row r="16" spans="1:22" x14ac:dyDescent="0.25">
      <c r="A16" s="52"/>
      <c r="B16" s="34"/>
      <c r="C16" s="4"/>
      <c r="D16" s="4"/>
      <c r="E16" s="4"/>
      <c r="F16" s="6"/>
      <c r="G16" s="34"/>
      <c r="H16" s="4"/>
      <c r="I16" s="4"/>
      <c r="J16" s="4"/>
      <c r="K16" s="3"/>
      <c r="M16" s="34"/>
      <c r="N16" s="4"/>
      <c r="O16" s="4"/>
      <c r="P16" s="4"/>
      <c r="Q16" s="6"/>
      <c r="R16" s="34"/>
      <c r="S16" s="4"/>
      <c r="T16" s="4"/>
      <c r="U16" s="4"/>
      <c r="V16" s="6"/>
    </row>
    <row r="17" spans="1:22" x14ac:dyDescent="0.25">
      <c r="A17" s="52"/>
      <c r="B17" s="34"/>
      <c r="C17" s="4"/>
      <c r="D17" s="4"/>
      <c r="E17" s="4"/>
      <c r="F17" s="6"/>
      <c r="G17" s="34"/>
      <c r="H17" s="4"/>
      <c r="I17" s="4"/>
      <c r="J17" s="4"/>
      <c r="K17" s="3"/>
      <c r="M17" s="34"/>
      <c r="N17" s="4"/>
      <c r="O17" s="4"/>
      <c r="P17" s="4"/>
      <c r="Q17" s="6"/>
      <c r="R17" s="34"/>
      <c r="S17" s="4"/>
      <c r="T17" s="4"/>
      <c r="U17" s="4"/>
      <c r="V17" s="6"/>
    </row>
    <row r="18" spans="1:22" x14ac:dyDescent="0.25">
      <c r="A18" s="52"/>
      <c r="B18" s="34"/>
      <c r="C18" s="4"/>
      <c r="D18" s="4"/>
      <c r="E18" s="4"/>
      <c r="F18" s="6"/>
      <c r="G18" s="34"/>
      <c r="H18" s="4"/>
      <c r="I18" s="4"/>
      <c r="J18" s="4"/>
      <c r="K18" s="6"/>
      <c r="M18" s="34"/>
      <c r="N18" s="4"/>
      <c r="O18" s="4"/>
      <c r="P18" s="4"/>
      <c r="Q18" s="6"/>
      <c r="R18" s="34"/>
      <c r="S18" s="4"/>
      <c r="T18" s="4"/>
      <c r="U18" s="4"/>
      <c r="V18" s="6"/>
    </row>
    <row r="19" spans="1:22" x14ac:dyDescent="0.25">
      <c r="A19" s="52"/>
      <c r="B19" s="34"/>
      <c r="C19" s="4"/>
      <c r="D19" s="4"/>
      <c r="E19" s="4"/>
      <c r="F19" s="6"/>
      <c r="G19" s="34"/>
      <c r="H19" s="4"/>
      <c r="I19" s="4"/>
      <c r="J19" s="4"/>
      <c r="K19" s="6"/>
      <c r="M19" s="34"/>
      <c r="N19" s="4"/>
      <c r="O19" s="4"/>
      <c r="P19" s="4"/>
      <c r="Q19" s="6"/>
      <c r="R19" s="34"/>
      <c r="S19" s="4"/>
      <c r="T19" s="4"/>
      <c r="U19" s="4"/>
      <c r="V19" s="6"/>
    </row>
    <row r="20" spans="1:22" x14ac:dyDescent="0.25">
      <c r="A20" s="52"/>
      <c r="B20" s="34"/>
      <c r="C20" s="4"/>
      <c r="D20" s="4"/>
      <c r="E20" s="4"/>
      <c r="F20" s="6"/>
      <c r="G20" s="34"/>
      <c r="H20" s="4"/>
      <c r="I20" s="4"/>
      <c r="J20" s="4"/>
      <c r="K20" s="6"/>
      <c r="M20" s="34"/>
      <c r="N20" s="4"/>
      <c r="O20" s="4"/>
      <c r="P20" s="4"/>
      <c r="Q20" s="6"/>
      <c r="R20" s="34"/>
      <c r="S20" s="4"/>
      <c r="T20" s="4"/>
      <c r="U20" s="4"/>
      <c r="V20" s="6"/>
    </row>
    <row r="21" spans="1:22" x14ac:dyDescent="0.25">
      <c r="A21" s="52"/>
      <c r="B21" s="33" t="s">
        <v>12</v>
      </c>
      <c r="C21" s="22">
        <f>AVERAGE(C4:C11)</f>
        <v>14.100000000000001</v>
      </c>
      <c r="D21" s="22">
        <f>AVERAGE(D4:D11)</f>
        <v>7.5875000000000004</v>
      </c>
      <c r="E21" s="22">
        <f>AVERAGE(E4:E11)</f>
        <v>21.687499999999996</v>
      </c>
      <c r="F21" s="21">
        <f>AVERAGE(F4:F11)</f>
        <v>65.773376849740572</v>
      </c>
      <c r="G21" s="33" t="s">
        <v>12</v>
      </c>
      <c r="H21" s="22">
        <f>AVERAGE(H4:H12)</f>
        <v>10.9375</v>
      </c>
      <c r="I21" s="22">
        <f>AVERAGE(I4:I12)</f>
        <v>6.9124999999999996</v>
      </c>
      <c r="J21" s="22">
        <f>AVERAGE(J4:J12)</f>
        <v>17.850000000000001</v>
      </c>
      <c r="K21" s="21">
        <f>AVERAGE(K4:K12)</f>
        <v>62.219396742300475</v>
      </c>
      <c r="L21" s="17"/>
      <c r="M21" s="33" t="s">
        <v>12</v>
      </c>
      <c r="N21" s="22">
        <f>AVERAGE(N4:N14)</f>
        <v>14.02</v>
      </c>
      <c r="O21" s="22">
        <f>AVERAGE(O4:O14)</f>
        <v>7.9599999999999991</v>
      </c>
      <c r="P21" s="22">
        <f>AVERAGE(P4:P14)</f>
        <v>21.98</v>
      </c>
      <c r="Q21" s="21">
        <f>AVERAGE(Q4:Q14)</f>
        <v>63.99323413489951</v>
      </c>
      <c r="R21" s="33" t="s">
        <v>12</v>
      </c>
      <c r="S21" s="22">
        <f>AVERAGE(S4:S14)</f>
        <v>14.627272727272727</v>
      </c>
      <c r="T21" s="22">
        <f>AVERAGE(T4:T14)</f>
        <v>8.6818181818181834</v>
      </c>
      <c r="U21" s="22">
        <f>AVERAGE(U4:U14)</f>
        <v>23.309090909090912</v>
      </c>
      <c r="V21" s="21">
        <f>AVERAGE(V4:V14)</f>
        <v>64.027902623987885</v>
      </c>
    </row>
    <row r="22" spans="1:22" x14ac:dyDescent="0.25">
      <c r="A22" s="52"/>
      <c r="B22" s="33" t="s">
        <v>13</v>
      </c>
      <c r="C22" s="8">
        <f>STDEV(C4:C14)</f>
        <v>3.1167748898959182</v>
      </c>
      <c r="D22" s="8">
        <f>STDEV(D4:D14)</f>
        <v>2.9666900748140157</v>
      </c>
      <c r="E22" s="8">
        <f>STDEV(E4:E14)</f>
        <v>4.9145374727871207</v>
      </c>
      <c r="F22" s="3">
        <f>STDEV(F4:F14)</f>
        <v>9.0775903246616387</v>
      </c>
      <c r="G22" s="33" t="s">
        <v>13</v>
      </c>
      <c r="H22" s="8">
        <f>STDEV(H4:H12)</f>
        <v>3.0368863283680172</v>
      </c>
      <c r="I22" s="8">
        <f>STDEV(I4:I12)</f>
        <v>2.9787041765553974</v>
      </c>
      <c r="J22" s="8">
        <f>STDEV(J4:J12)</f>
        <v>5.1961524227066258</v>
      </c>
      <c r="K22" s="3">
        <f>STDEV(K4:K12)</f>
        <v>8.7044226271540541</v>
      </c>
      <c r="M22" s="33" t="s">
        <v>13</v>
      </c>
      <c r="N22" s="8">
        <f>STDEV(N4:N14)</f>
        <v>6.3822322810196228</v>
      </c>
      <c r="O22" s="8">
        <f>STDEV(O4:O14)</f>
        <v>3.9078837694531794</v>
      </c>
      <c r="P22" s="8">
        <f>STDEV(P4:P14)</f>
        <v>9.5568242051891321</v>
      </c>
      <c r="Q22" s="3">
        <f>STDEV(Q4:Q14)</f>
        <v>9.5500683935825066</v>
      </c>
      <c r="R22" s="33" t="s">
        <v>13</v>
      </c>
      <c r="S22" s="8">
        <f>STDEV(S4:S14)</f>
        <v>4.8379935735986477</v>
      </c>
      <c r="T22" s="8">
        <f>STDEV(T4:T14)</f>
        <v>4.3450703519777845</v>
      </c>
      <c r="U22" s="8">
        <f>STDEV(U4:U14)</f>
        <v>7.893092492230708</v>
      </c>
      <c r="V22" s="3">
        <f>STDEV(V4:V14)</f>
        <v>10.544967073700766</v>
      </c>
    </row>
    <row r="23" spans="1:22" x14ac:dyDescent="0.25">
      <c r="A23" s="52"/>
      <c r="B23" s="37" t="s">
        <v>4</v>
      </c>
      <c r="C23" s="4">
        <f>COUNT(C4:C14)</f>
        <v>8</v>
      </c>
      <c r="D23" s="4">
        <f>COUNT(D4:D14)</f>
        <v>8</v>
      </c>
      <c r="E23" s="4">
        <f>COUNT(E4:E14)</f>
        <v>8</v>
      </c>
      <c r="F23" s="6">
        <f>COUNT(F4:F14)</f>
        <v>8</v>
      </c>
      <c r="G23" s="37" t="s">
        <v>4</v>
      </c>
      <c r="H23" s="4">
        <f>COUNT(H4:H12)</f>
        <v>8</v>
      </c>
      <c r="I23" s="4">
        <f>COUNT(I4:I12)</f>
        <v>8</v>
      </c>
      <c r="J23" s="4">
        <f>COUNT(J4:J12)</f>
        <v>8</v>
      </c>
      <c r="K23" s="6">
        <f>COUNT(K4:K12)</f>
        <v>8</v>
      </c>
      <c r="M23" s="37" t="s">
        <v>4</v>
      </c>
      <c r="N23" s="4">
        <f>COUNT(N4:N14)</f>
        <v>10</v>
      </c>
      <c r="O23" s="4">
        <f>COUNT(O4:O14)</f>
        <v>10</v>
      </c>
      <c r="P23" s="4">
        <f>COUNT(P4:P14)</f>
        <v>10</v>
      </c>
      <c r="Q23" s="6">
        <f>COUNT(Q4:Q14)</f>
        <v>10</v>
      </c>
      <c r="R23" s="37" t="s">
        <v>4</v>
      </c>
      <c r="S23" s="4">
        <f>COUNT(S4:S14)</f>
        <v>11</v>
      </c>
      <c r="T23" s="4">
        <f>COUNT(T4:T14)</f>
        <v>11</v>
      </c>
      <c r="U23" s="4">
        <f>COUNT(U4:U14)</f>
        <v>11</v>
      </c>
      <c r="V23" s="6">
        <f>COUNT(V4:V14)</f>
        <v>11</v>
      </c>
    </row>
    <row r="24" spans="1:22" x14ac:dyDescent="0.25">
      <c r="A24" s="52"/>
      <c r="B24" s="33" t="s">
        <v>5</v>
      </c>
      <c r="C24" s="10">
        <f>C22/(C23-1)^0.5</f>
        <v>1.1780301787479028</v>
      </c>
      <c r="D24" s="10">
        <f>D22/(D23-1)^0.5</f>
        <v>1.1213034507087842</v>
      </c>
      <c r="E24" s="10">
        <f>E22/(E23-1)^0.5</f>
        <v>1.8575205659860834</v>
      </c>
      <c r="F24" s="7">
        <f>F22/(F23-1)^0.5</f>
        <v>3.431006643254396</v>
      </c>
      <c r="G24" s="33" t="s">
        <v>5</v>
      </c>
      <c r="H24" s="10">
        <f>H22/(H23-1)^0.5</f>
        <v>1.1478351406905445</v>
      </c>
      <c r="I24" s="10">
        <f>I22/(I23-1)^0.5</f>
        <v>1.1258443543421448</v>
      </c>
      <c r="J24" s="10">
        <f>J22/(J23-1)^0.5</f>
        <v>1.963961012123929</v>
      </c>
      <c r="K24" s="7">
        <f>K22/(K23-1)^0.5</f>
        <v>3.2899625111218751</v>
      </c>
      <c r="M24" s="33" t="s">
        <v>5</v>
      </c>
      <c r="N24" s="10">
        <f>N22/(N23-1)^0.5</f>
        <v>2.1274107603398744</v>
      </c>
      <c r="O24" s="10">
        <f>O22/(O23-1)^0.5</f>
        <v>1.3026279231510598</v>
      </c>
      <c r="P24" s="10">
        <f>P22/(P23-1)^0.5</f>
        <v>3.1856080683963772</v>
      </c>
      <c r="Q24" s="7">
        <f>Q22/(Q23-1)^0.5</f>
        <v>3.1833561311941687</v>
      </c>
      <c r="R24" s="33" t="s">
        <v>5</v>
      </c>
      <c r="S24" s="10">
        <f>S22/(S23-1)^0.5</f>
        <v>1.5299078997829187</v>
      </c>
      <c r="T24" s="10">
        <f>T22/(T23-1)^0.5</f>
        <v>1.3740318905919304</v>
      </c>
      <c r="U24" s="10">
        <f>U22/(U23-1)^0.5</f>
        <v>2.4960150057823922</v>
      </c>
      <c r="V24" s="7">
        <f>V22/(V23-1)^0.5</f>
        <v>3.3346113804375057</v>
      </c>
    </row>
    <row r="25" spans="1:22" x14ac:dyDescent="0.25">
      <c r="A25" s="52"/>
      <c r="B25" s="34"/>
      <c r="C25" s="4"/>
      <c r="D25" s="4"/>
      <c r="E25" s="4"/>
      <c r="F25" s="6"/>
      <c r="G25" s="34"/>
      <c r="H25" s="4"/>
      <c r="I25" s="4"/>
      <c r="J25" s="4"/>
      <c r="K25" s="6"/>
      <c r="M25" s="34"/>
      <c r="N25" s="4"/>
      <c r="O25" s="4"/>
      <c r="P25" s="4"/>
      <c r="Q25" s="6"/>
      <c r="R25" s="34"/>
      <c r="S25" s="4"/>
      <c r="T25" s="4"/>
      <c r="U25" s="4"/>
      <c r="V25" s="6"/>
    </row>
    <row r="26" spans="1:22" ht="15.75" thickBot="1" x14ac:dyDescent="0.3">
      <c r="A26" s="53"/>
      <c r="B26" s="35"/>
      <c r="C26" s="11"/>
      <c r="D26" s="11"/>
      <c r="E26" s="11"/>
      <c r="F26" s="12"/>
      <c r="G26" s="35"/>
      <c r="H26" s="11"/>
      <c r="I26" s="11"/>
      <c r="J26" s="11"/>
      <c r="K26" s="12"/>
      <c r="M26" s="35"/>
      <c r="N26" s="11"/>
      <c r="O26" s="11"/>
      <c r="P26" s="11"/>
      <c r="Q26" s="12"/>
      <c r="R26" s="35"/>
      <c r="S26" s="11"/>
      <c r="T26" s="11"/>
      <c r="U26" s="11"/>
      <c r="V26" s="12"/>
    </row>
    <row r="27" spans="1:22" ht="15.75" thickBot="1" x14ac:dyDescent="0.3"/>
    <row r="28" spans="1:22" ht="15" customHeight="1" x14ac:dyDescent="0.25">
      <c r="B28" s="42" t="s">
        <v>202</v>
      </c>
      <c r="C28" s="43"/>
      <c r="D28" s="43"/>
      <c r="E28" s="43"/>
      <c r="F28" s="44"/>
      <c r="G28" s="42" t="s">
        <v>203</v>
      </c>
      <c r="H28" s="43"/>
      <c r="I28" s="43"/>
      <c r="J28" s="43"/>
      <c r="K28" s="44"/>
      <c r="M28" s="42" t="s">
        <v>204</v>
      </c>
      <c r="N28" s="43"/>
      <c r="O28" s="43"/>
      <c r="P28" s="43"/>
      <c r="Q28" s="43"/>
      <c r="R28" s="42" t="s">
        <v>205</v>
      </c>
      <c r="S28" s="43"/>
      <c r="T28" s="43"/>
      <c r="U28" s="43"/>
      <c r="V28" s="44"/>
    </row>
    <row r="29" spans="1:22" ht="15.75" customHeight="1" thickBot="1" x14ac:dyDescent="0.3">
      <c r="B29" s="45"/>
      <c r="C29" s="46"/>
      <c r="D29" s="46"/>
      <c r="E29" s="46"/>
      <c r="F29" s="47"/>
      <c r="G29" s="45"/>
      <c r="H29" s="46"/>
      <c r="I29" s="46"/>
      <c r="J29" s="46"/>
      <c r="K29" s="47"/>
      <c r="M29" s="45"/>
      <c r="N29" s="46"/>
      <c r="O29" s="46"/>
      <c r="P29" s="46"/>
      <c r="Q29" s="46"/>
      <c r="R29" s="45"/>
      <c r="S29" s="46"/>
      <c r="T29" s="46"/>
      <c r="U29" s="46"/>
      <c r="V29" s="47"/>
    </row>
    <row r="30" spans="1:22" ht="15.75" customHeight="1" thickBot="1" x14ac:dyDescent="0.3">
      <c r="A30" s="51" t="s">
        <v>10</v>
      </c>
      <c r="B30" s="28" t="s">
        <v>11</v>
      </c>
      <c r="C30" s="29" t="s">
        <v>0</v>
      </c>
      <c r="D30" s="29" t="s">
        <v>1</v>
      </c>
      <c r="E30" s="29" t="s">
        <v>2</v>
      </c>
      <c r="F30" s="30" t="s">
        <v>3</v>
      </c>
      <c r="G30" s="28" t="s">
        <v>11</v>
      </c>
      <c r="H30" s="29" t="s">
        <v>0</v>
      </c>
      <c r="I30" s="29" t="s">
        <v>1</v>
      </c>
      <c r="J30" s="29" t="s">
        <v>2</v>
      </c>
      <c r="K30" s="30" t="s">
        <v>3</v>
      </c>
      <c r="L30" s="17"/>
      <c r="M30" s="28" t="s">
        <v>11</v>
      </c>
      <c r="N30" s="29" t="s">
        <v>0</v>
      </c>
      <c r="O30" s="29" t="s">
        <v>1</v>
      </c>
      <c r="P30" s="29" t="s">
        <v>2</v>
      </c>
      <c r="Q30" s="30" t="s">
        <v>3</v>
      </c>
      <c r="R30" s="28" t="s">
        <v>11</v>
      </c>
      <c r="S30" s="29" t="s">
        <v>0</v>
      </c>
      <c r="T30" s="29" t="s">
        <v>1</v>
      </c>
      <c r="U30" s="29" t="s">
        <v>2</v>
      </c>
      <c r="V30" s="30" t="s">
        <v>3</v>
      </c>
    </row>
    <row r="31" spans="1:22" x14ac:dyDescent="0.25">
      <c r="A31" s="52"/>
      <c r="B31" s="32" t="s">
        <v>147</v>
      </c>
      <c r="C31" s="8">
        <v>17.600000000000001</v>
      </c>
      <c r="D31" s="8">
        <v>10.1</v>
      </c>
      <c r="E31" s="4">
        <f t="shared" ref="E31:E43" si="8">SUM(C31:D31)</f>
        <v>27.700000000000003</v>
      </c>
      <c r="F31" s="3">
        <f t="shared" ref="F31:F43" si="9">C31/E31*100</f>
        <v>63.537906137184116</v>
      </c>
      <c r="G31" s="32" t="s">
        <v>148</v>
      </c>
      <c r="H31" s="4">
        <v>4.3</v>
      </c>
      <c r="I31" s="4">
        <v>6.9</v>
      </c>
      <c r="J31" s="4">
        <f>SUM(H31:I31)</f>
        <v>11.2</v>
      </c>
      <c r="K31" s="3">
        <f>H31/J31*100</f>
        <v>38.392857142857146</v>
      </c>
      <c r="M31" s="32" t="s">
        <v>149</v>
      </c>
      <c r="N31" s="4">
        <v>15</v>
      </c>
      <c r="O31" s="4">
        <v>8.5</v>
      </c>
      <c r="P31" s="4">
        <f>SUM(N31:O31)</f>
        <v>23.5</v>
      </c>
      <c r="Q31" s="8">
        <f>N31/P31*100</f>
        <v>63.829787234042556</v>
      </c>
      <c r="R31" s="32" t="s">
        <v>150</v>
      </c>
      <c r="S31" s="4">
        <v>11.2</v>
      </c>
      <c r="T31" s="4">
        <v>5.5</v>
      </c>
      <c r="U31" s="4">
        <f>SUM(S31:T31)</f>
        <v>16.7</v>
      </c>
      <c r="V31" s="3">
        <f>S31/U31*100</f>
        <v>67.06586826347305</v>
      </c>
    </row>
    <row r="32" spans="1:22" x14ac:dyDescent="0.25">
      <c r="A32" s="52"/>
      <c r="B32" s="33" t="s">
        <v>151</v>
      </c>
      <c r="C32" s="8">
        <v>17.7</v>
      </c>
      <c r="D32" s="8">
        <v>13</v>
      </c>
      <c r="E32" s="4">
        <f t="shared" si="8"/>
        <v>30.7</v>
      </c>
      <c r="F32" s="3">
        <f t="shared" si="9"/>
        <v>57.654723127035837</v>
      </c>
      <c r="G32" s="33" t="s">
        <v>190</v>
      </c>
      <c r="H32" s="4">
        <v>5.7</v>
      </c>
      <c r="I32" s="4">
        <v>4.4000000000000004</v>
      </c>
      <c r="J32" s="4">
        <f>SUM(H32:I32)</f>
        <v>10.100000000000001</v>
      </c>
      <c r="K32" s="3">
        <f t="shared" ref="K32:K40" si="10">H32/J32*100</f>
        <v>56.435643564356432</v>
      </c>
      <c r="M32" s="33" t="s">
        <v>164</v>
      </c>
      <c r="N32" s="4">
        <v>15.5</v>
      </c>
      <c r="O32" s="4">
        <v>8.4</v>
      </c>
      <c r="P32" s="4">
        <f t="shared" ref="P32:P41" si="11">SUM(N32:O32)</f>
        <v>23.9</v>
      </c>
      <c r="Q32" s="8">
        <f t="shared" ref="Q32:Q41" si="12">N32/P32*100</f>
        <v>64.853556485355654</v>
      </c>
      <c r="R32" s="33" t="s">
        <v>176</v>
      </c>
      <c r="S32" s="4">
        <v>26.9</v>
      </c>
      <c r="T32" s="4">
        <v>8.1</v>
      </c>
      <c r="U32" s="4">
        <f t="shared" ref="U32:U45" si="13">SUM(S32:T32)</f>
        <v>35</v>
      </c>
      <c r="V32" s="3">
        <f t="shared" ref="V32:V45" si="14">S32/U32*100</f>
        <v>76.857142857142861</v>
      </c>
    </row>
    <row r="33" spans="1:22" x14ac:dyDescent="0.25">
      <c r="A33" s="52"/>
      <c r="B33" s="33" t="s">
        <v>152</v>
      </c>
      <c r="C33" s="8">
        <v>11</v>
      </c>
      <c r="D33" s="8">
        <v>7.4</v>
      </c>
      <c r="E33" s="4">
        <f t="shared" si="8"/>
        <v>18.399999999999999</v>
      </c>
      <c r="F33" s="3">
        <f t="shared" si="9"/>
        <v>59.782608695652186</v>
      </c>
      <c r="G33" s="33" t="s">
        <v>191</v>
      </c>
      <c r="H33" s="4">
        <v>6.3</v>
      </c>
      <c r="I33" s="4">
        <v>5.8</v>
      </c>
      <c r="J33" s="4">
        <f t="shared" ref="J33:J40" si="15">SUM(H33:I33)</f>
        <v>12.1</v>
      </c>
      <c r="K33" s="3">
        <f t="shared" si="10"/>
        <v>52.066115702479344</v>
      </c>
      <c r="M33" s="33" t="s">
        <v>165</v>
      </c>
      <c r="N33" s="4">
        <v>30.5</v>
      </c>
      <c r="O33" s="4">
        <v>13.8</v>
      </c>
      <c r="P33" s="4">
        <f t="shared" si="11"/>
        <v>44.3</v>
      </c>
      <c r="Q33" s="8">
        <f t="shared" si="12"/>
        <v>68.848758465011301</v>
      </c>
      <c r="R33" s="33" t="s">
        <v>177</v>
      </c>
      <c r="S33" s="4">
        <v>16.7</v>
      </c>
      <c r="T33" s="4">
        <v>4.9000000000000004</v>
      </c>
      <c r="U33" s="4">
        <f t="shared" si="13"/>
        <v>21.6</v>
      </c>
      <c r="V33" s="3">
        <f t="shared" si="14"/>
        <v>77.31481481481481</v>
      </c>
    </row>
    <row r="34" spans="1:22" x14ac:dyDescent="0.25">
      <c r="A34" s="52"/>
      <c r="B34" s="33" t="s">
        <v>153</v>
      </c>
      <c r="C34" s="8">
        <v>13.5</v>
      </c>
      <c r="D34" s="8">
        <v>3.8</v>
      </c>
      <c r="E34" s="4">
        <f t="shared" si="8"/>
        <v>17.3</v>
      </c>
      <c r="F34" s="3">
        <f t="shared" si="9"/>
        <v>78.034682080924853</v>
      </c>
      <c r="G34" s="33" t="s">
        <v>192</v>
      </c>
      <c r="H34" s="4">
        <v>3.5</v>
      </c>
      <c r="I34" s="4">
        <v>6.5</v>
      </c>
      <c r="J34" s="4">
        <f t="shared" si="15"/>
        <v>10</v>
      </c>
      <c r="K34" s="3">
        <f t="shared" si="10"/>
        <v>35</v>
      </c>
      <c r="M34" s="33" t="s">
        <v>166</v>
      </c>
      <c r="N34" s="14">
        <v>17.7</v>
      </c>
      <c r="O34" s="4">
        <v>10.3</v>
      </c>
      <c r="P34" s="4">
        <f t="shared" si="11"/>
        <v>28</v>
      </c>
      <c r="Q34" s="8">
        <f t="shared" si="12"/>
        <v>63.214285714285708</v>
      </c>
      <c r="R34" s="33" t="s">
        <v>178</v>
      </c>
      <c r="S34" s="14">
        <v>10.5</v>
      </c>
      <c r="T34" s="14">
        <v>1.9</v>
      </c>
      <c r="U34" s="4">
        <f t="shared" si="13"/>
        <v>12.4</v>
      </c>
      <c r="V34" s="3">
        <f t="shared" si="14"/>
        <v>84.677419354838719</v>
      </c>
    </row>
    <row r="35" spans="1:22" x14ac:dyDescent="0.25">
      <c r="A35" s="52"/>
      <c r="B35" s="33" t="s">
        <v>154</v>
      </c>
      <c r="C35" s="8">
        <v>6.9</v>
      </c>
      <c r="D35" s="8">
        <v>6</v>
      </c>
      <c r="E35" s="14">
        <f t="shared" si="8"/>
        <v>12.9</v>
      </c>
      <c r="F35" s="3">
        <f t="shared" si="9"/>
        <v>53.488372093023258</v>
      </c>
      <c r="G35" s="33" t="s">
        <v>193</v>
      </c>
      <c r="H35" s="4">
        <v>8.4</v>
      </c>
      <c r="I35" s="4">
        <v>12</v>
      </c>
      <c r="J35" s="4">
        <f t="shared" si="15"/>
        <v>20.399999999999999</v>
      </c>
      <c r="K35" s="3">
        <f t="shared" si="10"/>
        <v>41.176470588235297</v>
      </c>
      <c r="M35" s="33" t="s">
        <v>167</v>
      </c>
      <c r="N35" s="14">
        <v>8</v>
      </c>
      <c r="O35" s="4">
        <v>3.6</v>
      </c>
      <c r="P35" s="4">
        <f t="shared" si="11"/>
        <v>11.6</v>
      </c>
      <c r="Q35" s="8">
        <f t="shared" si="12"/>
        <v>68.965517241379317</v>
      </c>
      <c r="R35" s="33" t="s">
        <v>179</v>
      </c>
      <c r="S35" s="14">
        <v>34.1</v>
      </c>
      <c r="T35" s="14">
        <v>10.3</v>
      </c>
      <c r="U35" s="4">
        <f t="shared" si="13"/>
        <v>44.400000000000006</v>
      </c>
      <c r="V35" s="3">
        <f t="shared" si="14"/>
        <v>76.801801801801801</v>
      </c>
    </row>
    <row r="36" spans="1:22" x14ac:dyDescent="0.25">
      <c r="A36" s="52"/>
      <c r="B36" s="33" t="s">
        <v>155</v>
      </c>
      <c r="C36" s="8">
        <v>9.5</v>
      </c>
      <c r="D36" s="8">
        <v>4.5</v>
      </c>
      <c r="E36" s="4">
        <f t="shared" si="8"/>
        <v>14</v>
      </c>
      <c r="F36" s="3">
        <f t="shared" si="9"/>
        <v>67.857142857142861</v>
      </c>
      <c r="G36" s="33" t="s">
        <v>194</v>
      </c>
      <c r="H36" s="4">
        <v>5.3</v>
      </c>
      <c r="I36" s="4">
        <v>12.4</v>
      </c>
      <c r="J36" s="4">
        <f t="shared" si="15"/>
        <v>17.7</v>
      </c>
      <c r="K36" s="3">
        <f t="shared" si="10"/>
        <v>29.943502824858758</v>
      </c>
      <c r="M36" s="33" t="s">
        <v>168</v>
      </c>
      <c r="N36" s="14">
        <v>21.8</v>
      </c>
      <c r="O36" s="4">
        <v>4.4000000000000004</v>
      </c>
      <c r="P36" s="4">
        <f t="shared" si="11"/>
        <v>26.200000000000003</v>
      </c>
      <c r="Q36" s="8">
        <f t="shared" si="12"/>
        <v>83.206106870229007</v>
      </c>
      <c r="R36" s="33" t="s">
        <v>180</v>
      </c>
      <c r="S36" s="14">
        <v>10.8</v>
      </c>
      <c r="T36" s="14">
        <v>10.8</v>
      </c>
      <c r="U36" s="4">
        <f t="shared" si="13"/>
        <v>21.6</v>
      </c>
      <c r="V36" s="3">
        <f t="shared" si="14"/>
        <v>50</v>
      </c>
    </row>
    <row r="37" spans="1:22" x14ac:dyDescent="0.25">
      <c r="A37" s="52"/>
      <c r="B37" s="33" t="s">
        <v>156</v>
      </c>
      <c r="C37" s="8">
        <v>5.7</v>
      </c>
      <c r="D37" s="8">
        <v>4.5</v>
      </c>
      <c r="E37" s="4">
        <f t="shared" si="8"/>
        <v>10.199999999999999</v>
      </c>
      <c r="F37" s="3">
        <f t="shared" si="9"/>
        <v>55.882352941176471</v>
      </c>
      <c r="G37" s="33" t="s">
        <v>195</v>
      </c>
      <c r="H37" s="4">
        <v>10</v>
      </c>
      <c r="I37" s="4">
        <v>12.1</v>
      </c>
      <c r="J37" s="4">
        <f t="shared" si="15"/>
        <v>22.1</v>
      </c>
      <c r="K37" s="3">
        <f t="shared" si="10"/>
        <v>45.248868778280539</v>
      </c>
      <c r="M37" s="33" t="s">
        <v>169</v>
      </c>
      <c r="N37" s="14">
        <v>30.8</v>
      </c>
      <c r="O37" s="4">
        <v>14.4</v>
      </c>
      <c r="P37" s="4">
        <f t="shared" si="11"/>
        <v>45.2</v>
      </c>
      <c r="Q37" s="8">
        <f t="shared" si="12"/>
        <v>68.141592920353972</v>
      </c>
      <c r="R37" s="33" t="s">
        <v>181</v>
      </c>
      <c r="S37" s="14">
        <v>20.399999999999999</v>
      </c>
      <c r="T37" s="14">
        <v>8.1999999999999993</v>
      </c>
      <c r="U37" s="4">
        <f t="shared" si="13"/>
        <v>28.599999999999998</v>
      </c>
      <c r="V37" s="3">
        <f t="shared" si="14"/>
        <v>71.328671328671334</v>
      </c>
    </row>
    <row r="38" spans="1:22" x14ac:dyDescent="0.25">
      <c r="A38" s="52"/>
      <c r="B38" s="33" t="s">
        <v>157</v>
      </c>
      <c r="C38" s="8">
        <v>29.7</v>
      </c>
      <c r="D38" s="8">
        <v>14.1</v>
      </c>
      <c r="E38" s="4">
        <f t="shared" si="8"/>
        <v>43.8</v>
      </c>
      <c r="F38" s="3">
        <f t="shared" si="9"/>
        <v>67.808219178082197</v>
      </c>
      <c r="G38" s="33" t="s">
        <v>196</v>
      </c>
      <c r="H38" s="4">
        <v>8.3000000000000007</v>
      </c>
      <c r="I38" s="4">
        <v>11.4</v>
      </c>
      <c r="J38" s="4">
        <f t="shared" si="15"/>
        <v>19.700000000000003</v>
      </c>
      <c r="K38" s="3">
        <f t="shared" si="10"/>
        <v>42.131979695431468</v>
      </c>
      <c r="M38" s="33" t="s">
        <v>170</v>
      </c>
      <c r="N38" s="14">
        <v>28</v>
      </c>
      <c r="O38" s="4">
        <v>13.8</v>
      </c>
      <c r="P38" s="4">
        <f t="shared" si="11"/>
        <v>41.8</v>
      </c>
      <c r="Q38" s="8">
        <f t="shared" si="12"/>
        <v>66.985645933014354</v>
      </c>
      <c r="R38" s="33" t="s">
        <v>182</v>
      </c>
      <c r="S38" s="14">
        <v>17.600000000000001</v>
      </c>
      <c r="T38" s="14">
        <v>4.8</v>
      </c>
      <c r="U38" s="4">
        <f t="shared" si="13"/>
        <v>22.400000000000002</v>
      </c>
      <c r="V38" s="3">
        <f t="shared" si="14"/>
        <v>78.571428571428569</v>
      </c>
    </row>
    <row r="39" spans="1:22" x14ac:dyDescent="0.25">
      <c r="A39" s="52"/>
      <c r="B39" s="33" t="s">
        <v>158</v>
      </c>
      <c r="C39" s="8">
        <v>12.7</v>
      </c>
      <c r="D39" s="8">
        <v>6.9</v>
      </c>
      <c r="E39" s="4">
        <f t="shared" si="8"/>
        <v>19.600000000000001</v>
      </c>
      <c r="F39" s="3">
        <f t="shared" si="9"/>
        <v>64.795918367346928</v>
      </c>
      <c r="G39" s="33" t="s">
        <v>197</v>
      </c>
      <c r="H39" s="4">
        <v>7.8</v>
      </c>
      <c r="I39" s="4">
        <v>11.8</v>
      </c>
      <c r="J39" s="4">
        <f t="shared" si="15"/>
        <v>19.600000000000001</v>
      </c>
      <c r="K39" s="3">
        <f t="shared" si="10"/>
        <v>39.795918367346935</v>
      </c>
      <c r="M39" s="33" t="s">
        <v>171</v>
      </c>
      <c r="N39" s="14">
        <v>32</v>
      </c>
      <c r="O39" s="14">
        <v>10.199999999999999</v>
      </c>
      <c r="P39" s="14">
        <f t="shared" si="11"/>
        <v>42.2</v>
      </c>
      <c r="Q39" s="3">
        <f t="shared" si="12"/>
        <v>75.829383886255926</v>
      </c>
      <c r="R39" s="33" t="s">
        <v>183</v>
      </c>
      <c r="S39" s="14">
        <v>19.100000000000001</v>
      </c>
      <c r="T39" s="14">
        <v>6.3</v>
      </c>
      <c r="U39" s="14">
        <f t="shared" si="13"/>
        <v>25.400000000000002</v>
      </c>
      <c r="V39" s="3">
        <f t="shared" si="14"/>
        <v>75.196850393700785</v>
      </c>
    </row>
    <row r="40" spans="1:22" x14ac:dyDescent="0.25">
      <c r="A40" s="52"/>
      <c r="B40" s="33" t="s">
        <v>159</v>
      </c>
      <c r="C40" s="8">
        <v>7.6</v>
      </c>
      <c r="D40" s="8">
        <v>8.9</v>
      </c>
      <c r="E40" s="4">
        <f t="shared" si="8"/>
        <v>16.5</v>
      </c>
      <c r="F40" s="3">
        <f t="shared" si="9"/>
        <v>46.060606060606055</v>
      </c>
      <c r="G40" s="33" t="s">
        <v>198</v>
      </c>
      <c r="H40" s="4">
        <v>8.1</v>
      </c>
      <c r="I40" s="4">
        <v>10.5</v>
      </c>
      <c r="J40" s="4">
        <f t="shared" si="15"/>
        <v>18.600000000000001</v>
      </c>
      <c r="K40" s="3">
        <f t="shared" si="10"/>
        <v>43.548387096774185</v>
      </c>
      <c r="M40" s="33" t="s">
        <v>172</v>
      </c>
      <c r="N40" s="14">
        <v>30.6</v>
      </c>
      <c r="O40" s="14">
        <v>7.6</v>
      </c>
      <c r="P40" s="14">
        <f t="shared" si="11"/>
        <v>38.200000000000003</v>
      </c>
      <c r="Q40" s="3">
        <f t="shared" si="12"/>
        <v>80.104712041884824</v>
      </c>
      <c r="R40" s="33" t="s">
        <v>184</v>
      </c>
      <c r="S40" s="14">
        <v>8.6</v>
      </c>
      <c r="T40" s="14">
        <v>14.8</v>
      </c>
      <c r="U40" s="14">
        <f t="shared" si="13"/>
        <v>23.4</v>
      </c>
      <c r="V40" s="3">
        <f t="shared" si="14"/>
        <v>36.752136752136757</v>
      </c>
    </row>
    <row r="41" spans="1:22" x14ac:dyDescent="0.25">
      <c r="A41" s="52"/>
      <c r="B41" s="33" t="s">
        <v>160</v>
      </c>
      <c r="C41" s="8">
        <v>6.8</v>
      </c>
      <c r="D41" s="8">
        <v>6</v>
      </c>
      <c r="E41" s="14">
        <f t="shared" si="8"/>
        <v>12.8</v>
      </c>
      <c r="F41" s="3">
        <f t="shared" si="9"/>
        <v>53.125</v>
      </c>
      <c r="G41" s="34"/>
      <c r="H41" s="4"/>
      <c r="I41" s="4"/>
      <c r="J41" s="4"/>
      <c r="K41" s="3"/>
      <c r="M41" s="33" t="s">
        <v>173</v>
      </c>
      <c r="N41" s="14">
        <v>7.6</v>
      </c>
      <c r="O41" s="14">
        <v>4.5</v>
      </c>
      <c r="P41" s="14">
        <f t="shared" si="11"/>
        <v>12.1</v>
      </c>
      <c r="Q41" s="3">
        <f t="shared" si="12"/>
        <v>62.809917355371901</v>
      </c>
      <c r="R41" s="33" t="s">
        <v>185</v>
      </c>
      <c r="S41" s="14">
        <v>15.3</v>
      </c>
      <c r="T41" s="14">
        <v>7.5</v>
      </c>
      <c r="U41" s="14">
        <f t="shared" si="13"/>
        <v>22.8</v>
      </c>
      <c r="V41" s="3">
        <f t="shared" si="14"/>
        <v>67.10526315789474</v>
      </c>
    </row>
    <row r="42" spans="1:22" x14ac:dyDescent="0.25">
      <c r="A42" s="52"/>
      <c r="B42" s="33" t="s">
        <v>161</v>
      </c>
      <c r="C42" s="8">
        <v>10.5</v>
      </c>
      <c r="D42" s="8">
        <v>5.5</v>
      </c>
      <c r="E42" s="4">
        <f t="shared" si="8"/>
        <v>16</v>
      </c>
      <c r="F42" s="3">
        <f t="shared" si="9"/>
        <v>65.625</v>
      </c>
      <c r="G42" s="34"/>
      <c r="H42" s="4"/>
      <c r="I42" s="4"/>
      <c r="J42" s="4"/>
      <c r="K42" s="3"/>
      <c r="M42" s="33" t="s">
        <v>174</v>
      </c>
      <c r="N42" s="14">
        <v>6.6</v>
      </c>
      <c r="O42" s="4">
        <v>8</v>
      </c>
      <c r="P42" s="14">
        <f>SUM(N42:O42)</f>
        <v>14.6</v>
      </c>
      <c r="Q42" s="3">
        <f>N42/P42*100</f>
        <v>45.205479452054789</v>
      </c>
      <c r="R42" s="33" t="s">
        <v>186</v>
      </c>
      <c r="S42" s="14">
        <v>15.2</v>
      </c>
      <c r="T42" s="14">
        <v>11.2</v>
      </c>
      <c r="U42" s="14">
        <f t="shared" si="13"/>
        <v>26.4</v>
      </c>
      <c r="V42" s="3">
        <f t="shared" si="14"/>
        <v>57.575757575757578</v>
      </c>
    </row>
    <row r="43" spans="1:22" x14ac:dyDescent="0.25">
      <c r="A43" s="52"/>
      <c r="B43" s="33" t="s">
        <v>162</v>
      </c>
      <c r="C43" s="4">
        <v>20.9</v>
      </c>
      <c r="D43" s="4">
        <v>6.8</v>
      </c>
      <c r="E43" s="4">
        <f t="shared" si="8"/>
        <v>27.7</v>
      </c>
      <c r="F43" s="3">
        <f t="shared" si="9"/>
        <v>75.451263537906129</v>
      </c>
      <c r="G43" s="34"/>
      <c r="H43" s="4"/>
      <c r="I43" s="4"/>
      <c r="J43" s="4"/>
      <c r="K43" s="3"/>
      <c r="M43" s="33" t="s">
        <v>175</v>
      </c>
      <c r="N43" s="4">
        <v>11.9</v>
      </c>
      <c r="O43" s="4">
        <v>5</v>
      </c>
      <c r="P43" s="14">
        <f>SUM(N43:O43)</f>
        <v>16.899999999999999</v>
      </c>
      <c r="Q43" s="3">
        <f>N43/P43*100</f>
        <v>70.414201183431956</v>
      </c>
      <c r="R43" s="33" t="s">
        <v>187</v>
      </c>
      <c r="S43" s="4">
        <v>7.5</v>
      </c>
      <c r="T43" s="4">
        <v>5.3</v>
      </c>
      <c r="U43" s="4">
        <f t="shared" si="13"/>
        <v>12.8</v>
      </c>
      <c r="V43" s="3">
        <f t="shared" si="14"/>
        <v>58.59375</v>
      </c>
    </row>
    <row r="44" spans="1:22" x14ac:dyDescent="0.25">
      <c r="A44" s="52"/>
      <c r="B44" s="33" t="s">
        <v>163</v>
      </c>
      <c r="C44" s="4">
        <v>13.7</v>
      </c>
      <c r="D44" s="4">
        <v>10.6</v>
      </c>
      <c r="E44" s="4">
        <f>SUM(C44:D44)</f>
        <v>24.299999999999997</v>
      </c>
      <c r="F44" s="3">
        <f>C44/E44*100</f>
        <v>56.378600823045268</v>
      </c>
      <c r="G44" s="34"/>
      <c r="H44" s="4"/>
      <c r="I44" s="4"/>
      <c r="J44" s="4"/>
      <c r="K44" s="3"/>
      <c r="M44" s="34"/>
      <c r="N44" s="4"/>
      <c r="O44" s="4"/>
      <c r="P44" s="4"/>
      <c r="Q44" s="6"/>
      <c r="R44" s="33" t="s">
        <v>188</v>
      </c>
      <c r="S44" s="4">
        <v>19.399999999999999</v>
      </c>
      <c r="T44" s="4">
        <v>5.6</v>
      </c>
      <c r="U44" s="4">
        <f t="shared" si="13"/>
        <v>25</v>
      </c>
      <c r="V44" s="3">
        <f t="shared" si="14"/>
        <v>77.599999999999994</v>
      </c>
    </row>
    <row r="45" spans="1:22" x14ac:dyDescent="0.25">
      <c r="A45" s="52"/>
      <c r="B45" s="34"/>
      <c r="C45" s="4"/>
      <c r="D45" s="4"/>
      <c r="E45" s="4"/>
      <c r="F45" s="3"/>
      <c r="G45" s="34"/>
      <c r="H45" s="4"/>
      <c r="I45" s="4"/>
      <c r="J45" s="4"/>
      <c r="K45" s="3"/>
      <c r="M45" s="34"/>
      <c r="N45" s="4"/>
      <c r="O45" s="4"/>
      <c r="P45" s="4"/>
      <c r="Q45" s="6"/>
      <c r="R45" s="33" t="s">
        <v>189</v>
      </c>
      <c r="S45" s="4">
        <v>10.8</v>
      </c>
      <c r="T45" s="4">
        <v>9</v>
      </c>
      <c r="U45" s="14">
        <f t="shared" si="13"/>
        <v>19.8</v>
      </c>
      <c r="V45" s="3">
        <f t="shared" si="14"/>
        <v>54.545454545454554</v>
      </c>
    </row>
    <row r="46" spans="1:22" x14ac:dyDescent="0.25">
      <c r="A46" s="52"/>
      <c r="B46" s="34"/>
      <c r="C46" s="4"/>
      <c r="D46" s="4"/>
      <c r="E46" s="4"/>
      <c r="F46" s="3"/>
      <c r="G46" s="34"/>
      <c r="H46" s="4"/>
      <c r="I46" s="4"/>
      <c r="J46" s="4"/>
      <c r="K46" s="3"/>
      <c r="M46" s="34"/>
      <c r="N46" s="4"/>
      <c r="O46" s="4"/>
      <c r="P46" s="4"/>
      <c r="Q46" s="6"/>
      <c r="R46" s="34"/>
      <c r="S46" s="4"/>
      <c r="T46" s="4"/>
      <c r="U46" s="4"/>
      <c r="V46" s="6"/>
    </row>
    <row r="47" spans="1:22" x14ac:dyDescent="0.25">
      <c r="A47" s="52"/>
      <c r="B47" s="34"/>
      <c r="C47" s="4"/>
      <c r="D47" s="4"/>
      <c r="E47" s="4"/>
      <c r="F47" s="3"/>
      <c r="G47" s="34"/>
      <c r="H47" s="4"/>
      <c r="I47" s="4"/>
      <c r="J47" s="4"/>
      <c r="K47" s="3"/>
      <c r="M47" s="34"/>
      <c r="N47" s="4"/>
      <c r="O47" s="4"/>
      <c r="P47" s="4"/>
      <c r="Q47" s="6"/>
      <c r="R47" s="34"/>
      <c r="S47" s="4"/>
      <c r="T47" s="4"/>
      <c r="U47" s="4"/>
      <c r="V47" s="6"/>
    </row>
    <row r="48" spans="1:22" x14ac:dyDescent="0.25">
      <c r="A48" s="52"/>
      <c r="B48" s="34"/>
      <c r="C48" s="4"/>
      <c r="D48" s="4"/>
      <c r="E48" s="4"/>
      <c r="F48" s="3"/>
      <c r="G48" s="34"/>
      <c r="H48" s="4"/>
      <c r="I48" s="4"/>
      <c r="J48" s="4"/>
      <c r="K48" s="3"/>
      <c r="M48" s="34"/>
      <c r="N48" s="4"/>
      <c r="O48" s="4"/>
      <c r="P48" s="4"/>
      <c r="Q48" s="6"/>
      <c r="R48" s="34"/>
      <c r="S48" s="4"/>
      <c r="T48" s="4"/>
      <c r="U48" s="4"/>
      <c r="V48" s="6"/>
    </row>
    <row r="49" spans="1:22" x14ac:dyDescent="0.25">
      <c r="A49" s="52"/>
      <c r="B49" s="34"/>
      <c r="C49" s="4"/>
      <c r="D49" s="4"/>
      <c r="E49" s="4"/>
      <c r="F49" s="3"/>
      <c r="G49" s="34"/>
      <c r="H49" s="4"/>
      <c r="I49" s="4"/>
      <c r="J49" s="4"/>
      <c r="K49" s="6"/>
      <c r="M49" s="34"/>
      <c r="N49" s="4"/>
      <c r="O49" s="4"/>
      <c r="P49" s="4"/>
      <c r="Q49" s="6"/>
      <c r="R49" s="34"/>
      <c r="S49" s="4"/>
      <c r="T49" s="4"/>
      <c r="U49" s="4"/>
      <c r="V49" s="6"/>
    </row>
    <row r="50" spans="1:22" x14ac:dyDescent="0.25">
      <c r="A50" s="52"/>
      <c r="B50" s="34"/>
      <c r="C50" s="4"/>
      <c r="D50" s="4"/>
      <c r="E50" s="4"/>
      <c r="F50" s="6"/>
      <c r="G50" s="34"/>
      <c r="H50" s="4"/>
      <c r="I50" s="4"/>
      <c r="J50" s="4"/>
      <c r="K50" s="6"/>
      <c r="M50" s="34"/>
      <c r="N50" s="4"/>
      <c r="O50" s="4"/>
      <c r="P50" s="4"/>
      <c r="Q50" s="6"/>
      <c r="R50" s="34"/>
      <c r="S50" s="4"/>
      <c r="T50" s="4"/>
      <c r="U50" s="4"/>
      <c r="V50" s="6"/>
    </row>
    <row r="51" spans="1:22" x14ac:dyDescent="0.25">
      <c r="A51" s="52"/>
      <c r="B51" s="34"/>
      <c r="C51" s="4"/>
      <c r="D51" s="4"/>
      <c r="E51" s="4"/>
      <c r="F51" s="6"/>
      <c r="G51" s="34"/>
      <c r="H51" s="4"/>
      <c r="I51" s="4"/>
      <c r="J51" s="4"/>
      <c r="K51" s="6"/>
      <c r="M51" s="34"/>
      <c r="N51" s="4"/>
      <c r="O51" s="4"/>
      <c r="P51" s="4"/>
      <c r="Q51" s="6"/>
      <c r="R51" s="34"/>
      <c r="S51" s="4"/>
      <c r="T51" s="4"/>
      <c r="U51" s="4"/>
      <c r="V51" s="6"/>
    </row>
    <row r="52" spans="1:22" x14ac:dyDescent="0.25">
      <c r="A52" s="52"/>
      <c r="B52" s="33" t="s">
        <v>12</v>
      </c>
      <c r="C52" s="22">
        <f>AVERAGE(C31:C44)</f>
        <v>13.12857142857143</v>
      </c>
      <c r="D52" s="22">
        <f>AVERAGE(D31:D44)</f>
        <v>7.7214285714285706</v>
      </c>
      <c r="E52" s="22">
        <f>AVERAGE(E31:E44)</f>
        <v>20.85</v>
      </c>
      <c r="F52" s="21">
        <f>AVERAGE(F31:F44)</f>
        <v>61.820171135651869</v>
      </c>
      <c r="G52" s="33" t="s">
        <v>12</v>
      </c>
      <c r="H52" s="22">
        <f>AVERAGE(H31:H49)</f>
        <v>6.7699999999999987</v>
      </c>
      <c r="I52" s="22">
        <f>AVERAGE(I31:I49)</f>
        <v>9.379999999999999</v>
      </c>
      <c r="J52" s="22">
        <f>AVERAGE(J31:J49)</f>
        <v>16.149999999999999</v>
      </c>
      <c r="K52" s="21">
        <f>AVERAGE(K31:K49)</f>
        <v>42.373974376062016</v>
      </c>
      <c r="L52" s="17"/>
      <c r="M52" s="33" t="s">
        <v>12</v>
      </c>
      <c r="N52" s="22">
        <f>AVERAGE(N31:N43)</f>
        <v>19.692307692307693</v>
      </c>
      <c r="O52" s="22">
        <f>AVERAGE(O31:O43)</f>
        <v>8.6538461538461533</v>
      </c>
      <c r="P52" s="22">
        <f>AVERAGE(P31:P43)</f>
        <v>28.346153846153847</v>
      </c>
      <c r="Q52" s="22">
        <f>AVERAGE(Q31:Q43)</f>
        <v>67.877611137128554</v>
      </c>
      <c r="R52" s="33" t="s">
        <v>12</v>
      </c>
      <c r="S52" s="22">
        <f>AVERAGE(S31:S45)</f>
        <v>16.273333333333333</v>
      </c>
      <c r="T52" s="22">
        <f>AVERAGE(T31:T45)</f>
        <v>7.6133333333333324</v>
      </c>
      <c r="U52" s="22">
        <f>AVERAGE(U31:U45)</f>
        <v>23.886666666666667</v>
      </c>
      <c r="V52" s="21">
        <f>AVERAGE(V31:V45)</f>
        <v>67.332423961141032</v>
      </c>
    </row>
    <row r="53" spans="1:22" x14ac:dyDescent="0.25">
      <c r="A53" s="52"/>
      <c r="B53" s="33" t="s">
        <v>13</v>
      </c>
      <c r="C53" s="8">
        <f>STDEV(C31:C44)</f>
        <v>6.59690236998554</v>
      </c>
      <c r="D53" s="8">
        <f>STDEV(D31:D44)</f>
        <v>3.1925824057622116</v>
      </c>
      <c r="E53" s="8">
        <f>STDEV(E31:E44)</f>
        <v>9.1164897090593211</v>
      </c>
      <c r="F53" s="3">
        <f>STDEV(F31:F37)</f>
        <v>8.43345117828372</v>
      </c>
      <c r="G53" s="33" t="s">
        <v>13</v>
      </c>
      <c r="H53" s="8">
        <f>STDEV(H31:H49)</f>
        <v>2.0704535198303291</v>
      </c>
      <c r="I53" s="8">
        <f>STDEV(I31:I49)</f>
        <v>3.1026153841915765</v>
      </c>
      <c r="J53" s="8">
        <f>STDEV(J31:J49)</f>
        <v>4.7340961826590204</v>
      </c>
      <c r="K53" s="3">
        <f>STDEV(K31:K49)</f>
        <v>7.7042035564629385</v>
      </c>
      <c r="M53" s="33" t="s">
        <v>13</v>
      </c>
      <c r="N53" s="8">
        <f>STDEV(N31:N43)</f>
        <v>9.7584545855087086</v>
      </c>
      <c r="O53" s="8">
        <f>STDEV(O31:O43)</f>
        <v>3.7299721591041815</v>
      </c>
      <c r="P53" s="8">
        <f>STDEV(P31:P43)</f>
        <v>12.652181326067547</v>
      </c>
      <c r="Q53" s="8">
        <f>STDEV(Q31:Q43)</f>
        <v>9.3278488781377611</v>
      </c>
      <c r="R53" s="33" t="s">
        <v>13</v>
      </c>
      <c r="S53" s="8">
        <f>STDEV(S31:S45)</f>
        <v>7.1931978450543994</v>
      </c>
      <c r="T53" s="8">
        <f>STDEV(T31:T45)</f>
        <v>3.2504651681757526</v>
      </c>
      <c r="U53" s="8">
        <f>STDEV(U31:U45)</f>
        <v>8.0784428013843215</v>
      </c>
      <c r="V53" s="3">
        <f>STDEV(V31:V45)</f>
        <v>13.258951170803002</v>
      </c>
    </row>
    <row r="54" spans="1:22" x14ac:dyDescent="0.25">
      <c r="A54" s="52"/>
      <c r="B54" s="37" t="s">
        <v>4</v>
      </c>
      <c r="C54" s="4">
        <f>COUNT(C31:C44)</f>
        <v>14</v>
      </c>
      <c r="D54" s="4">
        <f>COUNT(D31:D44)</f>
        <v>14</v>
      </c>
      <c r="E54" s="4">
        <f>COUNT(E31:E44)</f>
        <v>14</v>
      </c>
      <c r="F54" s="6">
        <f>COUNT(F31:F44)</f>
        <v>14</v>
      </c>
      <c r="G54" s="37" t="s">
        <v>4</v>
      </c>
      <c r="H54" s="4">
        <f>COUNT(H31:H49)</f>
        <v>10</v>
      </c>
      <c r="I54" s="4">
        <f>COUNT(I31:I49)</f>
        <v>10</v>
      </c>
      <c r="J54" s="4">
        <f>COUNT(J31:J49)</f>
        <v>10</v>
      </c>
      <c r="K54" s="6">
        <f>COUNT(K31:K49)</f>
        <v>10</v>
      </c>
      <c r="M54" s="37" t="s">
        <v>4</v>
      </c>
      <c r="N54" s="4">
        <f>COUNT(N31:N43)</f>
        <v>13</v>
      </c>
      <c r="O54" s="4">
        <f>COUNT(O31:O43)</f>
        <v>13</v>
      </c>
      <c r="P54" s="4">
        <f>COUNT(P31:P43)</f>
        <v>13</v>
      </c>
      <c r="Q54" s="4">
        <f>COUNT(Q31:Q43)</f>
        <v>13</v>
      </c>
      <c r="R54" s="37" t="s">
        <v>4</v>
      </c>
      <c r="S54" s="4">
        <f>COUNT(S31:S45)</f>
        <v>15</v>
      </c>
      <c r="T54" s="4">
        <f>COUNT(T31:T45)</f>
        <v>15</v>
      </c>
      <c r="U54" s="4">
        <f>COUNT(U31:U45)</f>
        <v>15</v>
      </c>
      <c r="V54" s="6">
        <f>COUNT(V31:V45)</f>
        <v>15</v>
      </c>
    </row>
    <row r="55" spans="1:22" x14ac:dyDescent="0.25">
      <c r="A55" s="52"/>
      <c r="B55" s="33" t="s">
        <v>5</v>
      </c>
      <c r="C55" s="10">
        <f>C53/(C54-1)^0.5</f>
        <v>1.8296515195548291</v>
      </c>
      <c r="D55" s="10">
        <f>D53/(D54-1)^0.5</f>
        <v>0.88546304347075644</v>
      </c>
      <c r="E55" s="10">
        <f>E53/(E54-1)^0.5</f>
        <v>2.5284593152502439</v>
      </c>
      <c r="F55" s="7">
        <f>F53/(F54-1)^0.5</f>
        <v>2.3390185117249347</v>
      </c>
      <c r="G55" s="33" t="s">
        <v>5</v>
      </c>
      <c r="H55" s="10">
        <f>H53/(H54-1)^0.5</f>
        <v>0.69015117327677633</v>
      </c>
      <c r="I55" s="10">
        <f>I53/(I54-1)^0.5</f>
        <v>1.0342051280638589</v>
      </c>
      <c r="J55" s="10">
        <f>J53/(J54-1)^0.5</f>
        <v>1.5780320608863401</v>
      </c>
      <c r="K55" s="7">
        <f>K53/(K54-1)^0.5</f>
        <v>2.568067852154313</v>
      </c>
      <c r="M55" s="33" t="s">
        <v>5</v>
      </c>
      <c r="N55" s="10">
        <f>N53/(N54-1)^0.5</f>
        <v>2.8170231909090955</v>
      </c>
      <c r="O55" s="10">
        <f>O53/(O54-1)^0.5</f>
        <v>1.0767502150643045</v>
      </c>
      <c r="P55" s="10">
        <f>P53/(P54-1)^0.5</f>
        <v>3.6523701472205272</v>
      </c>
      <c r="Q55" s="10">
        <f>Q53/(Q54-1)^0.5</f>
        <v>2.6927180303764926</v>
      </c>
      <c r="R55" s="33" t="s">
        <v>5</v>
      </c>
      <c r="S55" s="10">
        <f>S53/(S54-1)^0.5</f>
        <v>1.9224629893910137</v>
      </c>
      <c r="T55" s="10">
        <f>T53/(T54-1)^0.5</f>
        <v>0.86872335763972908</v>
      </c>
      <c r="U55" s="10">
        <f>U53/(U54-1)^0.5</f>
        <v>2.1590546558164587</v>
      </c>
      <c r="V55" s="7">
        <f>V53/(V54-1)^0.5</f>
        <v>3.5436037563650036</v>
      </c>
    </row>
    <row r="56" spans="1:22" x14ac:dyDescent="0.25">
      <c r="A56" s="52"/>
      <c r="B56" s="34"/>
      <c r="C56" s="4"/>
      <c r="D56" s="4"/>
      <c r="E56" s="4"/>
      <c r="F56" s="6"/>
      <c r="G56" s="34"/>
      <c r="H56" s="4"/>
      <c r="I56" s="4"/>
      <c r="J56" s="4"/>
      <c r="K56" s="7"/>
      <c r="M56" s="34"/>
      <c r="N56" s="4"/>
      <c r="O56" s="4"/>
      <c r="P56" s="4"/>
      <c r="Q56" s="6"/>
      <c r="R56" s="34"/>
      <c r="S56" s="4"/>
      <c r="T56" s="4"/>
      <c r="U56" s="4"/>
      <c r="V56" s="6"/>
    </row>
    <row r="57" spans="1:22" ht="15.75" thickBot="1" x14ac:dyDescent="0.3">
      <c r="A57" s="53"/>
      <c r="B57" s="35"/>
      <c r="C57" s="11"/>
      <c r="D57" s="11"/>
      <c r="E57" s="11"/>
      <c r="F57" s="15"/>
      <c r="G57" s="35"/>
      <c r="H57" s="11"/>
      <c r="I57" s="11"/>
      <c r="J57" s="11"/>
      <c r="K57" s="15"/>
      <c r="M57" s="35"/>
      <c r="N57" s="11"/>
      <c r="O57" s="11"/>
      <c r="P57" s="11"/>
      <c r="Q57" s="12"/>
      <c r="R57" s="35"/>
      <c r="S57" s="11"/>
      <c r="T57" s="11"/>
      <c r="U57" s="11"/>
      <c r="V57" s="12"/>
    </row>
  </sheetData>
  <mergeCells count="10">
    <mergeCell ref="A3:A26"/>
    <mergeCell ref="B28:F29"/>
    <mergeCell ref="G28:K29"/>
    <mergeCell ref="A30:A57"/>
    <mergeCell ref="M1:Q2"/>
    <mergeCell ref="R1:V2"/>
    <mergeCell ref="M28:Q29"/>
    <mergeCell ref="R28:V29"/>
    <mergeCell ref="B1:F2"/>
    <mergeCell ref="G1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S24" sqref="S24"/>
    </sheetView>
  </sheetViews>
  <sheetFormatPr defaultRowHeight="15" x14ac:dyDescent="0.25"/>
  <cols>
    <col min="3" max="3" width="13.140625" customWidth="1"/>
    <col min="4" max="4" width="14.42578125" customWidth="1"/>
    <col min="5" max="6" width="13.140625" customWidth="1"/>
    <col min="11" max="14" width="15.42578125" customWidth="1"/>
  </cols>
  <sheetData>
    <row r="1" spans="1:14" ht="21.75" thickBot="1" x14ac:dyDescent="0.3">
      <c r="A1" s="60"/>
      <c r="B1" s="54"/>
      <c r="C1" s="56" t="s">
        <v>199</v>
      </c>
      <c r="D1" s="56"/>
      <c r="E1" s="56"/>
      <c r="F1" s="57"/>
      <c r="G1" s="1"/>
      <c r="H1" s="1"/>
      <c r="I1" s="58"/>
      <c r="J1" s="54"/>
      <c r="K1" s="56" t="s">
        <v>199</v>
      </c>
      <c r="L1" s="56"/>
      <c r="M1" s="56"/>
      <c r="N1" s="57"/>
    </row>
    <row r="2" spans="1:14" ht="15.75" thickBot="1" x14ac:dyDescent="0.3">
      <c r="A2" s="61"/>
      <c r="B2" s="55"/>
      <c r="C2" s="16" t="s">
        <v>202</v>
      </c>
      <c r="D2" s="39" t="s">
        <v>203</v>
      </c>
      <c r="E2" s="40" t="s">
        <v>204</v>
      </c>
      <c r="F2" s="41" t="s">
        <v>205</v>
      </c>
      <c r="G2" s="1"/>
      <c r="H2" s="1"/>
      <c r="I2" s="59"/>
      <c r="J2" s="55"/>
      <c r="K2" s="16" t="s">
        <v>202</v>
      </c>
      <c r="L2" s="39" t="s">
        <v>203</v>
      </c>
      <c r="M2" s="40" t="s">
        <v>204</v>
      </c>
      <c r="N2" s="41" t="s">
        <v>205</v>
      </c>
    </row>
    <row r="3" spans="1:14" x14ac:dyDescent="0.25">
      <c r="A3" s="51" t="s">
        <v>200</v>
      </c>
      <c r="B3" s="34"/>
      <c r="C3" s="18">
        <v>33.978999999999999</v>
      </c>
      <c r="D3" s="18">
        <v>40.333999999999996</v>
      </c>
      <c r="E3" s="18">
        <v>37.159999999999997</v>
      </c>
      <c r="F3" s="19">
        <v>52.690999999999995</v>
      </c>
      <c r="G3" s="1"/>
      <c r="H3" s="1"/>
      <c r="I3" s="51" t="s">
        <v>201</v>
      </c>
      <c r="J3" s="34"/>
      <c r="K3" s="18">
        <v>31.646000000000001</v>
      </c>
      <c r="L3" s="18">
        <v>21.835999999999999</v>
      </c>
      <c r="M3" s="18">
        <v>30.029999999999998</v>
      </c>
      <c r="N3" s="19">
        <v>28.179999999999996</v>
      </c>
    </row>
    <row r="4" spans="1:14" x14ac:dyDescent="0.25">
      <c r="A4" s="52"/>
      <c r="B4" s="34"/>
      <c r="C4" s="18">
        <v>21.743000000000002</v>
      </c>
      <c r="D4" s="18">
        <v>53.222000000000001</v>
      </c>
      <c r="E4" s="18">
        <v>62.81900000000001</v>
      </c>
      <c r="F4" s="19">
        <v>30.554000000000002</v>
      </c>
      <c r="G4" s="1"/>
      <c r="H4" s="1"/>
      <c r="I4" s="52"/>
      <c r="J4" s="34"/>
      <c r="K4" s="18">
        <v>24.122</v>
      </c>
      <c r="L4" s="18">
        <v>14.107000000000001</v>
      </c>
      <c r="M4" s="18">
        <v>14.43</v>
      </c>
      <c r="N4" s="19">
        <v>60.62</v>
      </c>
    </row>
    <row r="5" spans="1:14" x14ac:dyDescent="0.25">
      <c r="A5" s="52"/>
      <c r="B5" s="34"/>
      <c r="C5" s="18">
        <v>43.744000000000007</v>
      </c>
      <c r="D5" s="18">
        <v>25.883999999999997</v>
      </c>
      <c r="E5" s="18">
        <v>32.411999999999999</v>
      </c>
      <c r="F5" s="19">
        <v>55.718000000000004</v>
      </c>
      <c r="G5" s="1"/>
      <c r="H5" s="1"/>
      <c r="I5" s="52"/>
      <c r="J5" s="34"/>
      <c r="K5" s="18">
        <v>21.065000000000001</v>
      </c>
      <c r="L5" s="18">
        <v>10.967000000000002</v>
      </c>
      <c r="M5" s="18">
        <v>49.189999999999991</v>
      </c>
      <c r="N5" s="19">
        <v>47.419999999999995</v>
      </c>
    </row>
    <row r="6" spans="1:14" x14ac:dyDescent="0.25">
      <c r="A6" s="52"/>
      <c r="B6" s="34"/>
      <c r="C6" s="18">
        <v>44.704999999999998</v>
      </c>
      <c r="D6" s="18">
        <v>51.057000000000002</v>
      </c>
      <c r="E6" s="18">
        <v>36.429000000000002</v>
      </c>
      <c r="F6" s="19">
        <v>41.945</v>
      </c>
      <c r="G6" s="1"/>
      <c r="H6" s="1"/>
      <c r="I6" s="52"/>
      <c r="J6" s="34"/>
      <c r="K6" s="18">
        <v>21.011000000000003</v>
      </c>
      <c r="L6" s="18">
        <v>34.472999999999999</v>
      </c>
      <c r="M6" s="18">
        <v>23.880000000000003</v>
      </c>
      <c r="N6" s="19">
        <v>51.789999999999992</v>
      </c>
    </row>
    <row r="7" spans="1:14" x14ac:dyDescent="0.25">
      <c r="A7" s="52"/>
      <c r="B7" s="34"/>
      <c r="C7" s="18">
        <v>41.36</v>
      </c>
      <c r="D7" s="18">
        <v>70.146999999999991</v>
      </c>
      <c r="E7" s="18">
        <v>44.838000000000001</v>
      </c>
      <c r="F7" s="19">
        <v>43.734000000000002</v>
      </c>
      <c r="G7" s="1"/>
      <c r="H7" s="1"/>
      <c r="I7" s="52"/>
      <c r="J7" s="34"/>
      <c r="K7" s="18">
        <v>38.005999999999993</v>
      </c>
      <c r="L7" s="18">
        <v>50.400000000000006</v>
      </c>
      <c r="M7" s="18">
        <v>22.949999999999996</v>
      </c>
      <c r="N7" s="19">
        <v>23.960000000000004</v>
      </c>
    </row>
    <row r="8" spans="1:14" x14ac:dyDescent="0.25">
      <c r="A8" s="52"/>
      <c r="B8" s="34"/>
      <c r="C8" s="18">
        <v>66.850999999999999</v>
      </c>
      <c r="D8" s="18">
        <v>27.293000000000003</v>
      </c>
      <c r="E8" s="18">
        <v>29.417000000000002</v>
      </c>
      <c r="F8" s="19">
        <v>33.977000000000004</v>
      </c>
      <c r="G8" s="1"/>
      <c r="H8" s="1"/>
      <c r="I8" s="52"/>
      <c r="J8" s="34"/>
      <c r="K8" s="18">
        <v>22.351999999999993</v>
      </c>
      <c r="L8" s="18">
        <v>14.48</v>
      </c>
      <c r="M8" s="18">
        <v>67.069999999999993</v>
      </c>
      <c r="N8" s="19">
        <v>19.43</v>
      </c>
    </row>
    <row r="9" spans="1:14" x14ac:dyDescent="0.25">
      <c r="A9" s="52"/>
      <c r="B9" s="34"/>
      <c r="C9" s="18">
        <v>47.457999999999998</v>
      </c>
      <c r="D9" s="18">
        <v>43.866000000000007</v>
      </c>
      <c r="E9" s="18">
        <v>41.786000000000001</v>
      </c>
      <c r="F9" s="19">
        <v>31.863</v>
      </c>
      <c r="G9" s="1"/>
      <c r="H9" s="1"/>
      <c r="I9" s="52"/>
      <c r="J9" s="34"/>
      <c r="K9" s="18">
        <v>20.392000000000003</v>
      </c>
      <c r="L9" s="18">
        <v>13.215000000000002</v>
      </c>
      <c r="M9" s="18">
        <v>35.479999999999997</v>
      </c>
      <c r="N9" s="19">
        <v>41.98</v>
      </c>
    </row>
    <row r="10" spans="1:14" x14ac:dyDescent="0.25">
      <c r="A10" s="52"/>
      <c r="B10" s="34"/>
      <c r="C10" s="18">
        <v>51.393999999999998</v>
      </c>
      <c r="D10" s="18">
        <v>31.193000000000001</v>
      </c>
      <c r="E10" s="18">
        <v>39.798999999999999</v>
      </c>
      <c r="F10" s="19">
        <v>31.105999999999998</v>
      </c>
      <c r="G10" s="1"/>
      <c r="H10" s="1"/>
      <c r="I10" s="52"/>
      <c r="J10" s="34"/>
      <c r="K10" s="18">
        <v>26.224</v>
      </c>
      <c r="L10" s="18">
        <v>18.544999999999998</v>
      </c>
      <c r="M10" s="18">
        <v>30.32</v>
      </c>
      <c r="N10" s="19">
        <v>44.320000000000007</v>
      </c>
    </row>
    <row r="11" spans="1:14" x14ac:dyDescent="0.25">
      <c r="A11" s="52"/>
      <c r="B11" s="34"/>
      <c r="C11" s="18">
        <v>52.153000000000006</v>
      </c>
      <c r="D11" s="18">
        <v>21.994</v>
      </c>
      <c r="E11" s="18"/>
      <c r="F11" s="19"/>
      <c r="G11" s="1"/>
      <c r="H11" s="1"/>
      <c r="I11" s="52"/>
      <c r="J11" s="34"/>
      <c r="K11" s="18">
        <v>14.932</v>
      </c>
      <c r="L11" s="18">
        <v>23.352</v>
      </c>
      <c r="M11" s="18">
        <v>24.889999999999997</v>
      </c>
      <c r="N11" s="19">
        <v>48.730000000000004</v>
      </c>
    </row>
    <row r="12" spans="1:14" x14ac:dyDescent="0.25">
      <c r="A12" s="52"/>
      <c r="B12" s="34"/>
      <c r="C12" s="4"/>
      <c r="D12" s="18">
        <v>15.157</v>
      </c>
      <c r="E12" s="18"/>
      <c r="F12" s="19"/>
      <c r="G12" s="1"/>
      <c r="H12" s="1"/>
      <c r="I12" s="52"/>
      <c r="J12" s="34"/>
      <c r="K12" s="4"/>
      <c r="L12" s="18">
        <v>12.912999999999998</v>
      </c>
      <c r="M12" s="18">
        <v>33.229999999999997</v>
      </c>
      <c r="N12" s="19">
        <v>53.25</v>
      </c>
    </row>
    <row r="13" spans="1:14" x14ac:dyDescent="0.25">
      <c r="A13" s="52"/>
      <c r="B13" s="34"/>
      <c r="C13" s="4"/>
      <c r="D13" s="8"/>
      <c r="E13" s="4"/>
      <c r="F13" s="6"/>
      <c r="G13" s="1"/>
      <c r="H13" s="1"/>
      <c r="I13" s="52"/>
      <c r="J13" s="34"/>
      <c r="K13" s="4"/>
      <c r="L13" s="18"/>
      <c r="M13" s="18"/>
      <c r="N13" s="6"/>
    </row>
    <row r="14" spans="1:14" x14ac:dyDescent="0.25">
      <c r="A14" s="52"/>
      <c r="B14" s="34"/>
      <c r="C14" s="4"/>
      <c r="D14" s="4"/>
      <c r="E14" s="4"/>
      <c r="F14" s="6"/>
      <c r="G14" s="1"/>
      <c r="H14" s="1"/>
      <c r="I14" s="52"/>
      <c r="J14" s="34"/>
      <c r="K14" s="4"/>
      <c r="L14" s="18"/>
      <c r="M14" s="18"/>
      <c r="N14" s="6"/>
    </row>
    <row r="15" spans="1:14" x14ac:dyDescent="0.25">
      <c r="A15" s="52"/>
      <c r="B15" s="34"/>
      <c r="C15" s="4"/>
      <c r="D15" s="4"/>
      <c r="E15" s="4"/>
      <c r="F15" s="6"/>
      <c r="G15" s="1"/>
      <c r="H15" s="1"/>
      <c r="I15" s="52"/>
      <c r="J15" s="34"/>
      <c r="K15" s="4"/>
      <c r="L15" s="18"/>
      <c r="M15" s="18"/>
      <c r="N15" s="6"/>
    </row>
    <row r="16" spans="1:14" x14ac:dyDescent="0.25">
      <c r="A16" s="52"/>
      <c r="B16" s="34"/>
      <c r="C16" s="4"/>
      <c r="D16" s="4"/>
      <c r="E16" s="4"/>
      <c r="F16" s="6"/>
      <c r="G16" s="1"/>
      <c r="H16" s="1"/>
      <c r="I16" s="52"/>
      <c r="J16" s="34"/>
      <c r="K16" s="4"/>
      <c r="L16" s="4"/>
      <c r="M16" s="18"/>
      <c r="N16" s="6"/>
    </row>
    <row r="17" spans="1:14" x14ac:dyDescent="0.25">
      <c r="A17" s="52"/>
      <c r="B17" s="34"/>
      <c r="C17" s="4"/>
      <c r="D17" s="4"/>
      <c r="E17" s="4"/>
      <c r="F17" s="6"/>
      <c r="G17" s="1"/>
      <c r="H17" s="1"/>
      <c r="I17" s="52"/>
      <c r="J17" s="34"/>
      <c r="K17" s="4"/>
      <c r="L17" s="4"/>
      <c r="M17" s="4"/>
      <c r="N17" s="6"/>
    </row>
    <row r="18" spans="1:14" x14ac:dyDescent="0.25">
      <c r="A18" s="52"/>
      <c r="B18" s="34"/>
      <c r="C18" s="4"/>
      <c r="D18" s="4"/>
      <c r="E18" s="4"/>
      <c r="F18" s="6"/>
      <c r="G18" s="1"/>
      <c r="H18" s="1"/>
      <c r="I18" s="52"/>
      <c r="J18" s="34"/>
      <c r="K18" s="4"/>
      <c r="L18" s="4"/>
      <c r="M18" s="4"/>
      <c r="N18" s="6"/>
    </row>
    <row r="19" spans="1:14" x14ac:dyDescent="0.25">
      <c r="A19" s="52"/>
      <c r="B19" s="34"/>
      <c r="C19" s="4"/>
      <c r="D19" s="4"/>
      <c r="E19" s="4"/>
      <c r="F19" s="6"/>
      <c r="G19" s="1"/>
      <c r="H19" s="1"/>
      <c r="I19" s="52"/>
      <c r="J19" s="34"/>
      <c r="K19" s="4"/>
      <c r="L19" s="4"/>
      <c r="M19" s="4"/>
      <c r="N19" s="6"/>
    </row>
    <row r="20" spans="1:14" x14ac:dyDescent="0.25">
      <c r="A20" s="52"/>
      <c r="B20" s="33" t="s">
        <v>12</v>
      </c>
      <c r="C20" s="22">
        <f t="shared" ref="C20" si="0">AVERAGE(C3:C11)</f>
        <v>44.820777777777785</v>
      </c>
      <c r="D20" s="22">
        <f>AVERAGE(D3:D12)</f>
        <v>38.014699999999998</v>
      </c>
      <c r="E20" s="22">
        <f>AVERAGE(E3:E12)</f>
        <v>40.582499999999996</v>
      </c>
      <c r="F20" s="21">
        <f>AVERAGE(F3:F12)</f>
        <v>40.198500000000003</v>
      </c>
      <c r="G20" s="1"/>
      <c r="H20" s="1"/>
      <c r="I20" s="52"/>
      <c r="J20" s="33" t="s">
        <v>12</v>
      </c>
      <c r="K20" s="22">
        <f>AVERAGE(K3:K13)</f>
        <v>24.416666666666664</v>
      </c>
      <c r="L20" s="22">
        <f t="shared" ref="L20:M20" si="1">AVERAGE(L3:L13)</f>
        <v>21.428800000000003</v>
      </c>
      <c r="M20" s="22">
        <f t="shared" si="1"/>
        <v>33.146999999999998</v>
      </c>
      <c r="N20" s="21">
        <f>AVERAGE(N3:N13)</f>
        <v>41.968000000000004</v>
      </c>
    </row>
    <row r="21" spans="1:14" x14ac:dyDescent="0.25">
      <c r="A21" s="52"/>
      <c r="B21" s="33" t="s">
        <v>13</v>
      </c>
      <c r="C21" s="10">
        <f>STDEV(C3:C11)</f>
        <v>12.512654472350942</v>
      </c>
      <c r="D21" s="10">
        <f>STDEV(D3:D12)</f>
        <v>16.869587138793083</v>
      </c>
      <c r="E21" s="10">
        <f>STDEV(E3:E12)</f>
        <v>10.247118242984948</v>
      </c>
      <c r="F21" s="7">
        <f>STDEV(F3:F12)</f>
        <v>9.9738588176435226</v>
      </c>
      <c r="G21" s="1"/>
      <c r="H21" s="1"/>
      <c r="I21" s="52"/>
      <c r="J21" s="33" t="s">
        <v>13</v>
      </c>
      <c r="K21" s="10">
        <f>STDEV(K3:K11)</f>
        <v>6.8331768782902227</v>
      </c>
      <c r="L21" s="10">
        <f>STDEV(L3:L12)</f>
        <v>12.351300388578075</v>
      </c>
      <c r="M21" s="10">
        <f>STDEV(M3:M12)</f>
        <v>15.054218345699645</v>
      </c>
      <c r="N21" s="7">
        <f>STDEV(N3:N12)</f>
        <v>13.642221063872086</v>
      </c>
    </row>
    <row r="22" spans="1:14" x14ac:dyDescent="0.25">
      <c r="A22" s="52"/>
      <c r="B22" s="37" t="s">
        <v>4</v>
      </c>
      <c r="C22" s="4">
        <f>COUNT(C3:C11)</f>
        <v>9</v>
      </c>
      <c r="D22" s="4">
        <f>COUNT(D3:D12)</f>
        <v>10</v>
      </c>
      <c r="E22" s="4">
        <f>COUNT(E3:E12)</f>
        <v>8</v>
      </c>
      <c r="F22" s="6">
        <f>COUNT(F3:F12)</f>
        <v>8</v>
      </c>
      <c r="G22" s="1"/>
      <c r="H22" s="1"/>
      <c r="I22" s="52"/>
      <c r="J22" s="37" t="s">
        <v>4</v>
      </c>
      <c r="K22" s="4">
        <f>COUNT(K3:K11)</f>
        <v>9</v>
      </c>
      <c r="L22" s="4">
        <f>COUNT(L3:L14)</f>
        <v>10</v>
      </c>
      <c r="M22" s="4">
        <f>COUNT(M3:M14)</f>
        <v>10</v>
      </c>
      <c r="N22" s="6">
        <f>COUNT(N3:N12)</f>
        <v>10</v>
      </c>
    </row>
    <row r="23" spans="1:14" x14ac:dyDescent="0.25">
      <c r="A23" s="52"/>
      <c r="B23" s="33" t="s">
        <v>5</v>
      </c>
      <c r="C23" s="10">
        <f t="shared" ref="C23:F23" si="2">C21/(C22-1)^0.5</f>
        <v>4.4238914140217664</v>
      </c>
      <c r="D23" s="10">
        <f t="shared" si="2"/>
        <v>5.6231957129310279</v>
      </c>
      <c r="E23" s="10">
        <f t="shared" si="2"/>
        <v>3.873046646573044</v>
      </c>
      <c r="F23" s="7">
        <f t="shared" si="2"/>
        <v>3.7697642918790679</v>
      </c>
      <c r="G23" s="1"/>
      <c r="H23" s="1"/>
      <c r="I23" s="52"/>
      <c r="J23" s="33" t="s">
        <v>5</v>
      </c>
      <c r="K23" s="10">
        <f t="shared" ref="K23:N23" si="3">K21/(K22-1)^0.5</f>
        <v>2.41589285384307</v>
      </c>
      <c r="L23" s="10">
        <f t="shared" si="3"/>
        <v>4.1171001295260252</v>
      </c>
      <c r="M23" s="10">
        <f t="shared" si="3"/>
        <v>5.0180727818998818</v>
      </c>
      <c r="N23" s="7">
        <f t="shared" si="3"/>
        <v>4.5474070212906952</v>
      </c>
    </row>
    <row r="24" spans="1:14" x14ac:dyDescent="0.25">
      <c r="A24" s="52"/>
      <c r="B24" s="34"/>
      <c r="C24" s="4"/>
      <c r="D24" s="4"/>
      <c r="E24" s="4"/>
      <c r="F24" s="6"/>
      <c r="G24" s="1"/>
      <c r="H24" s="1"/>
      <c r="I24" s="52"/>
      <c r="J24" s="34"/>
      <c r="K24" s="4"/>
      <c r="L24" s="4"/>
      <c r="M24" s="4"/>
      <c r="N24" s="6"/>
    </row>
    <row r="25" spans="1:14" ht="15.75" thickBot="1" x14ac:dyDescent="0.3">
      <c r="A25" s="53"/>
      <c r="B25" s="35"/>
      <c r="C25" s="11"/>
      <c r="D25" s="11"/>
      <c r="E25" s="11"/>
      <c r="F25" s="12"/>
      <c r="G25" s="1"/>
      <c r="H25" s="1"/>
      <c r="I25" s="53"/>
      <c r="J25" s="35"/>
      <c r="K25" s="11"/>
      <c r="L25" s="11"/>
      <c r="M25" s="11"/>
      <c r="N25" s="12"/>
    </row>
  </sheetData>
  <mergeCells count="8">
    <mergeCell ref="B1:B2"/>
    <mergeCell ref="J1:J2"/>
    <mergeCell ref="A3:A25"/>
    <mergeCell ref="I3:I25"/>
    <mergeCell ref="K1:N1"/>
    <mergeCell ref="C1:F1"/>
    <mergeCell ref="I1:I2"/>
    <mergeCell ref="A1:A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D85161A4B6D147805F5296FC55A746" ma:contentTypeVersion="12" ma:contentTypeDescription="Creare un nuovo documento." ma:contentTypeScope="" ma:versionID="f200471ebb89d25c42125d5a8c7eef92">
  <xsd:schema xmlns:xsd="http://www.w3.org/2001/XMLSchema" xmlns:xs="http://www.w3.org/2001/XMLSchema" xmlns:p="http://schemas.microsoft.com/office/2006/metadata/properties" xmlns:ns3="ca15ee9f-236f-4877-970b-a80a092ff516" xmlns:ns4="3fc123c6-3d3c-4786-aeb8-3c4b975608d4" targetNamespace="http://schemas.microsoft.com/office/2006/metadata/properties" ma:root="true" ma:fieldsID="4416def6e97509f8d1b9783c8d8c68a5" ns3:_="" ns4:_="">
    <xsd:import namespace="ca15ee9f-236f-4877-970b-a80a092ff516"/>
    <xsd:import namespace="3fc123c6-3d3c-4786-aeb8-3c4b975608d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5ee9f-236f-4877-970b-a80a092ff5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c123c6-3d3c-4786-aeb8-3c4b975608d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4599C5-AD37-4676-AD5C-4D8641621F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15ee9f-236f-4877-970b-a80a092ff516"/>
    <ds:schemaRef ds:uri="3fc123c6-3d3c-4786-aeb8-3c4b975608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1A9616-4337-459A-B53F-152CCF65D47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3fc123c6-3d3c-4786-aeb8-3c4b975608d4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ca15ee9f-236f-4877-970b-a80a092ff516"/>
  </ds:schemaRefs>
</ds:datastoreItem>
</file>

<file path=customXml/itemProps3.xml><?xml version="1.0" encoding="utf-8"?>
<ds:datastoreItem xmlns:ds="http://schemas.openxmlformats.org/officeDocument/2006/customXml" ds:itemID="{F41A9DAF-6128-4C66-A6B3-05E189EFC8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NOR - LTM</vt:lpstr>
      <vt:lpstr>NOR - STM</vt:lpstr>
      <vt:lpstr>Open Field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Rinaudo Marco (marco.rinaudo)</dc:creator>
  <cp:lastModifiedBy>Paciello Fabiola</cp:lastModifiedBy>
  <dcterms:created xsi:type="dcterms:W3CDTF">2021-04-26T12:50:36Z</dcterms:created>
  <dcterms:modified xsi:type="dcterms:W3CDTF">2021-10-05T17:10:09Z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0x01010078D85161A4B6D147805F5296FC55A746</vt:lpwstr>
  </property>
</Properties>
</file>