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urog\Google Drive\UV paper\Reviewcommons\revision\Final submission\Source files\"/>
    </mc:Choice>
  </mc:AlternateContent>
  <xr:revisionPtr revIDLastSave="0" documentId="13_ncr:1_{19184F58-B1E9-47E4-8490-393315406CC9}" xr6:coauthVersionLast="47" xr6:coauthVersionMax="47" xr10:uidLastSave="{00000000-0000-0000-0000-000000000000}"/>
  <bookViews>
    <workbookView xWindow="-120" yWindow="-120" windowWidth="19440" windowHeight="11640" xr2:uid="{0652BAC5-500D-4807-96FE-7E5D147D910A}"/>
  </bookViews>
  <sheets>
    <sheet name="Figure 5A" sheetId="1" r:id="rId1"/>
    <sheet name="Figure 5B" sheetId="2" r:id="rId2"/>
    <sheet name="Figure 5E&amp;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2" i="3" l="1"/>
  <c r="R122" i="3"/>
  <c r="Q122" i="3"/>
  <c r="R121" i="3"/>
  <c r="S121" i="3" s="1"/>
  <c r="Q121" i="3"/>
  <c r="S120" i="3"/>
  <c r="S119" i="3"/>
  <c r="S118" i="3"/>
  <c r="S117" i="3"/>
  <c r="S116" i="3"/>
  <c r="S115" i="3"/>
  <c r="S114" i="3"/>
  <c r="S113" i="3"/>
  <c r="R112" i="3"/>
  <c r="S112" i="3" s="1"/>
  <c r="Q112" i="3"/>
  <c r="R111" i="3"/>
  <c r="S111" i="3" s="1"/>
  <c r="Q111" i="3"/>
  <c r="S110" i="3"/>
  <c r="S109" i="3"/>
  <c r="S108" i="3"/>
  <c r="S107" i="3"/>
  <c r="G138" i="3"/>
  <c r="F138" i="3"/>
  <c r="E138" i="3"/>
  <c r="G137" i="3"/>
  <c r="F137" i="3"/>
  <c r="E137" i="3"/>
  <c r="I136" i="3"/>
  <c r="H136" i="3"/>
  <c r="I135" i="3"/>
  <c r="H135" i="3"/>
  <c r="I134" i="3"/>
  <c r="H134" i="3"/>
  <c r="I133" i="3"/>
  <c r="H133" i="3"/>
  <c r="G228" i="3"/>
  <c r="F228" i="3"/>
  <c r="E228" i="3"/>
  <c r="G227" i="3"/>
  <c r="F227" i="3"/>
  <c r="E227" i="3"/>
  <c r="I226" i="3"/>
  <c r="H226" i="3"/>
  <c r="I225" i="3"/>
  <c r="H225" i="3"/>
  <c r="I224" i="3"/>
  <c r="H224" i="3"/>
  <c r="I223" i="3"/>
  <c r="H223" i="3"/>
  <c r="G221" i="3"/>
  <c r="F221" i="3"/>
  <c r="E221" i="3"/>
  <c r="G220" i="3"/>
  <c r="F220" i="3"/>
  <c r="E220" i="3"/>
  <c r="I219" i="3"/>
  <c r="H219" i="3"/>
  <c r="I218" i="3"/>
  <c r="H218" i="3"/>
  <c r="I217" i="3"/>
  <c r="H217" i="3"/>
  <c r="I216" i="3"/>
  <c r="H216" i="3"/>
  <c r="G209" i="3"/>
  <c r="F209" i="3"/>
  <c r="E209" i="3"/>
  <c r="G208" i="3"/>
  <c r="F208" i="3"/>
  <c r="E208" i="3"/>
  <c r="I207" i="3"/>
  <c r="H207" i="3"/>
  <c r="I206" i="3"/>
  <c r="H206" i="3"/>
  <c r="I205" i="3"/>
  <c r="H205" i="3"/>
  <c r="I204" i="3"/>
  <c r="H204" i="3"/>
  <c r="G202" i="3"/>
  <c r="F202" i="3"/>
  <c r="E202" i="3"/>
  <c r="G201" i="3"/>
  <c r="F201" i="3"/>
  <c r="E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G192" i="3"/>
  <c r="F192" i="3"/>
  <c r="E192" i="3"/>
  <c r="G191" i="3"/>
  <c r="F191" i="3"/>
  <c r="E191" i="3"/>
  <c r="I190" i="3"/>
  <c r="H190" i="3"/>
  <c r="I189" i="3"/>
  <c r="H189" i="3"/>
  <c r="I188" i="3"/>
  <c r="H188" i="3"/>
  <c r="I187" i="3"/>
  <c r="H187" i="3"/>
  <c r="G178" i="3"/>
  <c r="F178" i="3"/>
  <c r="E178" i="3"/>
  <c r="G177" i="3"/>
  <c r="F177" i="3"/>
  <c r="E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G169" i="3"/>
  <c r="F169" i="3"/>
  <c r="E169" i="3"/>
  <c r="G168" i="3"/>
  <c r="F168" i="3"/>
  <c r="E168" i="3"/>
  <c r="I167" i="3"/>
  <c r="H167" i="3"/>
  <c r="I166" i="3"/>
  <c r="H166" i="3"/>
  <c r="I165" i="3"/>
  <c r="H165" i="3"/>
  <c r="I164" i="3"/>
  <c r="H164" i="3"/>
  <c r="G66" i="3"/>
  <c r="F66" i="3"/>
  <c r="E66" i="3"/>
  <c r="G65" i="3"/>
  <c r="F65" i="3"/>
  <c r="E65" i="3"/>
  <c r="I64" i="3"/>
  <c r="H64" i="3"/>
  <c r="I63" i="3"/>
  <c r="H63" i="3"/>
  <c r="I62" i="3"/>
  <c r="H62" i="3"/>
  <c r="I61" i="3"/>
  <c r="H61" i="3"/>
  <c r="G160" i="3"/>
  <c r="F160" i="3"/>
  <c r="E160" i="3"/>
  <c r="G159" i="3"/>
  <c r="F159" i="3"/>
  <c r="E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G151" i="3"/>
  <c r="F151" i="3"/>
  <c r="E151" i="3"/>
  <c r="G150" i="3"/>
  <c r="F150" i="3"/>
  <c r="E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G58" i="3"/>
  <c r="F58" i="3"/>
  <c r="E58" i="3"/>
  <c r="G57" i="3"/>
  <c r="F57" i="3"/>
  <c r="E57" i="3"/>
  <c r="I56" i="3"/>
  <c r="H56" i="3"/>
  <c r="I55" i="3"/>
  <c r="H55" i="3"/>
  <c r="I54" i="3"/>
  <c r="H54" i="3"/>
  <c r="I53" i="3"/>
  <c r="H53" i="3"/>
  <c r="G96" i="3"/>
  <c r="F96" i="3"/>
  <c r="E96" i="3"/>
  <c r="G95" i="3"/>
  <c r="F95" i="3"/>
  <c r="E95" i="3"/>
  <c r="I94" i="3"/>
  <c r="H94" i="3"/>
  <c r="I93" i="3"/>
  <c r="H93" i="3"/>
  <c r="I92" i="3"/>
  <c r="H92" i="3"/>
  <c r="I91" i="3"/>
  <c r="H91" i="3"/>
  <c r="I90" i="3"/>
  <c r="H90" i="3"/>
  <c r="I89" i="3"/>
  <c r="H89" i="3"/>
  <c r="G118" i="3"/>
  <c r="F118" i="3"/>
  <c r="E118" i="3"/>
  <c r="G117" i="3"/>
  <c r="F117" i="3"/>
  <c r="E117" i="3"/>
  <c r="I116" i="3"/>
  <c r="H116" i="3"/>
  <c r="I115" i="3"/>
  <c r="H115" i="3"/>
  <c r="I114" i="3"/>
  <c r="H114" i="3"/>
  <c r="I113" i="3"/>
  <c r="H113" i="3"/>
  <c r="G111" i="3"/>
  <c r="F111" i="3"/>
  <c r="E111" i="3"/>
  <c r="G110" i="3"/>
  <c r="F110" i="3"/>
  <c r="E110" i="3"/>
  <c r="I109" i="3"/>
  <c r="H109" i="3"/>
  <c r="I108" i="3"/>
  <c r="H108" i="3"/>
  <c r="I107" i="3"/>
  <c r="H107" i="3"/>
  <c r="I106" i="3"/>
  <c r="H106" i="3"/>
  <c r="G75" i="3"/>
  <c r="F75" i="3"/>
  <c r="E75" i="3"/>
  <c r="G74" i="3"/>
  <c r="F74" i="3"/>
  <c r="E74" i="3"/>
  <c r="I73" i="3"/>
  <c r="H73" i="3"/>
  <c r="I72" i="3"/>
  <c r="H72" i="3"/>
  <c r="I71" i="3"/>
  <c r="H71" i="3"/>
  <c r="I70" i="3"/>
  <c r="H70" i="3"/>
  <c r="G50" i="3"/>
  <c r="F50" i="3"/>
  <c r="E50" i="3"/>
  <c r="G49" i="3"/>
  <c r="F49" i="3"/>
  <c r="E49" i="3"/>
  <c r="I48" i="3"/>
  <c r="H48" i="3"/>
  <c r="I47" i="3"/>
  <c r="H47" i="3"/>
  <c r="I46" i="3"/>
  <c r="H46" i="3"/>
  <c r="I45" i="3"/>
  <c r="H45" i="3"/>
  <c r="G43" i="3"/>
  <c r="F43" i="3"/>
  <c r="E43" i="3"/>
  <c r="G42" i="3"/>
  <c r="F42" i="3"/>
  <c r="E42" i="3"/>
  <c r="I41" i="3"/>
  <c r="H41" i="3"/>
  <c r="I40" i="3"/>
  <c r="H40" i="3"/>
  <c r="I39" i="3"/>
  <c r="H39" i="3"/>
  <c r="I38" i="3"/>
  <c r="H38" i="3"/>
  <c r="G84" i="3"/>
  <c r="F84" i="3"/>
  <c r="E84" i="3"/>
  <c r="G83" i="3"/>
  <c r="F83" i="3"/>
  <c r="E83" i="3"/>
  <c r="I82" i="3"/>
  <c r="H82" i="3"/>
  <c r="I81" i="3"/>
  <c r="H81" i="3"/>
  <c r="I80" i="3"/>
  <c r="H80" i="3"/>
  <c r="I79" i="3"/>
  <c r="H79" i="3"/>
  <c r="I169" i="3" l="1"/>
  <c r="H138" i="3"/>
  <c r="E180" i="3"/>
  <c r="I202" i="3"/>
  <c r="E230" i="3"/>
  <c r="G231" i="3"/>
  <c r="H191" i="3"/>
  <c r="H227" i="3"/>
  <c r="F230" i="3"/>
  <c r="H230" i="3" s="1"/>
  <c r="E231" i="3"/>
  <c r="I227" i="3"/>
  <c r="I74" i="3"/>
  <c r="I168" i="3"/>
  <c r="G211" i="3"/>
  <c r="H201" i="3"/>
  <c r="H168" i="3"/>
  <c r="E211" i="3"/>
  <c r="F231" i="3"/>
  <c r="I231" i="3" s="1"/>
  <c r="I192" i="3"/>
  <c r="G180" i="3"/>
  <c r="H66" i="3"/>
  <c r="H169" i="3"/>
  <c r="G181" i="3"/>
  <c r="H202" i="3"/>
  <c r="G212" i="3"/>
  <c r="I228" i="3"/>
  <c r="I137" i="3"/>
  <c r="I117" i="3"/>
  <c r="I177" i="3"/>
  <c r="E181" i="3"/>
  <c r="I201" i="3"/>
  <c r="F211" i="3"/>
  <c r="E212" i="3"/>
  <c r="G230" i="3"/>
  <c r="I230" i="3" s="1"/>
  <c r="I138" i="3"/>
  <c r="I191" i="3"/>
  <c r="H43" i="3"/>
  <c r="H178" i="3"/>
  <c r="H192" i="3"/>
  <c r="F212" i="3"/>
  <c r="H228" i="3"/>
  <c r="H137" i="3"/>
  <c r="H208" i="3"/>
  <c r="H220" i="3"/>
  <c r="H221" i="3"/>
  <c r="I208" i="3"/>
  <c r="I209" i="3"/>
  <c r="I220" i="3"/>
  <c r="I221" i="3"/>
  <c r="H209" i="3"/>
  <c r="H177" i="3"/>
  <c r="F180" i="3"/>
  <c r="F181" i="3"/>
  <c r="I178" i="3"/>
  <c r="I65" i="3"/>
  <c r="I84" i="3"/>
  <c r="I50" i="3"/>
  <c r="I118" i="3"/>
  <c r="I58" i="3"/>
  <c r="I66" i="3"/>
  <c r="H65" i="3"/>
  <c r="H110" i="3"/>
  <c r="I150" i="3"/>
  <c r="I43" i="3"/>
  <c r="I75" i="3"/>
  <c r="I111" i="3"/>
  <c r="I151" i="3"/>
  <c r="I160" i="3"/>
  <c r="H118" i="3"/>
  <c r="H159" i="3"/>
  <c r="I96" i="3"/>
  <c r="H58" i="3"/>
  <c r="H160" i="3"/>
  <c r="I42" i="3"/>
  <c r="H75" i="3"/>
  <c r="H95" i="3"/>
  <c r="I57" i="3"/>
  <c r="H150" i="3"/>
  <c r="I159" i="3"/>
  <c r="H96" i="3"/>
  <c r="I83" i="3"/>
  <c r="I49" i="3"/>
  <c r="H74" i="3"/>
  <c r="I95" i="3"/>
  <c r="H57" i="3"/>
  <c r="H151" i="3"/>
  <c r="H111" i="3"/>
  <c r="H117" i="3"/>
  <c r="I110" i="3"/>
  <c r="H42" i="3"/>
  <c r="H49" i="3"/>
  <c r="H50" i="3"/>
  <c r="H83" i="3"/>
  <c r="H84" i="3"/>
  <c r="H181" i="3" l="1"/>
  <c r="H180" i="3"/>
  <c r="H211" i="3"/>
  <c r="I211" i="3"/>
  <c r="H231" i="3"/>
  <c r="H212" i="3"/>
  <c r="I212" i="3"/>
  <c r="I181" i="3"/>
  <c r="I180" i="3"/>
  <c r="F92" i="2" l="1"/>
  <c r="E93" i="2"/>
  <c r="D93" i="2"/>
  <c r="E92" i="2"/>
  <c r="D92" i="2"/>
  <c r="F91" i="2"/>
  <c r="F90" i="2"/>
  <c r="F89" i="2"/>
  <c r="F88" i="2"/>
  <c r="M71" i="2"/>
  <c r="L71" i="2"/>
  <c r="M70" i="2"/>
  <c r="L70" i="2"/>
  <c r="N69" i="2"/>
  <c r="N68" i="2"/>
  <c r="N67" i="2"/>
  <c r="N66" i="2"/>
  <c r="E83" i="2"/>
  <c r="D83" i="2"/>
  <c r="E82" i="2"/>
  <c r="D82" i="2"/>
  <c r="F81" i="2"/>
  <c r="F80" i="2"/>
  <c r="F79" i="2"/>
  <c r="F78" i="2"/>
  <c r="M61" i="2"/>
  <c r="L61" i="2"/>
  <c r="M60" i="2"/>
  <c r="L60" i="2"/>
  <c r="N59" i="2"/>
  <c r="N58" i="2"/>
  <c r="N57" i="2"/>
  <c r="N56" i="2"/>
  <c r="E74" i="2"/>
  <c r="D74" i="2"/>
  <c r="E73" i="2"/>
  <c r="D73" i="2"/>
  <c r="F72" i="2"/>
  <c r="F71" i="2"/>
  <c r="F70" i="2"/>
  <c r="F69" i="2"/>
  <c r="F68" i="2"/>
  <c r="F67" i="2"/>
  <c r="M52" i="2"/>
  <c r="L52" i="2"/>
  <c r="M51" i="2"/>
  <c r="L51" i="2"/>
  <c r="N50" i="2"/>
  <c r="N49" i="2"/>
  <c r="N48" i="2"/>
  <c r="N47" i="2"/>
  <c r="E63" i="2"/>
  <c r="D63" i="2"/>
  <c r="E62" i="2"/>
  <c r="D62" i="2"/>
  <c r="F61" i="2"/>
  <c r="F60" i="2"/>
  <c r="F59" i="2"/>
  <c r="F58" i="2"/>
  <c r="M43" i="2"/>
  <c r="L43" i="2"/>
  <c r="M42" i="2"/>
  <c r="L42" i="2"/>
  <c r="N41" i="2"/>
  <c r="N40" i="2"/>
  <c r="N39" i="2"/>
  <c r="N38" i="2"/>
  <c r="E54" i="2"/>
  <c r="D54" i="2"/>
  <c r="E53" i="2"/>
  <c r="D53" i="2"/>
  <c r="F52" i="2"/>
  <c r="F51" i="2"/>
  <c r="F50" i="2"/>
  <c r="F49" i="2"/>
  <c r="M34" i="2"/>
  <c r="L34" i="2"/>
  <c r="M33" i="2"/>
  <c r="L33" i="2"/>
  <c r="N32" i="2"/>
  <c r="N31" i="2"/>
  <c r="N30" i="2"/>
  <c r="N29" i="2"/>
  <c r="E45" i="2"/>
  <c r="D45" i="2"/>
  <c r="E44" i="2"/>
  <c r="D44" i="2"/>
  <c r="F43" i="2"/>
  <c r="F42" i="2"/>
  <c r="F41" i="2"/>
  <c r="F40" i="2"/>
  <c r="M25" i="2"/>
  <c r="L25" i="2"/>
  <c r="M24" i="2"/>
  <c r="L24" i="2"/>
  <c r="N23" i="2"/>
  <c r="N22" i="2"/>
  <c r="N21" i="2"/>
  <c r="N20" i="2"/>
  <c r="E36" i="2"/>
  <c r="D36" i="2"/>
  <c r="E35" i="2"/>
  <c r="D35" i="2"/>
  <c r="F34" i="2"/>
  <c r="F33" i="2"/>
  <c r="F32" i="2"/>
  <c r="F31" i="2"/>
  <c r="E27" i="2"/>
  <c r="D27" i="2"/>
  <c r="E26" i="2"/>
  <c r="D26" i="2"/>
  <c r="F25" i="2"/>
  <c r="F24" i="2"/>
  <c r="F23" i="2"/>
  <c r="F22" i="2"/>
  <c r="F21" i="2"/>
  <c r="F20" i="2"/>
  <c r="F26" i="2" l="1"/>
  <c r="F27" i="2"/>
  <c r="F35" i="2"/>
  <c r="F36" i="2"/>
  <c r="N24" i="2"/>
  <c r="N25" i="2"/>
  <c r="F44" i="2"/>
  <c r="F45" i="2"/>
  <c r="N33" i="2"/>
  <c r="N34" i="2"/>
  <c r="F53" i="2"/>
  <c r="F54" i="2"/>
  <c r="N42" i="2"/>
  <c r="N43" i="2"/>
  <c r="F62" i="2"/>
  <c r="F63" i="2"/>
  <c r="N51" i="2"/>
  <c r="N52" i="2"/>
  <c r="F73" i="2"/>
  <c r="F74" i="2"/>
  <c r="N60" i="2"/>
  <c r="N61" i="2"/>
  <c r="F82" i="2"/>
  <c r="F83" i="2"/>
  <c r="N70" i="2"/>
  <c r="N71" i="2"/>
  <c r="F93" i="2"/>
  <c r="E200" i="1" l="1"/>
  <c r="E199" i="1"/>
  <c r="E198" i="1"/>
  <c r="E197" i="1"/>
  <c r="E196" i="1"/>
  <c r="E195" i="1"/>
  <c r="E194" i="1"/>
  <c r="F194" i="1" s="1"/>
  <c r="E193" i="1"/>
  <c r="F193" i="1" s="1"/>
  <c r="E192" i="1"/>
  <c r="E191" i="1"/>
  <c r="E190" i="1"/>
  <c r="E189" i="1"/>
  <c r="E188" i="1"/>
  <c r="E187" i="1"/>
  <c r="E178" i="1"/>
  <c r="E177" i="1"/>
  <c r="E176" i="1"/>
  <c r="E175" i="1"/>
  <c r="E174" i="1"/>
  <c r="E173" i="1"/>
  <c r="E172" i="1"/>
  <c r="E171" i="1"/>
  <c r="E170" i="1"/>
  <c r="F170" i="1" s="1"/>
  <c r="E169" i="1"/>
  <c r="F169" i="1" s="1"/>
  <c r="E160" i="1"/>
  <c r="E159" i="1"/>
  <c r="E158" i="1"/>
  <c r="E157" i="1"/>
  <c r="E156" i="1"/>
  <c r="E155" i="1"/>
  <c r="E154" i="1"/>
  <c r="F154" i="1" s="1"/>
  <c r="E153" i="1"/>
  <c r="F153" i="1" s="1"/>
  <c r="E152" i="1"/>
  <c r="E151" i="1"/>
  <c r="E150" i="1"/>
  <c r="F150" i="1" s="1"/>
  <c r="E149" i="1"/>
  <c r="K138" i="1"/>
  <c r="J138" i="1"/>
  <c r="D138" i="1"/>
  <c r="C138" i="1"/>
  <c r="E138" i="1" s="1"/>
  <c r="K137" i="1"/>
  <c r="J137" i="1"/>
  <c r="L137" i="1" s="1"/>
  <c r="D137" i="1"/>
  <c r="C137" i="1"/>
  <c r="E137" i="1" s="1"/>
  <c r="L136" i="1"/>
  <c r="E136" i="1"/>
  <c r="L135" i="1"/>
  <c r="E135" i="1"/>
  <c r="L134" i="1"/>
  <c r="E134" i="1"/>
  <c r="L133" i="1"/>
  <c r="E133" i="1"/>
  <c r="L132" i="1"/>
  <c r="E132" i="1"/>
  <c r="L131" i="1"/>
  <c r="E131" i="1"/>
  <c r="L130" i="1"/>
  <c r="E130" i="1"/>
  <c r="L129" i="1"/>
  <c r="E129" i="1"/>
  <c r="K127" i="1"/>
  <c r="J127" i="1"/>
  <c r="L127" i="1" s="1"/>
  <c r="D127" i="1"/>
  <c r="C127" i="1"/>
  <c r="E127" i="1" s="1"/>
  <c r="K126" i="1"/>
  <c r="J126" i="1"/>
  <c r="L126" i="1" s="1"/>
  <c r="D126" i="1"/>
  <c r="C126" i="1"/>
  <c r="E126" i="1" s="1"/>
  <c r="L125" i="1"/>
  <c r="E125" i="1"/>
  <c r="L124" i="1"/>
  <c r="E124" i="1"/>
  <c r="L123" i="1"/>
  <c r="E123" i="1"/>
  <c r="L122" i="1"/>
  <c r="E122" i="1"/>
  <c r="L121" i="1"/>
  <c r="E121" i="1"/>
  <c r="L120" i="1"/>
  <c r="E120" i="1"/>
  <c r="L119" i="1"/>
  <c r="E119" i="1"/>
  <c r="L118" i="1"/>
  <c r="E118" i="1"/>
  <c r="D109" i="1"/>
  <c r="C109" i="1"/>
  <c r="E109" i="1" s="1"/>
  <c r="D108" i="1"/>
  <c r="C108" i="1"/>
  <c r="E108" i="1" s="1"/>
  <c r="E107" i="1"/>
  <c r="E106" i="1"/>
  <c r="E105" i="1"/>
  <c r="E104" i="1"/>
  <c r="E103" i="1"/>
  <c r="E102" i="1"/>
  <c r="E101" i="1"/>
  <c r="E100" i="1"/>
  <c r="E99" i="1"/>
  <c r="E98" i="1"/>
  <c r="D94" i="1"/>
  <c r="C94" i="1"/>
  <c r="E94" i="1" s="1"/>
  <c r="D93" i="1"/>
  <c r="C93" i="1"/>
  <c r="E93" i="1" s="1"/>
  <c r="E92" i="1"/>
  <c r="E91" i="1"/>
  <c r="E90" i="1"/>
  <c r="E89" i="1"/>
  <c r="E88" i="1"/>
  <c r="E87" i="1"/>
  <c r="E86" i="1"/>
  <c r="E85" i="1"/>
  <c r="D80" i="1"/>
  <c r="C80" i="1"/>
  <c r="D79" i="1"/>
  <c r="C79" i="1"/>
  <c r="E79" i="1" s="1"/>
  <c r="E78" i="1"/>
  <c r="E77" i="1"/>
  <c r="E76" i="1"/>
  <c r="E75" i="1"/>
  <c r="E74" i="1"/>
  <c r="E73" i="1"/>
  <c r="D70" i="1"/>
  <c r="C70" i="1"/>
  <c r="D69" i="1"/>
  <c r="C69" i="1"/>
  <c r="E68" i="1"/>
  <c r="E67" i="1"/>
  <c r="E66" i="1"/>
  <c r="E65" i="1"/>
  <c r="D61" i="1"/>
  <c r="C61" i="1"/>
  <c r="D60" i="1"/>
  <c r="C60" i="1"/>
  <c r="E60" i="1" s="1"/>
  <c r="E59" i="1"/>
  <c r="E58" i="1"/>
  <c r="E57" i="1"/>
  <c r="E56" i="1"/>
  <c r="E55" i="1"/>
  <c r="E54" i="1"/>
  <c r="E53" i="1"/>
  <c r="E52" i="1"/>
  <c r="E51" i="1"/>
  <c r="E50" i="1"/>
  <c r="D45" i="1"/>
  <c r="C45" i="1"/>
  <c r="E45" i="1" s="1"/>
  <c r="D44" i="1"/>
  <c r="C44" i="1"/>
  <c r="E44" i="1" s="1"/>
  <c r="E43" i="1"/>
  <c r="E42" i="1"/>
  <c r="E41" i="1"/>
  <c r="E40" i="1"/>
  <c r="E39" i="1"/>
  <c r="E38" i="1"/>
  <c r="E37" i="1"/>
  <c r="E36" i="1"/>
  <c r="F27" i="1"/>
  <c r="F28" i="1"/>
  <c r="E28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E80" i="1" l="1"/>
  <c r="F187" i="1"/>
  <c r="E70" i="1"/>
  <c r="F188" i="1"/>
  <c r="L138" i="1"/>
  <c r="F149" i="1"/>
  <c r="E69" i="1"/>
  <c r="E61" i="1"/>
</calcChain>
</file>

<file path=xl/sharedStrings.xml><?xml version="1.0" encoding="utf-8"?>
<sst xmlns="http://schemas.openxmlformats.org/spreadsheetml/2006/main" count="782" uniqueCount="207">
  <si>
    <t>Upper dermis</t>
  </si>
  <si>
    <t>Lower dermis</t>
  </si>
  <si>
    <t>Control</t>
  </si>
  <si>
    <t>1day</t>
  </si>
  <si>
    <t>4 days</t>
  </si>
  <si>
    <t>11 days</t>
  </si>
  <si>
    <t>14 days</t>
  </si>
  <si>
    <t>21 days</t>
  </si>
  <si>
    <t>Control Non-IR samples</t>
  </si>
  <si>
    <t>sample</t>
  </si>
  <si>
    <t>Nuclei</t>
  </si>
  <si>
    <t>GFP</t>
  </si>
  <si>
    <t>GFP/Nuclei in %</t>
  </si>
  <si>
    <t>control 1L1R female-20x-1</t>
  </si>
  <si>
    <t>papillary</t>
  </si>
  <si>
    <t>reticular</t>
  </si>
  <si>
    <t>control 1R female-20x-1</t>
  </si>
  <si>
    <t>control 1R male-20x-1</t>
  </si>
  <si>
    <t>control1-20x-1</t>
  </si>
  <si>
    <t>control2-20x-1</t>
  </si>
  <si>
    <t>S3= 100, size 20</t>
  </si>
  <si>
    <t>S3= 180, size 20</t>
  </si>
  <si>
    <t>TOPGFP UV 4d 2IR</t>
  </si>
  <si>
    <t>DAPI</t>
  </si>
  <si>
    <t>TOP 1.1a IR 20x1</t>
  </si>
  <si>
    <t>TOP 1.1a IR 20x2</t>
  </si>
  <si>
    <t>TOP 1.1b IR 20x1</t>
  </si>
  <si>
    <t>TOP 1.1b IR 20x2</t>
  </si>
  <si>
    <t>sum</t>
  </si>
  <si>
    <t>TOP 1.2a IR 20x1</t>
  </si>
  <si>
    <t>TOP 1.2a IR 20x2</t>
  </si>
  <si>
    <t>TOP 1.2a IR 20x3</t>
  </si>
  <si>
    <t>TOP 1.2b IR 20x1</t>
  </si>
  <si>
    <t>TOP 1.2b IR 20x2</t>
  </si>
  <si>
    <t>TOP 2.1a IR 20x1</t>
  </si>
  <si>
    <t>TOP 2.1b IR 20x1</t>
  </si>
  <si>
    <t>TOP 2.2a IR 20x1</t>
  </si>
  <si>
    <t>TOP 2.2a IR 20x2</t>
  </si>
  <si>
    <t>TOP 2.2b IR 20x1</t>
  </si>
  <si>
    <t>TOP 3.1a IR 20x1</t>
  </si>
  <si>
    <t>TOP 3.1a IR 20x2</t>
  </si>
  <si>
    <t>TOP 3.1b IR 20x1</t>
  </si>
  <si>
    <t>TOP 3.1b IR 20x2</t>
  </si>
  <si>
    <t>TOP 3.2a IR 20x1</t>
  </si>
  <si>
    <t>TOP 3.2a IR 20x2</t>
  </si>
  <si>
    <t>TOP 3.2b IR 20x1</t>
  </si>
  <si>
    <t>TOP 3.2b IR 20x2</t>
  </si>
  <si>
    <t>TOP 3.2b IR 20x3</t>
  </si>
  <si>
    <t>acUVB PI 1day</t>
  </si>
  <si>
    <t>2IR BSO 20x1</t>
  </si>
  <si>
    <t>IR BSO 20x1</t>
  </si>
  <si>
    <t>2IR BSO 20x2</t>
  </si>
  <si>
    <t>IR BSO 20x2</t>
  </si>
  <si>
    <t>2IR BSO 20x3</t>
  </si>
  <si>
    <t>IR BSO 20x3</t>
  </si>
  <si>
    <t>2IR BSO 20x4</t>
  </si>
  <si>
    <t>IR BSO 20x4</t>
  </si>
  <si>
    <t>2IR BSU 20x1</t>
  </si>
  <si>
    <t>IR BSU 20x1</t>
  </si>
  <si>
    <t>2IR BSU 20x2</t>
  </si>
  <si>
    <t>IR BSU 20x2</t>
  </si>
  <si>
    <t>2IR BSU 20x3</t>
  </si>
  <si>
    <t>IR BSU 20x3</t>
  </si>
  <si>
    <t>2IR BSU 20x4</t>
  </si>
  <si>
    <t>IR BSU 20x4</t>
  </si>
  <si>
    <t>acUVB PI 4 days</t>
  </si>
  <si>
    <t>P11d TOP-GFP</t>
  </si>
  <si>
    <t>BSO 1L female BSO 20x-1</t>
  </si>
  <si>
    <t>BSO 1L female BSO 20x-2</t>
  </si>
  <si>
    <t>BSO 1L female BSU 20x-1</t>
  </si>
  <si>
    <t>BSO 1L female BSU 20x-2</t>
  </si>
  <si>
    <t>BSO 2L male BSO 20x-1</t>
  </si>
  <si>
    <t>BSO 2L male BSU 20x-1</t>
  </si>
  <si>
    <t>average of replicates</t>
  </si>
  <si>
    <t>P14d TOP-GFP</t>
  </si>
  <si>
    <t>14.3 f BSO 20x-1</t>
  </si>
  <si>
    <t>14.3 f BSO 20x-2</t>
  </si>
  <si>
    <t>14.3 f BSU 20x-1</t>
  </si>
  <si>
    <t>14.3 g BSO 20x-1</t>
  </si>
  <si>
    <t>14.3 g BSU 20x-1</t>
  </si>
  <si>
    <t>P21d TOP-GFP</t>
  </si>
  <si>
    <t>2L1R BSO 20x-1</t>
  </si>
  <si>
    <t>2L1R- BSO 20x-2</t>
  </si>
  <si>
    <t>2L1R BSO 20x-3</t>
  </si>
  <si>
    <t>2L1R BSU 20x-1</t>
  </si>
  <si>
    <t>2L1R- BSU 20x-2</t>
  </si>
  <si>
    <t>2R BSO 20x-1</t>
  </si>
  <si>
    <t>2R BSU 20x-2</t>
  </si>
  <si>
    <t>GFP+ cells (%)</t>
  </si>
  <si>
    <t>acUV</t>
  </si>
  <si>
    <t xml:space="preserve"> PDGFR H2B cells</t>
  </si>
  <si>
    <t>SD: 3, 100, filter30</t>
  </si>
  <si>
    <t xml:space="preserve">DAPI </t>
  </si>
  <si>
    <t>SD: 2, 200, filter 30</t>
  </si>
  <si>
    <t>YAP</t>
  </si>
  <si>
    <t>SD:3, 60, filter 30</t>
  </si>
  <si>
    <t>Sample</t>
  </si>
  <si>
    <t>area</t>
  </si>
  <si>
    <t>PDGFR+</t>
  </si>
  <si>
    <t>YAP+ PDGFR+</t>
  </si>
  <si>
    <t>PDGFRper area in mm2</t>
  </si>
  <si>
    <t>YAP positive Fb%</t>
  </si>
  <si>
    <t>upper</t>
  </si>
  <si>
    <t>lower</t>
  </si>
  <si>
    <t>Sum</t>
  </si>
  <si>
    <t>3D UV P1d YAP Itga6 20x1</t>
  </si>
  <si>
    <t>3D UV P1d YAP Itga6 20x2</t>
  </si>
  <si>
    <t>acUVB</t>
  </si>
  <si>
    <t>4D UV P1d YAP Itga6 20x2</t>
  </si>
  <si>
    <t>4D UV P1d YAP Itga6 20x1</t>
  </si>
  <si>
    <t>4C UV P1d YAP Itga6 20x3</t>
  </si>
  <si>
    <t>4C UV P1d YAP Itga6 20x2</t>
  </si>
  <si>
    <t>4C UV P1d YAP Itga6 20x1</t>
  </si>
  <si>
    <t>AcUV Con YAP Itga6 20x2</t>
  </si>
  <si>
    <t>AcUV Con YAP Itga6 20x1</t>
  </si>
  <si>
    <t>4D Con YAP Itga6 20x2</t>
  </si>
  <si>
    <t>4D ConYAP Itga6 20x1</t>
  </si>
  <si>
    <t>3B UV P1d YAP Itga6 20x1</t>
  </si>
  <si>
    <t>3B UV P1d YAP Itga6 20x2</t>
  </si>
  <si>
    <t>3A UV P1d YAP Itga6 20x3</t>
  </si>
  <si>
    <t>3A UV P1d YAP Itga6 20x2</t>
  </si>
  <si>
    <t>3A UV P1d YAP Itga6 20x1</t>
  </si>
  <si>
    <t>3C Con YAP Itga6 20x1</t>
  </si>
  <si>
    <t>3C ConYAP Itga6 20x2</t>
  </si>
  <si>
    <t>4A Con YAP Itga6 20x1</t>
  </si>
  <si>
    <t>4A Con YAP Itga6 20x2</t>
  </si>
  <si>
    <t>4B Con YAP Itga6 20x1</t>
  </si>
  <si>
    <t>4B Con YAP Itga6 20x2</t>
  </si>
  <si>
    <t>4A UV P1d YAP Itga6 20x1</t>
  </si>
  <si>
    <t>4A UV P1d YAP Itga6 20x2</t>
  </si>
  <si>
    <t>4B UV P1d YAP Itga6 20x1</t>
  </si>
  <si>
    <t>4B UV P1d YAP Itga6 20x2</t>
  </si>
  <si>
    <t>AcUV P1d 2 YAP Itga6 20x1</t>
  </si>
  <si>
    <t>AcUV P1d 2 YAP Itga6 20x2</t>
  </si>
  <si>
    <t>4C Con YAP Itga6 20x2</t>
  </si>
  <si>
    <t>4C Con YAP Itga6 20x1</t>
  </si>
  <si>
    <t>UVR</t>
  </si>
  <si>
    <t>UVR bcat</t>
  </si>
  <si>
    <t>SD: 3, 100, filter 20</t>
  </si>
  <si>
    <t>SD: 3, 200, filter 20</t>
  </si>
  <si>
    <t>Ki67</t>
  </si>
  <si>
    <t>SD:3, 80, filter 50</t>
  </si>
  <si>
    <t>Ki67+ PDGFR+</t>
  </si>
  <si>
    <t>Ki67 positive Fb%</t>
  </si>
  <si>
    <t>Control b cat GFP PI1d BSO 20x1</t>
  </si>
  <si>
    <t>Control b cat GFP PI1d BSO 20x2</t>
  </si>
  <si>
    <t>Control GFP 1 PI1d BSO 20x1</t>
  </si>
  <si>
    <t>Control GFP 1 PI1d BSU 20x2</t>
  </si>
  <si>
    <t>Control GFP  PI1d BSU 20x1</t>
  </si>
  <si>
    <t>Control GFP PI1d BSU 20x2</t>
  </si>
  <si>
    <t>Control b cat GFP1 PI8d BSU 20x1</t>
  </si>
  <si>
    <t>Control b cat GFP1 PI8d BSU 20x2</t>
  </si>
  <si>
    <t>Control bcat</t>
  </si>
  <si>
    <t>Control  bcat</t>
  </si>
  <si>
    <t>Pi8d B PDGFGFP Ki67 Itga6 20x1</t>
  </si>
  <si>
    <t>Pi8d B PDGFGFP Ki67 Itga6 20x2</t>
  </si>
  <si>
    <t>Pi8d C PDGFGFP Ki67 Itga6 20x1</t>
  </si>
  <si>
    <t>Pi8d C PDGFGFP Ki67 Itga6 20x2</t>
  </si>
  <si>
    <t>Pi8d G PDGFGFP Ki67 Itga6 20x1</t>
  </si>
  <si>
    <t>Pi8d G PDGFGFP Ki67 Itga6 20x2</t>
  </si>
  <si>
    <t>Pi8d G PDGFGFP Ki67 Itga6 20x3</t>
  </si>
  <si>
    <t>Pi8d D PDGFGFP Ki67 Itga6 20x1</t>
  </si>
  <si>
    <t>Pi8d D PDGFGFP Ki67 Itga6 20x2</t>
  </si>
  <si>
    <t>Pi8d H PDGFGFP Ki67 Itga6 20x1</t>
  </si>
  <si>
    <t>Pi8d H PDGFGFP Ki67 Itga6 20x2</t>
  </si>
  <si>
    <t>Pi8d H PDGFGFP Ki67 Itga6 20x3</t>
  </si>
  <si>
    <t>Pi8d H PDGFGFP Ki67 Itga6 20x4</t>
  </si>
  <si>
    <t>Pi8d I PDGFGFP Ki67 Itga6 20x1</t>
  </si>
  <si>
    <t>Pi8d I PDGFGFP Ki67 Itga6 20x2</t>
  </si>
  <si>
    <t>Pi8d I PDGFGFP Ki67 Itga6 20x3</t>
  </si>
  <si>
    <t xml:space="preserve">acUVB b cat </t>
  </si>
  <si>
    <t xml:space="preserve"> GFP PI8d BSU 20x2</t>
  </si>
  <si>
    <t>GFP PI8d BSU 20x1</t>
  </si>
  <si>
    <t>UV GFP b cat 1 PI8d BSO 20x2</t>
  </si>
  <si>
    <t>UV GFP b cat 1 PI8d BSO 20x3</t>
  </si>
  <si>
    <t>UV GFP b cat 1 PI8d BSU 20x1</t>
  </si>
  <si>
    <t xml:space="preserve">PI8d UV b cat </t>
  </si>
  <si>
    <t>combined BSU and BSO</t>
  </si>
  <si>
    <t>UV GFP b cat2 PI1d BSU 20x1</t>
  </si>
  <si>
    <t>UV GFP b cat2 PI1d BSU 20x2</t>
  </si>
  <si>
    <t>UV GFP b cat2 PI8d BSO 20x1</t>
  </si>
  <si>
    <t>UV GFP b cat2 PI8d BSO 20x2</t>
  </si>
  <si>
    <t>UV GFP b cat2 PI8d BSO 20x3</t>
  </si>
  <si>
    <t>UV GFP b cat2 PI8d BSU 20x1</t>
  </si>
  <si>
    <t>UV GFP b cat2 PI8d BSU 20x2</t>
  </si>
  <si>
    <t xml:space="preserve">PI8d 2 UV b cat </t>
  </si>
  <si>
    <t>UV GFP b cat2 PI11d BSO 20x1</t>
  </si>
  <si>
    <t>UV GFP b cat2 PI11d BSO 20x2</t>
  </si>
  <si>
    <t>UV GFP b cat2 PI11d BSU 20x1</t>
  </si>
  <si>
    <t>UV GFP b cat2 PI11d BSU 20x2</t>
  </si>
  <si>
    <t>UV GFP b cat PI1d BSO 20x2</t>
  </si>
  <si>
    <t>UV GFP PI1d BSU 20x1</t>
  </si>
  <si>
    <t>Summary K14 b cat overexpression Fb desnity per area (Figure 5E)</t>
  </si>
  <si>
    <t>Summary K14 b cat overexpression Ki67+ Fbs (%) (Figure 5F)</t>
  </si>
  <si>
    <t>acUVB PI8d 1 IR BSO GFP Ki67 20x1</t>
  </si>
  <si>
    <t>acUVB PI8d 2 IR BSO GFP Ki67 20x2</t>
  </si>
  <si>
    <t>acUVB PI8d 2 IR BSU GFP Ki67 20x1</t>
  </si>
  <si>
    <t>acUVB PI8d 2 IR BSU GFP Ki67 20x2</t>
  </si>
  <si>
    <t>P8d 1 IR BSO</t>
  </si>
  <si>
    <t xml:space="preserve">GFP </t>
  </si>
  <si>
    <t>GFP area mm2</t>
  </si>
  <si>
    <t>%Ki67</t>
  </si>
  <si>
    <t xml:space="preserve">upper </t>
  </si>
  <si>
    <t xml:space="preserve">lower </t>
  </si>
  <si>
    <t>P8d 2 IR BSO</t>
  </si>
  <si>
    <t>Summary of YAP+ Fbs (%) after acUVB</t>
  </si>
  <si>
    <t>Summary of TOPGFP positive dermal cells (%) after acUVB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</si>
</sst>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color rgb="FF0000FF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0" fillId="4" borderId="3" xfId="0" applyFill="1" applyBorder="1"/>
    <xf numFmtId="0" fontId="1" fillId="5" borderId="3" xfId="0" applyFont="1" applyFill="1" applyBorder="1"/>
    <xf numFmtId="0" fontId="1" fillId="6" borderId="3" xfId="0" applyFont="1" applyFill="1" applyBorder="1"/>
    <xf numFmtId="0" fontId="0" fillId="7" borderId="3" xfId="0" applyFill="1" applyBorder="1"/>
    <xf numFmtId="0" fontId="1" fillId="8" borderId="3" xfId="0" applyFont="1" applyFill="1" applyBorder="1"/>
    <xf numFmtId="0" fontId="1" fillId="0" borderId="4" xfId="0" applyFont="1" applyFill="1" applyBorder="1" applyAlignment="1">
      <alignment wrapText="1"/>
    </xf>
    <xf numFmtId="0" fontId="0" fillId="0" borderId="3" xfId="0" applyFont="1" applyBorder="1"/>
    <xf numFmtId="0" fontId="0" fillId="9" borderId="3" xfId="0" applyFill="1" applyBorder="1"/>
    <xf numFmtId="0" fontId="1" fillId="9" borderId="3" xfId="0" applyFont="1" applyFill="1" applyBorder="1"/>
    <xf numFmtId="0" fontId="0" fillId="10" borderId="3" xfId="0" applyFill="1" applyBorder="1"/>
    <xf numFmtId="0" fontId="1" fillId="2" borderId="0" xfId="0" applyFont="1" applyFill="1"/>
    <xf numFmtId="0" fontId="3" fillId="0" borderId="0" xfId="0" applyFont="1"/>
    <xf numFmtId="0" fontId="2" fillId="11" borderId="0" xfId="0" applyFont="1" applyFill="1"/>
    <xf numFmtId="0" fontId="3" fillId="11" borderId="0" xfId="0" applyFont="1" applyFill="1"/>
    <xf numFmtId="0" fontId="0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12" borderId="0" xfId="0" applyFill="1"/>
    <xf numFmtId="0" fontId="1" fillId="3" borderId="0" xfId="0" applyFont="1" applyFill="1"/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11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21599-C4F0-4D52-A0AA-97489C98A0A9}">
  <dimension ref="A2:M200"/>
  <sheetViews>
    <sheetView tabSelected="1" zoomScale="55" zoomScaleNormal="55" workbookViewId="0">
      <selection activeCell="R9" sqref="R9"/>
    </sheetView>
  </sheetViews>
  <sheetFormatPr baseColWidth="10" defaultRowHeight="15" x14ac:dyDescent="0.25"/>
  <sheetData>
    <row r="2" spans="1:13" x14ac:dyDescent="0.25">
      <c r="C2" s="4" t="s">
        <v>206</v>
      </c>
    </row>
    <row r="4" spans="1:13" x14ac:dyDescent="0.25">
      <c r="A4" s="2"/>
      <c r="B4" s="32" t="s">
        <v>0</v>
      </c>
      <c r="C4" s="32"/>
      <c r="D4" s="32"/>
      <c r="E4" s="32"/>
      <c r="F4" s="32"/>
      <c r="G4" s="32"/>
      <c r="H4" s="33" t="s">
        <v>1</v>
      </c>
      <c r="I4" s="33"/>
      <c r="J4" s="33"/>
      <c r="K4" s="33"/>
      <c r="L4" s="33"/>
      <c r="M4" s="33"/>
    </row>
    <row r="5" spans="1:13" x14ac:dyDescent="0.25">
      <c r="A5" s="29" t="s">
        <v>2</v>
      </c>
      <c r="B5" s="1">
        <v>18.344827590000001</v>
      </c>
      <c r="C5" s="1">
        <v>23.68815592</v>
      </c>
      <c r="D5" s="1">
        <v>25.40650407</v>
      </c>
      <c r="E5" s="1">
        <v>24.512195120000001</v>
      </c>
      <c r="F5" s="1">
        <v>21.475475920000001</v>
      </c>
      <c r="G5" s="1"/>
      <c r="H5" s="21">
        <v>13.2780083</v>
      </c>
      <c r="I5" s="21">
        <v>20.812182740000001</v>
      </c>
      <c r="J5" s="21">
        <v>23.367697589999999</v>
      </c>
      <c r="K5" s="21">
        <v>18.176400480000002</v>
      </c>
      <c r="L5" s="21">
        <v>16.111563579999999</v>
      </c>
      <c r="M5" s="21"/>
    </row>
    <row r="6" spans="1:13" x14ac:dyDescent="0.25">
      <c r="A6" s="29" t="s">
        <v>3</v>
      </c>
      <c r="B6" s="1">
        <v>38.675021999999998</v>
      </c>
      <c r="C6" s="1">
        <v>31.610738000000001</v>
      </c>
      <c r="D6" s="1">
        <v>42.459397000000003</v>
      </c>
      <c r="E6" s="1">
        <v>37.823129000000002</v>
      </c>
      <c r="F6" s="1">
        <v>43.004114999999999</v>
      </c>
      <c r="G6" s="1">
        <v>40.524194000000001</v>
      </c>
      <c r="H6" s="21">
        <v>35.924370000000003</v>
      </c>
      <c r="I6" s="21">
        <v>34.501601999999998</v>
      </c>
      <c r="J6" s="21">
        <v>46.950771000000003</v>
      </c>
      <c r="K6" s="21">
        <v>51.933701999999997</v>
      </c>
      <c r="L6" s="21">
        <v>45.662205999999998</v>
      </c>
      <c r="M6" s="21">
        <v>41.825094999999997</v>
      </c>
    </row>
    <row r="7" spans="1:13" x14ac:dyDescent="0.25">
      <c r="A7" s="29" t="s">
        <v>4</v>
      </c>
      <c r="B7" s="1">
        <v>40.476190000000003</v>
      </c>
      <c r="C7" s="1">
        <v>30.314464999999998</v>
      </c>
      <c r="D7" s="1">
        <v>36.566332000000003</v>
      </c>
      <c r="E7" s="1">
        <v>41.450068000000002</v>
      </c>
      <c r="F7" s="1"/>
      <c r="G7" s="1"/>
      <c r="H7" s="21">
        <v>29.627571</v>
      </c>
      <c r="I7" s="21">
        <v>33.159145000000002</v>
      </c>
      <c r="J7" s="21">
        <v>41.512915</v>
      </c>
      <c r="K7" s="21">
        <v>30.394190999999999</v>
      </c>
      <c r="L7" s="21"/>
      <c r="M7" s="21"/>
    </row>
    <row r="8" spans="1:13" x14ac:dyDescent="0.25">
      <c r="A8" s="29" t="s">
        <v>5</v>
      </c>
      <c r="B8" s="1">
        <v>31.57344792</v>
      </c>
      <c r="C8" s="1">
        <v>20.364863849999999</v>
      </c>
      <c r="D8" s="1">
        <v>37.083993659999997</v>
      </c>
      <c r="E8" s="1">
        <v>26.694045169999999</v>
      </c>
      <c r="F8" s="1"/>
      <c r="G8" s="1"/>
      <c r="H8" s="21">
        <v>18.219562280000002</v>
      </c>
      <c r="I8" s="21">
        <v>13.98646984</v>
      </c>
      <c r="J8" s="21">
        <v>15.08272412</v>
      </c>
      <c r="K8" s="21">
        <v>20.128354730000002</v>
      </c>
      <c r="L8" s="21"/>
      <c r="M8" s="21"/>
    </row>
    <row r="9" spans="1:13" x14ac:dyDescent="0.25">
      <c r="A9" s="29" t="s">
        <v>6</v>
      </c>
      <c r="B9" s="1">
        <v>15.481464389999999</v>
      </c>
      <c r="C9" s="1">
        <v>15.901639339999999</v>
      </c>
      <c r="D9" s="1">
        <v>21.593533489999999</v>
      </c>
      <c r="E9" s="1">
        <v>14.99436302</v>
      </c>
      <c r="F9" s="1"/>
      <c r="G9" s="1"/>
      <c r="H9" s="21">
        <v>15.871954840000001</v>
      </c>
      <c r="I9" s="21">
        <v>7.7167859979999998</v>
      </c>
      <c r="J9" s="21">
        <v>21.193866369999999</v>
      </c>
      <c r="K9" s="21">
        <v>8.9134125639999997</v>
      </c>
      <c r="L9" s="21"/>
      <c r="M9" s="21"/>
    </row>
    <row r="10" spans="1:13" x14ac:dyDescent="0.25">
      <c r="A10" s="29" t="s">
        <v>7</v>
      </c>
      <c r="B10" s="1">
        <v>15.21232389</v>
      </c>
      <c r="C10" s="1">
        <v>12.60715721</v>
      </c>
      <c r="D10" s="1">
        <v>6.7662565910000003</v>
      </c>
      <c r="E10" s="1">
        <v>27.731092440000001</v>
      </c>
      <c r="F10" s="1"/>
      <c r="G10" s="1"/>
      <c r="H10" s="21">
        <v>11.61825683</v>
      </c>
      <c r="I10" s="21">
        <v>12.03748412</v>
      </c>
      <c r="J10" s="21">
        <v>3.0735455539999998</v>
      </c>
      <c r="K10" s="21">
        <v>16.666666670000001</v>
      </c>
      <c r="L10" s="21"/>
      <c r="M10" s="21"/>
    </row>
    <row r="14" spans="1:13" s="5" customFormat="1" x14ac:dyDescent="0.25"/>
    <row r="17" spans="1:9" x14ac:dyDescent="0.25">
      <c r="A17" s="30" t="s">
        <v>8</v>
      </c>
      <c r="B17" s="31"/>
      <c r="C17" s="6"/>
      <c r="D17" s="6"/>
      <c r="E17" s="6"/>
      <c r="F17" s="6"/>
      <c r="G17" s="6"/>
      <c r="H17" s="6"/>
      <c r="I17" s="6"/>
    </row>
    <row r="18" spans="1:9" x14ac:dyDescent="0.25">
      <c r="A18" s="7" t="s">
        <v>9</v>
      </c>
      <c r="B18" s="6"/>
      <c r="C18" s="7" t="s">
        <v>10</v>
      </c>
      <c r="D18" s="7" t="s">
        <v>11</v>
      </c>
      <c r="E18" s="7" t="s">
        <v>12</v>
      </c>
      <c r="F18" s="8"/>
    </row>
    <row r="19" spans="1:9" x14ac:dyDescent="0.25">
      <c r="A19" s="9" t="s">
        <v>13</v>
      </c>
      <c r="B19" s="10" t="s">
        <v>14</v>
      </c>
      <c r="C19" s="6">
        <v>725</v>
      </c>
      <c r="D19" s="6">
        <v>133</v>
      </c>
      <c r="E19" s="6">
        <f>D19/C19*100</f>
        <v>18.344827586206897</v>
      </c>
      <c r="F19" s="7">
        <f t="shared" ref="F19:F28" si="0">(D19/C19)*100</f>
        <v>18.344827586206897</v>
      </c>
    </row>
    <row r="20" spans="1:9" x14ac:dyDescent="0.25">
      <c r="A20" s="6"/>
      <c r="B20" s="11" t="s">
        <v>15</v>
      </c>
      <c r="C20" s="6">
        <v>1205</v>
      </c>
      <c r="D20" s="6">
        <v>160</v>
      </c>
      <c r="E20" s="6">
        <f t="shared" ref="E20:E28" si="1">D20/C20*100</f>
        <v>13.278008298755188</v>
      </c>
      <c r="F20" s="7">
        <f t="shared" si="0"/>
        <v>13.278008298755188</v>
      </c>
    </row>
    <row r="21" spans="1:9" x14ac:dyDescent="0.25">
      <c r="A21" s="9" t="s">
        <v>16</v>
      </c>
      <c r="B21" s="10" t="s">
        <v>14</v>
      </c>
      <c r="C21" s="6">
        <v>667</v>
      </c>
      <c r="D21" s="6">
        <v>158</v>
      </c>
      <c r="E21" s="6">
        <f t="shared" si="1"/>
        <v>23.68815592203898</v>
      </c>
      <c r="F21" s="7">
        <f t="shared" si="0"/>
        <v>23.68815592203898</v>
      </c>
    </row>
    <row r="22" spans="1:9" x14ac:dyDescent="0.25">
      <c r="A22" s="6"/>
      <c r="B22" s="11" t="s">
        <v>15</v>
      </c>
      <c r="C22" s="6">
        <v>1576</v>
      </c>
      <c r="D22" s="6">
        <v>328</v>
      </c>
      <c r="E22" s="6">
        <f t="shared" si="1"/>
        <v>20.812182741116754</v>
      </c>
      <c r="F22" s="7">
        <f t="shared" si="0"/>
        <v>20.812182741116754</v>
      </c>
    </row>
    <row r="23" spans="1:9" x14ac:dyDescent="0.25">
      <c r="A23" s="9" t="s">
        <v>17</v>
      </c>
      <c r="B23" s="10" t="s">
        <v>14</v>
      </c>
      <c r="C23" s="6">
        <v>492</v>
      </c>
      <c r="D23" s="6">
        <v>125</v>
      </c>
      <c r="E23" s="6">
        <f>D23/C23*100</f>
        <v>25.406504065040654</v>
      </c>
      <c r="F23" s="7">
        <f t="shared" si="0"/>
        <v>25.406504065040654</v>
      </c>
    </row>
    <row r="24" spans="1:9" x14ac:dyDescent="0.25">
      <c r="A24" s="6"/>
      <c r="B24" s="11" t="s">
        <v>15</v>
      </c>
      <c r="C24" s="6">
        <v>1164</v>
      </c>
      <c r="D24" s="6">
        <v>272</v>
      </c>
      <c r="E24" s="6">
        <f>D24/C24*100</f>
        <v>23.367697594501717</v>
      </c>
      <c r="F24" s="7">
        <f t="shared" si="0"/>
        <v>23.367697594501717</v>
      </c>
    </row>
    <row r="25" spans="1:9" x14ac:dyDescent="0.25">
      <c r="A25" s="9" t="s">
        <v>18</v>
      </c>
      <c r="B25" s="10" t="s">
        <v>14</v>
      </c>
      <c r="C25" s="6">
        <v>820</v>
      </c>
      <c r="D25" s="6">
        <v>201</v>
      </c>
      <c r="E25" s="6">
        <f>D25/C25*100</f>
        <v>24.512195121951219</v>
      </c>
      <c r="F25" s="7">
        <f t="shared" si="0"/>
        <v>24.512195121951219</v>
      </c>
    </row>
    <row r="26" spans="1:9" x14ac:dyDescent="0.25">
      <c r="A26" s="6"/>
      <c r="B26" s="11" t="s">
        <v>15</v>
      </c>
      <c r="C26" s="6">
        <v>1678</v>
      </c>
      <c r="D26" s="6">
        <v>305</v>
      </c>
      <c r="E26" s="6">
        <f>D26/C26*100</f>
        <v>18.176400476758044</v>
      </c>
      <c r="F26" s="7">
        <f t="shared" si="0"/>
        <v>18.176400476758044</v>
      </c>
    </row>
    <row r="27" spans="1:9" x14ac:dyDescent="0.25">
      <c r="A27" s="9" t="s">
        <v>19</v>
      </c>
      <c r="B27" s="10" t="s">
        <v>14</v>
      </c>
      <c r="C27">
        <v>513</v>
      </c>
      <c r="D27">
        <v>113</v>
      </c>
      <c r="E27" s="6">
        <f t="shared" si="1"/>
        <v>22.027290448343077</v>
      </c>
      <c r="F27" s="7">
        <f t="shared" si="0"/>
        <v>22.027290448343077</v>
      </c>
    </row>
    <row r="28" spans="1:9" x14ac:dyDescent="0.25">
      <c r="A28" s="6"/>
      <c r="B28" s="11" t="s">
        <v>15</v>
      </c>
      <c r="C28">
        <v>971</v>
      </c>
      <c r="D28">
        <v>165</v>
      </c>
      <c r="E28" s="6">
        <f t="shared" si="1"/>
        <v>16.992790937178167</v>
      </c>
      <c r="F28" s="7">
        <f t="shared" si="0"/>
        <v>16.992790937178167</v>
      </c>
    </row>
    <row r="31" spans="1:9" s="5" customFormat="1" x14ac:dyDescent="0.25"/>
    <row r="33" spans="1:10" x14ac:dyDescent="0.25">
      <c r="A33" s="4" t="s">
        <v>48</v>
      </c>
      <c r="J33" s="6"/>
    </row>
    <row r="34" spans="1:10" x14ac:dyDescent="0.25">
      <c r="C34" s="6" t="s">
        <v>20</v>
      </c>
      <c r="D34" s="6" t="s">
        <v>21</v>
      </c>
      <c r="E34" s="6"/>
      <c r="J34" s="6"/>
    </row>
    <row r="35" spans="1:10" ht="30" x14ac:dyDescent="0.25">
      <c r="B35" s="6" t="s">
        <v>22</v>
      </c>
      <c r="C35" s="6" t="s">
        <v>11</v>
      </c>
      <c r="D35" s="6" t="s">
        <v>23</v>
      </c>
      <c r="E35" s="8" t="s">
        <v>88</v>
      </c>
    </row>
    <row r="36" spans="1:10" x14ac:dyDescent="0.25">
      <c r="A36" s="6" t="s">
        <v>24</v>
      </c>
      <c r="B36" t="s">
        <v>14</v>
      </c>
      <c r="C36">
        <v>103</v>
      </c>
      <c r="D36">
        <v>268</v>
      </c>
      <c r="E36">
        <f t="shared" ref="E36:E45" si="2">C36/D36</f>
        <v>0.38432835820895522</v>
      </c>
    </row>
    <row r="37" spans="1:10" x14ac:dyDescent="0.25">
      <c r="B37" t="s">
        <v>15</v>
      </c>
      <c r="C37">
        <v>226</v>
      </c>
      <c r="D37">
        <v>649</v>
      </c>
      <c r="E37">
        <f t="shared" si="2"/>
        <v>0.34822804314329736</v>
      </c>
    </row>
    <row r="38" spans="1:10" x14ac:dyDescent="0.25">
      <c r="A38" s="6" t="s">
        <v>25</v>
      </c>
      <c r="B38" t="s">
        <v>14</v>
      </c>
      <c r="C38">
        <v>83</v>
      </c>
      <c r="D38">
        <v>215</v>
      </c>
      <c r="E38">
        <f t="shared" si="2"/>
        <v>0.38604651162790699</v>
      </c>
    </row>
    <row r="39" spans="1:10" x14ac:dyDescent="0.25">
      <c r="B39" t="s">
        <v>15</v>
      </c>
      <c r="C39">
        <v>221</v>
      </c>
      <c r="D39">
        <v>583</v>
      </c>
      <c r="E39">
        <f t="shared" si="2"/>
        <v>0.379073756432247</v>
      </c>
    </row>
    <row r="40" spans="1:10" x14ac:dyDescent="0.25">
      <c r="A40" s="6" t="s">
        <v>26</v>
      </c>
      <c r="B40" t="s">
        <v>14</v>
      </c>
      <c r="C40">
        <v>95</v>
      </c>
      <c r="D40">
        <v>264</v>
      </c>
      <c r="E40">
        <f t="shared" si="2"/>
        <v>0.35984848484848486</v>
      </c>
    </row>
    <row r="41" spans="1:10" x14ac:dyDescent="0.25">
      <c r="B41" t="s">
        <v>15</v>
      </c>
      <c r="C41">
        <v>257</v>
      </c>
      <c r="D41">
        <v>757</v>
      </c>
      <c r="E41">
        <f t="shared" si="2"/>
        <v>0.33949801849405548</v>
      </c>
    </row>
    <row r="42" spans="1:10" x14ac:dyDescent="0.25">
      <c r="A42" s="6" t="s">
        <v>27</v>
      </c>
      <c r="B42" t="s">
        <v>14</v>
      </c>
      <c r="C42">
        <v>151</v>
      </c>
      <c r="D42">
        <v>370</v>
      </c>
      <c r="E42">
        <f t="shared" si="2"/>
        <v>0.4081081081081081</v>
      </c>
    </row>
    <row r="43" spans="1:10" x14ac:dyDescent="0.25">
      <c r="B43" t="s">
        <v>15</v>
      </c>
      <c r="C43">
        <v>322</v>
      </c>
      <c r="D43">
        <v>867</v>
      </c>
      <c r="E43">
        <f t="shared" si="2"/>
        <v>0.37139561707035756</v>
      </c>
    </row>
    <row r="44" spans="1:10" x14ac:dyDescent="0.25">
      <c r="A44" s="4" t="s">
        <v>28</v>
      </c>
      <c r="B44" s="4" t="s">
        <v>14</v>
      </c>
      <c r="C44" s="4">
        <f>SUM(C36,C38,C40,C42)</f>
        <v>432</v>
      </c>
      <c r="D44" s="4">
        <f>SUM(D36,D38,D40,D42)</f>
        <v>1117</v>
      </c>
      <c r="E44" s="4">
        <f t="shared" si="2"/>
        <v>0.38675022381378693</v>
      </c>
    </row>
    <row r="45" spans="1:10" x14ac:dyDescent="0.25">
      <c r="A45" s="4"/>
      <c r="B45" s="4" t="s">
        <v>15</v>
      </c>
      <c r="C45" s="4">
        <f>SUM(C37,C39,C41,C43)</f>
        <v>1026</v>
      </c>
      <c r="D45" s="4">
        <f>SUM(D37,D39,D41,D43)</f>
        <v>2856</v>
      </c>
      <c r="E45" s="4">
        <f t="shared" si="2"/>
        <v>0.3592436974789916</v>
      </c>
    </row>
    <row r="48" spans="1:10" ht="30" x14ac:dyDescent="0.25">
      <c r="B48" s="6" t="s">
        <v>22</v>
      </c>
      <c r="C48" s="6" t="s">
        <v>11</v>
      </c>
      <c r="D48" s="6" t="s">
        <v>23</v>
      </c>
      <c r="E48" s="8" t="s">
        <v>88</v>
      </c>
    </row>
    <row r="50" spans="1:5" x14ac:dyDescent="0.25">
      <c r="A50" s="6" t="s">
        <v>29</v>
      </c>
      <c r="B50" t="s">
        <v>14</v>
      </c>
      <c r="C50">
        <v>84</v>
      </c>
      <c r="D50">
        <v>229</v>
      </c>
      <c r="E50">
        <f t="shared" ref="E50:E61" si="3">C50/D50</f>
        <v>0.36681222707423583</v>
      </c>
    </row>
    <row r="51" spans="1:5" x14ac:dyDescent="0.25">
      <c r="B51" t="s">
        <v>15</v>
      </c>
      <c r="C51">
        <v>377</v>
      </c>
      <c r="D51">
        <v>1011</v>
      </c>
      <c r="E51">
        <f t="shared" si="3"/>
        <v>0.37289812067260136</v>
      </c>
    </row>
    <row r="52" spans="1:5" x14ac:dyDescent="0.25">
      <c r="A52" s="6" t="s">
        <v>30</v>
      </c>
      <c r="B52" t="s">
        <v>14</v>
      </c>
      <c r="C52">
        <v>85</v>
      </c>
      <c r="D52">
        <v>312</v>
      </c>
      <c r="E52">
        <f t="shared" si="3"/>
        <v>0.27243589743589741</v>
      </c>
    </row>
    <row r="53" spans="1:5" x14ac:dyDescent="0.25">
      <c r="B53" t="s">
        <v>15</v>
      </c>
      <c r="C53">
        <v>345</v>
      </c>
      <c r="D53">
        <v>1105</v>
      </c>
      <c r="E53">
        <f t="shared" si="3"/>
        <v>0.31221719457013575</v>
      </c>
    </row>
    <row r="54" spans="1:5" x14ac:dyDescent="0.25">
      <c r="A54" s="6" t="s">
        <v>31</v>
      </c>
      <c r="B54" t="s">
        <v>14</v>
      </c>
      <c r="C54">
        <v>83</v>
      </c>
      <c r="D54">
        <v>245</v>
      </c>
      <c r="E54">
        <f t="shared" si="3"/>
        <v>0.33877551020408164</v>
      </c>
    </row>
    <row r="55" spans="1:5" x14ac:dyDescent="0.25">
      <c r="B55" t="s">
        <v>15</v>
      </c>
      <c r="C55">
        <v>301</v>
      </c>
      <c r="D55">
        <v>1012</v>
      </c>
      <c r="E55">
        <f t="shared" si="3"/>
        <v>0.2974308300395257</v>
      </c>
    </row>
    <row r="56" spans="1:5" x14ac:dyDescent="0.25">
      <c r="A56" s="6" t="s">
        <v>32</v>
      </c>
      <c r="B56" t="s">
        <v>14</v>
      </c>
      <c r="C56">
        <v>132</v>
      </c>
      <c r="D56">
        <v>397</v>
      </c>
      <c r="E56">
        <f t="shared" si="3"/>
        <v>0.33249370277078083</v>
      </c>
    </row>
    <row r="57" spans="1:5" x14ac:dyDescent="0.25">
      <c r="B57" t="s">
        <v>15</v>
      </c>
      <c r="C57">
        <v>393</v>
      </c>
      <c r="D57">
        <v>1117</v>
      </c>
      <c r="E57">
        <f t="shared" si="3"/>
        <v>0.35183527305282003</v>
      </c>
    </row>
    <row r="58" spans="1:5" x14ac:dyDescent="0.25">
      <c r="A58" s="6" t="s">
        <v>33</v>
      </c>
      <c r="B58" t="s">
        <v>14</v>
      </c>
      <c r="C58">
        <v>87</v>
      </c>
      <c r="D58">
        <v>307</v>
      </c>
      <c r="E58">
        <f t="shared" si="3"/>
        <v>0.28338762214983715</v>
      </c>
    </row>
    <row r="59" spans="1:5" x14ac:dyDescent="0.25">
      <c r="B59" t="s">
        <v>15</v>
      </c>
      <c r="C59">
        <v>415</v>
      </c>
      <c r="D59">
        <v>1062</v>
      </c>
      <c r="E59">
        <f t="shared" si="3"/>
        <v>0.39077212806026368</v>
      </c>
    </row>
    <row r="60" spans="1:5" x14ac:dyDescent="0.25">
      <c r="A60" s="4" t="s">
        <v>28</v>
      </c>
      <c r="B60" s="4" t="s">
        <v>14</v>
      </c>
      <c r="C60" s="4">
        <f>SUM(C52,C54,C56,C58,C50)</f>
        <v>471</v>
      </c>
      <c r="D60" s="4">
        <f>SUM(D52,D54,D56,D58,D50)</f>
        <v>1490</v>
      </c>
      <c r="E60" s="4">
        <f t="shared" si="3"/>
        <v>0.31610738255033555</v>
      </c>
    </row>
    <row r="61" spans="1:5" x14ac:dyDescent="0.25">
      <c r="A61" s="4"/>
      <c r="B61" s="4" t="s">
        <v>15</v>
      </c>
      <c r="C61" s="4">
        <f>SUM(C53,C55,C57,C59,C51)</f>
        <v>1831</v>
      </c>
      <c r="D61" s="4">
        <f>SUM(D53,D55,D57,D59,D51)</f>
        <v>5307</v>
      </c>
      <c r="E61" s="4">
        <f t="shared" si="3"/>
        <v>0.34501601658187298</v>
      </c>
    </row>
    <row r="63" spans="1:5" ht="30" x14ac:dyDescent="0.25">
      <c r="B63" s="6" t="s">
        <v>22</v>
      </c>
      <c r="C63" s="6" t="s">
        <v>11</v>
      </c>
      <c r="D63" s="6" t="s">
        <v>23</v>
      </c>
      <c r="E63" s="8" t="s">
        <v>88</v>
      </c>
    </row>
    <row r="65" spans="1:5" x14ac:dyDescent="0.25">
      <c r="A65" s="6" t="s">
        <v>34</v>
      </c>
      <c r="B65" t="s">
        <v>14</v>
      </c>
      <c r="C65">
        <v>80</v>
      </c>
      <c r="D65">
        <v>253</v>
      </c>
      <c r="E65">
        <f t="shared" ref="E65:E70" si="4">C65/D65</f>
        <v>0.31620553359683795</v>
      </c>
    </row>
    <row r="66" spans="1:5" x14ac:dyDescent="0.25">
      <c r="B66" t="s">
        <v>15</v>
      </c>
      <c r="C66">
        <v>394</v>
      </c>
      <c r="D66">
        <v>907</v>
      </c>
      <c r="E66">
        <f t="shared" si="4"/>
        <v>0.43439911797133407</v>
      </c>
    </row>
    <row r="67" spans="1:5" x14ac:dyDescent="0.25">
      <c r="A67" s="6" t="s">
        <v>35</v>
      </c>
      <c r="B67" t="s">
        <v>14</v>
      </c>
      <c r="C67">
        <v>103</v>
      </c>
      <c r="D67">
        <v>178</v>
      </c>
      <c r="E67">
        <f t="shared" si="4"/>
        <v>0.5786516853932584</v>
      </c>
    </row>
    <row r="68" spans="1:5" x14ac:dyDescent="0.25">
      <c r="B68" t="s">
        <v>15</v>
      </c>
      <c r="C68">
        <v>245</v>
      </c>
      <c r="D68">
        <v>454</v>
      </c>
      <c r="E68">
        <f t="shared" si="4"/>
        <v>0.53964757709251099</v>
      </c>
    </row>
    <row r="69" spans="1:5" x14ac:dyDescent="0.25">
      <c r="A69" s="4" t="s">
        <v>28</v>
      </c>
      <c r="B69" s="4" t="s">
        <v>14</v>
      </c>
      <c r="C69" s="4">
        <f>SUM(C65,C67)</f>
        <v>183</v>
      </c>
      <c r="D69" s="4">
        <f>SUM(D65,D67)</f>
        <v>431</v>
      </c>
      <c r="E69" s="4">
        <f t="shared" si="4"/>
        <v>0.42459396751740142</v>
      </c>
    </row>
    <row r="70" spans="1:5" x14ac:dyDescent="0.25">
      <c r="A70" s="4"/>
      <c r="B70" s="4" t="s">
        <v>15</v>
      </c>
      <c r="C70" s="4">
        <f>SUM(C66,C68)</f>
        <v>639</v>
      </c>
      <c r="D70" s="4">
        <f>SUM(D66,D68)</f>
        <v>1361</v>
      </c>
      <c r="E70" s="4">
        <f t="shared" si="4"/>
        <v>0.4695077149155033</v>
      </c>
    </row>
    <row r="71" spans="1:5" ht="30" x14ac:dyDescent="0.25">
      <c r="B71" s="6" t="s">
        <v>22</v>
      </c>
      <c r="C71" s="6" t="s">
        <v>11</v>
      </c>
      <c r="D71" s="6" t="s">
        <v>23</v>
      </c>
      <c r="E71" s="8" t="s">
        <v>88</v>
      </c>
    </row>
    <row r="73" spans="1:5" x14ac:dyDescent="0.25">
      <c r="A73" s="6" t="s">
        <v>36</v>
      </c>
      <c r="B73" t="s">
        <v>14</v>
      </c>
      <c r="C73">
        <v>92</v>
      </c>
      <c r="D73">
        <v>271</v>
      </c>
      <c r="E73">
        <f t="shared" ref="E73:E80" si="5">C73/D73</f>
        <v>0.33948339483394835</v>
      </c>
    </row>
    <row r="74" spans="1:5" x14ac:dyDescent="0.25">
      <c r="B74" t="s">
        <v>15</v>
      </c>
      <c r="C74">
        <v>292</v>
      </c>
      <c r="D74">
        <v>610</v>
      </c>
      <c r="E74">
        <f t="shared" si="5"/>
        <v>0.47868852459016392</v>
      </c>
    </row>
    <row r="75" spans="1:5" x14ac:dyDescent="0.25">
      <c r="A75" s="6" t="s">
        <v>37</v>
      </c>
      <c r="B75" t="s">
        <v>14</v>
      </c>
      <c r="C75">
        <v>66</v>
      </c>
      <c r="D75">
        <v>168</v>
      </c>
      <c r="E75">
        <f t="shared" si="5"/>
        <v>0.39285714285714285</v>
      </c>
    </row>
    <row r="76" spans="1:5" x14ac:dyDescent="0.25">
      <c r="B76" t="s">
        <v>15</v>
      </c>
      <c r="C76">
        <v>336</v>
      </c>
      <c r="D76">
        <v>650</v>
      </c>
      <c r="E76">
        <f t="shared" si="5"/>
        <v>0.51692307692307693</v>
      </c>
    </row>
    <row r="77" spans="1:5" x14ac:dyDescent="0.25">
      <c r="A77" s="6" t="s">
        <v>38</v>
      </c>
      <c r="B77" t="s">
        <v>14</v>
      </c>
      <c r="C77">
        <v>120</v>
      </c>
      <c r="D77">
        <v>296</v>
      </c>
      <c r="E77">
        <f t="shared" si="5"/>
        <v>0.40540540540540543</v>
      </c>
    </row>
    <row r="78" spans="1:5" x14ac:dyDescent="0.25">
      <c r="B78" t="s">
        <v>15</v>
      </c>
      <c r="C78">
        <v>500</v>
      </c>
      <c r="D78">
        <v>912</v>
      </c>
      <c r="E78">
        <f t="shared" si="5"/>
        <v>0.54824561403508776</v>
      </c>
    </row>
    <row r="79" spans="1:5" x14ac:dyDescent="0.25">
      <c r="A79" s="4" t="s">
        <v>28</v>
      </c>
      <c r="B79" s="4" t="s">
        <v>14</v>
      </c>
      <c r="C79" s="4">
        <f>SUM(C73,C75,C77)</f>
        <v>278</v>
      </c>
      <c r="D79" s="4">
        <f>SUM(D73,D75,D77)</f>
        <v>735</v>
      </c>
      <c r="E79" s="4">
        <f t="shared" si="5"/>
        <v>0.37823129251700682</v>
      </c>
    </row>
    <row r="80" spans="1:5" x14ac:dyDescent="0.25">
      <c r="A80" s="4"/>
      <c r="B80" s="4" t="s">
        <v>15</v>
      </c>
      <c r="C80" s="4">
        <f>SUM(C74,C76,C78)</f>
        <v>1128</v>
      </c>
      <c r="D80" s="4">
        <f>SUM(D74,D76,D78)</f>
        <v>2172</v>
      </c>
      <c r="E80" s="4">
        <f t="shared" si="5"/>
        <v>0.51933701657458564</v>
      </c>
    </row>
    <row r="83" spans="1:5" ht="30" x14ac:dyDescent="0.25">
      <c r="B83" s="6" t="s">
        <v>22</v>
      </c>
      <c r="C83" s="6" t="s">
        <v>11</v>
      </c>
      <c r="D83" s="6" t="s">
        <v>23</v>
      </c>
      <c r="E83" s="8" t="s">
        <v>88</v>
      </c>
    </row>
    <row r="85" spans="1:5" x14ac:dyDescent="0.25">
      <c r="A85" s="6" t="s">
        <v>39</v>
      </c>
      <c r="B85" t="s">
        <v>14</v>
      </c>
      <c r="C85">
        <v>86</v>
      </c>
      <c r="D85">
        <v>231</v>
      </c>
      <c r="E85">
        <f t="shared" ref="E85:E94" si="6">C85/D85</f>
        <v>0.37229437229437229</v>
      </c>
    </row>
    <row r="86" spans="1:5" x14ac:dyDescent="0.25">
      <c r="B86" t="s">
        <v>15</v>
      </c>
      <c r="C86">
        <v>589</v>
      </c>
      <c r="D86">
        <v>1350</v>
      </c>
      <c r="E86">
        <f t="shared" si="6"/>
        <v>0.43629629629629629</v>
      </c>
    </row>
    <row r="87" spans="1:5" x14ac:dyDescent="0.25">
      <c r="A87" s="6" t="s">
        <v>40</v>
      </c>
      <c r="B87" t="s">
        <v>14</v>
      </c>
      <c r="C87">
        <v>72</v>
      </c>
      <c r="D87">
        <v>184</v>
      </c>
      <c r="E87">
        <f t="shared" si="6"/>
        <v>0.39130434782608697</v>
      </c>
    </row>
    <row r="88" spans="1:5" x14ac:dyDescent="0.25">
      <c r="B88" t="s">
        <v>15</v>
      </c>
      <c r="C88">
        <v>308</v>
      </c>
      <c r="D88">
        <v>765</v>
      </c>
      <c r="E88">
        <f t="shared" si="6"/>
        <v>0.40261437908496733</v>
      </c>
    </row>
    <row r="89" spans="1:5" x14ac:dyDescent="0.25">
      <c r="A89" s="6" t="s">
        <v>41</v>
      </c>
      <c r="B89" t="s">
        <v>14</v>
      </c>
      <c r="C89">
        <v>84</v>
      </c>
      <c r="D89">
        <v>193</v>
      </c>
      <c r="E89">
        <f t="shared" si="6"/>
        <v>0.43523316062176165</v>
      </c>
    </row>
    <row r="90" spans="1:5" x14ac:dyDescent="0.25">
      <c r="B90" t="s">
        <v>15</v>
      </c>
      <c r="C90">
        <v>433</v>
      </c>
      <c r="D90">
        <v>919</v>
      </c>
      <c r="E90">
        <f t="shared" si="6"/>
        <v>0.47116430903155604</v>
      </c>
    </row>
    <row r="91" spans="1:5" x14ac:dyDescent="0.25">
      <c r="A91" s="6" t="s">
        <v>42</v>
      </c>
      <c r="B91" t="s">
        <v>14</v>
      </c>
      <c r="C91">
        <v>176</v>
      </c>
      <c r="D91">
        <v>364</v>
      </c>
      <c r="E91">
        <f t="shared" si="6"/>
        <v>0.48351648351648352</v>
      </c>
    </row>
    <row r="92" spans="1:5" x14ac:dyDescent="0.25">
      <c r="B92" t="s">
        <v>15</v>
      </c>
      <c r="C92">
        <v>649</v>
      </c>
      <c r="D92">
        <v>1300</v>
      </c>
      <c r="E92">
        <f t="shared" si="6"/>
        <v>0.49923076923076926</v>
      </c>
    </row>
    <row r="93" spans="1:5" x14ac:dyDescent="0.25">
      <c r="A93" s="4" t="s">
        <v>28</v>
      </c>
      <c r="B93" s="4" t="s">
        <v>14</v>
      </c>
      <c r="C93" s="4">
        <f>SUM(C85,C87,C89,C91)</f>
        <v>418</v>
      </c>
      <c r="D93" s="4">
        <f>SUM(D85,D87,D89,D91)</f>
        <v>972</v>
      </c>
      <c r="E93" s="4">
        <f t="shared" si="6"/>
        <v>0.43004115226337447</v>
      </c>
    </row>
    <row r="94" spans="1:5" x14ac:dyDescent="0.25">
      <c r="A94" s="4"/>
      <c r="B94" s="4" t="s">
        <v>15</v>
      </c>
      <c r="C94" s="4">
        <f>SUM(C86,C88,C90,C92)</f>
        <v>1979</v>
      </c>
      <c r="D94" s="4">
        <f>SUM(D86,D88,D90,D92)</f>
        <v>4334</v>
      </c>
      <c r="E94" s="4">
        <f t="shared" si="6"/>
        <v>0.45662205814490081</v>
      </c>
    </row>
    <row r="96" spans="1:5" ht="30" x14ac:dyDescent="0.25">
      <c r="B96" s="6" t="s">
        <v>22</v>
      </c>
      <c r="C96" s="6" t="s">
        <v>11</v>
      </c>
      <c r="D96" s="6" t="s">
        <v>23</v>
      </c>
      <c r="E96" s="8" t="s">
        <v>88</v>
      </c>
    </row>
    <row r="98" spans="1:5" x14ac:dyDescent="0.25">
      <c r="A98" s="6" t="s">
        <v>43</v>
      </c>
      <c r="B98" t="s">
        <v>14</v>
      </c>
      <c r="C98">
        <v>108</v>
      </c>
      <c r="D98">
        <v>315</v>
      </c>
      <c r="E98">
        <f t="shared" ref="E98:E109" si="7">C98/D98</f>
        <v>0.34285714285714286</v>
      </c>
    </row>
    <row r="99" spans="1:5" x14ac:dyDescent="0.25">
      <c r="B99" t="s">
        <v>15</v>
      </c>
      <c r="C99">
        <v>390</v>
      </c>
      <c r="D99">
        <v>1097</v>
      </c>
      <c r="E99">
        <f t="shared" si="7"/>
        <v>0.35551504102096626</v>
      </c>
    </row>
    <row r="100" spans="1:5" x14ac:dyDescent="0.25">
      <c r="A100" s="6" t="s">
        <v>44</v>
      </c>
      <c r="B100" t="s">
        <v>14</v>
      </c>
      <c r="C100">
        <v>69</v>
      </c>
      <c r="D100">
        <v>199</v>
      </c>
      <c r="E100">
        <f t="shared" si="7"/>
        <v>0.34673366834170855</v>
      </c>
    </row>
    <row r="101" spans="1:5" x14ac:dyDescent="0.25">
      <c r="B101" t="s">
        <v>15</v>
      </c>
      <c r="C101">
        <v>393</v>
      </c>
      <c r="D101">
        <v>1172</v>
      </c>
      <c r="E101">
        <f t="shared" si="7"/>
        <v>0.33532423208191126</v>
      </c>
    </row>
    <row r="102" spans="1:5" x14ac:dyDescent="0.25">
      <c r="A102" s="6" t="s">
        <v>45</v>
      </c>
      <c r="B102" t="s">
        <v>14</v>
      </c>
      <c r="C102">
        <v>146</v>
      </c>
      <c r="D102">
        <v>237</v>
      </c>
      <c r="E102">
        <f t="shared" si="7"/>
        <v>0.61603375527426163</v>
      </c>
    </row>
    <row r="103" spans="1:5" x14ac:dyDescent="0.25">
      <c r="B103" t="s">
        <v>15</v>
      </c>
      <c r="C103">
        <v>613</v>
      </c>
      <c r="D103">
        <v>1047</v>
      </c>
      <c r="E103">
        <f t="shared" si="7"/>
        <v>0.5854823304680038</v>
      </c>
    </row>
    <row r="104" spans="1:5" x14ac:dyDescent="0.25">
      <c r="A104" s="6" t="s">
        <v>46</v>
      </c>
      <c r="B104" t="s">
        <v>14</v>
      </c>
      <c r="C104">
        <v>166</v>
      </c>
      <c r="D104">
        <v>400</v>
      </c>
      <c r="E104">
        <f t="shared" si="7"/>
        <v>0.41499999999999998</v>
      </c>
    </row>
    <row r="105" spans="1:5" x14ac:dyDescent="0.25">
      <c r="B105" t="s">
        <v>15</v>
      </c>
      <c r="C105">
        <v>668</v>
      </c>
      <c r="D105">
        <v>1499</v>
      </c>
      <c r="E105">
        <f t="shared" si="7"/>
        <v>0.44563042028018679</v>
      </c>
    </row>
    <row r="106" spans="1:5" x14ac:dyDescent="0.25">
      <c r="A106" s="6" t="s">
        <v>47</v>
      </c>
      <c r="B106" t="s">
        <v>14</v>
      </c>
      <c r="C106">
        <v>114</v>
      </c>
      <c r="D106">
        <v>337</v>
      </c>
      <c r="E106">
        <f t="shared" si="7"/>
        <v>0.33827893175074186</v>
      </c>
    </row>
    <row r="107" spans="1:5" x14ac:dyDescent="0.25">
      <c r="B107" t="s">
        <v>15</v>
      </c>
      <c r="C107">
        <v>466</v>
      </c>
      <c r="D107">
        <v>1234</v>
      </c>
      <c r="E107">
        <f t="shared" si="7"/>
        <v>0.37763371150729336</v>
      </c>
    </row>
    <row r="108" spans="1:5" x14ac:dyDescent="0.25">
      <c r="A108" s="4" t="s">
        <v>28</v>
      </c>
      <c r="B108" s="4" t="s">
        <v>14</v>
      </c>
      <c r="C108" s="4">
        <f>SUM(C100,C102,C104,C106,C98)</f>
        <v>603</v>
      </c>
      <c r="D108" s="4">
        <f>SUM(D100,D102,D104,D106,D98)</f>
        <v>1488</v>
      </c>
      <c r="E108" s="4">
        <f t="shared" si="7"/>
        <v>0.40524193548387094</v>
      </c>
    </row>
    <row r="109" spans="1:5" x14ac:dyDescent="0.25">
      <c r="A109" s="4"/>
      <c r="B109" s="4" t="s">
        <v>15</v>
      </c>
      <c r="C109" s="4">
        <f>SUM(C101,C103,C105,C107,C99)</f>
        <v>2530</v>
      </c>
      <c r="D109" s="4">
        <f>SUM(D101,D103,D105,D107,D99)</f>
        <v>6049</v>
      </c>
      <c r="E109" s="4">
        <f t="shared" si="7"/>
        <v>0.41825095057034223</v>
      </c>
    </row>
    <row r="111" spans="1:5" s="5" customFormat="1" x14ac:dyDescent="0.25"/>
    <row r="114" spans="1:12" x14ac:dyDescent="0.25">
      <c r="A114" s="4" t="s">
        <v>65</v>
      </c>
    </row>
    <row r="116" spans="1:12" x14ac:dyDescent="0.25">
      <c r="C116" s="6" t="s">
        <v>20</v>
      </c>
      <c r="D116" s="6" t="s">
        <v>21</v>
      </c>
      <c r="E116" s="6"/>
    </row>
    <row r="117" spans="1:12" ht="30" x14ac:dyDescent="0.25">
      <c r="B117" s="6" t="s">
        <v>22</v>
      </c>
      <c r="C117" s="6" t="s">
        <v>11</v>
      </c>
      <c r="D117" s="6" t="s">
        <v>23</v>
      </c>
      <c r="E117" s="8" t="s">
        <v>88</v>
      </c>
      <c r="I117" s="6" t="s">
        <v>22</v>
      </c>
      <c r="J117" s="6" t="s">
        <v>11</v>
      </c>
      <c r="K117" s="6" t="s">
        <v>23</v>
      </c>
      <c r="L117" s="8" t="s">
        <v>88</v>
      </c>
    </row>
    <row r="118" spans="1:12" x14ac:dyDescent="0.25">
      <c r="A118" s="6" t="s">
        <v>49</v>
      </c>
      <c r="B118" t="s">
        <v>14</v>
      </c>
      <c r="C118">
        <v>85</v>
      </c>
      <c r="D118">
        <v>233</v>
      </c>
      <c r="E118">
        <f t="shared" ref="E118:E125" si="8">C118/D118</f>
        <v>0.36480686695278969</v>
      </c>
      <c r="H118" s="6" t="s">
        <v>50</v>
      </c>
      <c r="I118" t="s">
        <v>14</v>
      </c>
      <c r="J118">
        <v>78</v>
      </c>
      <c r="K118">
        <v>231</v>
      </c>
      <c r="L118">
        <f t="shared" ref="L118:L125" si="9">J118/K118</f>
        <v>0.33766233766233766</v>
      </c>
    </row>
    <row r="119" spans="1:12" x14ac:dyDescent="0.25">
      <c r="B119" t="s">
        <v>15</v>
      </c>
      <c r="C119">
        <v>191</v>
      </c>
      <c r="D119">
        <v>673</v>
      </c>
      <c r="E119">
        <f t="shared" si="8"/>
        <v>0.2838038632986627</v>
      </c>
      <c r="I119" t="s">
        <v>15</v>
      </c>
      <c r="J119">
        <v>319</v>
      </c>
      <c r="K119">
        <v>726</v>
      </c>
      <c r="L119">
        <f t="shared" si="9"/>
        <v>0.43939393939393939</v>
      </c>
    </row>
    <row r="120" spans="1:12" x14ac:dyDescent="0.25">
      <c r="A120" s="6" t="s">
        <v>51</v>
      </c>
      <c r="B120" t="s">
        <v>14</v>
      </c>
      <c r="C120">
        <v>85</v>
      </c>
      <c r="D120">
        <v>227</v>
      </c>
      <c r="E120">
        <f t="shared" si="8"/>
        <v>0.37444933920704848</v>
      </c>
      <c r="H120" s="6" t="s">
        <v>52</v>
      </c>
      <c r="I120" t="s">
        <v>14</v>
      </c>
      <c r="J120">
        <v>62</v>
      </c>
      <c r="K120">
        <v>195</v>
      </c>
      <c r="L120">
        <f t="shared" si="9"/>
        <v>0.31794871794871793</v>
      </c>
    </row>
    <row r="121" spans="1:12" x14ac:dyDescent="0.25">
      <c r="B121" t="s">
        <v>15</v>
      </c>
      <c r="C121">
        <v>132</v>
      </c>
      <c r="D121">
        <v>474</v>
      </c>
      <c r="E121">
        <f t="shared" si="8"/>
        <v>0.27848101265822783</v>
      </c>
      <c r="I121" t="s">
        <v>15</v>
      </c>
      <c r="J121">
        <v>231</v>
      </c>
      <c r="K121">
        <v>570</v>
      </c>
      <c r="L121">
        <f t="shared" si="9"/>
        <v>0.40526315789473683</v>
      </c>
    </row>
    <row r="122" spans="1:12" x14ac:dyDescent="0.25">
      <c r="A122" s="6" t="s">
        <v>53</v>
      </c>
      <c r="B122" t="s">
        <v>14</v>
      </c>
      <c r="C122">
        <v>67</v>
      </c>
      <c r="D122">
        <v>130</v>
      </c>
      <c r="E122">
        <f t="shared" si="8"/>
        <v>0.51538461538461533</v>
      </c>
      <c r="H122" s="6" t="s">
        <v>54</v>
      </c>
      <c r="I122" t="s">
        <v>14</v>
      </c>
      <c r="J122">
        <v>113</v>
      </c>
      <c r="K122">
        <v>247</v>
      </c>
      <c r="L122">
        <f t="shared" si="9"/>
        <v>0.45748987854251011</v>
      </c>
    </row>
    <row r="123" spans="1:12" x14ac:dyDescent="0.25">
      <c r="B123" t="s">
        <v>15</v>
      </c>
      <c r="C123">
        <v>82</v>
      </c>
      <c r="D123">
        <v>263</v>
      </c>
      <c r="E123">
        <f t="shared" si="8"/>
        <v>0.31178707224334601</v>
      </c>
      <c r="I123" t="s">
        <v>15</v>
      </c>
      <c r="J123">
        <v>205</v>
      </c>
      <c r="K123">
        <v>452</v>
      </c>
      <c r="L123">
        <f t="shared" si="9"/>
        <v>0.45353982300884954</v>
      </c>
    </row>
    <row r="124" spans="1:12" x14ac:dyDescent="0.25">
      <c r="A124" s="6" t="s">
        <v>55</v>
      </c>
      <c r="B124" t="s">
        <v>14</v>
      </c>
      <c r="C124">
        <v>86</v>
      </c>
      <c r="D124">
        <v>208</v>
      </c>
      <c r="E124">
        <f t="shared" si="8"/>
        <v>0.41346153846153844</v>
      </c>
      <c r="H124" s="6" t="s">
        <v>56</v>
      </c>
      <c r="I124" t="s">
        <v>14</v>
      </c>
      <c r="J124">
        <v>75</v>
      </c>
      <c r="K124">
        <v>224</v>
      </c>
      <c r="L124">
        <f t="shared" si="9"/>
        <v>0.33482142857142855</v>
      </c>
    </row>
    <row r="125" spans="1:12" x14ac:dyDescent="0.25">
      <c r="B125" t="s">
        <v>15</v>
      </c>
      <c r="C125">
        <v>128</v>
      </c>
      <c r="D125">
        <v>389</v>
      </c>
      <c r="E125">
        <f t="shared" si="8"/>
        <v>0.32904884318766064</v>
      </c>
      <c r="I125" t="s">
        <v>15</v>
      </c>
      <c r="J125">
        <v>145</v>
      </c>
      <c r="K125">
        <v>420</v>
      </c>
      <c r="L125">
        <f t="shared" si="9"/>
        <v>0.34523809523809523</v>
      </c>
    </row>
    <row r="126" spans="1:12" x14ac:dyDescent="0.25">
      <c r="A126" s="4" t="s">
        <v>28</v>
      </c>
      <c r="B126" s="4" t="s">
        <v>14</v>
      </c>
      <c r="C126" s="4">
        <f>SUM(C118,C120,C122,C124)</f>
        <v>323</v>
      </c>
      <c r="D126" s="4">
        <f>SUM(D118,D120,D122,D124)</f>
        <v>798</v>
      </c>
      <c r="E126" s="4">
        <f>C126/D126*100</f>
        <v>40.476190476190474</v>
      </c>
      <c r="H126" s="4" t="s">
        <v>28</v>
      </c>
      <c r="I126" s="4" t="s">
        <v>14</v>
      </c>
      <c r="J126" s="4">
        <f>SUM(J118,J120,J122,J124)</f>
        <v>328</v>
      </c>
      <c r="K126" s="4">
        <f>SUM(K118,K120,K122,K124)</f>
        <v>897</v>
      </c>
      <c r="L126" s="4">
        <f>J126/K126*100</f>
        <v>36.566332218506133</v>
      </c>
    </row>
    <row r="127" spans="1:12" x14ac:dyDescent="0.25">
      <c r="A127" s="4"/>
      <c r="B127" s="4" t="s">
        <v>15</v>
      </c>
      <c r="C127" s="4">
        <f>SUM(C119,C121,C123,C125)</f>
        <v>533</v>
      </c>
      <c r="D127" s="4">
        <f>SUM(D119,D121,D123,D125)</f>
        <v>1799</v>
      </c>
      <c r="E127" s="4">
        <f>C127/D127*100</f>
        <v>29.627570872707061</v>
      </c>
      <c r="H127" s="4"/>
      <c r="I127" s="4" t="s">
        <v>15</v>
      </c>
      <c r="J127" s="4">
        <f>SUM(J119,J121,J123,J125)</f>
        <v>900</v>
      </c>
      <c r="K127" s="4">
        <f>SUM(K119,K121,K123,K125)</f>
        <v>2168</v>
      </c>
      <c r="L127" s="4">
        <f>J127/K127*100</f>
        <v>41.512915129151288</v>
      </c>
    </row>
    <row r="128" spans="1:12" ht="30" x14ac:dyDescent="0.25">
      <c r="E128" s="8" t="s">
        <v>88</v>
      </c>
      <c r="I128" s="6" t="s">
        <v>22</v>
      </c>
      <c r="J128" s="6" t="s">
        <v>11</v>
      </c>
      <c r="K128" s="6" t="s">
        <v>23</v>
      </c>
      <c r="L128" s="8" t="s">
        <v>88</v>
      </c>
    </row>
    <row r="129" spans="1:12" x14ac:dyDescent="0.25">
      <c r="A129" s="6" t="s">
        <v>57</v>
      </c>
      <c r="B129" t="s">
        <v>14</v>
      </c>
      <c r="C129">
        <v>83</v>
      </c>
      <c r="D129">
        <v>255</v>
      </c>
      <c r="E129">
        <f t="shared" ref="E129:E136" si="10">C129/D129</f>
        <v>0.32549019607843138</v>
      </c>
      <c r="H129" s="6" t="s">
        <v>58</v>
      </c>
      <c r="I129" t="s">
        <v>14</v>
      </c>
      <c r="J129">
        <v>92</v>
      </c>
      <c r="K129">
        <v>204</v>
      </c>
      <c r="L129">
        <f t="shared" ref="L129:L136" si="11">J129/K129</f>
        <v>0.45098039215686275</v>
      </c>
    </row>
    <row r="130" spans="1:12" x14ac:dyDescent="0.25">
      <c r="B130" t="s">
        <v>15</v>
      </c>
      <c r="C130">
        <v>258</v>
      </c>
      <c r="D130">
        <v>689</v>
      </c>
      <c r="E130">
        <f t="shared" si="10"/>
        <v>0.37445573294629897</v>
      </c>
      <c r="I130" t="s">
        <v>15</v>
      </c>
      <c r="J130">
        <v>94</v>
      </c>
      <c r="K130">
        <v>375</v>
      </c>
      <c r="L130">
        <f t="shared" si="11"/>
        <v>0.25066666666666665</v>
      </c>
    </row>
    <row r="131" spans="1:12" x14ac:dyDescent="0.25">
      <c r="A131" s="6" t="s">
        <v>59</v>
      </c>
      <c r="B131" t="s">
        <v>14</v>
      </c>
      <c r="C131">
        <v>65</v>
      </c>
      <c r="D131">
        <v>193</v>
      </c>
      <c r="E131">
        <f t="shared" si="10"/>
        <v>0.33678756476683935</v>
      </c>
      <c r="H131" s="6" t="s">
        <v>60</v>
      </c>
      <c r="I131" t="s">
        <v>14</v>
      </c>
      <c r="J131">
        <v>80</v>
      </c>
      <c r="K131">
        <v>187</v>
      </c>
      <c r="L131">
        <f t="shared" si="11"/>
        <v>0.42780748663101603</v>
      </c>
    </row>
    <row r="132" spans="1:12" x14ac:dyDescent="0.25">
      <c r="B132" t="s">
        <v>15</v>
      </c>
      <c r="C132">
        <v>178</v>
      </c>
      <c r="D132">
        <v>452</v>
      </c>
      <c r="E132">
        <f t="shared" si="10"/>
        <v>0.39380530973451328</v>
      </c>
      <c r="I132" t="s">
        <v>15</v>
      </c>
      <c r="J132">
        <v>169</v>
      </c>
      <c r="K132">
        <v>552</v>
      </c>
      <c r="L132">
        <f t="shared" si="11"/>
        <v>0.3061594202898551</v>
      </c>
    </row>
    <row r="133" spans="1:12" x14ac:dyDescent="0.25">
      <c r="A133" s="6" t="s">
        <v>61</v>
      </c>
      <c r="B133" t="s">
        <v>14</v>
      </c>
      <c r="C133">
        <v>48</v>
      </c>
      <c r="D133">
        <v>187</v>
      </c>
      <c r="E133">
        <f t="shared" si="10"/>
        <v>0.25668449197860965</v>
      </c>
      <c r="H133" s="6" t="s">
        <v>62</v>
      </c>
      <c r="I133" t="s">
        <v>14</v>
      </c>
      <c r="J133">
        <v>74</v>
      </c>
      <c r="K133">
        <v>178</v>
      </c>
      <c r="L133">
        <f t="shared" si="11"/>
        <v>0.4157303370786517</v>
      </c>
    </row>
    <row r="134" spans="1:12" x14ac:dyDescent="0.25">
      <c r="B134" t="s">
        <v>15</v>
      </c>
      <c r="C134">
        <v>135</v>
      </c>
      <c r="D134">
        <v>492</v>
      </c>
      <c r="E134">
        <f t="shared" si="10"/>
        <v>0.27439024390243905</v>
      </c>
      <c r="I134" t="s">
        <v>15</v>
      </c>
      <c r="J134">
        <v>219</v>
      </c>
      <c r="K134">
        <v>626</v>
      </c>
      <c r="L134">
        <f t="shared" si="11"/>
        <v>0.34984025559105431</v>
      </c>
    </row>
    <row r="135" spans="1:12" x14ac:dyDescent="0.25">
      <c r="A135" s="6" t="s">
        <v>63</v>
      </c>
      <c r="B135" t="s">
        <v>14</v>
      </c>
      <c r="C135">
        <v>45</v>
      </c>
      <c r="D135">
        <v>160</v>
      </c>
      <c r="E135">
        <f t="shared" si="10"/>
        <v>0.28125</v>
      </c>
      <c r="H135" s="6" t="s">
        <v>64</v>
      </c>
      <c r="I135" t="s">
        <v>14</v>
      </c>
      <c r="J135">
        <v>57</v>
      </c>
      <c r="K135">
        <v>162</v>
      </c>
      <c r="L135">
        <f t="shared" si="11"/>
        <v>0.35185185185185186</v>
      </c>
    </row>
    <row r="136" spans="1:12" x14ac:dyDescent="0.25">
      <c r="B136" t="s">
        <v>15</v>
      </c>
      <c r="C136">
        <v>127</v>
      </c>
      <c r="D136">
        <v>472</v>
      </c>
      <c r="E136">
        <f t="shared" si="10"/>
        <v>0.2690677966101695</v>
      </c>
      <c r="I136" t="s">
        <v>15</v>
      </c>
      <c r="J136">
        <v>104</v>
      </c>
      <c r="K136">
        <v>375</v>
      </c>
      <c r="L136">
        <f t="shared" si="11"/>
        <v>0.27733333333333332</v>
      </c>
    </row>
    <row r="137" spans="1:12" x14ac:dyDescent="0.25">
      <c r="A137" s="4" t="s">
        <v>28</v>
      </c>
      <c r="B137" s="4" t="s">
        <v>14</v>
      </c>
      <c r="C137" s="4">
        <f>SUM(C129,C131,C133,C135)</f>
        <v>241</v>
      </c>
      <c r="D137" s="4">
        <f>SUM(D129,D131,D133,D135)</f>
        <v>795</v>
      </c>
      <c r="E137" s="4">
        <f>C137/D137*100</f>
        <v>30.314465408805031</v>
      </c>
      <c r="H137" s="4" t="s">
        <v>28</v>
      </c>
      <c r="I137" s="4" t="s">
        <v>14</v>
      </c>
      <c r="J137" s="4">
        <f>SUM(J129,J131,J133,J135)</f>
        <v>303</v>
      </c>
      <c r="K137" s="4">
        <f>SUM(K129,K131,K133,K135)</f>
        <v>731</v>
      </c>
      <c r="L137" s="4">
        <f>J137/K137*100</f>
        <v>41.450068399452803</v>
      </c>
    </row>
    <row r="138" spans="1:12" x14ac:dyDescent="0.25">
      <c r="A138" s="4"/>
      <c r="B138" s="4" t="s">
        <v>15</v>
      </c>
      <c r="C138" s="4">
        <f>SUM(C130,C132,C134,C136)</f>
        <v>698</v>
      </c>
      <c r="D138" s="4">
        <f>SUM(D130,D132,D134,D136)</f>
        <v>2105</v>
      </c>
      <c r="E138" s="4">
        <f>C138/D138*100</f>
        <v>33.159144893111645</v>
      </c>
      <c r="H138" s="4"/>
      <c r="I138" s="4" t="s">
        <v>15</v>
      </c>
      <c r="J138" s="4">
        <f>SUM(J130,J132,J134,J136)</f>
        <v>586</v>
      </c>
      <c r="K138" s="4">
        <f>SUM(K130,K132,K134,K136)</f>
        <v>1928</v>
      </c>
      <c r="L138" s="4">
        <f>J138/K138*100</f>
        <v>30.394190871369293</v>
      </c>
    </row>
    <row r="143" spans="1:12" s="5" customFormat="1" x14ac:dyDescent="0.25"/>
    <row r="147" spans="1:10" x14ac:dyDescent="0.25">
      <c r="A147" s="30" t="s">
        <v>66</v>
      </c>
      <c r="B147" s="31"/>
      <c r="C147" s="6"/>
      <c r="D147" s="6"/>
      <c r="E147" s="6"/>
      <c r="F147" s="6"/>
      <c r="G147" s="6"/>
      <c r="H147" s="6"/>
      <c r="I147" s="6"/>
      <c r="J147" s="6"/>
    </row>
    <row r="148" spans="1:10" ht="30" x14ac:dyDescent="0.25">
      <c r="A148" s="7" t="s">
        <v>9</v>
      </c>
      <c r="B148" s="6"/>
      <c r="C148" s="7" t="s">
        <v>10</v>
      </c>
      <c r="D148" s="7" t="s">
        <v>11</v>
      </c>
      <c r="E148" s="8" t="s">
        <v>88</v>
      </c>
      <c r="F148" s="14" t="s">
        <v>73</v>
      </c>
    </row>
    <row r="149" spans="1:10" x14ac:dyDescent="0.25">
      <c r="A149" s="9" t="s">
        <v>67</v>
      </c>
      <c r="B149" s="10" t="s">
        <v>14</v>
      </c>
      <c r="C149" s="6">
        <v>252</v>
      </c>
      <c r="D149" s="6">
        <v>97</v>
      </c>
      <c r="E149" s="6">
        <f t="shared" ref="E149:E160" si="12">(D149/C149)*100</f>
        <v>38.492063492063494</v>
      </c>
      <c r="F149" s="4">
        <f>AVERAGE(E149,E151)</f>
        <v>31.573447919601769</v>
      </c>
    </row>
    <row r="150" spans="1:10" x14ac:dyDescent="0.25">
      <c r="A150" s="6"/>
      <c r="B150" s="11" t="s">
        <v>15</v>
      </c>
      <c r="C150" s="6">
        <v>261</v>
      </c>
      <c r="D150" s="6">
        <v>43</v>
      </c>
      <c r="E150" s="6">
        <f t="shared" si="12"/>
        <v>16.475095785440612</v>
      </c>
      <c r="F150" s="4">
        <f>AVERAGE(E150,E152)</f>
        <v>18.219562281209512</v>
      </c>
    </row>
    <row r="151" spans="1:10" x14ac:dyDescent="0.25">
      <c r="A151" s="9" t="s">
        <v>68</v>
      </c>
      <c r="B151" s="10" t="s">
        <v>14</v>
      </c>
      <c r="C151" s="6">
        <v>507</v>
      </c>
      <c r="D151" s="6">
        <v>125</v>
      </c>
      <c r="E151" s="6">
        <f t="shared" si="12"/>
        <v>24.65483234714004</v>
      </c>
    </row>
    <row r="152" spans="1:10" x14ac:dyDescent="0.25">
      <c r="A152" s="6"/>
      <c r="B152" s="11" t="s">
        <v>15</v>
      </c>
      <c r="C152" s="6">
        <v>556</v>
      </c>
      <c r="D152" s="6">
        <v>111</v>
      </c>
      <c r="E152" s="6">
        <f t="shared" si="12"/>
        <v>19.964028776978417</v>
      </c>
    </row>
    <row r="153" spans="1:10" x14ac:dyDescent="0.25">
      <c r="A153" s="9" t="s">
        <v>69</v>
      </c>
      <c r="B153" s="10" t="s">
        <v>14</v>
      </c>
      <c r="C153" s="6">
        <v>634</v>
      </c>
      <c r="D153" s="6">
        <v>133</v>
      </c>
      <c r="E153" s="6">
        <f t="shared" si="12"/>
        <v>20.977917981072554</v>
      </c>
      <c r="F153" s="4">
        <f>AVERAGE(E153,E155)</f>
        <v>20.364863850929247</v>
      </c>
    </row>
    <row r="154" spans="1:10" x14ac:dyDescent="0.25">
      <c r="A154" s="6"/>
      <c r="B154" s="11" t="s">
        <v>15</v>
      </c>
      <c r="C154" s="6">
        <v>1527</v>
      </c>
      <c r="D154" s="6">
        <v>203</v>
      </c>
      <c r="E154" s="6">
        <f t="shared" si="12"/>
        <v>13.294040602488538</v>
      </c>
      <c r="F154" s="4">
        <f>AVERAGE(E154,E156)</f>
        <v>13.986469842528674</v>
      </c>
    </row>
    <row r="155" spans="1:10" x14ac:dyDescent="0.25">
      <c r="A155" s="9" t="s">
        <v>70</v>
      </c>
      <c r="B155" s="10" t="s">
        <v>14</v>
      </c>
      <c r="C155" s="6">
        <v>967</v>
      </c>
      <c r="D155" s="6">
        <v>191</v>
      </c>
      <c r="E155" s="6">
        <f t="shared" si="12"/>
        <v>19.751809720785936</v>
      </c>
    </row>
    <row r="156" spans="1:10" x14ac:dyDescent="0.25">
      <c r="A156" s="6"/>
      <c r="B156" s="11" t="s">
        <v>15</v>
      </c>
      <c r="C156" s="6">
        <v>1417</v>
      </c>
      <c r="D156" s="6">
        <v>208</v>
      </c>
      <c r="E156" s="15">
        <f t="shared" si="12"/>
        <v>14.678899082568808</v>
      </c>
    </row>
    <row r="157" spans="1:10" x14ac:dyDescent="0.25">
      <c r="A157" s="12" t="s">
        <v>71</v>
      </c>
      <c r="B157" s="10" t="s">
        <v>14</v>
      </c>
      <c r="C157" s="6">
        <v>631</v>
      </c>
      <c r="D157" s="6">
        <v>234</v>
      </c>
      <c r="E157" s="7">
        <f t="shared" si="12"/>
        <v>37.083993660855782</v>
      </c>
    </row>
    <row r="158" spans="1:10" x14ac:dyDescent="0.25">
      <c r="A158" s="6"/>
      <c r="B158" s="11" t="s">
        <v>15</v>
      </c>
      <c r="C158" s="6">
        <v>2599</v>
      </c>
      <c r="D158" s="6">
        <v>392</v>
      </c>
      <c r="E158" s="7">
        <f t="shared" si="12"/>
        <v>15.082724124663333</v>
      </c>
    </row>
    <row r="159" spans="1:10" x14ac:dyDescent="0.25">
      <c r="A159" s="12" t="s">
        <v>72</v>
      </c>
      <c r="B159" s="10" t="s">
        <v>14</v>
      </c>
      <c r="C159" s="6">
        <v>974</v>
      </c>
      <c r="D159" s="6">
        <v>260</v>
      </c>
      <c r="E159" s="7">
        <f t="shared" si="12"/>
        <v>26.69404517453799</v>
      </c>
    </row>
    <row r="160" spans="1:10" x14ac:dyDescent="0.25">
      <c r="A160" s="13"/>
      <c r="B160" s="11" t="s">
        <v>15</v>
      </c>
      <c r="C160" s="6">
        <v>1714</v>
      </c>
      <c r="D160" s="6">
        <v>345</v>
      </c>
      <c r="E160" s="7">
        <f t="shared" si="12"/>
        <v>20.128354725787631</v>
      </c>
    </row>
    <row r="163" spans="1:6" s="5" customFormat="1" x14ac:dyDescent="0.25"/>
    <row r="167" spans="1:6" x14ac:dyDescent="0.25">
      <c r="A167" s="30" t="s">
        <v>74</v>
      </c>
      <c r="B167" s="31"/>
      <c r="C167" s="6"/>
      <c r="D167" s="6"/>
      <c r="E167" s="6"/>
    </row>
    <row r="168" spans="1:6" ht="30" x14ac:dyDescent="0.25">
      <c r="A168" s="7" t="s">
        <v>9</v>
      </c>
      <c r="B168" s="6"/>
      <c r="C168" s="7" t="s">
        <v>10</v>
      </c>
      <c r="D168" s="7" t="s">
        <v>11</v>
      </c>
      <c r="E168" s="8" t="s">
        <v>88</v>
      </c>
      <c r="F168" s="14" t="s">
        <v>73</v>
      </c>
    </row>
    <row r="169" spans="1:6" x14ac:dyDescent="0.25">
      <c r="A169" s="9" t="s">
        <v>75</v>
      </c>
      <c r="B169" s="10" t="s">
        <v>14</v>
      </c>
      <c r="C169" s="6">
        <v>660</v>
      </c>
      <c r="D169" s="6">
        <v>134</v>
      </c>
      <c r="E169" s="6">
        <f t="shared" ref="E169:E178" si="13">(D169/C169)*100</f>
        <v>20.303030303030305</v>
      </c>
      <c r="F169" s="4">
        <f>AVERAGE(E169,E171)</f>
        <v>15.481464390093834</v>
      </c>
    </row>
    <row r="170" spans="1:6" x14ac:dyDescent="0.25">
      <c r="A170" s="6"/>
      <c r="B170" s="11" t="s">
        <v>15</v>
      </c>
      <c r="C170" s="6">
        <v>756</v>
      </c>
      <c r="D170" s="6">
        <v>147</v>
      </c>
      <c r="E170" s="6">
        <f t="shared" si="13"/>
        <v>19.444444444444446</v>
      </c>
      <c r="F170" s="4">
        <f>AVERAGE(E170,E172)</f>
        <v>15.871954842543079</v>
      </c>
    </row>
    <row r="171" spans="1:6" x14ac:dyDescent="0.25">
      <c r="A171" s="9" t="s">
        <v>76</v>
      </c>
      <c r="B171" s="10" t="s">
        <v>14</v>
      </c>
      <c r="C171" s="6">
        <v>197</v>
      </c>
      <c r="D171" s="6">
        <v>21</v>
      </c>
      <c r="E171" s="6">
        <f t="shared" si="13"/>
        <v>10.659898477157361</v>
      </c>
    </row>
    <row r="172" spans="1:6" x14ac:dyDescent="0.25">
      <c r="B172" s="11" t="s">
        <v>15</v>
      </c>
      <c r="C172" s="6">
        <v>374</v>
      </c>
      <c r="D172" s="6">
        <v>46</v>
      </c>
      <c r="E172" s="6">
        <f t="shared" si="13"/>
        <v>12.299465240641712</v>
      </c>
    </row>
    <row r="173" spans="1:6" x14ac:dyDescent="0.25">
      <c r="A173" s="9" t="s">
        <v>77</v>
      </c>
      <c r="B173" s="10" t="s">
        <v>14</v>
      </c>
      <c r="C173" s="6">
        <v>610</v>
      </c>
      <c r="D173" s="6">
        <v>97</v>
      </c>
      <c r="E173" s="7">
        <f t="shared" si="13"/>
        <v>15.901639344262295</v>
      </c>
    </row>
    <row r="174" spans="1:6" x14ac:dyDescent="0.25">
      <c r="A174" s="6"/>
      <c r="B174" s="11" t="s">
        <v>15</v>
      </c>
      <c r="C174" s="6">
        <v>1257</v>
      </c>
      <c r="D174" s="6">
        <v>97</v>
      </c>
      <c r="E174" s="7">
        <f t="shared" si="13"/>
        <v>7.7167859984089109</v>
      </c>
    </row>
    <row r="175" spans="1:6" x14ac:dyDescent="0.25">
      <c r="A175" s="12" t="s">
        <v>78</v>
      </c>
      <c r="B175" s="10" t="s">
        <v>14</v>
      </c>
      <c r="C175" s="6">
        <v>866</v>
      </c>
      <c r="D175" s="6">
        <v>187</v>
      </c>
      <c r="E175" s="7">
        <f t="shared" si="13"/>
        <v>21.593533487297922</v>
      </c>
    </row>
    <row r="176" spans="1:6" x14ac:dyDescent="0.25">
      <c r="A176" s="6"/>
      <c r="B176" s="11" t="s">
        <v>15</v>
      </c>
      <c r="C176" s="6">
        <v>1826</v>
      </c>
      <c r="D176" s="6">
        <v>387</v>
      </c>
      <c r="E176" s="7">
        <f t="shared" si="13"/>
        <v>21.193866374589266</v>
      </c>
    </row>
    <row r="177" spans="1:6" x14ac:dyDescent="0.25">
      <c r="A177" s="12" t="s">
        <v>79</v>
      </c>
      <c r="B177" s="10" t="s">
        <v>14</v>
      </c>
      <c r="C177" s="6">
        <v>887</v>
      </c>
      <c r="D177" s="6">
        <v>133</v>
      </c>
      <c r="E177" s="7">
        <f t="shared" si="13"/>
        <v>14.994363021420517</v>
      </c>
    </row>
    <row r="178" spans="1:6" x14ac:dyDescent="0.25">
      <c r="A178" s="6"/>
      <c r="B178" s="11" t="s">
        <v>15</v>
      </c>
      <c r="C178" s="6">
        <v>1178</v>
      </c>
      <c r="D178" s="6">
        <v>105</v>
      </c>
      <c r="E178" s="7">
        <f t="shared" si="13"/>
        <v>8.9134125636672312</v>
      </c>
    </row>
    <row r="179" spans="1:6" x14ac:dyDescent="0.25">
      <c r="A179" s="16"/>
      <c r="B179" s="17"/>
      <c r="C179" s="16"/>
      <c r="D179" s="16"/>
      <c r="E179" s="16"/>
    </row>
    <row r="180" spans="1:6" x14ac:dyDescent="0.25">
      <c r="A180" s="16"/>
      <c r="B180" s="17"/>
      <c r="C180" s="16"/>
      <c r="D180" s="16"/>
      <c r="E180" s="16"/>
    </row>
    <row r="181" spans="1:6" x14ac:dyDescent="0.25">
      <c r="A181" s="16"/>
      <c r="B181" s="17"/>
      <c r="C181" s="16"/>
      <c r="D181" s="16"/>
      <c r="E181" s="16"/>
    </row>
    <row r="182" spans="1:6" x14ac:dyDescent="0.25">
      <c r="A182" s="16"/>
      <c r="B182" s="17"/>
      <c r="C182" s="16"/>
      <c r="D182" s="16"/>
      <c r="E182" s="16"/>
    </row>
    <row r="183" spans="1:6" s="5" customFormat="1" x14ac:dyDescent="0.25">
      <c r="B183" s="19"/>
    </row>
    <row r="184" spans="1:6" x14ac:dyDescent="0.25">
      <c r="A184" s="4"/>
      <c r="B184" s="4"/>
    </row>
    <row r="185" spans="1:6" x14ac:dyDescent="0.25">
      <c r="A185" s="30" t="s">
        <v>80</v>
      </c>
      <c r="B185" s="31"/>
      <c r="C185" s="6"/>
      <c r="D185" s="6"/>
      <c r="E185" s="6"/>
    </row>
    <row r="186" spans="1:6" ht="30" x14ac:dyDescent="0.25">
      <c r="A186" s="7" t="s">
        <v>9</v>
      </c>
      <c r="B186" s="6"/>
      <c r="C186" s="7" t="s">
        <v>10</v>
      </c>
      <c r="D186" s="7" t="s">
        <v>11</v>
      </c>
      <c r="E186" s="8"/>
      <c r="F186" s="14" t="s">
        <v>73</v>
      </c>
    </row>
    <row r="187" spans="1:6" x14ac:dyDescent="0.25">
      <c r="A187" s="12" t="s">
        <v>81</v>
      </c>
      <c r="B187" s="10" t="s">
        <v>14</v>
      </c>
      <c r="C187" s="6">
        <v>431</v>
      </c>
      <c r="D187" s="6">
        <v>37</v>
      </c>
      <c r="E187" s="6">
        <f t="shared" ref="E187:E200" si="14">(D187/C187)*100</f>
        <v>8.5846867749419946</v>
      </c>
      <c r="F187" s="4">
        <f>AVERAGE(E187,E189,E191)</f>
        <v>15.212323888614533</v>
      </c>
    </row>
    <row r="188" spans="1:6" x14ac:dyDescent="0.25">
      <c r="A188" s="6"/>
      <c r="B188" s="11" t="s">
        <v>15</v>
      </c>
      <c r="C188" s="6">
        <v>764</v>
      </c>
      <c r="D188" s="6">
        <v>15</v>
      </c>
      <c r="E188" s="6">
        <f t="shared" si="14"/>
        <v>1.963350785340314</v>
      </c>
      <c r="F188" s="4">
        <f>AVERAGE(E188,E190,E192)</f>
        <v>11.618256826237449</v>
      </c>
    </row>
    <row r="189" spans="1:6" x14ac:dyDescent="0.25">
      <c r="A189" s="12" t="s">
        <v>82</v>
      </c>
      <c r="B189" s="10" t="s">
        <v>14</v>
      </c>
      <c r="C189" s="6">
        <v>347</v>
      </c>
      <c r="D189" s="6">
        <v>79</v>
      </c>
      <c r="E189" s="6">
        <f t="shared" si="14"/>
        <v>22.766570605187319</v>
      </c>
    </row>
    <row r="190" spans="1:6" x14ac:dyDescent="0.25">
      <c r="A190" s="6"/>
      <c r="B190" s="11" t="s">
        <v>15</v>
      </c>
      <c r="C190" s="6">
        <v>822</v>
      </c>
      <c r="D190" s="6">
        <v>154</v>
      </c>
      <c r="E190" s="6">
        <f t="shared" si="14"/>
        <v>18.734793187347933</v>
      </c>
    </row>
    <row r="191" spans="1:6" x14ac:dyDescent="0.25">
      <c r="A191" s="12" t="s">
        <v>83</v>
      </c>
      <c r="B191" s="10" t="s">
        <v>14</v>
      </c>
      <c r="C191" s="6">
        <v>140</v>
      </c>
      <c r="D191" s="6">
        <v>20</v>
      </c>
      <c r="E191" s="6">
        <f t="shared" si="14"/>
        <v>14.285714285714285</v>
      </c>
    </row>
    <row r="192" spans="1:6" x14ac:dyDescent="0.25">
      <c r="A192" s="6"/>
      <c r="B192" s="11" t="s">
        <v>15</v>
      </c>
      <c r="C192" s="6">
        <v>332</v>
      </c>
      <c r="D192" s="6">
        <v>47</v>
      </c>
      <c r="E192" s="6">
        <f t="shared" si="14"/>
        <v>14.156626506024098</v>
      </c>
    </row>
    <row r="193" spans="1:6" x14ac:dyDescent="0.25">
      <c r="A193" s="12" t="s">
        <v>84</v>
      </c>
      <c r="B193" s="10" t="s">
        <v>14</v>
      </c>
      <c r="C193" s="6">
        <v>623</v>
      </c>
      <c r="D193" s="6">
        <v>121</v>
      </c>
      <c r="E193" s="6">
        <f t="shared" si="14"/>
        <v>19.42215088282504</v>
      </c>
      <c r="F193" s="4">
        <f>AVERAGE(E193,E195)</f>
        <v>12.607157213133133</v>
      </c>
    </row>
    <row r="194" spans="1:6" x14ac:dyDescent="0.25">
      <c r="A194" s="6"/>
      <c r="B194" s="11" t="s">
        <v>15</v>
      </c>
      <c r="C194" s="6">
        <v>946</v>
      </c>
      <c r="D194" s="6">
        <v>149</v>
      </c>
      <c r="E194" s="6">
        <f t="shared" si="14"/>
        <v>15.750528541226217</v>
      </c>
      <c r="F194" s="4">
        <f>AVERAGE(E194,E196)</f>
        <v>12.037484121200087</v>
      </c>
    </row>
    <row r="195" spans="1:6" x14ac:dyDescent="0.25">
      <c r="A195" s="12" t="s">
        <v>85</v>
      </c>
      <c r="B195" s="10" t="s">
        <v>14</v>
      </c>
      <c r="C195" s="6">
        <v>587</v>
      </c>
      <c r="D195" s="6">
        <v>34</v>
      </c>
      <c r="E195" s="6">
        <f t="shared" si="14"/>
        <v>5.7921635434412266</v>
      </c>
    </row>
    <row r="196" spans="1:6" x14ac:dyDescent="0.25">
      <c r="A196" s="6"/>
      <c r="B196" s="11" t="s">
        <v>15</v>
      </c>
      <c r="C196" s="6">
        <v>937</v>
      </c>
      <c r="D196" s="6">
        <v>78</v>
      </c>
      <c r="E196" s="6">
        <f t="shared" si="14"/>
        <v>8.3244397011739597</v>
      </c>
    </row>
    <row r="197" spans="1:6" x14ac:dyDescent="0.25">
      <c r="A197" s="18" t="s">
        <v>86</v>
      </c>
      <c r="B197" s="10" t="s">
        <v>14</v>
      </c>
      <c r="C197" s="6">
        <v>1138</v>
      </c>
      <c r="D197" s="6">
        <v>77</v>
      </c>
      <c r="E197" s="7">
        <f t="shared" si="14"/>
        <v>6.7662565905096654</v>
      </c>
    </row>
    <row r="198" spans="1:6" x14ac:dyDescent="0.25">
      <c r="A198" s="6"/>
      <c r="B198" s="11" t="s">
        <v>15</v>
      </c>
      <c r="C198" s="6">
        <v>2733</v>
      </c>
      <c r="D198" s="6">
        <v>84</v>
      </c>
      <c r="E198" s="7">
        <f t="shared" si="14"/>
        <v>3.0735455543358947</v>
      </c>
    </row>
    <row r="199" spans="1:6" x14ac:dyDescent="0.25">
      <c r="A199" s="18" t="s">
        <v>87</v>
      </c>
      <c r="B199" s="10" t="s">
        <v>14</v>
      </c>
      <c r="C199" s="6">
        <v>357</v>
      </c>
      <c r="D199" s="6">
        <v>99</v>
      </c>
      <c r="E199" s="7">
        <f t="shared" si="14"/>
        <v>27.731092436974791</v>
      </c>
    </row>
    <row r="200" spans="1:6" x14ac:dyDescent="0.25">
      <c r="A200" s="7"/>
      <c r="B200" s="11" t="s">
        <v>15</v>
      </c>
      <c r="C200" s="6">
        <v>1086</v>
      </c>
      <c r="D200" s="6">
        <v>181</v>
      </c>
      <c r="E200" s="7">
        <f t="shared" si="14"/>
        <v>16.666666666666664</v>
      </c>
    </row>
  </sheetData>
  <mergeCells count="6">
    <mergeCell ref="A185:B185"/>
    <mergeCell ref="B4:G4"/>
    <mergeCell ref="H4:M4"/>
    <mergeCell ref="A17:B17"/>
    <mergeCell ref="A147:B147"/>
    <mergeCell ref="A167:B16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9E30-5760-4919-A351-93B2CDF2882D}">
  <dimension ref="A2:S154"/>
  <sheetViews>
    <sheetView zoomScale="55" zoomScaleNormal="55" workbookViewId="0">
      <selection activeCell="I13" sqref="I13"/>
    </sheetView>
  </sheetViews>
  <sheetFormatPr baseColWidth="10" defaultRowHeight="15" x14ac:dyDescent="0.25"/>
  <sheetData>
    <row r="2" spans="1:19" x14ac:dyDescent="0.25">
      <c r="C2" s="4" t="s">
        <v>205</v>
      </c>
    </row>
    <row r="4" spans="1:19" x14ac:dyDescent="0.25">
      <c r="A4" s="3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3" t="s">
        <v>1</v>
      </c>
      <c r="L4" s="33"/>
      <c r="M4" s="33"/>
      <c r="N4" s="33"/>
      <c r="O4" s="33"/>
      <c r="P4" s="33"/>
      <c r="Q4" s="33"/>
      <c r="R4" s="33"/>
      <c r="S4" s="33"/>
    </row>
    <row r="5" spans="1:19" x14ac:dyDescent="0.25">
      <c r="A5" s="29" t="s">
        <v>2</v>
      </c>
      <c r="B5" s="1">
        <v>1.520913</v>
      </c>
      <c r="C5" s="1">
        <v>1.6326529999999999</v>
      </c>
      <c r="D5" s="1">
        <v>7.2072070000000004</v>
      </c>
      <c r="E5" s="1">
        <v>0.4</v>
      </c>
      <c r="F5" s="1">
        <v>0</v>
      </c>
      <c r="G5" s="1">
        <v>5.3061220000000002</v>
      </c>
      <c r="H5" s="20"/>
      <c r="I5" s="1"/>
      <c r="J5" s="1"/>
      <c r="K5" s="21">
        <v>15.975099999999999</v>
      </c>
      <c r="L5" s="21">
        <v>9.7004280000000005</v>
      </c>
      <c r="M5" s="21">
        <v>20.821919999999999</v>
      </c>
      <c r="N5" s="21">
        <v>28.683389999999999</v>
      </c>
      <c r="O5" s="21">
        <v>13.67713</v>
      </c>
      <c r="P5" s="21">
        <v>18.30986</v>
      </c>
      <c r="Q5" s="22"/>
      <c r="R5" s="21"/>
      <c r="S5" s="21"/>
    </row>
    <row r="6" spans="1:19" x14ac:dyDescent="0.25">
      <c r="A6" s="29" t="s">
        <v>89</v>
      </c>
      <c r="B6" s="1">
        <v>15.74803</v>
      </c>
      <c r="C6" s="1">
        <v>11.92661</v>
      </c>
      <c r="D6" s="1">
        <v>8.9743589999999998</v>
      </c>
      <c r="E6" s="1">
        <v>13.55932</v>
      </c>
      <c r="F6" s="1">
        <v>16.12903</v>
      </c>
      <c r="G6" s="1">
        <v>11.90476</v>
      </c>
      <c r="H6" s="1">
        <v>3.9215689999999999</v>
      </c>
      <c r="I6" s="1">
        <v>7.1428570000000002</v>
      </c>
      <c r="J6" s="1"/>
      <c r="K6" s="21">
        <v>30.282640000000001</v>
      </c>
      <c r="L6" s="21">
        <v>19.27861</v>
      </c>
      <c r="M6" s="21">
        <v>16.646709999999999</v>
      </c>
      <c r="N6" s="21">
        <v>11.062430000000001</v>
      </c>
      <c r="O6" s="21">
        <v>3.6437249999999999</v>
      </c>
      <c r="P6" s="21">
        <v>19.917439999999999</v>
      </c>
      <c r="Q6" s="21">
        <v>12.80738</v>
      </c>
      <c r="R6" s="21">
        <v>6.6037739999999996</v>
      </c>
      <c r="S6" s="21"/>
    </row>
    <row r="9" spans="1:19" s="5" customFormat="1" x14ac:dyDescent="0.25"/>
    <row r="12" spans="1:19" x14ac:dyDescent="0.25">
      <c r="B12" t="s">
        <v>90</v>
      </c>
      <c r="D12" t="s">
        <v>91</v>
      </c>
    </row>
    <row r="13" spans="1:19" x14ac:dyDescent="0.25">
      <c r="B13" t="s">
        <v>92</v>
      </c>
      <c r="D13" t="s">
        <v>93</v>
      </c>
    </row>
    <row r="14" spans="1:19" x14ac:dyDescent="0.25">
      <c r="B14" t="s">
        <v>94</v>
      </c>
      <c r="D14" t="s">
        <v>95</v>
      </c>
    </row>
    <row r="17" spans="2:14" x14ac:dyDescent="0.25">
      <c r="B17" s="4" t="s">
        <v>107</v>
      </c>
      <c r="J17" s="4" t="s">
        <v>2</v>
      </c>
    </row>
    <row r="19" spans="2:14" x14ac:dyDescent="0.25">
      <c r="B19" t="s">
        <v>96</v>
      </c>
      <c r="D19" t="s">
        <v>98</v>
      </c>
      <c r="E19" t="s">
        <v>99</v>
      </c>
      <c r="F19" t="s">
        <v>101</v>
      </c>
      <c r="J19" t="s">
        <v>96</v>
      </c>
      <c r="L19" t="s">
        <v>98</v>
      </c>
      <c r="M19" t="s">
        <v>99</v>
      </c>
      <c r="N19" t="s">
        <v>101</v>
      </c>
    </row>
    <row r="20" spans="2:14" x14ac:dyDescent="0.25">
      <c r="B20" t="s">
        <v>121</v>
      </c>
      <c r="C20" t="s">
        <v>102</v>
      </c>
      <c r="D20">
        <v>33</v>
      </c>
      <c r="E20">
        <v>8</v>
      </c>
      <c r="F20">
        <f t="shared" ref="F20:F27" si="0">E20/D20*100</f>
        <v>24.242424242424242</v>
      </c>
      <c r="J20" t="s">
        <v>122</v>
      </c>
      <c r="K20" t="s">
        <v>102</v>
      </c>
      <c r="L20">
        <v>112</v>
      </c>
      <c r="M20">
        <v>3</v>
      </c>
      <c r="N20">
        <f t="shared" ref="N20:N25" si="1">M20/L20*100</f>
        <v>2.6785714285714284</v>
      </c>
    </row>
    <row r="21" spans="2:14" x14ac:dyDescent="0.25">
      <c r="C21" t="s">
        <v>103</v>
      </c>
      <c r="D21">
        <v>244</v>
      </c>
      <c r="E21">
        <v>81</v>
      </c>
      <c r="F21">
        <f t="shared" si="0"/>
        <v>33.196721311475407</v>
      </c>
      <c r="K21" t="s">
        <v>103</v>
      </c>
      <c r="L21">
        <v>195</v>
      </c>
      <c r="M21">
        <v>38</v>
      </c>
      <c r="N21">
        <f t="shared" si="1"/>
        <v>19.487179487179489</v>
      </c>
    </row>
    <row r="22" spans="2:14" x14ac:dyDescent="0.25">
      <c r="B22" t="s">
        <v>120</v>
      </c>
      <c r="C22" t="s">
        <v>102</v>
      </c>
      <c r="D22">
        <v>31</v>
      </c>
      <c r="E22">
        <v>7</v>
      </c>
      <c r="F22">
        <f t="shared" si="0"/>
        <v>22.58064516129032</v>
      </c>
      <c r="J22" t="s">
        <v>123</v>
      </c>
      <c r="K22" t="s">
        <v>102</v>
      </c>
      <c r="L22">
        <v>151</v>
      </c>
      <c r="M22">
        <v>1</v>
      </c>
      <c r="N22">
        <f t="shared" si="1"/>
        <v>0.66225165562913912</v>
      </c>
    </row>
    <row r="23" spans="2:14" x14ac:dyDescent="0.25">
      <c r="C23" t="s">
        <v>103</v>
      </c>
      <c r="D23">
        <v>241</v>
      </c>
      <c r="E23">
        <v>72</v>
      </c>
      <c r="F23">
        <f t="shared" si="0"/>
        <v>29.875518672199171</v>
      </c>
      <c r="K23" t="s">
        <v>103</v>
      </c>
      <c r="L23">
        <v>287</v>
      </c>
      <c r="M23">
        <v>39</v>
      </c>
      <c r="N23">
        <f t="shared" si="1"/>
        <v>13.588850174216027</v>
      </c>
    </row>
    <row r="24" spans="2:14" x14ac:dyDescent="0.25">
      <c r="B24" t="s">
        <v>119</v>
      </c>
      <c r="C24" t="s">
        <v>102</v>
      </c>
      <c r="D24">
        <v>63</v>
      </c>
      <c r="E24">
        <v>5</v>
      </c>
      <c r="F24">
        <f t="shared" si="0"/>
        <v>7.9365079365079358</v>
      </c>
      <c r="J24" s="4" t="s">
        <v>104</v>
      </c>
      <c r="K24" s="4" t="s">
        <v>102</v>
      </c>
      <c r="L24" s="4">
        <f t="shared" ref="L24:M25" si="2">SUM(L20,L22)</f>
        <v>263</v>
      </c>
      <c r="M24" s="4">
        <f t="shared" si="2"/>
        <v>4</v>
      </c>
      <c r="N24" s="4">
        <f t="shared" si="1"/>
        <v>1.520912547528517</v>
      </c>
    </row>
    <row r="25" spans="2:14" x14ac:dyDescent="0.25">
      <c r="C25" t="s">
        <v>103</v>
      </c>
      <c r="D25">
        <v>258</v>
      </c>
      <c r="E25">
        <v>72</v>
      </c>
      <c r="F25">
        <f t="shared" si="0"/>
        <v>27.906976744186046</v>
      </c>
      <c r="J25" s="4"/>
      <c r="K25" s="4" t="s">
        <v>103</v>
      </c>
      <c r="L25" s="4">
        <f t="shared" si="2"/>
        <v>482</v>
      </c>
      <c r="M25" s="4">
        <f t="shared" si="2"/>
        <v>77</v>
      </c>
      <c r="N25" s="4">
        <f t="shared" si="1"/>
        <v>15.975103734439832</v>
      </c>
    </row>
    <row r="26" spans="2:14" x14ac:dyDescent="0.25">
      <c r="B26" s="4" t="s">
        <v>104</v>
      </c>
      <c r="C26" s="4" t="s">
        <v>102</v>
      </c>
      <c r="D26" s="4">
        <f t="shared" ref="D26:E27" si="3">SUM(D22,D24,D20)</f>
        <v>127</v>
      </c>
      <c r="E26" s="4">
        <f t="shared" si="3"/>
        <v>20</v>
      </c>
      <c r="F26" s="4">
        <f t="shared" si="0"/>
        <v>15.748031496062993</v>
      </c>
      <c r="G26" s="4"/>
    </row>
    <row r="27" spans="2:14" x14ac:dyDescent="0.25">
      <c r="B27" s="4"/>
      <c r="C27" s="4" t="s">
        <v>103</v>
      </c>
      <c r="D27" s="4">
        <f t="shared" si="3"/>
        <v>743</v>
      </c>
      <c r="E27" s="4">
        <f t="shared" si="3"/>
        <v>225</v>
      </c>
      <c r="F27" s="4">
        <f t="shared" si="0"/>
        <v>30.282637954239572</v>
      </c>
      <c r="G27" s="4"/>
    </row>
    <row r="28" spans="2:14" x14ac:dyDescent="0.25">
      <c r="J28" t="s">
        <v>96</v>
      </c>
      <c r="L28" t="s">
        <v>98</v>
      </c>
      <c r="M28" t="s">
        <v>99</v>
      </c>
      <c r="N28" t="s">
        <v>101</v>
      </c>
    </row>
    <row r="29" spans="2:14" x14ac:dyDescent="0.25">
      <c r="J29" t="s">
        <v>124</v>
      </c>
      <c r="K29" t="s">
        <v>102</v>
      </c>
      <c r="L29">
        <v>107</v>
      </c>
      <c r="M29">
        <v>3</v>
      </c>
      <c r="N29">
        <f t="shared" ref="N29:N34" si="4">M29/L29*100</f>
        <v>2.8037383177570092</v>
      </c>
    </row>
    <row r="30" spans="2:14" x14ac:dyDescent="0.25">
      <c r="B30" t="s">
        <v>96</v>
      </c>
      <c r="D30" t="s">
        <v>98</v>
      </c>
      <c r="E30" t="s">
        <v>99</v>
      </c>
      <c r="F30" t="s">
        <v>101</v>
      </c>
      <c r="K30" t="s">
        <v>103</v>
      </c>
      <c r="L30">
        <v>318</v>
      </c>
      <c r="M30">
        <v>32</v>
      </c>
      <c r="N30">
        <f t="shared" si="4"/>
        <v>10.062893081761008</v>
      </c>
    </row>
    <row r="31" spans="2:14" x14ac:dyDescent="0.25">
      <c r="B31" t="s">
        <v>117</v>
      </c>
      <c r="C31" t="s">
        <v>102</v>
      </c>
      <c r="D31">
        <v>56</v>
      </c>
      <c r="E31">
        <v>6</v>
      </c>
      <c r="F31">
        <f t="shared" ref="F31:F36" si="5">E31/D31*100</f>
        <v>10.714285714285714</v>
      </c>
      <c r="J31" t="s">
        <v>125</v>
      </c>
      <c r="K31" t="s">
        <v>102</v>
      </c>
      <c r="L31">
        <v>138</v>
      </c>
      <c r="M31">
        <v>1</v>
      </c>
      <c r="N31">
        <f t="shared" si="4"/>
        <v>0.72463768115942029</v>
      </c>
    </row>
    <row r="32" spans="2:14" x14ac:dyDescent="0.25">
      <c r="C32" t="s">
        <v>103</v>
      </c>
      <c r="D32">
        <v>417</v>
      </c>
      <c r="E32">
        <v>73</v>
      </c>
      <c r="F32">
        <f t="shared" si="5"/>
        <v>17.505995203836928</v>
      </c>
      <c r="K32" t="s">
        <v>103</v>
      </c>
      <c r="L32">
        <v>383</v>
      </c>
      <c r="M32">
        <v>36</v>
      </c>
      <c r="N32">
        <f t="shared" si="4"/>
        <v>9.3994778067885107</v>
      </c>
    </row>
    <row r="33" spans="2:14" x14ac:dyDescent="0.25">
      <c r="B33" t="s">
        <v>118</v>
      </c>
      <c r="C33" t="s">
        <v>102</v>
      </c>
      <c r="D33">
        <v>53</v>
      </c>
      <c r="E33">
        <v>7</v>
      </c>
      <c r="F33">
        <f t="shared" si="5"/>
        <v>13.20754716981132</v>
      </c>
      <c r="J33" s="4" t="s">
        <v>104</v>
      </c>
      <c r="K33" s="4" t="s">
        <v>102</v>
      </c>
      <c r="L33" s="4">
        <f t="shared" ref="L33:M34" si="6">SUM(L29,L31)</f>
        <v>245</v>
      </c>
      <c r="M33" s="4">
        <f t="shared" si="6"/>
        <v>4</v>
      </c>
      <c r="N33" s="4">
        <f t="shared" si="4"/>
        <v>1.6326530612244898</v>
      </c>
    </row>
    <row r="34" spans="2:14" x14ac:dyDescent="0.25">
      <c r="C34" t="s">
        <v>103</v>
      </c>
      <c r="D34">
        <v>387</v>
      </c>
      <c r="E34">
        <v>82</v>
      </c>
      <c r="F34">
        <f t="shared" si="5"/>
        <v>21.188630490956072</v>
      </c>
      <c r="J34" s="4"/>
      <c r="K34" s="4" t="s">
        <v>103</v>
      </c>
      <c r="L34" s="4">
        <f t="shared" si="6"/>
        <v>701</v>
      </c>
      <c r="M34" s="4">
        <f t="shared" si="6"/>
        <v>68</v>
      </c>
      <c r="N34" s="4">
        <f t="shared" si="4"/>
        <v>9.7004279600570626</v>
      </c>
    </row>
    <row r="35" spans="2:14" x14ac:dyDescent="0.25">
      <c r="B35" s="4" t="s">
        <v>104</v>
      </c>
      <c r="C35" s="4" t="s">
        <v>102</v>
      </c>
      <c r="D35" s="4">
        <f t="shared" ref="D35:E36" si="7">SUM(D31,D33)</f>
        <v>109</v>
      </c>
      <c r="E35" s="4">
        <f t="shared" si="7"/>
        <v>13</v>
      </c>
      <c r="F35" s="4">
        <f t="shared" si="5"/>
        <v>11.926605504587156</v>
      </c>
      <c r="G35" s="4"/>
    </row>
    <row r="36" spans="2:14" x14ac:dyDescent="0.25">
      <c r="B36" s="4"/>
      <c r="C36" s="4" t="s">
        <v>103</v>
      </c>
      <c r="D36" s="4">
        <f t="shared" si="7"/>
        <v>804</v>
      </c>
      <c r="E36" s="4">
        <f t="shared" si="7"/>
        <v>155</v>
      </c>
      <c r="F36" s="4">
        <f t="shared" si="5"/>
        <v>19.278606965174131</v>
      </c>
      <c r="G36" s="4"/>
    </row>
    <row r="37" spans="2:14" x14ac:dyDescent="0.25">
      <c r="J37" t="s">
        <v>96</v>
      </c>
      <c r="L37" t="s">
        <v>98</v>
      </c>
      <c r="M37" t="s">
        <v>99</v>
      </c>
      <c r="N37" t="s">
        <v>101</v>
      </c>
    </row>
    <row r="38" spans="2:14" x14ac:dyDescent="0.25">
      <c r="J38" t="s">
        <v>126</v>
      </c>
      <c r="K38" t="s">
        <v>102</v>
      </c>
      <c r="L38">
        <v>126</v>
      </c>
      <c r="M38">
        <v>10</v>
      </c>
      <c r="N38">
        <f t="shared" ref="N38:N43" si="8">M38/L38*100</f>
        <v>7.9365079365079358</v>
      </c>
    </row>
    <row r="39" spans="2:14" x14ac:dyDescent="0.25">
      <c r="B39" t="s">
        <v>96</v>
      </c>
      <c r="D39" t="s">
        <v>98</v>
      </c>
      <c r="E39" t="s">
        <v>99</v>
      </c>
      <c r="F39" t="s">
        <v>101</v>
      </c>
      <c r="K39" t="s">
        <v>103</v>
      </c>
      <c r="L39">
        <v>370</v>
      </c>
      <c r="M39">
        <v>82</v>
      </c>
      <c r="N39">
        <f t="shared" si="8"/>
        <v>22.162162162162165</v>
      </c>
    </row>
    <row r="40" spans="2:14" x14ac:dyDescent="0.25">
      <c r="B40" t="s">
        <v>105</v>
      </c>
      <c r="C40" t="s">
        <v>102</v>
      </c>
      <c r="D40">
        <v>29</v>
      </c>
      <c r="E40">
        <v>3</v>
      </c>
      <c r="F40">
        <f t="shared" ref="F40:F45" si="9">E40/D40*100</f>
        <v>10.344827586206897</v>
      </c>
      <c r="J40" t="s">
        <v>127</v>
      </c>
      <c r="K40" t="s">
        <v>102</v>
      </c>
      <c r="L40">
        <v>96</v>
      </c>
      <c r="M40">
        <v>6</v>
      </c>
      <c r="N40">
        <f t="shared" si="8"/>
        <v>6.25</v>
      </c>
    </row>
    <row r="41" spans="2:14" x14ac:dyDescent="0.25">
      <c r="C41" t="s">
        <v>103</v>
      </c>
      <c r="D41">
        <v>407</v>
      </c>
      <c r="E41">
        <v>54</v>
      </c>
      <c r="F41">
        <f t="shared" si="9"/>
        <v>13.267813267813267</v>
      </c>
      <c r="K41" t="s">
        <v>103</v>
      </c>
      <c r="L41">
        <v>360</v>
      </c>
      <c r="M41">
        <v>70</v>
      </c>
      <c r="N41">
        <f t="shared" si="8"/>
        <v>19.444444444444446</v>
      </c>
    </row>
    <row r="42" spans="2:14" x14ac:dyDescent="0.25">
      <c r="B42" t="s">
        <v>106</v>
      </c>
      <c r="C42" t="s">
        <v>102</v>
      </c>
      <c r="D42">
        <v>49</v>
      </c>
      <c r="E42">
        <v>4</v>
      </c>
      <c r="F42">
        <f t="shared" si="9"/>
        <v>8.1632653061224492</v>
      </c>
      <c r="J42" s="4" t="s">
        <v>104</v>
      </c>
      <c r="K42" s="4" t="s">
        <v>102</v>
      </c>
      <c r="L42" s="4">
        <f t="shared" ref="L42:M43" si="10">SUM(L38,L40)</f>
        <v>222</v>
      </c>
      <c r="M42" s="4">
        <f t="shared" si="10"/>
        <v>16</v>
      </c>
      <c r="N42" s="4">
        <f t="shared" si="8"/>
        <v>7.2072072072072073</v>
      </c>
    </row>
    <row r="43" spans="2:14" x14ac:dyDescent="0.25">
      <c r="C43" t="s">
        <v>103</v>
      </c>
      <c r="D43">
        <v>428</v>
      </c>
      <c r="E43">
        <v>85</v>
      </c>
      <c r="F43">
        <f t="shared" si="9"/>
        <v>19.859813084112147</v>
      </c>
      <c r="J43" s="4"/>
      <c r="K43" s="4" t="s">
        <v>103</v>
      </c>
      <c r="L43" s="4">
        <f t="shared" si="10"/>
        <v>730</v>
      </c>
      <c r="M43" s="4">
        <f t="shared" si="10"/>
        <v>152</v>
      </c>
      <c r="N43" s="4">
        <f t="shared" si="8"/>
        <v>20.82191780821918</v>
      </c>
    </row>
    <row r="44" spans="2:14" x14ac:dyDescent="0.25">
      <c r="B44" s="4" t="s">
        <v>104</v>
      </c>
      <c r="C44" s="4" t="s">
        <v>102</v>
      </c>
      <c r="D44" s="4">
        <f t="shared" ref="D44:E45" si="11">SUM(D40,D42)</f>
        <v>78</v>
      </c>
      <c r="E44" s="4">
        <f t="shared" si="11"/>
        <v>7</v>
      </c>
      <c r="F44" s="4">
        <f t="shared" si="9"/>
        <v>8.9743589743589745</v>
      </c>
      <c r="G44" s="4"/>
    </row>
    <row r="45" spans="2:14" x14ac:dyDescent="0.25">
      <c r="B45" s="4"/>
      <c r="C45" s="4" t="s">
        <v>103</v>
      </c>
      <c r="D45" s="4">
        <f t="shared" si="11"/>
        <v>835</v>
      </c>
      <c r="E45" s="4">
        <f t="shared" si="11"/>
        <v>139</v>
      </c>
      <c r="F45" s="4">
        <f t="shared" si="9"/>
        <v>16.646706586826348</v>
      </c>
      <c r="G45" s="4"/>
    </row>
    <row r="46" spans="2:14" x14ac:dyDescent="0.25">
      <c r="J46" t="s">
        <v>96</v>
      </c>
      <c r="L46" t="s">
        <v>98</v>
      </c>
      <c r="M46" t="s">
        <v>99</v>
      </c>
      <c r="N46" t="s">
        <v>101</v>
      </c>
    </row>
    <row r="47" spans="2:14" x14ac:dyDescent="0.25">
      <c r="J47" t="s">
        <v>135</v>
      </c>
      <c r="K47" t="s">
        <v>102</v>
      </c>
      <c r="L47">
        <v>121</v>
      </c>
      <c r="M47">
        <v>0</v>
      </c>
      <c r="N47">
        <f t="shared" ref="N47:N52" si="12">M47/L47*100</f>
        <v>0</v>
      </c>
    </row>
    <row r="48" spans="2:14" x14ac:dyDescent="0.25">
      <c r="B48" t="s">
        <v>96</v>
      </c>
      <c r="D48" t="s">
        <v>98</v>
      </c>
      <c r="E48" t="s">
        <v>99</v>
      </c>
      <c r="F48" t="s">
        <v>101</v>
      </c>
      <c r="K48" t="s">
        <v>103</v>
      </c>
      <c r="L48">
        <v>313</v>
      </c>
      <c r="M48">
        <v>98</v>
      </c>
      <c r="N48">
        <f t="shared" si="12"/>
        <v>31.309904153354633</v>
      </c>
    </row>
    <row r="49" spans="2:14" x14ac:dyDescent="0.25">
      <c r="B49" t="s">
        <v>128</v>
      </c>
      <c r="C49" t="s">
        <v>102</v>
      </c>
      <c r="D49">
        <v>41</v>
      </c>
      <c r="E49">
        <v>4</v>
      </c>
      <c r="F49">
        <f t="shared" ref="F49:F54" si="13">E49/D49*100</f>
        <v>9.7560975609756095</v>
      </c>
      <c r="J49" t="s">
        <v>134</v>
      </c>
      <c r="K49" t="s">
        <v>102</v>
      </c>
      <c r="L49">
        <v>129</v>
      </c>
      <c r="M49">
        <v>1</v>
      </c>
      <c r="N49">
        <f t="shared" si="12"/>
        <v>0.77519379844961245</v>
      </c>
    </row>
    <row r="50" spans="2:14" x14ac:dyDescent="0.25">
      <c r="C50" t="s">
        <v>103</v>
      </c>
      <c r="D50">
        <v>459</v>
      </c>
      <c r="E50">
        <v>25</v>
      </c>
      <c r="F50">
        <f t="shared" si="13"/>
        <v>5.4466230936819171</v>
      </c>
      <c r="K50" t="s">
        <v>103</v>
      </c>
      <c r="L50">
        <v>325</v>
      </c>
      <c r="M50">
        <v>85</v>
      </c>
      <c r="N50">
        <f t="shared" si="12"/>
        <v>26.153846153846157</v>
      </c>
    </row>
    <row r="51" spans="2:14" x14ac:dyDescent="0.25">
      <c r="B51" t="s">
        <v>129</v>
      </c>
      <c r="C51" t="s">
        <v>102</v>
      </c>
      <c r="D51">
        <v>18</v>
      </c>
      <c r="E51">
        <v>4</v>
      </c>
      <c r="F51">
        <f t="shared" si="13"/>
        <v>22.222222222222221</v>
      </c>
      <c r="J51" s="4" t="s">
        <v>104</v>
      </c>
      <c r="K51" s="4" t="s">
        <v>102</v>
      </c>
      <c r="L51" s="4">
        <f t="shared" ref="L51:M52" si="14">SUM(L47,L49)</f>
        <v>250</v>
      </c>
      <c r="M51" s="4">
        <f t="shared" si="14"/>
        <v>1</v>
      </c>
      <c r="N51" s="4">
        <f t="shared" si="12"/>
        <v>0.4</v>
      </c>
    </row>
    <row r="52" spans="2:14" x14ac:dyDescent="0.25">
      <c r="C52" t="s">
        <v>103</v>
      </c>
      <c r="D52">
        <v>454</v>
      </c>
      <c r="E52">
        <v>76</v>
      </c>
      <c r="F52">
        <f t="shared" si="13"/>
        <v>16.740088105726873</v>
      </c>
      <c r="J52" s="4"/>
      <c r="K52" s="4" t="s">
        <v>103</v>
      </c>
      <c r="L52" s="4">
        <f t="shared" si="14"/>
        <v>638</v>
      </c>
      <c r="M52" s="4">
        <f t="shared" si="14"/>
        <v>183</v>
      </c>
      <c r="N52" s="4">
        <f t="shared" si="12"/>
        <v>28.683385579937305</v>
      </c>
    </row>
    <row r="53" spans="2:14" x14ac:dyDescent="0.25">
      <c r="B53" s="4" t="s">
        <v>104</v>
      </c>
      <c r="C53" s="4" t="s">
        <v>102</v>
      </c>
      <c r="D53" s="4">
        <f t="shared" ref="D53:E54" si="15">SUM(D49,D51)</f>
        <v>59</v>
      </c>
      <c r="E53" s="4">
        <f t="shared" si="15"/>
        <v>8</v>
      </c>
      <c r="F53" s="4">
        <f t="shared" si="13"/>
        <v>13.559322033898304</v>
      </c>
    </row>
    <row r="54" spans="2:14" x14ac:dyDescent="0.25">
      <c r="B54" s="4"/>
      <c r="C54" s="4" t="s">
        <v>103</v>
      </c>
      <c r="D54" s="4">
        <f t="shared" si="15"/>
        <v>913</v>
      </c>
      <c r="E54" s="4">
        <f t="shared" si="15"/>
        <v>101</v>
      </c>
      <c r="F54" s="4">
        <f t="shared" si="13"/>
        <v>11.062431544359255</v>
      </c>
    </row>
    <row r="55" spans="2:14" x14ac:dyDescent="0.25">
      <c r="G55" s="4"/>
      <c r="J55" t="s">
        <v>96</v>
      </c>
      <c r="L55" t="s">
        <v>98</v>
      </c>
      <c r="M55" t="s">
        <v>99</v>
      </c>
      <c r="N55" t="s">
        <v>101</v>
      </c>
    </row>
    <row r="56" spans="2:14" x14ac:dyDescent="0.25">
      <c r="G56" s="4"/>
      <c r="J56" t="s">
        <v>116</v>
      </c>
      <c r="K56" t="s">
        <v>102</v>
      </c>
      <c r="L56">
        <v>134</v>
      </c>
      <c r="M56">
        <v>0</v>
      </c>
      <c r="N56">
        <f t="shared" ref="N56:N61" si="16">M56/L56*100</f>
        <v>0</v>
      </c>
    </row>
    <row r="57" spans="2:14" x14ac:dyDescent="0.25">
      <c r="B57" t="s">
        <v>96</v>
      </c>
      <c r="D57" t="s">
        <v>98</v>
      </c>
      <c r="E57" t="s">
        <v>99</v>
      </c>
      <c r="F57" t="s">
        <v>101</v>
      </c>
      <c r="K57" t="s">
        <v>103</v>
      </c>
      <c r="L57">
        <v>197</v>
      </c>
      <c r="M57">
        <v>20</v>
      </c>
      <c r="N57">
        <f t="shared" si="16"/>
        <v>10.152284263959391</v>
      </c>
    </row>
    <row r="58" spans="2:14" x14ac:dyDescent="0.25">
      <c r="B58" t="s">
        <v>130</v>
      </c>
      <c r="C58" t="s">
        <v>102</v>
      </c>
      <c r="D58">
        <v>103</v>
      </c>
      <c r="E58">
        <v>20</v>
      </c>
      <c r="F58">
        <f t="shared" ref="F58:F63" si="17">E58/D58*100</f>
        <v>19.417475728155338</v>
      </c>
      <c r="J58" t="s">
        <v>115</v>
      </c>
      <c r="K58" t="s">
        <v>102</v>
      </c>
      <c r="L58">
        <v>119</v>
      </c>
      <c r="M58">
        <v>0</v>
      </c>
      <c r="N58">
        <f t="shared" si="16"/>
        <v>0</v>
      </c>
    </row>
    <row r="59" spans="2:14" x14ac:dyDescent="0.25">
      <c r="C59" t="s">
        <v>103</v>
      </c>
      <c r="D59">
        <v>484</v>
      </c>
      <c r="E59">
        <v>26</v>
      </c>
      <c r="F59">
        <f t="shared" si="17"/>
        <v>5.3719008264462813</v>
      </c>
      <c r="K59" t="s">
        <v>103</v>
      </c>
      <c r="L59">
        <v>249</v>
      </c>
      <c r="M59">
        <v>41</v>
      </c>
      <c r="N59">
        <f t="shared" si="16"/>
        <v>16.46586345381526</v>
      </c>
    </row>
    <row r="60" spans="2:14" x14ac:dyDescent="0.25">
      <c r="B60" t="s">
        <v>131</v>
      </c>
      <c r="C60" t="s">
        <v>102</v>
      </c>
      <c r="D60">
        <v>83</v>
      </c>
      <c r="E60">
        <v>10</v>
      </c>
      <c r="F60">
        <f t="shared" si="17"/>
        <v>12.048192771084338</v>
      </c>
      <c r="J60" s="4" t="s">
        <v>104</v>
      </c>
      <c r="K60" s="4" t="s">
        <v>102</v>
      </c>
      <c r="L60" s="4">
        <f t="shared" ref="L60:M61" si="18">SUM(L56,L58)</f>
        <v>253</v>
      </c>
      <c r="M60" s="4">
        <f t="shared" si="18"/>
        <v>0</v>
      </c>
      <c r="N60" s="4">
        <f t="shared" si="16"/>
        <v>0</v>
      </c>
    </row>
    <row r="61" spans="2:14" x14ac:dyDescent="0.25">
      <c r="C61" t="s">
        <v>103</v>
      </c>
      <c r="D61">
        <v>504</v>
      </c>
      <c r="E61">
        <v>10</v>
      </c>
      <c r="F61">
        <f t="shared" si="17"/>
        <v>1.984126984126984</v>
      </c>
      <c r="J61" s="4"/>
      <c r="K61" s="4" t="s">
        <v>103</v>
      </c>
      <c r="L61" s="4">
        <f t="shared" si="18"/>
        <v>446</v>
      </c>
      <c r="M61" s="4">
        <f t="shared" si="18"/>
        <v>61</v>
      </c>
      <c r="N61" s="4">
        <f t="shared" si="16"/>
        <v>13.67713004484305</v>
      </c>
    </row>
    <row r="62" spans="2:14" x14ac:dyDescent="0.25">
      <c r="B62" s="4" t="s">
        <v>104</v>
      </c>
      <c r="C62" s="4" t="s">
        <v>102</v>
      </c>
      <c r="D62" s="4">
        <f t="shared" ref="D62:E63" si="19">SUM(D58,D60)</f>
        <v>186</v>
      </c>
      <c r="E62" s="4">
        <f t="shared" si="19"/>
        <v>30</v>
      </c>
      <c r="F62" s="4">
        <f t="shared" si="17"/>
        <v>16.129032258064516</v>
      </c>
    </row>
    <row r="63" spans="2:14" x14ac:dyDescent="0.25">
      <c r="B63" s="4"/>
      <c r="C63" s="4" t="s">
        <v>103</v>
      </c>
      <c r="D63" s="4">
        <f t="shared" si="19"/>
        <v>988</v>
      </c>
      <c r="E63" s="4">
        <f t="shared" si="19"/>
        <v>36</v>
      </c>
      <c r="F63" s="4">
        <f t="shared" si="17"/>
        <v>3.6437246963562751</v>
      </c>
    </row>
    <row r="65" spans="2:14" x14ac:dyDescent="0.25">
      <c r="J65" t="s">
        <v>96</v>
      </c>
      <c r="L65" t="s">
        <v>98</v>
      </c>
      <c r="M65" t="s">
        <v>99</v>
      </c>
      <c r="N65" t="s">
        <v>101</v>
      </c>
    </row>
    <row r="66" spans="2:14" x14ac:dyDescent="0.25">
      <c r="B66" t="s">
        <v>96</v>
      </c>
      <c r="D66" t="s">
        <v>98</v>
      </c>
      <c r="E66" t="s">
        <v>99</v>
      </c>
      <c r="F66" t="s">
        <v>101</v>
      </c>
      <c r="J66" t="s">
        <v>114</v>
      </c>
      <c r="K66" t="s">
        <v>102</v>
      </c>
      <c r="L66">
        <v>142</v>
      </c>
      <c r="M66">
        <v>7</v>
      </c>
      <c r="N66">
        <f t="shared" ref="N66:N71" si="20">M66/L66*100</f>
        <v>4.929577464788732</v>
      </c>
    </row>
    <row r="67" spans="2:14" x14ac:dyDescent="0.25">
      <c r="B67" t="s">
        <v>112</v>
      </c>
      <c r="C67" t="s">
        <v>102</v>
      </c>
      <c r="D67">
        <v>20</v>
      </c>
      <c r="E67">
        <v>3</v>
      </c>
      <c r="F67">
        <f t="shared" ref="F67:F74" si="21">E67/D67*100</f>
        <v>15</v>
      </c>
      <c r="G67" s="4"/>
      <c r="K67" t="s">
        <v>103</v>
      </c>
      <c r="L67">
        <v>237</v>
      </c>
      <c r="M67">
        <v>22</v>
      </c>
      <c r="N67">
        <f t="shared" si="20"/>
        <v>9.2827004219409286</v>
      </c>
    </row>
    <row r="68" spans="2:14" x14ac:dyDescent="0.25">
      <c r="C68" t="s">
        <v>103</v>
      </c>
      <c r="D68">
        <v>227</v>
      </c>
      <c r="E68">
        <v>70</v>
      </c>
      <c r="F68">
        <f t="shared" si="21"/>
        <v>30.837004405286343</v>
      </c>
      <c r="G68" s="4"/>
      <c r="J68" t="s">
        <v>113</v>
      </c>
      <c r="K68" t="s">
        <v>102</v>
      </c>
      <c r="L68">
        <v>103</v>
      </c>
      <c r="M68">
        <v>6</v>
      </c>
      <c r="N68">
        <f t="shared" si="20"/>
        <v>5.825242718446602</v>
      </c>
    </row>
    <row r="69" spans="2:14" x14ac:dyDescent="0.25">
      <c r="B69" t="s">
        <v>111</v>
      </c>
      <c r="C69" t="s">
        <v>102</v>
      </c>
      <c r="D69">
        <v>43</v>
      </c>
      <c r="E69">
        <v>5</v>
      </c>
      <c r="F69">
        <f t="shared" si="21"/>
        <v>11.627906976744185</v>
      </c>
      <c r="K69" t="s">
        <v>103</v>
      </c>
      <c r="L69">
        <v>260</v>
      </c>
      <c r="M69">
        <v>69</v>
      </c>
      <c r="N69">
        <f t="shared" si="20"/>
        <v>26.53846153846154</v>
      </c>
    </row>
    <row r="70" spans="2:14" x14ac:dyDescent="0.25">
      <c r="C70" t="s">
        <v>103</v>
      </c>
      <c r="D70">
        <v>329</v>
      </c>
      <c r="E70">
        <v>50</v>
      </c>
      <c r="F70">
        <f t="shared" si="21"/>
        <v>15.19756838905775</v>
      </c>
      <c r="J70" s="4" t="s">
        <v>104</v>
      </c>
      <c r="K70" s="4" t="s">
        <v>102</v>
      </c>
      <c r="L70" s="4">
        <f t="shared" ref="L70:M71" si="22">SUM(L66,L68)</f>
        <v>245</v>
      </c>
      <c r="M70" s="4">
        <f t="shared" si="22"/>
        <v>13</v>
      </c>
      <c r="N70" s="4">
        <f t="shared" si="20"/>
        <v>5.3061224489795915</v>
      </c>
    </row>
    <row r="71" spans="2:14" x14ac:dyDescent="0.25">
      <c r="B71" t="s">
        <v>110</v>
      </c>
      <c r="C71" t="s">
        <v>102</v>
      </c>
      <c r="D71">
        <v>21</v>
      </c>
      <c r="E71">
        <v>2</v>
      </c>
      <c r="F71">
        <f t="shared" si="21"/>
        <v>9.5238095238095237</v>
      </c>
      <c r="J71" s="4"/>
      <c r="K71" s="4" t="s">
        <v>103</v>
      </c>
      <c r="L71" s="4">
        <f t="shared" si="22"/>
        <v>497</v>
      </c>
      <c r="M71" s="4">
        <f t="shared" si="22"/>
        <v>91</v>
      </c>
      <c r="N71" s="4">
        <f t="shared" si="20"/>
        <v>18.30985915492958</v>
      </c>
    </row>
    <row r="72" spans="2:14" x14ac:dyDescent="0.25">
      <c r="C72" t="s">
        <v>103</v>
      </c>
      <c r="D72">
        <v>413</v>
      </c>
      <c r="E72">
        <v>73</v>
      </c>
      <c r="F72">
        <f t="shared" si="21"/>
        <v>17.675544794188863</v>
      </c>
    </row>
    <row r="73" spans="2:14" x14ac:dyDescent="0.25">
      <c r="B73" s="4" t="s">
        <v>104</v>
      </c>
      <c r="C73" s="4" t="s">
        <v>102</v>
      </c>
      <c r="D73" s="4">
        <f t="shared" ref="D73:E74" si="23">SUM(D69,D71,D67)</f>
        <v>84</v>
      </c>
      <c r="E73" s="4">
        <f t="shared" si="23"/>
        <v>10</v>
      </c>
      <c r="F73" s="4">
        <f t="shared" si="21"/>
        <v>11.904761904761903</v>
      </c>
    </row>
    <row r="74" spans="2:14" x14ac:dyDescent="0.25">
      <c r="B74" s="4"/>
      <c r="C74" s="4" t="s">
        <v>103</v>
      </c>
      <c r="D74" s="4">
        <f t="shared" si="23"/>
        <v>969</v>
      </c>
      <c r="E74" s="4">
        <f t="shared" si="23"/>
        <v>193</v>
      </c>
      <c r="F74" s="4">
        <f t="shared" si="21"/>
        <v>19.917440660474718</v>
      </c>
    </row>
    <row r="77" spans="2:14" x14ac:dyDescent="0.25">
      <c r="B77" t="s">
        <v>96</v>
      </c>
      <c r="D77" t="s">
        <v>98</v>
      </c>
      <c r="E77" t="s">
        <v>99</v>
      </c>
      <c r="F77" t="s">
        <v>101</v>
      </c>
      <c r="G77" s="4"/>
    </row>
    <row r="78" spans="2:14" x14ac:dyDescent="0.25">
      <c r="B78" t="s">
        <v>109</v>
      </c>
      <c r="C78" t="s">
        <v>102</v>
      </c>
      <c r="D78">
        <v>59</v>
      </c>
      <c r="E78">
        <v>1</v>
      </c>
      <c r="F78">
        <f t="shared" ref="F78:F83" si="24">E78/D78*100</f>
        <v>1.6949152542372881</v>
      </c>
      <c r="G78" s="4"/>
    </row>
    <row r="79" spans="2:14" x14ac:dyDescent="0.25">
      <c r="C79" t="s">
        <v>103</v>
      </c>
      <c r="D79">
        <v>438</v>
      </c>
      <c r="E79">
        <v>63</v>
      </c>
      <c r="F79">
        <f t="shared" si="24"/>
        <v>14.383561643835616</v>
      </c>
    </row>
    <row r="80" spans="2:14" x14ac:dyDescent="0.25">
      <c r="B80" t="s">
        <v>108</v>
      </c>
      <c r="C80" t="s">
        <v>102</v>
      </c>
      <c r="D80">
        <v>43</v>
      </c>
      <c r="E80">
        <v>3</v>
      </c>
      <c r="F80">
        <f t="shared" si="24"/>
        <v>6.9767441860465116</v>
      </c>
    </row>
    <row r="81" spans="2:7" x14ac:dyDescent="0.25">
      <c r="C81" t="s">
        <v>103</v>
      </c>
      <c r="D81">
        <v>538</v>
      </c>
      <c r="E81">
        <v>62</v>
      </c>
      <c r="F81">
        <f t="shared" si="24"/>
        <v>11.524163568773234</v>
      </c>
    </row>
    <row r="82" spans="2:7" x14ac:dyDescent="0.25">
      <c r="B82" s="4" t="s">
        <v>104</v>
      </c>
      <c r="C82" s="4" t="s">
        <v>102</v>
      </c>
      <c r="D82" s="4">
        <f t="shared" ref="D82:E83" si="25">SUM(D78,D80)</f>
        <v>102</v>
      </c>
      <c r="E82" s="4">
        <f t="shared" si="25"/>
        <v>4</v>
      </c>
      <c r="F82" s="4">
        <f t="shared" si="24"/>
        <v>3.9215686274509802</v>
      </c>
    </row>
    <row r="83" spans="2:7" x14ac:dyDescent="0.25">
      <c r="B83" s="4"/>
      <c r="C83" s="4" t="s">
        <v>103</v>
      </c>
      <c r="D83" s="4">
        <f t="shared" si="25"/>
        <v>976</v>
      </c>
      <c r="E83" s="4">
        <f t="shared" si="25"/>
        <v>125</v>
      </c>
      <c r="F83" s="4">
        <f t="shared" si="24"/>
        <v>12.807377049180326</v>
      </c>
    </row>
    <row r="87" spans="2:7" x14ac:dyDescent="0.25">
      <c r="B87" t="s">
        <v>96</v>
      </c>
      <c r="D87" t="s">
        <v>98</v>
      </c>
      <c r="E87" t="s">
        <v>99</v>
      </c>
      <c r="F87" t="s">
        <v>101</v>
      </c>
      <c r="G87" s="4"/>
    </row>
    <row r="88" spans="2:7" x14ac:dyDescent="0.25">
      <c r="B88" t="s">
        <v>132</v>
      </c>
      <c r="C88" t="s">
        <v>102</v>
      </c>
      <c r="D88">
        <v>114</v>
      </c>
      <c r="E88">
        <v>12</v>
      </c>
      <c r="F88">
        <f t="shared" ref="F88:F93" si="26">E88/D88*100</f>
        <v>10.526315789473683</v>
      </c>
      <c r="G88" s="4"/>
    </row>
    <row r="89" spans="2:7" x14ac:dyDescent="0.25">
      <c r="C89" t="s">
        <v>103</v>
      </c>
      <c r="D89">
        <v>343</v>
      </c>
      <c r="E89">
        <v>35</v>
      </c>
      <c r="F89">
        <f t="shared" si="26"/>
        <v>10.204081632653061</v>
      </c>
    </row>
    <row r="90" spans="2:7" x14ac:dyDescent="0.25">
      <c r="B90" t="s">
        <v>133</v>
      </c>
      <c r="C90" t="s">
        <v>102</v>
      </c>
      <c r="D90">
        <v>103</v>
      </c>
      <c r="E90">
        <v>6</v>
      </c>
      <c r="F90">
        <f t="shared" si="26"/>
        <v>5.825242718446602</v>
      </c>
    </row>
    <row r="91" spans="2:7" x14ac:dyDescent="0.25">
      <c r="C91" t="s">
        <v>103</v>
      </c>
      <c r="D91">
        <v>260</v>
      </c>
      <c r="E91">
        <v>71</v>
      </c>
      <c r="F91">
        <f t="shared" si="26"/>
        <v>27.307692307692307</v>
      </c>
    </row>
    <row r="92" spans="2:7" x14ac:dyDescent="0.25">
      <c r="B92" s="4" t="s">
        <v>104</v>
      </c>
      <c r="C92" s="4" t="s">
        <v>102</v>
      </c>
      <c r="D92" s="4">
        <f t="shared" ref="D92:E93" si="27">SUM(D88,D90)</f>
        <v>217</v>
      </c>
      <c r="E92" s="4">
        <f t="shared" si="27"/>
        <v>18</v>
      </c>
      <c r="F92" s="4">
        <f t="shared" si="26"/>
        <v>8.2949308755760374</v>
      </c>
    </row>
    <row r="93" spans="2:7" x14ac:dyDescent="0.25">
      <c r="B93" s="4"/>
      <c r="C93" s="4" t="s">
        <v>103</v>
      </c>
      <c r="D93" s="4">
        <f t="shared" si="27"/>
        <v>603</v>
      </c>
      <c r="E93" s="4">
        <f t="shared" si="27"/>
        <v>106</v>
      </c>
      <c r="F93" s="4">
        <f t="shared" si="26"/>
        <v>17.5787728026534</v>
      </c>
    </row>
    <row r="96" spans="2:7" x14ac:dyDescent="0.25">
      <c r="G96" s="4"/>
    </row>
    <row r="97" spans="7:7" x14ac:dyDescent="0.25">
      <c r="G97" s="4"/>
    </row>
    <row r="106" spans="7:7" x14ac:dyDescent="0.25">
      <c r="G106" s="4"/>
    </row>
    <row r="107" spans="7:7" x14ac:dyDescent="0.25">
      <c r="G107" s="4"/>
    </row>
    <row r="118" spans="7:7" x14ac:dyDescent="0.25">
      <c r="G118" s="4"/>
    </row>
    <row r="119" spans="7:7" x14ac:dyDescent="0.25">
      <c r="G119" s="4"/>
    </row>
    <row r="126" spans="7:7" x14ac:dyDescent="0.25">
      <c r="G126" s="4"/>
    </row>
    <row r="127" spans="7:7" x14ac:dyDescent="0.25">
      <c r="G127" s="4"/>
    </row>
    <row r="135" spans="7:7" x14ac:dyDescent="0.25">
      <c r="G135" s="4"/>
    </row>
    <row r="136" spans="7:7" x14ac:dyDescent="0.25">
      <c r="G136" s="4"/>
    </row>
    <row r="144" spans="7:7" x14ac:dyDescent="0.25">
      <c r="G144" s="4"/>
    </row>
    <row r="145" spans="7:7" x14ac:dyDescent="0.25">
      <c r="G145" s="4"/>
    </row>
    <row r="153" spans="7:7" x14ac:dyDescent="0.25">
      <c r="G153" s="4"/>
    </row>
    <row r="154" spans="7:7" x14ac:dyDescent="0.25">
      <c r="G154" s="4"/>
    </row>
  </sheetData>
  <mergeCells count="2">
    <mergeCell ref="B4:J4"/>
    <mergeCell ref="K4:S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41DB3-0BEA-4EF9-90D6-7A73C63E0648}">
  <dimension ref="B2:AB266"/>
  <sheetViews>
    <sheetView topLeftCell="B1" zoomScale="55" zoomScaleNormal="55" workbookViewId="0">
      <selection activeCell="N25" sqref="N25"/>
    </sheetView>
  </sheetViews>
  <sheetFormatPr baseColWidth="10" defaultRowHeight="15" x14ac:dyDescent="0.25"/>
  <sheetData>
    <row r="2" spans="2:18" x14ac:dyDescent="0.25">
      <c r="D2" s="4" t="s">
        <v>192</v>
      </c>
    </row>
    <row r="4" spans="2:18" x14ac:dyDescent="0.25">
      <c r="B4" s="3"/>
      <c r="C4" s="32" t="s">
        <v>0</v>
      </c>
      <c r="D4" s="32"/>
      <c r="E4" s="32"/>
      <c r="F4" s="32"/>
      <c r="G4" s="32"/>
      <c r="H4" s="32"/>
      <c r="I4" s="32"/>
      <c r="J4" s="32"/>
      <c r="K4" s="33" t="s">
        <v>1</v>
      </c>
      <c r="L4" s="33"/>
      <c r="M4" s="33"/>
      <c r="N4" s="33"/>
      <c r="O4" s="33"/>
      <c r="P4" s="33"/>
      <c r="Q4" s="33"/>
      <c r="R4" s="33"/>
    </row>
    <row r="5" spans="2:18" x14ac:dyDescent="0.25">
      <c r="B5" s="29" t="s">
        <v>2</v>
      </c>
      <c r="C5" s="1">
        <v>1607.6120000000001</v>
      </c>
      <c r="D5" s="1">
        <v>1335.125</v>
      </c>
      <c r="E5" s="1">
        <v>1378.5809999999999</v>
      </c>
      <c r="F5" s="1">
        <v>1345.7429999999999</v>
      </c>
      <c r="G5" s="1"/>
      <c r="H5" s="1"/>
      <c r="I5" s="1"/>
      <c r="J5" s="1"/>
      <c r="K5" s="21">
        <v>1714.825</v>
      </c>
      <c r="L5" s="21">
        <v>1440.85</v>
      </c>
      <c r="M5" s="21">
        <v>1433.2639999999999</v>
      </c>
      <c r="N5" s="21">
        <v>1191.0260000000001</v>
      </c>
      <c r="O5" s="21"/>
      <c r="P5" s="21"/>
      <c r="Q5" s="21"/>
      <c r="R5" s="21"/>
    </row>
    <row r="6" spans="2:18" x14ac:dyDescent="0.25">
      <c r="B6" s="29" t="s">
        <v>152</v>
      </c>
      <c r="C6" s="1">
        <v>1653.933</v>
      </c>
      <c r="D6" s="1">
        <v>1351.866</v>
      </c>
      <c r="E6" s="1">
        <v>1518.2729999999999</v>
      </c>
      <c r="F6" s="1"/>
      <c r="G6" s="1"/>
      <c r="H6" s="1"/>
      <c r="I6" s="1"/>
      <c r="J6" s="1"/>
      <c r="K6" s="21">
        <v>2014.15</v>
      </c>
      <c r="L6" s="21">
        <v>2265.5479999999998</v>
      </c>
      <c r="M6" s="21">
        <v>2257.7159999999999</v>
      </c>
      <c r="N6" s="21"/>
      <c r="O6" s="21"/>
      <c r="P6" s="21"/>
      <c r="Q6" s="21"/>
      <c r="R6" s="21"/>
    </row>
    <row r="7" spans="2:18" x14ac:dyDescent="0.25">
      <c r="B7" s="29" t="s">
        <v>136</v>
      </c>
      <c r="C7" s="1">
        <v>1013.479</v>
      </c>
      <c r="D7" s="1">
        <v>1027.2719999999999</v>
      </c>
      <c r="E7" s="1">
        <v>943.00319999999999</v>
      </c>
      <c r="F7" s="1">
        <v>839.96010000000001</v>
      </c>
      <c r="G7" s="1"/>
      <c r="H7" s="1"/>
      <c r="I7" s="1"/>
      <c r="J7" s="1"/>
      <c r="K7" s="21">
        <v>1596.808</v>
      </c>
      <c r="L7" s="21">
        <v>1425.6579999999999</v>
      </c>
      <c r="M7" s="21">
        <v>1118.5429999999999</v>
      </c>
      <c r="N7" s="21">
        <v>1051.654</v>
      </c>
      <c r="O7" s="21"/>
      <c r="P7" s="21"/>
      <c r="Q7" s="21"/>
      <c r="R7" s="21"/>
    </row>
    <row r="8" spans="2:18" x14ac:dyDescent="0.25">
      <c r="B8" s="29" t="s">
        <v>137</v>
      </c>
      <c r="C8" s="1">
        <v>906.80330000000004</v>
      </c>
      <c r="D8" s="1">
        <v>899.70129999999995</v>
      </c>
      <c r="E8" s="1">
        <v>1052.5830000000001</v>
      </c>
      <c r="F8" s="1">
        <v>978.28</v>
      </c>
      <c r="G8" s="1">
        <v>1044.7829999999999</v>
      </c>
      <c r="H8" s="1">
        <v>1138.578</v>
      </c>
      <c r="I8" s="1">
        <v>1389.845</v>
      </c>
      <c r="J8" s="1">
        <v>1437.5830000000001</v>
      </c>
      <c r="K8" s="21">
        <v>2061.922</v>
      </c>
      <c r="L8" s="21">
        <v>1286.7339999999999</v>
      </c>
      <c r="M8" s="21">
        <v>1825.5170000000001</v>
      </c>
      <c r="N8" s="21">
        <v>1946.644</v>
      </c>
      <c r="O8" s="21">
        <v>2239.777</v>
      </c>
      <c r="P8" s="21">
        <v>2421.5590000000002</v>
      </c>
      <c r="Q8" s="21">
        <v>2514.578</v>
      </c>
      <c r="R8" s="21">
        <v>2105.9140000000002</v>
      </c>
    </row>
    <row r="11" spans="2:18" s="27" customFormat="1" x14ac:dyDescent="0.25"/>
    <row r="14" spans="2:18" x14ac:dyDescent="0.25">
      <c r="D14" s="4" t="s">
        <v>193</v>
      </c>
    </row>
    <row r="17" spans="2:18" x14ac:dyDescent="0.25">
      <c r="B17" s="3"/>
      <c r="C17" s="32" t="s">
        <v>0</v>
      </c>
      <c r="D17" s="32"/>
      <c r="E17" s="32"/>
      <c r="F17" s="32"/>
      <c r="G17" s="32"/>
      <c r="H17" s="32"/>
      <c r="I17" s="32"/>
      <c r="J17" s="32"/>
      <c r="K17" s="33" t="s">
        <v>1</v>
      </c>
      <c r="L17" s="33"/>
      <c r="M17" s="33"/>
      <c r="N17" s="33"/>
      <c r="O17" s="33"/>
      <c r="P17" s="33"/>
      <c r="Q17" s="33"/>
      <c r="R17" s="33"/>
    </row>
    <row r="18" spans="2:18" x14ac:dyDescent="0.25">
      <c r="B18" s="29" t="s">
        <v>2</v>
      </c>
      <c r="C18" s="1">
        <v>1.6260159999999999</v>
      </c>
      <c r="D18" s="1">
        <v>1.9607840000000001</v>
      </c>
      <c r="E18" s="1">
        <v>0</v>
      </c>
      <c r="F18" s="1">
        <v>3.6912750000000001</v>
      </c>
      <c r="G18" s="1"/>
      <c r="H18" s="1"/>
      <c r="I18" s="1"/>
      <c r="J18" s="1"/>
      <c r="K18" s="21">
        <v>3.25</v>
      </c>
      <c r="L18" s="21">
        <v>2.895753</v>
      </c>
      <c r="M18" s="21">
        <v>1.3050569999999999</v>
      </c>
      <c r="N18" s="21">
        <v>4.0735869999999998</v>
      </c>
      <c r="O18" s="21"/>
      <c r="P18" s="21"/>
      <c r="Q18" s="21"/>
      <c r="R18" s="21"/>
    </row>
    <row r="19" spans="2:18" x14ac:dyDescent="0.25">
      <c r="B19" s="29" t="s">
        <v>152</v>
      </c>
      <c r="C19" s="1">
        <v>1.2861739999999999</v>
      </c>
      <c r="D19" s="1">
        <v>1.12782</v>
      </c>
      <c r="E19" s="1">
        <v>3.7656900000000002</v>
      </c>
      <c r="F19" s="1"/>
      <c r="G19" s="1"/>
      <c r="H19" s="1"/>
      <c r="I19" s="1"/>
      <c r="J19" s="1"/>
      <c r="K19" s="21">
        <v>13.098800000000001</v>
      </c>
      <c r="L19" s="21">
        <v>6.9128040000000004</v>
      </c>
      <c r="M19" s="21">
        <v>13.78378</v>
      </c>
      <c r="N19" s="21"/>
      <c r="O19" s="21"/>
      <c r="P19" s="21"/>
      <c r="Q19" s="21"/>
      <c r="R19" s="21"/>
    </row>
    <row r="20" spans="2:18" x14ac:dyDescent="0.25">
      <c r="B20" s="29" t="s">
        <v>136</v>
      </c>
      <c r="C20" s="1">
        <v>6.7415729999999998</v>
      </c>
      <c r="D20" s="1">
        <v>0.70175438999999995</v>
      </c>
      <c r="E20" s="1">
        <v>1.88679245</v>
      </c>
      <c r="F20" s="1"/>
      <c r="G20" s="1"/>
      <c r="H20" s="1"/>
      <c r="I20" s="1"/>
      <c r="J20" s="1"/>
      <c r="K20" s="21">
        <v>1.9230769999999999</v>
      </c>
      <c r="L20" s="21">
        <v>0.97951915000000001</v>
      </c>
      <c r="M20" s="21">
        <v>0.50704225000000003</v>
      </c>
      <c r="N20" s="21"/>
      <c r="O20" s="21"/>
      <c r="P20" s="21"/>
      <c r="Q20" s="21"/>
      <c r="R20" s="21"/>
    </row>
    <row r="21" spans="2:18" x14ac:dyDescent="0.25">
      <c r="B21" s="29" t="s">
        <v>137</v>
      </c>
      <c r="C21" s="1">
        <v>17.5</v>
      </c>
      <c r="D21" s="1">
        <v>3.2</v>
      </c>
      <c r="E21" s="1">
        <v>10.49724</v>
      </c>
      <c r="F21" s="1">
        <v>13.76404</v>
      </c>
      <c r="G21" s="1">
        <v>5.035971</v>
      </c>
      <c r="H21" s="1">
        <v>8.8372089999999996</v>
      </c>
      <c r="I21" s="1">
        <v>15.645160000000001</v>
      </c>
      <c r="J21" s="1">
        <v>2.8725309999999999</v>
      </c>
      <c r="K21" s="21">
        <v>29.90033</v>
      </c>
      <c r="L21" s="21">
        <v>20.02882</v>
      </c>
      <c r="M21" s="21">
        <v>10.75604</v>
      </c>
      <c r="N21" s="21">
        <v>6.593407</v>
      </c>
      <c r="O21" s="21">
        <v>4.2597189999999996</v>
      </c>
      <c r="P21" s="21">
        <v>23.571429999999999</v>
      </c>
      <c r="Q21" s="21">
        <v>10.080920000000001</v>
      </c>
      <c r="R21" s="21">
        <v>7.1556350000000002</v>
      </c>
    </row>
    <row r="28" spans="2:18" s="5" customFormat="1" x14ac:dyDescent="0.25"/>
    <row r="32" spans="2:18" x14ac:dyDescent="0.25">
      <c r="C32" t="s">
        <v>90</v>
      </c>
      <c r="E32" t="s">
        <v>138</v>
      </c>
    </row>
    <row r="33" spans="2:9" x14ac:dyDescent="0.25">
      <c r="C33" t="s">
        <v>92</v>
      </c>
      <c r="E33" t="s">
        <v>139</v>
      </c>
    </row>
    <row r="34" spans="2:9" x14ac:dyDescent="0.25">
      <c r="C34" t="s">
        <v>140</v>
      </c>
      <c r="E34" t="s">
        <v>141</v>
      </c>
    </row>
    <row r="36" spans="2:9" x14ac:dyDescent="0.25">
      <c r="B36" s="4" t="s">
        <v>2</v>
      </c>
    </row>
    <row r="37" spans="2:9" x14ac:dyDescent="0.25">
      <c r="C37" t="s">
        <v>96</v>
      </c>
      <c r="E37" t="s">
        <v>97</v>
      </c>
      <c r="F37" t="s">
        <v>98</v>
      </c>
      <c r="G37" t="s">
        <v>142</v>
      </c>
      <c r="H37" t="s">
        <v>100</v>
      </c>
      <c r="I37" t="s">
        <v>143</v>
      </c>
    </row>
    <row r="38" spans="2:9" x14ac:dyDescent="0.25">
      <c r="C38" t="s">
        <v>146</v>
      </c>
      <c r="D38" t="s">
        <v>102</v>
      </c>
      <c r="E38">
        <v>31521</v>
      </c>
      <c r="F38">
        <v>52</v>
      </c>
      <c r="G38">
        <v>2</v>
      </c>
      <c r="H38">
        <f t="shared" ref="H38:H43" si="0">F38/E38*1000000</f>
        <v>1649.6938548903904</v>
      </c>
      <c r="I38">
        <f t="shared" ref="I38:I43" si="1">G38/F38*100</f>
        <v>3.8461538461538463</v>
      </c>
    </row>
    <row r="39" spans="2:9" x14ac:dyDescent="0.25">
      <c r="D39" t="s">
        <v>103</v>
      </c>
      <c r="E39">
        <v>105377</v>
      </c>
      <c r="F39">
        <v>187</v>
      </c>
      <c r="G39">
        <v>9</v>
      </c>
      <c r="H39">
        <f t="shared" si="0"/>
        <v>1774.5807908746692</v>
      </c>
      <c r="I39">
        <f t="shared" si="1"/>
        <v>4.8128342245989302</v>
      </c>
    </row>
    <row r="40" spans="2:9" x14ac:dyDescent="0.25">
      <c r="C40" t="s">
        <v>147</v>
      </c>
      <c r="D40" t="s">
        <v>102</v>
      </c>
      <c r="E40">
        <v>44990</v>
      </c>
      <c r="F40">
        <v>71</v>
      </c>
      <c r="G40">
        <v>0</v>
      </c>
      <c r="H40">
        <f t="shared" si="0"/>
        <v>1578.1284729939987</v>
      </c>
      <c r="I40">
        <f t="shared" si="1"/>
        <v>0</v>
      </c>
    </row>
    <row r="41" spans="2:9" x14ac:dyDescent="0.25">
      <c r="D41" t="s">
        <v>103</v>
      </c>
      <c r="E41">
        <v>127883</v>
      </c>
      <c r="F41">
        <v>213</v>
      </c>
      <c r="G41">
        <v>4</v>
      </c>
      <c r="H41">
        <f t="shared" si="0"/>
        <v>1665.5849487422097</v>
      </c>
      <c r="I41">
        <f t="shared" si="1"/>
        <v>1.8779342723004695</v>
      </c>
    </row>
    <row r="42" spans="2:9" x14ac:dyDescent="0.25">
      <c r="C42" s="4" t="s">
        <v>104</v>
      </c>
      <c r="D42" s="4" t="s">
        <v>102</v>
      </c>
      <c r="E42" s="4">
        <f>SUM(E38,E40)</f>
        <v>76511</v>
      </c>
      <c r="F42" s="4">
        <f t="shared" ref="F42:G43" si="2">SUM(F38,F40)</f>
        <v>123</v>
      </c>
      <c r="G42" s="4">
        <f t="shared" si="2"/>
        <v>2</v>
      </c>
      <c r="H42" s="4">
        <f t="shared" si="0"/>
        <v>1607.611977362732</v>
      </c>
      <c r="I42" s="4">
        <f t="shared" si="1"/>
        <v>1.6260162601626018</v>
      </c>
    </row>
    <row r="43" spans="2:9" x14ac:dyDescent="0.25">
      <c r="C43" s="4"/>
      <c r="D43" s="4" t="s">
        <v>103</v>
      </c>
      <c r="E43" s="4">
        <f>SUM(E39,E41)</f>
        <v>233260</v>
      </c>
      <c r="F43" s="4">
        <f t="shared" si="2"/>
        <v>400</v>
      </c>
      <c r="G43" s="4">
        <f t="shared" si="2"/>
        <v>13</v>
      </c>
      <c r="H43" s="4">
        <f t="shared" si="0"/>
        <v>1714.8246591785992</v>
      </c>
      <c r="I43" s="4">
        <f t="shared" si="1"/>
        <v>3.25</v>
      </c>
    </row>
    <row r="45" spans="2:9" x14ac:dyDescent="0.25">
      <c r="C45" t="s">
        <v>148</v>
      </c>
      <c r="D45" t="s">
        <v>102</v>
      </c>
      <c r="E45">
        <v>70682</v>
      </c>
      <c r="F45">
        <v>86</v>
      </c>
      <c r="G45">
        <v>2</v>
      </c>
      <c r="H45">
        <f t="shared" ref="H45:H50" si="3">F45/E45*1000000</f>
        <v>1216.7171274157495</v>
      </c>
      <c r="I45">
        <f t="shared" ref="I45:I50" si="4">G45/F45*100</f>
        <v>2.3255813953488373</v>
      </c>
    </row>
    <row r="46" spans="2:9" x14ac:dyDescent="0.25">
      <c r="D46" t="s">
        <v>103</v>
      </c>
      <c r="E46">
        <v>205900</v>
      </c>
      <c r="F46">
        <v>293</v>
      </c>
      <c r="G46">
        <v>7</v>
      </c>
      <c r="H46">
        <f t="shared" si="3"/>
        <v>1423.020883924235</v>
      </c>
      <c r="I46">
        <f t="shared" si="4"/>
        <v>2.3890784982935154</v>
      </c>
    </row>
    <row r="47" spans="2:9" x14ac:dyDescent="0.25">
      <c r="C47" t="s">
        <v>149</v>
      </c>
      <c r="D47" t="s">
        <v>102</v>
      </c>
      <c r="E47">
        <v>43914</v>
      </c>
      <c r="F47">
        <v>67</v>
      </c>
      <c r="G47">
        <v>1</v>
      </c>
      <c r="H47">
        <f t="shared" si="3"/>
        <v>1525.7093409846518</v>
      </c>
      <c r="I47">
        <f t="shared" si="4"/>
        <v>1.4925373134328357</v>
      </c>
    </row>
    <row r="48" spans="2:9" x14ac:dyDescent="0.25">
      <c r="D48" t="s">
        <v>103</v>
      </c>
      <c r="E48">
        <v>153610</v>
      </c>
      <c r="F48">
        <v>225</v>
      </c>
      <c r="G48">
        <v>8</v>
      </c>
      <c r="H48">
        <f t="shared" si="3"/>
        <v>1464.7483887767723</v>
      </c>
      <c r="I48">
        <f t="shared" si="4"/>
        <v>3.5555555555555554</v>
      </c>
    </row>
    <row r="49" spans="3:9" x14ac:dyDescent="0.25">
      <c r="C49" s="4" t="s">
        <v>104</v>
      </c>
      <c r="D49" s="4" t="s">
        <v>102</v>
      </c>
      <c r="E49" s="4">
        <f>SUM(E45,E47)</f>
        <v>114596</v>
      </c>
      <c r="F49" s="4">
        <f t="shared" ref="F49:G50" si="5">SUM(F45,F47)</f>
        <v>153</v>
      </c>
      <c r="G49" s="4">
        <f t="shared" si="5"/>
        <v>3</v>
      </c>
      <c r="H49" s="4">
        <f t="shared" si="3"/>
        <v>1335.1251352577751</v>
      </c>
      <c r="I49" s="4">
        <f t="shared" si="4"/>
        <v>1.9607843137254901</v>
      </c>
    </row>
    <row r="50" spans="3:9" x14ac:dyDescent="0.25">
      <c r="C50" s="4"/>
      <c r="D50" s="4" t="s">
        <v>103</v>
      </c>
      <c r="E50" s="4">
        <f>SUM(E46,E48)</f>
        <v>359510</v>
      </c>
      <c r="F50" s="4">
        <f t="shared" si="5"/>
        <v>518</v>
      </c>
      <c r="G50" s="4">
        <f t="shared" si="5"/>
        <v>15</v>
      </c>
      <c r="H50" s="4">
        <f t="shared" si="3"/>
        <v>1440.8500458958026</v>
      </c>
      <c r="I50" s="4">
        <f t="shared" si="4"/>
        <v>2.8957528957528957</v>
      </c>
    </row>
    <row r="51" spans="3:9" x14ac:dyDescent="0.25">
      <c r="C51" s="4"/>
      <c r="D51" s="4"/>
      <c r="E51" s="4"/>
      <c r="F51" s="4"/>
      <c r="G51" s="4"/>
      <c r="H51" s="4"/>
      <c r="I51" s="4"/>
    </row>
    <row r="52" spans="3:9" x14ac:dyDescent="0.25">
      <c r="C52" s="4"/>
      <c r="D52" s="4"/>
      <c r="E52" s="4"/>
      <c r="F52" s="4"/>
      <c r="G52" s="4"/>
      <c r="H52" s="4"/>
      <c r="I52" s="4"/>
    </row>
    <row r="53" spans="3:9" x14ac:dyDescent="0.25">
      <c r="C53" t="s">
        <v>161</v>
      </c>
      <c r="D53" t="s">
        <v>102</v>
      </c>
      <c r="E53">
        <v>102518</v>
      </c>
      <c r="F53">
        <v>119</v>
      </c>
      <c r="G53">
        <v>3</v>
      </c>
      <c r="H53">
        <f t="shared" ref="H53:H58" si="6">F53/E53*1000000</f>
        <v>1160.7717669092258</v>
      </c>
      <c r="I53">
        <f t="shared" ref="I53:I58" si="7">G53/F53*100</f>
        <v>2.5210084033613445</v>
      </c>
    </row>
    <row r="54" spans="3:9" x14ac:dyDescent="0.25">
      <c r="D54" t="s">
        <v>103</v>
      </c>
      <c r="E54">
        <v>264740</v>
      </c>
      <c r="F54">
        <v>316</v>
      </c>
      <c r="G54">
        <v>16</v>
      </c>
      <c r="H54">
        <f t="shared" si="6"/>
        <v>1193.6239329153132</v>
      </c>
      <c r="I54">
        <f t="shared" si="7"/>
        <v>5.0632911392405067</v>
      </c>
    </row>
    <row r="55" spans="3:9" x14ac:dyDescent="0.25">
      <c r="C55" t="s">
        <v>162</v>
      </c>
      <c r="D55" t="s">
        <v>102</v>
      </c>
      <c r="E55">
        <v>118921</v>
      </c>
      <c r="F55">
        <v>179</v>
      </c>
      <c r="G55">
        <v>8</v>
      </c>
      <c r="H55">
        <f t="shared" si="6"/>
        <v>1505.2009317109678</v>
      </c>
      <c r="I55">
        <f t="shared" si="7"/>
        <v>4.4692737430167595</v>
      </c>
    </row>
    <row r="56" spans="3:9" x14ac:dyDescent="0.25">
      <c r="D56" t="s">
        <v>103</v>
      </c>
      <c r="E56">
        <v>374205</v>
      </c>
      <c r="F56">
        <v>445</v>
      </c>
      <c r="G56">
        <v>15</v>
      </c>
      <c r="H56">
        <f t="shared" si="6"/>
        <v>1189.1877446853996</v>
      </c>
      <c r="I56">
        <f t="shared" si="7"/>
        <v>3.3707865168539324</v>
      </c>
    </row>
    <row r="57" spans="3:9" x14ac:dyDescent="0.25">
      <c r="C57" s="4" t="s">
        <v>104</v>
      </c>
      <c r="D57" s="4" t="s">
        <v>102</v>
      </c>
      <c r="E57" s="4">
        <f>SUM(E53,E55)</f>
        <v>221439</v>
      </c>
      <c r="F57" s="4">
        <f t="shared" ref="F57:G58" si="8">SUM(F53,F55)</f>
        <v>298</v>
      </c>
      <c r="G57" s="4">
        <f t="shared" si="8"/>
        <v>11</v>
      </c>
      <c r="H57" s="4">
        <f t="shared" si="6"/>
        <v>1345.7430714553443</v>
      </c>
      <c r="I57" s="4">
        <f t="shared" si="7"/>
        <v>3.6912751677852351</v>
      </c>
    </row>
    <row r="58" spans="3:9" x14ac:dyDescent="0.25">
      <c r="C58" s="4"/>
      <c r="D58" s="4" t="s">
        <v>103</v>
      </c>
      <c r="E58" s="4">
        <f>SUM(E54,E56)</f>
        <v>638945</v>
      </c>
      <c r="F58" s="4">
        <f t="shared" si="8"/>
        <v>761</v>
      </c>
      <c r="G58" s="4">
        <f t="shared" si="8"/>
        <v>31</v>
      </c>
      <c r="H58" s="4">
        <f t="shared" si="6"/>
        <v>1191.0258316443512</v>
      </c>
      <c r="I58" s="4">
        <f t="shared" si="7"/>
        <v>4.0735873850197102</v>
      </c>
    </row>
    <row r="59" spans="3:9" x14ac:dyDescent="0.25">
      <c r="C59" s="4"/>
      <c r="D59" s="4"/>
      <c r="E59" s="4"/>
      <c r="F59" s="4"/>
      <c r="G59" s="4"/>
      <c r="H59" s="4"/>
      <c r="I59" s="4"/>
    </row>
    <row r="60" spans="3:9" x14ac:dyDescent="0.25">
      <c r="C60" s="4"/>
      <c r="D60" s="4"/>
      <c r="E60" s="4"/>
      <c r="F60" s="4"/>
      <c r="G60" s="4"/>
      <c r="H60" s="4"/>
      <c r="I60" s="4"/>
    </row>
    <row r="61" spans="3:9" x14ac:dyDescent="0.25">
      <c r="C61" t="s">
        <v>171</v>
      </c>
      <c r="D61" t="s">
        <v>102</v>
      </c>
      <c r="E61">
        <v>72862</v>
      </c>
      <c r="F61">
        <v>81</v>
      </c>
      <c r="G61">
        <v>0</v>
      </c>
      <c r="H61">
        <f t="shared" ref="H61:H66" si="9">F61/E61*1000000</f>
        <v>1111.6905931761412</v>
      </c>
      <c r="I61">
        <f t="shared" ref="I61:I66" si="10">G61/F61*100</f>
        <v>0</v>
      </c>
    </row>
    <row r="62" spans="3:9" x14ac:dyDescent="0.25">
      <c r="D62" t="s">
        <v>103</v>
      </c>
      <c r="E62">
        <v>244949</v>
      </c>
      <c r="F62">
        <v>347</v>
      </c>
      <c r="G62">
        <v>5</v>
      </c>
      <c r="H62">
        <f t="shared" si="9"/>
        <v>1416.6214191525582</v>
      </c>
      <c r="I62">
        <f t="shared" si="10"/>
        <v>1.4409221902017291</v>
      </c>
    </row>
    <row r="63" spans="3:9" x14ac:dyDescent="0.25">
      <c r="C63" t="s">
        <v>172</v>
      </c>
      <c r="D63" t="s">
        <v>102</v>
      </c>
      <c r="E63">
        <v>57707</v>
      </c>
      <c r="F63">
        <v>99</v>
      </c>
      <c r="G63">
        <v>0</v>
      </c>
      <c r="H63">
        <f t="shared" si="9"/>
        <v>1715.5631032630358</v>
      </c>
      <c r="I63">
        <f t="shared" si="10"/>
        <v>0</v>
      </c>
    </row>
    <row r="64" spans="3:9" x14ac:dyDescent="0.25">
      <c r="D64" t="s">
        <v>103</v>
      </c>
      <c r="E64">
        <v>182746</v>
      </c>
      <c r="F64">
        <v>266</v>
      </c>
      <c r="G64">
        <v>3</v>
      </c>
      <c r="H64">
        <f t="shared" si="9"/>
        <v>1455.5722149869218</v>
      </c>
      <c r="I64">
        <f t="shared" si="10"/>
        <v>1.1278195488721803</v>
      </c>
    </row>
    <row r="65" spans="2:9" x14ac:dyDescent="0.25">
      <c r="C65" s="4" t="s">
        <v>104</v>
      </c>
      <c r="D65" s="4" t="s">
        <v>102</v>
      </c>
      <c r="E65" s="4">
        <f>SUM(E61,E63)</f>
        <v>130569</v>
      </c>
      <c r="F65" s="4">
        <f t="shared" ref="F65:G66" si="11">SUM(F61,F63)</f>
        <v>180</v>
      </c>
      <c r="G65" s="4">
        <f t="shared" si="11"/>
        <v>0</v>
      </c>
      <c r="H65" s="4">
        <f t="shared" si="9"/>
        <v>1378.5814396985502</v>
      </c>
      <c r="I65" s="4">
        <f t="shared" si="10"/>
        <v>0</v>
      </c>
    </row>
    <row r="66" spans="2:9" x14ac:dyDescent="0.25">
      <c r="C66" s="4"/>
      <c r="D66" s="4" t="s">
        <v>103</v>
      </c>
      <c r="E66" s="4">
        <f>SUM(E62,E64)</f>
        <v>427695</v>
      </c>
      <c r="F66" s="4">
        <f t="shared" si="11"/>
        <v>613</v>
      </c>
      <c r="G66" s="4">
        <f t="shared" si="11"/>
        <v>8</v>
      </c>
      <c r="H66" s="4">
        <f t="shared" si="9"/>
        <v>1433.2643589473807</v>
      </c>
      <c r="I66" s="4">
        <f t="shared" si="10"/>
        <v>1.3050570962479608</v>
      </c>
    </row>
    <row r="67" spans="2:9" s="5" customFormat="1" x14ac:dyDescent="0.25"/>
    <row r="69" spans="2:9" x14ac:dyDescent="0.25">
      <c r="B69" s="4" t="s">
        <v>153</v>
      </c>
    </row>
    <row r="70" spans="2:9" x14ac:dyDescent="0.25">
      <c r="C70" t="s">
        <v>150</v>
      </c>
      <c r="D70" t="s">
        <v>102</v>
      </c>
      <c r="E70">
        <v>100249</v>
      </c>
      <c r="F70">
        <v>155</v>
      </c>
      <c r="G70">
        <v>3</v>
      </c>
      <c r="H70">
        <f t="shared" ref="H70:H75" si="12">F70/E70*1000000</f>
        <v>1546.1500862851501</v>
      </c>
      <c r="I70">
        <f t="shared" ref="I70:I75" si="13">G70/F70*100</f>
        <v>1.935483870967742</v>
      </c>
    </row>
    <row r="71" spans="2:9" x14ac:dyDescent="0.25">
      <c r="D71" t="s">
        <v>103</v>
      </c>
      <c r="E71">
        <v>302762</v>
      </c>
      <c r="F71">
        <v>744</v>
      </c>
      <c r="G71">
        <v>58</v>
      </c>
      <c r="H71">
        <f t="shared" si="12"/>
        <v>2457.3757604983452</v>
      </c>
      <c r="I71">
        <f t="shared" si="13"/>
        <v>7.795698924731183</v>
      </c>
    </row>
    <row r="72" spans="2:9" x14ac:dyDescent="0.25">
      <c r="C72" t="s">
        <v>151</v>
      </c>
      <c r="D72" t="s">
        <v>102</v>
      </c>
      <c r="E72">
        <v>96516</v>
      </c>
      <c r="F72">
        <v>111</v>
      </c>
      <c r="G72">
        <v>0</v>
      </c>
      <c r="H72">
        <f t="shared" si="12"/>
        <v>1150.0683824443615</v>
      </c>
      <c r="I72">
        <f t="shared" si="13"/>
        <v>0</v>
      </c>
    </row>
    <row r="73" spans="2:9" x14ac:dyDescent="0.25">
      <c r="D73" t="s">
        <v>103</v>
      </c>
      <c r="E73">
        <v>259133</v>
      </c>
      <c r="F73">
        <v>529</v>
      </c>
      <c r="G73">
        <v>30</v>
      </c>
      <c r="H73">
        <f t="shared" si="12"/>
        <v>2041.4227443050479</v>
      </c>
      <c r="I73">
        <f t="shared" si="13"/>
        <v>5.6710775047258979</v>
      </c>
    </row>
    <row r="74" spans="2:9" x14ac:dyDescent="0.25">
      <c r="C74" s="4" t="s">
        <v>104</v>
      </c>
      <c r="D74" s="4" t="s">
        <v>102</v>
      </c>
      <c r="E74" s="4">
        <f>SUM(E70,E72)</f>
        <v>196765</v>
      </c>
      <c r="F74" s="4">
        <f t="shared" ref="F74:G75" si="14">SUM(F70,F72)</f>
        <v>266</v>
      </c>
      <c r="G74" s="4">
        <f t="shared" si="14"/>
        <v>3</v>
      </c>
      <c r="H74" s="4">
        <f t="shared" si="12"/>
        <v>1351.8664396615252</v>
      </c>
      <c r="I74" s="4">
        <f t="shared" si="13"/>
        <v>1.1278195488721803</v>
      </c>
    </row>
    <row r="75" spans="2:9" x14ac:dyDescent="0.25">
      <c r="C75" s="4"/>
      <c r="D75" s="4" t="s">
        <v>103</v>
      </c>
      <c r="E75" s="4">
        <f>SUM(E71,E73)</f>
        <v>561895</v>
      </c>
      <c r="F75" s="4">
        <f t="shared" si="14"/>
        <v>1273</v>
      </c>
      <c r="G75" s="4">
        <f t="shared" si="14"/>
        <v>88</v>
      </c>
      <c r="H75" s="4">
        <f t="shared" si="12"/>
        <v>2265.5478336699916</v>
      </c>
      <c r="I75" s="4">
        <f t="shared" si="13"/>
        <v>6.912804399057344</v>
      </c>
    </row>
    <row r="78" spans="2:9" x14ac:dyDescent="0.25">
      <c r="C78" t="s">
        <v>96</v>
      </c>
      <c r="E78" t="s">
        <v>97</v>
      </c>
      <c r="F78" t="s">
        <v>98</v>
      </c>
      <c r="G78" t="s">
        <v>142</v>
      </c>
      <c r="H78" t="s">
        <v>100</v>
      </c>
      <c r="I78" t="s">
        <v>143</v>
      </c>
    </row>
    <row r="79" spans="2:9" x14ac:dyDescent="0.25">
      <c r="C79" t="s">
        <v>144</v>
      </c>
      <c r="D79" t="s">
        <v>102</v>
      </c>
      <c r="E79">
        <v>81336</v>
      </c>
      <c r="F79">
        <v>144</v>
      </c>
      <c r="G79">
        <v>8</v>
      </c>
      <c r="H79">
        <f t="shared" ref="H79:H84" si="15">F79/E79*1000000</f>
        <v>1770.4337562702863</v>
      </c>
      <c r="I79">
        <f t="shared" ref="I79:I84" si="16">G79/F79*100</f>
        <v>5.5555555555555554</v>
      </c>
    </row>
    <row r="80" spans="2:9" x14ac:dyDescent="0.25">
      <c r="D80" t="s">
        <v>103</v>
      </c>
      <c r="E80">
        <v>264417</v>
      </c>
      <c r="F80">
        <v>476</v>
      </c>
      <c r="G80">
        <v>69</v>
      </c>
      <c r="H80">
        <f t="shared" si="15"/>
        <v>1800.1868261117856</v>
      </c>
      <c r="I80">
        <f t="shared" si="16"/>
        <v>14.495798319327733</v>
      </c>
    </row>
    <row r="81" spans="3:9" x14ac:dyDescent="0.25">
      <c r="C81" t="s">
        <v>145</v>
      </c>
      <c r="D81" t="s">
        <v>102</v>
      </c>
      <c r="E81">
        <v>63168</v>
      </c>
      <c r="F81">
        <v>95</v>
      </c>
      <c r="G81">
        <v>1</v>
      </c>
      <c r="H81">
        <f t="shared" si="15"/>
        <v>1503.9260385005066</v>
      </c>
      <c r="I81">
        <f t="shared" si="16"/>
        <v>1.0526315789473684</v>
      </c>
    </row>
    <row r="82" spans="3:9" x14ac:dyDescent="0.25">
      <c r="D82" t="s">
        <v>103</v>
      </c>
      <c r="E82">
        <v>286684</v>
      </c>
      <c r="F82">
        <v>634</v>
      </c>
      <c r="G82">
        <v>84</v>
      </c>
      <c r="H82">
        <f t="shared" si="15"/>
        <v>2211.4941887234727</v>
      </c>
      <c r="I82">
        <f t="shared" si="16"/>
        <v>13.249211356466878</v>
      </c>
    </row>
    <row r="83" spans="3:9" x14ac:dyDescent="0.25">
      <c r="C83" s="4" t="s">
        <v>104</v>
      </c>
      <c r="D83" s="4" t="s">
        <v>102</v>
      </c>
      <c r="E83" s="4">
        <f>SUM(E79,E81)</f>
        <v>144504</v>
      </c>
      <c r="F83" s="4">
        <f t="shared" ref="F83:G84" si="17">SUM(F79,F81)</f>
        <v>239</v>
      </c>
      <c r="G83" s="4">
        <f t="shared" si="17"/>
        <v>9</v>
      </c>
      <c r="H83" s="4">
        <f t="shared" si="15"/>
        <v>1653.9334551292698</v>
      </c>
      <c r="I83" s="4">
        <f t="shared" si="16"/>
        <v>3.7656903765690379</v>
      </c>
    </row>
    <row r="84" spans="3:9" x14ac:dyDescent="0.25">
      <c r="C84" s="4"/>
      <c r="D84" s="4" t="s">
        <v>103</v>
      </c>
      <c r="E84" s="4">
        <f>SUM(E80,E82)</f>
        <v>551101</v>
      </c>
      <c r="F84" s="4">
        <f t="shared" si="17"/>
        <v>1110</v>
      </c>
      <c r="G84" s="4">
        <f t="shared" si="17"/>
        <v>153</v>
      </c>
      <c r="H84" s="4">
        <f t="shared" si="15"/>
        <v>2014.1498563784132</v>
      </c>
      <c r="I84" s="4">
        <f t="shared" si="16"/>
        <v>13.783783783783784</v>
      </c>
    </row>
    <row r="89" spans="3:9" x14ac:dyDescent="0.25">
      <c r="C89" t="s">
        <v>158</v>
      </c>
      <c r="D89" t="s">
        <v>102</v>
      </c>
      <c r="E89">
        <v>122191</v>
      </c>
      <c r="F89">
        <v>171</v>
      </c>
      <c r="G89">
        <v>1</v>
      </c>
      <c r="H89">
        <f t="shared" ref="H89:H96" si="18">F89/E89*1000000</f>
        <v>1399.4484045469796</v>
      </c>
      <c r="I89">
        <f t="shared" ref="I89:I96" si="19">G89/F89*100</f>
        <v>0.58479532163742687</v>
      </c>
    </row>
    <row r="90" spans="3:9" x14ac:dyDescent="0.25">
      <c r="D90" t="s">
        <v>103</v>
      </c>
      <c r="E90">
        <v>358770</v>
      </c>
      <c r="F90">
        <v>726</v>
      </c>
      <c r="G90">
        <v>90</v>
      </c>
      <c r="H90">
        <f t="shared" si="18"/>
        <v>2023.5805669370347</v>
      </c>
      <c r="I90">
        <f t="shared" si="19"/>
        <v>12.396694214876034</v>
      </c>
    </row>
    <row r="91" spans="3:9" x14ac:dyDescent="0.25">
      <c r="C91" t="s">
        <v>159</v>
      </c>
      <c r="D91" t="s">
        <v>102</v>
      </c>
      <c r="E91">
        <v>156032</v>
      </c>
      <c r="F91">
        <v>224</v>
      </c>
      <c r="G91">
        <v>3</v>
      </c>
      <c r="H91">
        <f t="shared" si="18"/>
        <v>1435.6029532403611</v>
      </c>
      <c r="I91">
        <f t="shared" si="19"/>
        <v>1.3392857142857142</v>
      </c>
    </row>
    <row r="92" spans="3:9" x14ac:dyDescent="0.25">
      <c r="D92" t="s">
        <v>103</v>
      </c>
      <c r="E92">
        <v>458395</v>
      </c>
      <c r="F92">
        <v>1084</v>
      </c>
      <c r="G92">
        <v>156</v>
      </c>
      <c r="H92">
        <f t="shared" si="18"/>
        <v>2364.7727396677537</v>
      </c>
      <c r="I92">
        <f t="shared" si="19"/>
        <v>14.391143911439114</v>
      </c>
    </row>
    <row r="93" spans="3:9" x14ac:dyDescent="0.25">
      <c r="C93" t="s">
        <v>160</v>
      </c>
      <c r="D93" t="s">
        <v>102</v>
      </c>
      <c r="E93">
        <v>131453</v>
      </c>
      <c r="F93">
        <v>227</v>
      </c>
      <c r="G93">
        <v>4</v>
      </c>
      <c r="H93">
        <f t="shared" si="18"/>
        <v>1726.8529436376498</v>
      </c>
      <c r="I93">
        <f t="shared" si="19"/>
        <v>1.7621145374449341</v>
      </c>
    </row>
    <row r="94" spans="3:9" x14ac:dyDescent="0.25">
      <c r="D94" t="s">
        <v>103</v>
      </c>
      <c r="E94">
        <v>366332</v>
      </c>
      <c r="F94">
        <v>862</v>
      </c>
      <c r="G94">
        <v>104</v>
      </c>
      <c r="H94">
        <f t="shared" si="18"/>
        <v>2353.0567900156143</v>
      </c>
      <c r="I94">
        <f t="shared" si="19"/>
        <v>12.064965197215777</v>
      </c>
    </row>
    <row r="95" spans="3:9" x14ac:dyDescent="0.25">
      <c r="C95" s="4" t="s">
        <v>104</v>
      </c>
      <c r="D95" s="4" t="s">
        <v>102</v>
      </c>
      <c r="E95" s="4">
        <f>SUM(E89,E91,E93)</f>
        <v>409676</v>
      </c>
      <c r="F95" s="4">
        <f t="shared" ref="F95:G96" si="20">SUM(F89,F91,F93)</f>
        <v>622</v>
      </c>
      <c r="G95" s="4">
        <f t="shared" si="20"/>
        <v>8</v>
      </c>
      <c r="H95" s="4">
        <f t="shared" si="18"/>
        <v>1518.2729766937775</v>
      </c>
      <c r="I95" s="4">
        <f t="shared" si="19"/>
        <v>1.2861736334405145</v>
      </c>
    </row>
    <row r="96" spans="3:9" x14ac:dyDescent="0.25">
      <c r="C96" s="4"/>
      <c r="D96" s="4" t="s">
        <v>103</v>
      </c>
      <c r="E96" s="4">
        <f>SUM(E90,E92,E94)</f>
        <v>1183497</v>
      </c>
      <c r="F96" s="4">
        <f t="shared" si="20"/>
        <v>2672</v>
      </c>
      <c r="G96" s="4">
        <f t="shared" si="20"/>
        <v>350</v>
      </c>
      <c r="H96" s="4">
        <f t="shared" si="18"/>
        <v>2257.7159046453012</v>
      </c>
      <c r="I96" s="4">
        <f t="shared" si="19"/>
        <v>13.09880239520958</v>
      </c>
    </row>
    <row r="100" spans="3:28" s="5" customFormat="1" x14ac:dyDescent="0.25"/>
    <row r="102" spans="3:28" x14ac:dyDescent="0.25">
      <c r="C102" s="4" t="s">
        <v>107</v>
      </c>
    </row>
    <row r="105" spans="3:28" x14ac:dyDescent="0.25">
      <c r="C105" t="s">
        <v>96</v>
      </c>
      <c r="E105" t="s">
        <v>97</v>
      </c>
      <c r="F105" t="s">
        <v>98</v>
      </c>
      <c r="G105" t="s">
        <v>142</v>
      </c>
      <c r="H105" t="s">
        <v>100</v>
      </c>
      <c r="I105" t="s">
        <v>143</v>
      </c>
    </row>
    <row r="106" spans="3:28" x14ac:dyDescent="0.25">
      <c r="C106" t="s">
        <v>154</v>
      </c>
      <c r="D106" t="s">
        <v>102</v>
      </c>
      <c r="E106">
        <v>148371</v>
      </c>
      <c r="F106">
        <v>157</v>
      </c>
      <c r="G106">
        <v>9</v>
      </c>
      <c r="H106">
        <f t="shared" ref="H106:H111" si="21">F106/E106*1000000</f>
        <v>1058.1582654292281</v>
      </c>
      <c r="I106">
        <f t="shared" ref="I106:I111" si="22">G106/F106*100</f>
        <v>5.7324840764331215</v>
      </c>
      <c r="O106" t="s">
        <v>96</v>
      </c>
      <c r="Q106" t="s">
        <v>97</v>
      </c>
      <c r="R106" t="s">
        <v>98</v>
      </c>
    </row>
    <row r="107" spans="3:28" x14ac:dyDescent="0.25">
      <c r="D107" t="s">
        <v>103</v>
      </c>
      <c r="E107">
        <v>542805</v>
      </c>
      <c r="F107">
        <v>771</v>
      </c>
      <c r="G107">
        <v>15</v>
      </c>
      <c r="H107">
        <f t="shared" si="21"/>
        <v>1420.3995910133474</v>
      </c>
      <c r="I107">
        <f t="shared" si="22"/>
        <v>1.9455252918287937</v>
      </c>
      <c r="O107" t="s">
        <v>194</v>
      </c>
      <c r="P107" t="s">
        <v>102</v>
      </c>
      <c r="Q107">
        <v>114962</v>
      </c>
      <c r="R107">
        <v>106</v>
      </c>
      <c r="S107">
        <f>R107/Q107*1000000</f>
        <v>922.04380577930101</v>
      </c>
    </row>
    <row r="108" spans="3:28" x14ac:dyDescent="0.25">
      <c r="C108" t="s">
        <v>155</v>
      </c>
      <c r="D108" t="s">
        <v>102</v>
      </c>
      <c r="E108">
        <v>115078</v>
      </c>
      <c r="F108">
        <v>110</v>
      </c>
      <c r="G108">
        <v>9</v>
      </c>
      <c r="H108">
        <f t="shared" si="21"/>
        <v>955.87340760180052</v>
      </c>
      <c r="I108">
        <f t="shared" si="22"/>
        <v>8.1818181818181817</v>
      </c>
      <c r="P108" t="s">
        <v>103</v>
      </c>
      <c r="Q108">
        <v>317216</v>
      </c>
      <c r="R108">
        <v>356</v>
      </c>
      <c r="S108">
        <f>R108/Q108*1000000</f>
        <v>1122.2636941390094</v>
      </c>
    </row>
    <row r="109" spans="3:28" x14ac:dyDescent="0.25">
      <c r="D109" t="s">
        <v>103</v>
      </c>
      <c r="E109">
        <v>401579</v>
      </c>
      <c r="F109">
        <v>737</v>
      </c>
      <c r="G109">
        <v>14</v>
      </c>
      <c r="H109">
        <f t="shared" si="21"/>
        <v>1835.2553295864575</v>
      </c>
      <c r="I109">
        <f t="shared" si="22"/>
        <v>1.8995929443690638</v>
      </c>
      <c r="O109" t="s">
        <v>194</v>
      </c>
      <c r="P109" t="s">
        <v>102</v>
      </c>
      <c r="Q109">
        <v>103489</v>
      </c>
      <c r="R109">
        <v>100</v>
      </c>
      <c r="S109">
        <f t="shared" ref="S109:S122" si="23">R109/Q109*1000000</f>
        <v>966.28627197093408</v>
      </c>
      <c r="W109" s="28" t="s">
        <v>198</v>
      </c>
    </row>
    <row r="110" spans="3:28" x14ac:dyDescent="0.25">
      <c r="C110" s="4" t="s">
        <v>104</v>
      </c>
      <c r="D110" s="4" t="s">
        <v>102</v>
      </c>
      <c r="E110" s="4">
        <f>SUM(E106,E108)</f>
        <v>263449</v>
      </c>
      <c r="F110" s="4">
        <f t="shared" ref="F110:G111" si="24">SUM(F106,F108)</f>
        <v>267</v>
      </c>
      <c r="G110" s="4">
        <f t="shared" si="24"/>
        <v>18</v>
      </c>
      <c r="H110" s="4">
        <f t="shared" si="21"/>
        <v>1013.4788896522667</v>
      </c>
      <c r="I110" s="4">
        <f t="shared" si="22"/>
        <v>6.7415730337078648</v>
      </c>
      <c r="P110" t="s">
        <v>103</v>
      </c>
      <c r="Q110">
        <v>384590</v>
      </c>
      <c r="R110">
        <v>429</v>
      </c>
      <c r="S110">
        <f t="shared" si="23"/>
        <v>1115.473621259003</v>
      </c>
      <c r="W110" t="s">
        <v>97</v>
      </c>
      <c r="X110" t="s">
        <v>23</v>
      </c>
      <c r="Y110" t="s">
        <v>199</v>
      </c>
      <c r="Z110" t="s">
        <v>140</v>
      </c>
      <c r="AA110" t="s">
        <v>200</v>
      </c>
      <c r="AB110" s="4" t="s">
        <v>201</v>
      </c>
    </row>
    <row r="111" spans="3:28" x14ac:dyDescent="0.25">
      <c r="C111" s="4"/>
      <c r="D111" s="4" t="s">
        <v>103</v>
      </c>
      <c r="E111" s="4">
        <f>SUM(E107,E109)</f>
        <v>944384</v>
      </c>
      <c r="F111" s="4">
        <f t="shared" si="24"/>
        <v>1508</v>
      </c>
      <c r="G111" s="4">
        <f t="shared" si="24"/>
        <v>29</v>
      </c>
      <c r="H111" s="4">
        <f t="shared" si="21"/>
        <v>1596.8080780699377</v>
      </c>
      <c r="I111" s="4">
        <f t="shared" si="22"/>
        <v>1.9230769230769231</v>
      </c>
      <c r="O111" s="4" t="s">
        <v>104</v>
      </c>
      <c r="P111" s="4" t="s">
        <v>102</v>
      </c>
      <c r="Q111" s="4">
        <f>SUM(Q107,Q109)</f>
        <v>218451</v>
      </c>
      <c r="R111" s="4">
        <f t="shared" ref="R111:R112" si="25">SUM(R107,R109)</f>
        <v>206</v>
      </c>
      <c r="S111" s="4">
        <f t="shared" si="23"/>
        <v>943.00323642372894</v>
      </c>
      <c r="V111" t="s">
        <v>202</v>
      </c>
      <c r="W111">
        <v>477551.6</v>
      </c>
      <c r="X111">
        <v>1230</v>
      </c>
      <c r="Y111">
        <v>570</v>
      </c>
      <c r="Z111">
        <v>4</v>
      </c>
      <c r="AA111">
        <v>1193.5882949612146</v>
      </c>
      <c r="AB111" s="4">
        <v>0.70175438596491224</v>
      </c>
    </row>
    <row r="112" spans="3:28" x14ac:dyDescent="0.25">
      <c r="C112" s="4"/>
      <c r="D112" s="4"/>
      <c r="E112" s="4"/>
      <c r="F112" s="4"/>
      <c r="G112" s="4"/>
      <c r="H112" s="4"/>
      <c r="I112" s="4"/>
      <c r="O112" s="4"/>
      <c r="P112" s="4" t="s">
        <v>103</v>
      </c>
      <c r="Q112" s="4">
        <f>SUM(Q108,Q110)</f>
        <v>701806</v>
      </c>
      <c r="R112" s="4">
        <f t="shared" si="25"/>
        <v>785</v>
      </c>
      <c r="S112" s="4">
        <f t="shared" si="23"/>
        <v>1118.5427311821215</v>
      </c>
      <c r="V112" t="s">
        <v>203</v>
      </c>
      <c r="W112">
        <v>2230825.2000000002</v>
      </c>
      <c r="X112">
        <v>4022</v>
      </c>
      <c r="Y112">
        <v>2246</v>
      </c>
      <c r="Z112">
        <v>22</v>
      </c>
      <c r="AA112">
        <v>1006.8023258837133</v>
      </c>
      <c r="AB112" s="4">
        <v>0.97951914514692784</v>
      </c>
    </row>
    <row r="113" spans="3:28" x14ac:dyDescent="0.25">
      <c r="C113" t="s">
        <v>156</v>
      </c>
      <c r="D113" t="s">
        <v>102</v>
      </c>
      <c r="E113">
        <v>128618</v>
      </c>
      <c r="F113">
        <v>116</v>
      </c>
      <c r="G113">
        <v>1</v>
      </c>
      <c r="H113">
        <f t="shared" ref="H113:H118" si="26">F113/E113*1000000</f>
        <v>901.89553561709874</v>
      </c>
      <c r="I113">
        <f t="shared" ref="I113:I118" si="27">G113/F113*100</f>
        <v>0.86206896551724133</v>
      </c>
      <c r="O113" t="s">
        <v>194</v>
      </c>
      <c r="P113" t="s">
        <v>102</v>
      </c>
      <c r="Q113">
        <v>145278</v>
      </c>
      <c r="R113">
        <v>81</v>
      </c>
      <c r="S113">
        <f t="shared" si="23"/>
        <v>557.55172841035801</v>
      </c>
      <c r="AB113" s="4"/>
    </row>
    <row r="114" spans="3:28" x14ac:dyDescent="0.25">
      <c r="D114" t="s">
        <v>103</v>
      </c>
      <c r="E114">
        <v>271560</v>
      </c>
      <c r="F114">
        <v>385</v>
      </c>
      <c r="G114">
        <v>6</v>
      </c>
      <c r="H114">
        <f t="shared" si="26"/>
        <v>1417.7345706289584</v>
      </c>
      <c r="I114">
        <f t="shared" si="27"/>
        <v>1.5584415584415585</v>
      </c>
      <c r="P114" t="s">
        <v>103</v>
      </c>
      <c r="Q114">
        <v>546801</v>
      </c>
      <c r="R114">
        <v>603</v>
      </c>
      <c r="S114">
        <f t="shared" si="23"/>
        <v>1102.7777930179352</v>
      </c>
      <c r="AB114" s="4"/>
    </row>
    <row r="115" spans="3:28" x14ac:dyDescent="0.25">
      <c r="C115" t="s">
        <v>157</v>
      </c>
      <c r="D115" t="s">
        <v>102</v>
      </c>
      <c r="E115">
        <v>142975</v>
      </c>
      <c r="F115">
        <v>163</v>
      </c>
      <c r="G115">
        <v>1</v>
      </c>
      <c r="H115">
        <f t="shared" si="26"/>
        <v>1140.059450952964</v>
      </c>
      <c r="I115">
        <f t="shared" si="27"/>
        <v>0.61349693251533743</v>
      </c>
      <c r="O115" t="s">
        <v>195</v>
      </c>
      <c r="P115" t="s">
        <v>102</v>
      </c>
      <c r="Q115">
        <v>58549</v>
      </c>
      <c r="R115">
        <v>22</v>
      </c>
      <c r="S115">
        <f t="shared" si="23"/>
        <v>375.75364224837318</v>
      </c>
      <c r="AB115" s="4"/>
    </row>
    <row r="116" spans="3:28" x14ac:dyDescent="0.25">
      <c r="D116" t="s">
        <v>103</v>
      </c>
      <c r="E116">
        <v>264333</v>
      </c>
      <c r="F116">
        <v>379</v>
      </c>
      <c r="G116">
        <v>3</v>
      </c>
      <c r="H116">
        <f t="shared" si="26"/>
        <v>1433.7975205517284</v>
      </c>
      <c r="I116">
        <f t="shared" si="27"/>
        <v>0.79155672823219003</v>
      </c>
      <c r="P116" t="s">
        <v>103</v>
      </c>
      <c r="Q116">
        <v>232430</v>
      </c>
      <c r="R116">
        <v>183</v>
      </c>
      <c r="S116">
        <f t="shared" si="23"/>
        <v>787.33382093533544</v>
      </c>
      <c r="AB116" s="4"/>
    </row>
    <row r="117" spans="3:28" x14ac:dyDescent="0.25">
      <c r="C117" s="4" t="s">
        <v>104</v>
      </c>
      <c r="D117" s="4" t="s">
        <v>102</v>
      </c>
      <c r="E117" s="4">
        <f>SUM(E113,E115)</f>
        <v>271593</v>
      </c>
      <c r="F117" s="4">
        <f t="shared" ref="F117:G118" si="28">SUM(F113,F115)</f>
        <v>279</v>
      </c>
      <c r="G117" s="4">
        <f t="shared" si="28"/>
        <v>2</v>
      </c>
      <c r="H117" s="4">
        <f t="shared" si="26"/>
        <v>1027.2724260198165</v>
      </c>
      <c r="I117" s="4">
        <f t="shared" si="27"/>
        <v>0.71684587813620071</v>
      </c>
      <c r="O117" t="s">
        <v>196</v>
      </c>
      <c r="P117" t="s">
        <v>102</v>
      </c>
      <c r="Q117">
        <v>95598</v>
      </c>
      <c r="R117">
        <v>135</v>
      </c>
      <c r="S117">
        <f t="shared" si="23"/>
        <v>1412.1634343814724</v>
      </c>
      <c r="W117" s="28" t="s">
        <v>204</v>
      </c>
      <c r="AB117" s="4"/>
    </row>
    <row r="118" spans="3:28" x14ac:dyDescent="0.25">
      <c r="C118" s="4"/>
      <c r="D118" s="4" t="s">
        <v>103</v>
      </c>
      <c r="E118" s="4">
        <f>SUM(E114,E116)</f>
        <v>535893</v>
      </c>
      <c r="F118" s="4">
        <f t="shared" si="28"/>
        <v>764</v>
      </c>
      <c r="G118" s="4">
        <f t="shared" si="28"/>
        <v>9</v>
      </c>
      <c r="H118" s="4">
        <f t="shared" si="26"/>
        <v>1425.6577339132998</v>
      </c>
      <c r="I118" s="4">
        <f t="shared" si="27"/>
        <v>1.1780104712041886</v>
      </c>
      <c r="P118" t="s">
        <v>103</v>
      </c>
      <c r="Q118">
        <v>220525</v>
      </c>
      <c r="R118">
        <v>260</v>
      </c>
      <c r="S118">
        <f t="shared" si="23"/>
        <v>1179.0046479990931</v>
      </c>
      <c r="W118" t="s">
        <v>97</v>
      </c>
      <c r="X118" t="s">
        <v>23</v>
      </c>
      <c r="Y118" t="s">
        <v>199</v>
      </c>
      <c r="Z118" t="s">
        <v>140</v>
      </c>
      <c r="AA118" t="s">
        <v>200</v>
      </c>
      <c r="AB118" s="4" t="s">
        <v>201</v>
      </c>
    </row>
    <row r="119" spans="3:28" x14ac:dyDescent="0.25">
      <c r="C119" s="4"/>
      <c r="D119" s="4"/>
      <c r="E119" s="4"/>
      <c r="F119" s="4"/>
      <c r="G119" s="4"/>
      <c r="H119" s="4"/>
      <c r="I119" s="4"/>
      <c r="O119" t="s">
        <v>197</v>
      </c>
      <c r="P119" t="s">
        <v>102</v>
      </c>
      <c r="Q119">
        <v>64878</v>
      </c>
      <c r="R119">
        <v>68</v>
      </c>
      <c r="S119">
        <f t="shared" si="23"/>
        <v>1048.1210888128487</v>
      </c>
      <c r="V119" t="s">
        <v>202</v>
      </c>
      <c r="W119">
        <v>396749.6</v>
      </c>
      <c r="X119">
        <v>955</v>
      </c>
      <c r="Y119">
        <v>371</v>
      </c>
      <c r="Z119">
        <v>7</v>
      </c>
      <c r="AA119">
        <v>935.09861131555022</v>
      </c>
      <c r="AB119" s="4">
        <v>1.8867924528301887</v>
      </c>
    </row>
    <row r="120" spans="3:28" x14ac:dyDescent="0.25">
      <c r="C120" s="4"/>
      <c r="D120" s="4"/>
      <c r="E120" s="4"/>
      <c r="F120" s="4"/>
      <c r="G120" s="4"/>
      <c r="H120" s="4"/>
      <c r="I120" s="4"/>
      <c r="P120" t="s">
        <v>103</v>
      </c>
      <c r="Q120">
        <v>177437</v>
      </c>
      <c r="R120">
        <v>192</v>
      </c>
      <c r="S120">
        <f t="shared" si="23"/>
        <v>1082.0742009840112</v>
      </c>
      <c r="V120" t="s">
        <v>203</v>
      </c>
      <c r="W120">
        <v>1853866.9</v>
      </c>
      <c r="X120">
        <v>3300</v>
      </c>
      <c r="Y120">
        <v>1775</v>
      </c>
      <c r="Z120">
        <v>9</v>
      </c>
      <c r="AA120">
        <v>957.45816487688523</v>
      </c>
      <c r="AB120" s="4">
        <v>0.50704225352112675</v>
      </c>
    </row>
    <row r="121" spans="3:28" x14ac:dyDescent="0.25">
      <c r="O121" s="4" t="s">
        <v>104</v>
      </c>
      <c r="P121" s="4" t="s">
        <v>102</v>
      </c>
      <c r="Q121" s="4">
        <f>SUM(Q113,Q115,Q117,Q119)</f>
        <v>364303</v>
      </c>
      <c r="R121" s="4">
        <f>SUM(R113,R115,R117,R119)</f>
        <v>306</v>
      </c>
      <c r="S121" s="4">
        <f t="shared" si="23"/>
        <v>839.96014306772111</v>
      </c>
      <c r="AB121" s="4"/>
    </row>
    <row r="122" spans="3:28" x14ac:dyDescent="0.25">
      <c r="O122" s="4"/>
      <c r="P122" s="4" t="s">
        <v>103</v>
      </c>
      <c r="Q122" s="4">
        <f>SUM(Q114,Q116,Q118,Q120)</f>
        <v>1177193</v>
      </c>
      <c r="R122" s="4">
        <f>SUM(R114,R116,R118,R120)</f>
        <v>1238</v>
      </c>
      <c r="S122" s="4">
        <f t="shared" si="23"/>
        <v>1051.6542317190128</v>
      </c>
      <c r="AB122" s="4"/>
    </row>
    <row r="125" spans="3:28" x14ac:dyDescent="0.25">
      <c r="C125" s="4"/>
      <c r="D125" s="4"/>
      <c r="E125" s="4"/>
      <c r="F125" s="4"/>
      <c r="G125" s="4"/>
      <c r="H125" s="4"/>
      <c r="I125" s="4"/>
    </row>
    <row r="126" spans="3:28" x14ac:dyDescent="0.25">
      <c r="C126" s="4"/>
      <c r="D126" s="4"/>
      <c r="E126" s="4"/>
      <c r="F126" s="4"/>
      <c r="G126" s="4"/>
      <c r="H126" s="4"/>
      <c r="I126" s="4"/>
    </row>
    <row r="127" spans="3:28" x14ac:dyDescent="0.25">
      <c r="C127" s="4"/>
      <c r="D127" s="4"/>
      <c r="E127" s="4"/>
      <c r="F127" s="4"/>
      <c r="G127" s="4"/>
      <c r="H127" s="4"/>
      <c r="I127" s="4"/>
    </row>
    <row r="128" spans="3:28" x14ac:dyDescent="0.25">
      <c r="C128" s="4"/>
      <c r="D128" s="4"/>
      <c r="E128" s="4"/>
      <c r="F128" s="4"/>
      <c r="G128" s="4"/>
      <c r="H128" s="4"/>
      <c r="I128" s="4"/>
    </row>
    <row r="129" spans="3:9" x14ac:dyDescent="0.25">
      <c r="C129" s="4"/>
      <c r="D129" s="4"/>
      <c r="E129" s="4"/>
      <c r="F129" s="4"/>
      <c r="G129" s="4"/>
      <c r="H129" s="4"/>
      <c r="I129" s="4"/>
    </row>
    <row r="130" spans="3:9" s="5" customFormat="1" x14ac:dyDescent="0.25"/>
    <row r="131" spans="3:9" x14ac:dyDescent="0.25">
      <c r="C131" s="4" t="s">
        <v>170</v>
      </c>
    </row>
    <row r="133" spans="3:9" x14ac:dyDescent="0.25">
      <c r="C133" t="s">
        <v>190</v>
      </c>
      <c r="D133" t="s">
        <v>102</v>
      </c>
      <c r="E133">
        <v>66836</v>
      </c>
      <c r="F133">
        <v>74</v>
      </c>
      <c r="G133">
        <v>17</v>
      </c>
      <c r="H133">
        <f t="shared" ref="H133:H138" si="29">F133/E133*1000000</f>
        <v>1107.1877431324435</v>
      </c>
      <c r="I133">
        <f t="shared" ref="I133:I138" si="30">G133/F133*100</f>
        <v>22.972972972972975</v>
      </c>
    </row>
    <row r="134" spans="3:9" x14ac:dyDescent="0.25">
      <c r="D134" t="s">
        <v>103</v>
      </c>
      <c r="E134">
        <v>200009</v>
      </c>
      <c r="F134">
        <v>488</v>
      </c>
      <c r="G134">
        <v>146</v>
      </c>
      <c r="H134">
        <f t="shared" si="29"/>
        <v>2439.8902049407775</v>
      </c>
      <c r="I134">
        <f t="shared" si="30"/>
        <v>29.918032786885245</v>
      </c>
    </row>
    <row r="135" spans="3:9" x14ac:dyDescent="0.25">
      <c r="C135" t="s">
        <v>191</v>
      </c>
      <c r="D135" t="s">
        <v>102</v>
      </c>
      <c r="E135">
        <v>65497</v>
      </c>
      <c r="F135">
        <v>46</v>
      </c>
      <c r="G135">
        <v>4</v>
      </c>
      <c r="H135">
        <f t="shared" si="29"/>
        <v>702.3222437668901</v>
      </c>
      <c r="I135">
        <f t="shared" si="30"/>
        <v>8.695652173913043</v>
      </c>
    </row>
    <row r="136" spans="3:9" x14ac:dyDescent="0.25">
      <c r="D136" t="s">
        <v>103</v>
      </c>
      <c r="E136">
        <v>237932</v>
      </c>
      <c r="F136">
        <v>415</v>
      </c>
      <c r="G136">
        <v>124</v>
      </c>
      <c r="H136">
        <f t="shared" si="29"/>
        <v>1744.1958206546408</v>
      </c>
      <c r="I136">
        <f t="shared" si="30"/>
        <v>29.879518072289159</v>
      </c>
    </row>
    <row r="137" spans="3:9" x14ac:dyDescent="0.25">
      <c r="C137" s="4" t="s">
        <v>104</v>
      </c>
      <c r="D137" s="4" t="s">
        <v>102</v>
      </c>
      <c r="E137" s="4">
        <f>SUM(E133,E135)</f>
        <v>132333</v>
      </c>
      <c r="F137" s="4">
        <f t="shared" ref="F137:G138" si="31">SUM(F133,F135)</f>
        <v>120</v>
      </c>
      <c r="G137" s="4">
        <f t="shared" si="31"/>
        <v>21</v>
      </c>
      <c r="H137" s="4">
        <f t="shared" si="29"/>
        <v>906.80329169594881</v>
      </c>
      <c r="I137" s="4">
        <f t="shared" si="30"/>
        <v>17.5</v>
      </c>
    </row>
    <row r="138" spans="3:9" x14ac:dyDescent="0.25">
      <c r="C138" s="4"/>
      <c r="D138" s="4" t="s">
        <v>103</v>
      </c>
      <c r="E138" s="4">
        <f>SUM(E134,E136)</f>
        <v>437941</v>
      </c>
      <c r="F138" s="4">
        <f t="shared" si="31"/>
        <v>903</v>
      </c>
      <c r="G138" s="4">
        <f t="shared" si="31"/>
        <v>270</v>
      </c>
      <c r="H138" s="4">
        <f t="shared" si="29"/>
        <v>2061.9215830442913</v>
      </c>
      <c r="I138" s="4">
        <f t="shared" si="30"/>
        <v>29.900332225913623</v>
      </c>
    </row>
    <row r="142" spans="3:9" x14ac:dyDescent="0.25">
      <c r="C142" t="s">
        <v>163</v>
      </c>
      <c r="D142" t="s">
        <v>102</v>
      </c>
      <c r="E142">
        <v>114841</v>
      </c>
      <c r="F142">
        <v>177</v>
      </c>
      <c r="G142">
        <v>24</v>
      </c>
      <c r="H142">
        <f t="shared" ref="H142:H151" si="32">F142/E142*1000000</f>
        <v>1541.2613961912557</v>
      </c>
      <c r="I142">
        <f t="shared" ref="I142:I151" si="33">G142/F142*100</f>
        <v>13.559322033898304</v>
      </c>
    </row>
    <row r="143" spans="3:9" x14ac:dyDescent="0.25">
      <c r="D143" t="s">
        <v>103</v>
      </c>
      <c r="E143">
        <v>288111</v>
      </c>
      <c r="F143">
        <v>712</v>
      </c>
      <c r="G143">
        <v>80</v>
      </c>
      <c r="H143">
        <f t="shared" si="32"/>
        <v>2471.2697536713281</v>
      </c>
      <c r="I143">
        <f t="shared" si="33"/>
        <v>11.235955056179774</v>
      </c>
    </row>
    <row r="144" spans="3:9" x14ac:dyDescent="0.25">
      <c r="C144" t="s">
        <v>164</v>
      </c>
      <c r="D144" t="s">
        <v>102</v>
      </c>
      <c r="E144">
        <v>89972</v>
      </c>
      <c r="F144">
        <v>117</v>
      </c>
      <c r="G144">
        <v>17</v>
      </c>
      <c r="H144">
        <f t="shared" si="32"/>
        <v>1300.4045703107633</v>
      </c>
      <c r="I144">
        <f t="shared" si="33"/>
        <v>14.529914529914532</v>
      </c>
    </row>
    <row r="145" spans="3:9" x14ac:dyDescent="0.25">
      <c r="D145" t="s">
        <v>103</v>
      </c>
      <c r="E145">
        <v>253735</v>
      </c>
      <c r="F145">
        <v>644</v>
      </c>
      <c r="G145">
        <v>41</v>
      </c>
      <c r="H145">
        <f t="shared" si="32"/>
        <v>2538.0810688316551</v>
      </c>
      <c r="I145">
        <f t="shared" si="33"/>
        <v>6.366459627329192</v>
      </c>
    </row>
    <row r="146" spans="3:9" x14ac:dyDescent="0.25">
      <c r="C146" t="s">
        <v>165</v>
      </c>
      <c r="D146" t="s">
        <v>102</v>
      </c>
      <c r="E146">
        <v>105866</v>
      </c>
      <c r="F146">
        <v>158</v>
      </c>
      <c r="G146">
        <v>30</v>
      </c>
      <c r="H146">
        <f t="shared" si="32"/>
        <v>1492.4527232539249</v>
      </c>
      <c r="I146">
        <f t="shared" si="33"/>
        <v>18.9873417721519</v>
      </c>
    </row>
    <row r="147" spans="3:9" x14ac:dyDescent="0.25">
      <c r="D147" t="s">
        <v>103</v>
      </c>
      <c r="E147">
        <v>341873</v>
      </c>
      <c r="F147">
        <v>864</v>
      </c>
      <c r="G147">
        <v>113</v>
      </c>
      <c r="H147">
        <f t="shared" si="32"/>
        <v>2527.2542727855084</v>
      </c>
      <c r="I147">
        <f t="shared" si="33"/>
        <v>13.078703703703704</v>
      </c>
    </row>
    <row r="148" spans="3:9" x14ac:dyDescent="0.25">
      <c r="C148" t="s">
        <v>166</v>
      </c>
      <c r="D148" t="s">
        <v>102</v>
      </c>
      <c r="E148">
        <v>135414</v>
      </c>
      <c r="F148">
        <v>168</v>
      </c>
      <c r="G148">
        <v>26</v>
      </c>
      <c r="H148">
        <f t="shared" si="32"/>
        <v>1240.6398156763701</v>
      </c>
      <c r="I148">
        <f t="shared" si="33"/>
        <v>15.476190476190476</v>
      </c>
    </row>
    <row r="149" spans="3:9" x14ac:dyDescent="0.25">
      <c r="D149" t="s">
        <v>103</v>
      </c>
      <c r="E149">
        <v>295803</v>
      </c>
      <c r="F149">
        <v>746</v>
      </c>
      <c r="G149">
        <v>65</v>
      </c>
      <c r="H149">
        <f t="shared" si="32"/>
        <v>2521.9487293908446</v>
      </c>
      <c r="I149">
        <f t="shared" si="33"/>
        <v>8.713136729222521</v>
      </c>
    </row>
    <row r="150" spans="3:9" x14ac:dyDescent="0.25">
      <c r="C150" s="4" t="s">
        <v>104</v>
      </c>
      <c r="D150" s="4" t="s">
        <v>102</v>
      </c>
      <c r="E150" s="4">
        <f>SUM(E142,E144,E146,E148)</f>
        <v>446093</v>
      </c>
      <c r="F150" s="4">
        <f t="shared" ref="F150:G151" si="34">SUM(F142,F144,F146,F148)</f>
        <v>620</v>
      </c>
      <c r="G150" s="4">
        <f t="shared" si="34"/>
        <v>97</v>
      </c>
      <c r="H150" s="24">
        <f t="shared" si="32"/>
        <v>1389.8447184779855</v>
      </c>
      <c r="I150" s="4">
        <f t="shared" si="33"/>
        <v>15.645161290322582</v>
      </c>
    </row>
    <row r="151" spans="3:9" x14ac:dyDescent="0.25">
      <c r="C151" s="4"/>
      <c r="D151" s="4" t="s">
        <v>103</v>
      </c>
      <c r="E151" s="4">
        <f>SUM(E143,E145,E147,E149)</f>
        <v>1179522</v>
      </c>
      <c r="F151" s="4">
        <f t="shared" si="34"/>
        <v>2966</v>
      </c>
      <c r="G151" s="4">
        <f t="shared" si="34"/>
        <v>299</v>
      </c>
      <c r="H151" s="24">
        <f t="shared" si="32"/>
        <v>2514.5779391990991</v>
      </c>
      <c r="I151" s="4">
        <f t="shared" si="33"/>
        <v>10.080917060013487</v>
      </c>
    </row>
    <row r="152" spans="3:9" x14ac:dyDescent="0.25">
      <c r="C152" s="4"/>
      <c r="D152" s="4"/>
      <c r="E152" s="4"/>
      <c r="F152" s="4"/>
      <c r="G152" s="4"/>
      <c r="H152" s="24"/>
      <c r="I152" s="4"/>
    </row>
    <row r="153" spans="3:9" x14ac:dyDescent="0.25">
      <c r="C153" t="s">
        <v>167</v>
      </c>
      <c r="D153" t="s">
        <v>102</v>
      </c>
      <c r="E153">
        <v>132964</v>
      </c>
      <c r="F153">
        <v>184</v>
      </c>
      <c r="G153">
        <v>9</v>
      </c>
      <c r="H153" s="25">
        <f t="shared" ref="H153:H160" si="35">F153/E153*1000000</f>
        <v>1383.8332180138984</v>
      </c>
      <c r="I153">
        <f t="shared" ref="I153:I160" si="36">G153/F153*100</f>
        <v>4.8913043478260869</v>
      </c>
    </row>
    <row r="154" spans="3:9" x14ac:dyDescent="0.25">
      <c r="D154" t="s">
        <v>103</v>
      </c>
      <c r="E154">
        <v>369863</v>
      </c>
      <c r="F154">
        <v>690</v>
      </c>
      <c r="G154">
        <v>22</v>
      </c>
      <c r="H154" s="25">
        <f t="shared" si="35"/>
        <v>1865.5556246502083</v>
      </c>
      <c r="I154">
        <f t="shared" si="36"/>
        <v>3.1884057971014492</v>
      </c>
    </row>
    <row r="155" spans="3:9" x14ac:dyDescent="0.25">
      <c r="C155" t="s">
        <v>168</v>
      </c>
      <c r="D155" t="s">
        <v>102</v>
      </c>
      <c r="E155">
        <v>124492</v>
      </c>
      <c r="F155">
        <v>201</v>
      </c>
      <c r="G155">
        <v>2</v>
      </c>
      <c r="H155" s="25">
        <f t="shared" si="35"/>
        <v>1614.5615782540244</v>
      </c>
      <c r="I155">
        <f t="shared" si="36"/>
        <v>0.99502487562189057</v>
      </c>
    </row>
    <row r="156" spans="3:9" x14ac:dyDescent="0.25">
      <c r="D156" t="s">
        <v>103</v>
      </c>
      <c r="E156">
        <v>332929</v>
      </c>
      <c r="F156">
        <v>738</v>
      </c>
      <c r="G156">
        <v>64</v>
      </c>
      <c r="H156" s="25">
        <f t="shared" si="35"/>
        <v>2216.6888435672467</v>
      </c>
      <c r="I156">
        <f t="shared" si="36"/>
        <v>8.6720867208672079</v>
      </c>
    </row>
    <row r="157" spans="3:9" x14ac:dyDescent="0.25">
      <c r="C157" t="s">
        <v>169</v>
      </c>
      <c r="D157" t="s">
        <v>102</v>
      </c>
      <c r="E157">
        <v>130000</v>
      </c>
      <c r="F157">
        <v>172</v>
      </c>
      <c r="G157">
        <v>5</v>
      </c>
      <c r="H157" s="25">
        <f t="shared" si="35"/>
        <v>1323.0769230769231</v>
      </c>
      <c r="I157">
        <f t="shared" si="36"/>
        <v>2.9069767441860463</v>
      </c>
    </row>
    <row r="158" spans="3:9" x14ac:dyDescent="0.25">
      <c r="D158" t="s">
        <v>103</v>
      </c>
      <c r="E158">
        <v>358980</v>
      </c>
      <c r="F158">
        <v>808</v>
      </c>
      <c r="G158">
        <v>74</v>
      </c>
      <c r="H158" s="25">
        <f t="shared" si="35"/>
        <v>2250.8217728007135</v>
      </c>
      <c r="I158">
        <f t="shared" si="36"/>
        <v>9.1584158415841586</v>
      </c>
    </row>
    <row r="159" spans="3:9" x14ac:dyDescent="0.25">
      <c r="C159" s="4" t="s">
        <v>104</v>
      </c>
      <c r="D159" s="4" t="s">
        <v>102</v>
      </c>
      <c r="E159" s="4">
        <f>SUM(E153,E155,E157)</f>
        <v>387456</v>
      </c>
      <c r="F159" s="4">
        <f t="shared" ref="F159:G160" si="37">SUM(F153,F155,F157)</f>
        <v>557</v>
      </c>
      <c r="G159" s="4">
        <f t="shared" si="37"/>
        <v>16</v>
      </c>
      <c r="H159" s="24">
        <f t="shared" si="35"/>
        <v>1437.5825900231252</v>
      </c>
      <c r="I159" s="4">
        <f t="shared" si="36"/>
        <v>2.8725314183123878</v>
      </c>
    </row>
    <row r="160" spans="3:9" x14ac:dyDescent="0.25">
      <c r="C160" s="4"/>
      <c r="D160" s="4" t="s">
        <v>103</v>
      </c>
      <c r="E160" s="4">
        <f>SUM(E154,E156,E158)</f>
        <v>1061772</v>
      </c>
      <c r="F160" s="4">
        <f t="shared" si="37"/>
        <v>2236</v>
      </c>
      <c r="G160" s="4">
        <f t="shared" si="37"/>
        <v>160</v>
      </c>
      <c r="H160" s="24">
        <f t="shared" si="35"/>
        <v>2105.913510621866</v>
      </c>
      <c r="I160" s="4">
        <f t="shared" si="36"/>
        <v>7.1556350626118066</v>
      </c>
    </row>
    <row r="161" spans="3:9" x14ac:dyDescent="0.25">
      <c r="H161" s="25"/>
    </row>
    <row r="162" spans="3:9" x14ac:dyDescent="0.25">
      <c r="H162" s="25"/>
    </row>
    <row r="163" spans="3:9" x14ac:dyDescent="0.25">
      <c r="H163" s="25"/>
    </row>
    <row r="164" spans="3:9" x14ac:dyDescent="0.25">
      <c r="C164" t="s">
        <v>173</v>
      </c>
      <c r="D164" t="s">
        <v>102</v>
      </c>
      <c r="E164">
        <v>79453</v>
      </c>
      <c r="F164">
        <v>77</v>
      </c>
      <c r="G164">
        <v>9</v>
      </c>
      <c r="H164" s="25">
        <f t="shared" ref="H164:H169" si="38">F164/E164*1000000</f>
        <v>969.12640177211688</v>
      </c>
      <c r="I164">
        <f t="shared" ref="I164:I169" si="39">G164/F164*100</f>
        <v>11.688311688311687</v>
      </c>
    </row>
    <row r="165" spans="3:9" x14ac:dyDescent="0.25">
      <c r="D165" t="s">
        <v>103</v>
      </c>
      <c r="E165">
        <v>380353</v>
      </c>
      <c r="F165">
        <v>826</v>
      </c>
      <c r="G165">
        <v>33</v>
      </c>
      <c r="H165" s="25">
        <f t="shared" si="38"/>
        <v>2171.6668463243359</v>
      </c>
      <c r="I165">
        <f t="shared" si="39"/>
        <v>3.9951573849878934</v>
      </c>
    </row>
    <row r="166" spans="3:9" x14ac:dyDescent="0.25">
      <c r="C166" t="s">
        <v>174</v>
      </c>
      <c r="D166" t="s">
        <v>102</v>
      </c>
      <c r="E166">
        <v>73228</v>
      </c>
      <c r="F166">
        <v>65</v>
      </c>
      <c r="G166">
        <v>11</v>
      </c>
      <c r="H166" s="25">
        <f t="shared" si="38"/>
        <v>887.63860818266244</v>
      </c>
      <c r="I166">
        <f t="shared" si="39"/>
        <v>16.923076923076923</v>
      </c>
    </row>
    <row r="167" spans="3:9" x14ac:dyDescent="0.25">
      <c r="D167" t="s">
        <v>103</v>
      </c>
      <c r="E167">
        <v>318934</v>
      </c>
      <c r="F167">
        <v>729</v>
      </c>
      <c r="G167">
        <v>19</v>
      </c>
      <c r="H167" s="25">
        <f t="shared" si="38"/>
        <v>2285.7393692738938</v>
      </c>
      <c r="I167">
        <f t="shared" si="39"/>
        <v>2.6063100137174211</v>
      </c>
    </row>
    <row r="168" spans="3:9" x14ac:dyDescent="0.25">
      <c r="C168" s="23" t="s">
        <v>104</v>
      </c>
      <c r="D168" s="23" t="s">
        <v>102</v>
      </c>
      <c r="E168" s="23">
        <f>SUM(E164,E166)</f>
        <v>152681</v>
      </c>
      <c r="F168" s="23">
        <f t="shared" ref="F168:G169" si="40">SUM(F164,F166)</f>
        <v>142</v>
      </c>
      <c r="G168" s="23">
        <f t="shared" si="40"/>
        <v>20</v>
      </c>
      <c r="H168" s="26">
        <f t="shared" si="38"/>
        <v>930.04368585482143</v>
      </c>
      <c r="I168" s="23">
        <f t="shared" si="39"/>
        <v>14.084507042253522</v>
      </c>
    </row>
    <row r="169" spans="3:9" x14ac:dyDescent="0.25">
      <c r="C169" s="23"/>
      <c r="D169" s="23" t="s">
        <v>103</v>
      </c>
      <c r="E169" s="23">
        <f>SUM(E165,E167)</f>
        <v>699287</v>
      </c>
      <c r="F169" s="23">
        <f t="shared" si="40"/>
        <v>1555</v>
      </c>
      <c r="G169" s="23">
        <f t="shared" si="40"/>
        <v>52</v>
      </c>
      <c r="H169" s="26">
        <f t="shared" si="38"/>
        <v>2223.6935621568828</v>
      </c>
      <c r="I169" s="23">
        <f t="shared" si="39"/>
        <v>3.3440514469453375</v>
      </c>
    </row>
    <row r="170" spans="3:9" x14ac:dyDescent="0.25">
      <c r="H170" s="25"/>
    </row>
    <row r="171" spans="3:9" x14ac:dyDescent="0.25">
      <c r="C171" t="s">
        <v>175</v>
      </c>
      <c r="D171" t="s">
        <v>102</v>
      </c>
      <c r="E171">
        <v>67695</v>
      </c>
      <c r="F171">
        <v>91</v>
      </c>
      <c r="G171">
        <v>16</v>
      </c>
      <c r="H171" s="25">
        <f t="shared" ref="H171:H178" si="41">F171/E171*1000000</f>
        <v>1344.2647167442203</v>
      </c>
      <c r="I171">
        <f t="shared" ref="I171:I178" si="42">G171/F171*100</f>
        <v>17.582417582417584</v>
      </c>
    </row>
    <row r="172" spans="3:9" x14ac:dyDescent="0.25">
      <c r="D172" t="s">
        <v>103</v>
      </c>
      <c r="E172">
        <v>279164</v>
      </c>
      <c r="F172">
        <v>633</v>
      </c>
      <c r="G172">
        <v>50</v>
      </c>
      <c r="H172" s="25">
        <f t="shared" si="41"/>
        <v>2267.4843461191272</v>
      </c>
      <c r="I172">
        <f t="shared" si="42"/>
        <v>7.8988941548183256</v>
      </c>
    </row>
    <row r="173" spans="3:9" x14ac:dyDescent="0.25">
      <c r="C173" t="s">
        <v>173</v>
      </c>
      <c r="D173" t="s">
        <v>102</v>
      </c>
      <c r="E173">
        <v>85994</v>
      </c>
      <c r="F173">
        <v>102</v>
      </c>
      <c r="G173">
        <v>17</v>
      </c>
      <c r="H173" s="25">
        <f t="shared" si="41"/>
        <v>1186.1292648324302</v>
      </c>
      <c r="I173">
        <f t="shared" si="42"/>
        <v>16.666666666666664</v>
      </c>
    </row>
    <row r="174" spans="3:9" x14ac:dyDescent="0.25">
      <c r="D174" t="s">
        <v>103</v>
      </c>
      <c r="E174">
        <v>357173</v>
      </c>
      <c r="F174">
        <v>791</v>
      </c>
      <c r="G174">
        <v>54</v>
      </c>
      <c r="H174" s="25">
        <f t="shared" si="41"/>
        <v>2214.6130866554863</v>
      </c>
      <c r="I174">
        <f t="shared" si="42"/>
        <v>6.8268015170670031</v>
      </c>
    </row>
    <row r="175" spans="3:9" x14ac:dyDescent="0.25">
      <c r="C175" t="s">
        <v>174</v>
      </c>
      <c r="D175" t="s">
        <v>102</v>
      </c>
      <c r="E175">
        <v>51292</v>
      </c>
      <c r="F175">
        <v>44</v>
      </c>
      <c r="G175">
        <v>1</v>
      </c>
      <c r="H175" s="25">
        <f t="shared" si="41"/>
        <v>857.83358028542466</v>
      </c>
      <c r="I175">
        <f t="shared" si="42"/>
        <v>2.2727272727272729</v>
      </c>
    </row>
    <row r="176" spans="3:9" x14ac:dyDescent="0.25">
      <c r="D176" t="s">
        <v>103</v>
      </c>
      <c r="E176">
        <v>229942</v>
      </c>
      <c r="F176">
        <v>448</v>
      </c>
      <c r="G176">
        <v>33</v>
      </c>
      <c r="H176" s="25">
        <f t="shared" si="41"/>
        <v>1948.3174017795791</v>
      </c>
      <c r="I176">
        <f t="shared" si="42"/>
        <v>7.3660714285714288</v>
      </c>
    </row>
    <row r="177" spans="2:9" x14ac:dyDescent="0.25">
      <c r="C177" s="23" t="s">
        <v>104</v>
      </c>
      <c r="D177" s="23" t="s">
        <v>102</v>
      </c>
      <c r="E177" s="23">
        <f>SUM(E171,E173,E175)</f>
        <v>204981</v>
      </c>
      <c r="F177" s="23">
        <f t="shared" ref="F177:G178" si="43">SUM(F171,F173,F175)</f>
        <v>237</v>
      </c>
      <c r="G177" s="23">
        <f t="shared" si="43"/>
        <v>34</v>
      </c>
      <c r="H177" s="26">
        <f t="shared" si="41"/>
        <v>1156.2047214132042</v>
      </c>
      <c r="I177" s="23">
        <f t="shared" si="42"/>
        <v>14.345991561181433</v>
      </c>
    </row>
    <row r="178" spans="2:9" x14ac:dyDescent="0.25">
      <c r="C178" s="23"/>
      <c r="D178" s="23" t="s">
        <v>103</v>
      </c>
      <c r="E178" s="23">
        <f>SUM(E172,E174,E176)</f>
        <v>866279</v>
      </c>
      <c r="F178" s="23">
        <f t="shared" si="43"/>
        <v>1872</v>
      </c>
      <c r="G178" s="23">
        <f t="shared" si="43"/>
        <v>137</v>
      </c>
      <c r="H178" s="26">
        <f t="shared" si="41"/>
        <v>2160.9666169906</v>
      </c>
      <c r="I178" s="23">
        <f t="shared" si="42"/>
        <v>7.318376068376069</v>
      </c>
    </row>
    <row r="179" spans="2:9" x14ac:dyDescent="0.25">
      <c r="C179" s="4"/>
      <c r="D179" s="4"/>
      <c r="E179" s="4"/>
      <c r="F179" s="4"/>
      <c r="G179" s="4"/>
      <c r="H179" s="24"/>
      <c r="I179" s="4"/>
    </row>
    <row r="180" spans="2:9" x14ac:dyDescent="0.25">
      <c r="B180" t="s">
        <v>176</v>
      </c>
      <c r="C180" s="4" t="s">
        <v>104</v>
      </c>
      <c r="D180" s="4" t="s">
        <v>102</v>
      </c>
      <c r="E180" s="4">
        <f>SUM(E177,E168)</f>
        <v>357662</v>
      </c>
      <c r="F180" s="4">
        <f t="shared" ref="F180:G181" si="44">SUM(F177,F168)</f>
        <v>379</v>
      </c>
      <c r="G180" s="4">
        <f t="shared" si="44"/>
        <v>54</v>
      </c>
      <c r="H180" s="24">
        <f>F180/E180*1000000</f>
        <v>1059.6596786910548</v>
      </c>
      <c r="I180" s="4">
        <f>G180/F180*100</f>
        <v>14.248021108179421</v>
      </c>
    </row>
    <row r="181" spans="2:9" x14ac:dyDescent="0.25">
      <c r="B181" t="s">
        <v>177</v>
      </c>
      <c r="C181" s="4"/>
      <c r="D181" s="4" t="s">
        <v>103</v>
      </c>
      <c r="E181" s="4">
        <f>SUM(E178,E169)</f>
        <v>1565566</v>
      </c>
      <c r="F181" s="4">
        <f t="shared" si="44"/>
        <v>3427</v>
      </c>
      <c r="G181" s="4">
        <f t="shared" si="44"/>
        <v>189</v>
      </c>
      <c r="H181" s="24">
        <f>F181/E181*1000000</f>
        <v>2188.9846866883927</v>
      </c>
      <c r="I181" s="4">
        <f>G181/F181*100</f>
        <v>5.515027721038809</v>
      </c>
    </row>
    <row r="182" spans="2:9" x14ac:dyDescent="0.25">
      <c r="H182" s="25"/>
    </row>
    <row r="183" spans="2:9" x14ac:dyDescent="0.25">
      <c r="H183" s="25"/>
    </row>
    <row r="184" spans="2:9" x14ac:dyDescent="0.25">
      <c r="H184" s="25"/>
    </row>
    <row r="185" spans="2:9" x14ac:dyDescent="0.25">
      <c r="H185" s="25"/>
    </row>
    <row r="186" spans="2:9" x14ac:dyDescent="0.25">
      <c r="H186" s="25"/>
    </row>
    <row r="187" spans="2:9" x14ac:dyDescent="0.25">
      <c r="C187" t="s">
        <v>178</v>
      </c>
      <c r="D187" t="s">
        <v>102</v>
      </c>
      <c r="E187">
        <v>62136</v>
      </c>
      <c r="F187">
        <v>62</v>
      </c>
      <c r="G187">
        <v>2</v>
      </c>
      <c r="H187" s="25">
        <f t="shared" ref="H187:H192" si="45">F187/E187*1000000</f>
        <v>997.81125273593409</v>
      </c>
      <c r="I187">
        <f t="shared" ref="I187:I192" si="46">G187/F187*100</f>
        <v>3.225806451612903</v>
      </c>
    </row>
    <row r="188" spans="2:9" x14ac:dyDescent="0.25">
      <c r="D188" t="s">
        <v>103</v>
      </c>
      <c r="E188">
        <v>258475</v>
      </c>
      <c r="F188">
        <v>340</v>
      </c>
      <c r="G188">
        <v>68</v>
      </c>
      <c r="H188" s="25">
        <f t="shared" si="45"/>
        <v>1315.4076796595416</v>
      </c>
      <c r="I188">
        <f t="shared" si="46"/>
        <v>20</v>
      </c>
    </row>
    <row r="189" spans="2:9" x14ac:dyDescent="0.25">
      <c r="C189" t="s">
        <v>179</v>
      </c>
      <c r="D189" t="s">
        <v>102</v>
      </c>
      <c r="E189">
        <v>76799</v>
      </c>
      <c r="F189">
        <v>63</v>
      </c>
      <c r="G189">
        <v>2</v>
      </c>
      <c r="H189" s="25">
        <f t="shared" si="45"/>
        <v>820.323181291423</v>
      </c>
      <c r="I189">
        <f t="shared" si="46"/>
        <v>3.1746031746031744</v>
      </c>
    </row>
    <row r="190" spans="2:9" x14ac:dyDescent="0.25">
      <c r="D190" t="s">
        <v>103</v>
      </c>
      <c r="E190">
        <v>280875</v>
      </c>
      <c r="F190">
        <v>354</v>
      </c>
      <c r="G190">
        <v>71</v>
      </c>
      <c r="H190" s="25">
        <f t="shared" si="45"/>
        <v>1260.3471295060081</v>
      </c>
      <c r="I190">
        <f t="shared" si="46"/>
        <v>20.056497175141246</v>
      </c>
    </row>
    <row r="191" spans="2:9" x14ac:dyDescent="0.25">
      <c r="C191" s="4" t="s">
        <v>104</v>
      </c>
      <c r="D191" s="4" t="s">
        <v>102</v>
      </c>
      <c r="E191" s="4">
        <f>SUM(E187,E189)</f>
        <v>138935</v>
      </c>
      <c r="F191" s="4">
        <f t="shared" ref="F191:G192" si="47">SUM(F187,F189)</f>
        <v>125</v>
      </c>
      <c r="G191" s="4">
        <f t="shared" si="47"/>
        <v>4</v>
      </c>
      <c r="H191" s="24">
        <f t="shared" si="45"/>
        <v>899.70129916867597</v>
      </c>
      <c r="I191" s="4">
        <f t="shared" si="46"/>
        <v>3.2</v>
      </c>
    </row>
    <row r="192" spans="2:9" x14ac:dyDescent="0.25">
      <c r="C192" s="4"/>
      <c r="D192" s="4" t="s">
        <v>103</v>
      </c>
      <c r="E192" s="4">
        <f>SUM(E188,E190)</f>
        <v>539350</v>
      </c>
      <c r="F192" s="4">
        <f t="shared" si="47"/>
        <v>694</v>
      </c>
      <c r="G192" s="4">
        <f t="shared" si="47"/>
        <v>139</v>
      </c>
      <c r="H192" s="24">
        <f t="shared" si="45"/>
        <v>1286.7340317048299</v>
      </c>
      <c r="I192" s="4">
        <f t="shared" si="46"/>
        <v>20.028818443804035</v>
      </c>
    </row>
    <row r="193" spans="3:9" x14ac:dyDescent="0.25">
      <c r="H193" s="25"/>
    </row>
    <row r="194" spans="3:9" x14ac:dyDescent="0.25">
      <c r="H194" s="25"/>
    </row>
    <row r="195" spans="3:9" x14ac:dyDescent="0.25">
      <c r="C195" t="s">
        <v>180</v>
      </c>
      <c r="D195" t="s">
        <v>102</v>
      </c>
      <c r="E195">
        <v>62832</v>
      </c>
      <c r="F195">
        <v>45</v>
      </c>
      <c r="G195">
        <v>3</v>
      </c>
      <c r="H195" s="25">
        <f t="shared" ref="H195:H202" si="48">F195/E195*1000000</f>
        <v>716.19556913674569</v>
      </c>
      <c r="I195">
        <f t="shared" ref="I195:I202" si="49">G195/F195*100</f>
        <v>6.666666666666667</v>
      </c>
    </row>
    <row r="196" spans="3:9" x14ac:dyDescent="0.25">
      <c r="D196" t="s">
        <v>103</v>
      </c>
      <c r="E196">
        <v>302306</v>
      </c>
      <c r="F196">
        <v>612</v>
      </c>
      <c r="G196">
        <v>71</v>
      </c>
      <c r="H196" s="25">
        <f t="shared" si="48"/>
        <v>2024.4388136523919</v>
      </c>
      <c r="I196">
        <f t="shared" si="49"/>
        <v>11.601307189542483</v>
      </c>
    </row>
    <row r="197" spans="3:9" x14ac:dyDescent="0.25">
      <c r="C197" t="s">
        <v>181</v>
      </c>
      <c r="D197" t="s">
        <v>102</v>
      </c>
      <c r="E197">
        <v>96170</v>
      </c>
      <c r="F197">
        <v>100</v>
      </c>
      <c r="G197">
        <v>12</v>
      </c>
      <c r="H197" s="25">
        <f t="shared" si="48"/>
        <v>1039.8253093480296</v>
      </c>
      <c r="I197">
        <f t="shared" si="49"/>
        <v>12</v>
      </c>
    </row>
    <row r="198" spans="3:9" x14ac:dyDescent="0.25">
      <c r="D198" t="s">
        <v>103</v>
      </c>
      <c r="E198">
        <v>265864</v>
      </c>
      <c r="F198">
        <v>498</v>
      </c>
      <c r="G198">
        <v>41</v>
      </c>
      <c r="H198" s="25">
        <f t="shared" si="48"/>
        <v>1873.1381458189151</v>
      </c>
      <c r="I198">
        <f t="shared" si="49"/>
        <v>8.2329317269076299</v>
      </c>
    </row>
    <row r="199" spans="3:9" x14ac:dyDescent="0.25">
      <c r="C199" t="s">
        <v>182</v>
      </c>
      <c r="D199" t="s">
        <v>102</v>
      </c>
      <c r="E199">
        <v>85350</v>
      </c>
      <c r="F199">
        <v>87</v>
      </c>
      <c r="G199">
        <v>23</v>
      </c>
      <c r="H199" s="25">
        <f t="shared" si="48"/>
        <v>1019.3321616871706</v>
      </c>
      <c r="I199">
        <f t="shared" si="49"/>
        <v>26.436781609195403</v>
      </c>
    </row>
    <row r="200" spans="3:9" x14ac:dyDescent="0.25">
      <c r="D200" t="s">
        <v>103</v>
      </c>
      <c r="E200">
        <v>353158</v>
      </c>
      <c r="F200">
        <v>546</v>
      </c>
      <c r="G200">
        <v>37</v>
      </c>
      <c r="H200" s="25">
        <f t="shared" si="48"/>
        <v>1546.0502098211</v>
      </c>
      <c r="I200">
        <f t="shared" si="49"/>
        <v>6.7765567765567765</v>
      </c>
    </row>
    <row r="201" spans="3:9" x14ac:dyDescent="0.25">
      <c r="C201" s="23" t="s">
        <v>104</v>
      </c>
      <c r="D201" s="23" t="s">
        <v>102</v>
      </c>
      <c r="E201" s="23">
        <f>SUM(E195,E197,E199)</f>
        <v>244352</v>
      </c>
      <c r="F201" s="23">
        <f t="shared" ref="F201:G202" si="50">SUM(F195,F197,F199)</f>
        <v>232</v>
      </c>
      <c r="G201" s="23">
        <f t="shared" si="50"/>
        <v>38</v>
      </c>
      <c r="H201" s="26">
        <f t="shared" si="48"/>
        <v>949.44997380827658</v>
      </c>
      <c r="I201" s="23">
        <f t="shared" si="49"/>
        <v>16.379310344827587</v>
      </c>
    </row>
    <row r="202" spans="3:9" x14ac:dyDescent="0.25">
      <c r="C202" s="23"/>
      <c r="D202" s="23" t="s">
        <v>103</v>
      </c>
      <c r="E202" s="23">
        <f>SUM(E196,E198,E200)</f>
        <v>921328</v>
      </c>
      <c r="F202" s="23">
        <f t="shared" si="50"/>
        <v>1656</v>
      </c>
      <c r="G202" s="23">
        <f t="shared" si="50"/>
        <v>149</v>
      </c>
      <c r="H202" s="26">
        <f t="shared" si="48"/>
        <v>1797.4054842575065</v>
      </c>
      <c r="I202" s="23">
        <f t="shared" si="49"/>
        <v>8.9975845410628015</v>
      </c>
    </row>
    <row r="203" spans="3:9" x14ac:dyDescent="0.25">
      <c r="C203" s="23"/>
      <c r="D203" s="23"/>
      <c r="E203" s="23"/>
      <c r="F203" s="23"/>
      <c r="G203" s="23"/>
      <c r="H203" s="26"/>
      <c r="I203" s="23"/>
    </row>
    <row r="204" spans="3:9" x14ac:dyDescent="0.25">
      <c r="C204" s="23" t="s">
        <v>183</v>
      </c>
      <c r="D204" s="23" t="s">
        <v>102</v>
      </c>
      <c r="E204" s="23">
        <v>65483</v>
      </c>
      <c r="F204" s="23">
        <v>61</v>
      </c>
      <c r="G204" s="23">
        <v>9</v>
      </c>
      <c r="H204" s="26">
        <f t="shared" ref="H204:H209" si="51">F204/E204*1000000</f>
        <v>931.5394835300765</v>
      </c>
      <c r="I204" s="23">
        <f t="shared" ref="I204:I209" si="52">G204/F204*100</f>
        <v>14.754098360655737</v>
      </c>
    </row>
    <row r="205" spans="3:9" x14ac:dyDescent="0.25">
      <c r="C205" s="23"/>
      <c r="D205" s="23" t="s">
        <v>103</v>
      </c>
      <c r="E205" s="23">
        <v>257842</v>
      </c>
      <c r="F205" s="23">
        <v>533</v>
      </c>
      <c r="G205" s="23">
        <v>15</v>
      </c>
      <c r="H205" s="26">
        <f t="shared" si="51"/>
        <v>2067.157406473732</v>
      </c>
      <c r="I205" s="23">
        <f t="shared" si="52"/>
        <v>2.8142589118198873</v>
      </c>
    </row>
    <row r="206" spans="3:9" x14ac:dyDescent="0.25">
      <c r="C206" s="23" t="s">
        <v>184</v>
      </c>
      <c r="D206" s="23" t="s">
        <v>102</v>
      </c>
      <c r="E206" s="23">
        <v>54069</v>
      </c>
      <c r="F206" s="23">
        <v>63</v>
      </c>
      <c r="G206" s="23">
        <v>2</v>
      </c>
      <c r="H206" s="26">
        <f t="shared" si="51"/>
        <v>1165.1778283304666</v>
      </c>
      <c r="I206" s="23">
        <f t="shared" si="52"/>
        <v>3.1746031746031744</v>
      </c>
    </row>
    <row r="207" spans="3:9" x14ac:dyDescent="0.25">
      <c r="C207" s="23"/>
      <c r="D207" s="23" t="s">
        <v>103</v>
      </c>
      <c r="E207" s="23">
        <v>316738</v>
      </c>
      <c r="F207" s="23">
        <v>723</v>
      </c>
      <c r="G207" s="23">
        <v>28</v>
      </c>
      <c r="H207" s="26">
        <f t="shared" si="51"/>
        <v>2282.6436992088097</v>
      </c>
      <c r="I207" s="23">
        <f t="shared" si="52"/>
        <v>3.8727524204702628</v>
      </c>
    </row>
    <row r="208" spans="3:9" x14ac:dyDescent="0.25">
      <c r="C208" s="23" t="s">
        <v>104</v>
      </c>
      <c r="D208" s="23" t="s">
        <v>102</v>
      </c>
      <c r="E208" s="23">
        <f>SUM(E204,E206)</f>
        <v>119552</v>
      </c>
      <c r="F208" s="23">
        <f t="shared" ref="F208:G209" si="53">SUM(F204,F206)</f>
        <v>124</v>
      </c>
      <c r="G208" s="23">
        <f t="shared" si="53"/>
        <v>11</v>
      </c>
      <c r="H208" s="26">
        <f t="shared" si="51"/>
        <v>1037.2055674518201</v>
      </c>
      <c r="I208" s="23">
        <f t="shared" si="52"/>
        <v>8.870967741935484</v>
      </c>
    </row>
    <row r="209" spans="2:9" x14ac:dyDescent="0.25">
      <c r="C209" s="23"/>
      <c r="D209" s="23" t="s">
        <v>103</v>
      </c>
      <c r="E209" s="23">
        <f>SUM(E205,E207)</f>
        <v>574580</v>
      </c>
      <c r="F209" s="23">
        <f t="shared" si="53"/>
        <v>1256</v>
      </c>
      <c r="G209" s="23">
        <f t="shared" si="53"/>
        <v>43</v>
      </c>
      <c r="H209" s="26">
        <f t="shared" si="51"/>
        <v>2185.9445159942916</v>
      </c>
      <c r="I209" s="23">
        <f t="shared" si="52"/>
        <v>3.4235668789808917</v>
      </c>
    </row>
    <row r="210" spans="2:9" x14ac:dyDescent="0.25">
      <c r="C210" s="4"/>
      <c r="D210" s="4"/>
      <c r="E210" s="4"/>
      <c r="F210" s="4"/>
      <c r="G210" s="4"/>
      <c r="H210" s="24"/>
      <c r="I210" s="4"/>
    </row>
    <row r="211" spans="2:9" x14ac:dyDescent="0.25">
      <c r="B211" t="s">
        <v>185</v>
      </c>
      <c r="C211" s="4" t="s">
        <v>104</v>
      </c>
      <c r="D211" s="4" t="s">
        <v>102</v>
      </c>
      <c r="E211" s="4">
        <f>SUM(E208,E201)</f>
        <v>363904</v>
      </c>
      <c r="F211" s="4">
        <f t="shared" ref="F211:G212" si="54">SUM(F208,F201)</f>
        <v>356</v>
      </c>
      <c r="G211" s="4">
        <f t="shared" si="54"/>
        <v>49</v>
      </c>
      <c r="H211" s="24">
        <f>F211/E211*1000000</f>
        <v>978.27998593035522</v>
      </c>
      <c r="I211" s="4">
        <f>G211/F211*100</f>
        <v>13.764044943820226</v>
      </c>
    </row>
    <row r="212" spans="2:9" x14ac:dyDescent="0.25">
      <c r="B212" t="s">
        <v>177</v>
      </c>
      <c r="C212" s="4"/>
      <c r="D212" s="4" t="s">
        <v>103</v>
      </c>
      <c r="E212" s="4">
        <f>SUM(E209,E202)</f>
        <v>1495908</v>
      </c>
      <c r="F212" s="4">
        <f t="shared" si="54"/>
        <v>2912</v>
      </c>
      <c r="G212" s="4">
        <f t="shared" si="54"/>
        <v>192</v>
      </c>
      <c r="H212" s="24">
        <f>F212/E212*1000000</f>
        <v>1946.643777558513</v>
      </c>
      <c r="I212" s="4">
        <f>G212/F212*100</f>
        <v>6.593406593406594</v>
      </c>
    </row>
    <row r="213" spans="2:9" x14ac:dyDescent="0.25">
      <c r="C213" s="4"/>
      <c r="D213" s="4"/>
      <c r="E213" s="4"/>
      <c r="F213" s="4"/>
      <c r="G213" s="4"/>
      <c r="H213" s="24"/>
      <c r="I213" s="4"/>
    </row>
    <row r="214" spans="2:9" x14ac:dyDescent="0.25">
      <c r="C214" s="4"/>
      <c r="D214" s="4"/>
      <c r="E214" s="4"/>
      <c r="F214" s="4"/>
      <c r="G214" s="4"/>
      <c r="H214" s="24"/>
      <c r="I214" s="4"/>
    </row>
    <row r="215" spans="2:9" x14ac:dyDescent="0.25">
      <c r="H215" s="25"/>
    </row>
    <row r="216" spans="2:9" x14ac:dyDescent="0.25">
      <c r="C216" t="s">
        <v>186</v>
      </c>
      <c r="D216" t="s">
        <v>102</v>
      </c>
      <c r="E216">
        <v>80969</v>
      </c>
      <c r="F216">
        <v>53</v>
      </c>
      <c r="G216">
        <v>1</v>
      </c>
      <c r="H216" s="25">
        <f t="shared" ref="H216:H221" si="55">F216/E216*1000000</f>
        <v>654.57150267386282</v>
      </c>
      <c r="I216">
        <f t="shared" ref="I216:I221" si="56">G216/F216*100</f>
        <v>1.8867924528301887</v>
      </c>
    </row>
    <row r="217" spans="2:9" x14ac:dyDescent="0.25">
      <c r="D217" t="s">
        <v>103</v>
      </c>
      <c r="E217">
        <v>275697</v>
      </c>
      <c r="F217">
        <v>586</v>
      </c>
      <c r="G217">
        <v>27</v>
      </c>
      <c r="H217" s="25">
        <f t="shared" si="55"/>
        <v>2125.5218591424641</v>
      </c>
      <c r="I217">
        <f t="shared" si="56"/>
        <v>4.6075085324232079</v>
      </c>
    </row>
    <row r="218" spans="2:9" x14ac:dyDescent="0.25">
      <c r="C218" t="s">
        <v>187</v>
      </c>
      <c r="D218" t="s">
        <v>102</v>
      </c>
      <c r="E218">
        <v>63987</v>
      </c>
      <c r="F218">
        <v>94</v>
      </c>
      <c r="G218">
        <v>5</v>
      </c>
      <c r="H218" s="25">
        <f t="shared" si="55"/>
        <v>1469.0484004563427</v>
      </c>
      <c r="I218">
        <f t="shared" si="56"/>
        <v>5.3191489361702127</v>
      </c>
    </row>
    <row r="219" spans="2:9" x14ac:dyDescent="0.25">
      <c r="D219" t="s">
        <v>103</v>
      </c>
      <c r="E219">
        <v>288249</v>
      </c>
      <c r="F219">
        <v>740</v>
      </c>
      <c r="G219">
        <v>26</v>
      </c>
      <c r="H219" s="25">
        <f t="shared" si="55"/>
        <v>2567.2248646135808</v>
      </c>
      <c r="I219">
        <f t="shared" si="56"/>
        <v>3.5135135135135136</v>
      </c>
    </row>
    <row r="220" spans="2:9" x14ac:dyDescent="0.25">
      <c r="C220" s="23" t="s">
        <v>104</v>
      </c>
      <c r="D220" s="23" t="s">
        <v>102</v>
      </c>
      <c r="E220" s="23">
        <f>SUM(E216,E218)</f>
        <v>144956</v>
      </c>
      <c r="F220" s="23">
        <f t="shared" ref="F220:G221" si="57">SUM(F216,F218)</f>
        <v>147</v>
      </c>
      <c r="G220" s="23">
        <f t="shared" si="57"/>
        <v>6</v>
      </c>
      <c r="H220" s="26">
        <f t="shared" si="55"/>
        <v>1014.1008305968708</v>
      </c>
      <c r="I220" s="23">
        <f t="shared" si="56"/>
        <v>4.0816326530612246</v>
      </c>
    </row>
    <row r="221" spans="2:9" x14ac:dyDescent="0.25">
      <c r="C221" s="23"/>
      <c r="D221" s="23" t="s">
        <v>103</v>
      </c>
      <c r="E221" s="23">
        <f>SUM(E217,E219)</f>
        <v>563946</v>
      </c>
      <c r="F221" s="23">
        <f t="shared" si="57"/>
        <v>1326</v>
      </c>
      <c r="G221" s="23">
        <f t="shared" si="57"/>
        <v>53</v>
      </c>
      <c r="H221" s="26">
        <f t="shared" si="55"/>
        <v>2351.2889531976466</v>
      </c>
      <c r="I221" s="23">
        <f t="shared" si="56"/>
        <v>3.9969834087481142</v>
      </c>
    </row>
    <row r="222" spans="2:9" x14ac:dyDescent="0.25">
      <c r="C222" s="23"/>
      <c r="D222" s="23"/>
      <c r="E222" s="23"/>
      <c r="F222" s="23"/>
      <c r="G222" s="23"/>
      <c r="H222" s="26"/>
      <c r="I222" s="23"/>
    </row>
    <row r="223" spans="2:9" x14ac:dyDescent="0.25">
      <c r="C223" s="23" t="s">
        <v>188</v>
      </c>
      <c r="D223" s="23" t="s">
        <v>102</v>
      </c>
      <c r="E223" s="23">
        <v>53407</v>
      </c>
      <c r="F223" s="23">
        <v>66</v>
      </c>
      <c r="G223" s="23">
        <v>3</v>
      </c>
      <c r="H223" s="26">
        <f t="shared" ref="H223:H228" si="58">F223/E223*1000000</f>
        <v>1235.7930608347219</v>
      </c>
      <c r="I223" s="23">
        <f t="shared" ref="I223:I228" si="59">G223/F223*100</f>
        <v>4.5454545454545459</v>
      </c>
    </row>
    <row r="224" spans="2:9" x14ac:dyDescent="0.25">
      <c r="C224" s="23"/>
      <c r="D224" s="23" t="s">
        <v>103</v>
      </c>
      <c r="E224" s="23">
        <v>216789</v>
      </c>
      <c r="F224" s="23">
        <v>469</v>
      </c>
      <c r="G224" s="23">
        <v>33</v>
      </c>
      <c r="H224" s="26">
        <f t="shared" si="58"/>
        <v>2163.3938991369491</v>
      </c>
      <c r="I224" s="23">
        <f t="shared" si="59"/>
        <v>7.0362473347547976</v>
      </c>
    </row>
    <row r="225" spans="2:9" x14ac:dyDescent="0.25">
      <c r="C225" s="23" t="s">
        <v>189</v>
      </c>
      <c r="D225" s="23" t="s">
        <v>102</v>
      </c>
      <c r="E225" s="23">
        <v>67721</v>
      </c>
      <c r="F225" s="23">
        <v>65</v>
      </c>
      <c r="G225" s="23">
        <v>5</v>
      </c>
      <c r="H225" s="26">
        <f t="shared" si="58"/>
        <v>959.82043974542603</v>
      </c>
      <c r="I225" s="23">
        <f t="shared" si="59"/>
        <v>7.6923076923076925</v>
      </c>
    </row>
    <row r="226" spans="2:9" x14ac:dyDescent="0.25">
      <c r="C226" s="23"/>
      <c r="D226" s="23" t="s">
        <v>103</v>
      </c>
      <c r="E226" s="23">
        <v>298837</v>
      </c>
      <c r="F226" s="23">
        <v>623</v>
      </c>
      <c r="G226" s="23">
        <v>17</v>
      </c>
      <c r="H226" s="26">
        <f t="shared" si="58"/>
        <v>2084.7485418472274</v>
      </c>
      <c r="I226" s="23">
        <f t="shared" si="59"/>
        <v>2.7287319422150884</v>
      </c>
    </row>
    <row r="227" spans="2:9" x14ac:dyDescent="0.25">
      <c r="C227" s="23" t="s">
        <v>104</v>
      </c>
      <c r="D227" s="23" t="s">
        <v>102</v>
      </c>
      <c r="E227" s="23">
        <f>SUM(E223,E225)</f>
        <v>121128</v>
      </c>
      <c r="F227" s="23">
        <f t="shared" ref="F227:G228" si="60">SUM(F223,F225)</f>
        <v>131</v>
      </c>
      <c r="G227" s="23">
        <f t="shared" si="60"/>
        <v>8</v>
      </c>
      <c r="H227" s="26">
        <f t="shared" si="58"/>
        <v>1081.5005613896044</v>
      </c>
      <c r="I227" s="23">
        <f t="shared" si="59"/>
        <v>6.1068702290076331</v>
      </c>
    </row>
    <row r="228" spans="2:9" x14ac:dyDescent="0.25">
      <c r="C228" s="23"/>
      <c r="D228" s="23" t="s">
        <v>103</v>
      </c>
      <c r="E228" s="23">
        <f>SUM(E224,E226)</f>
        <v>515626</v>
      </c>
      <c r="F228" s="23">
        <f t="shared" si="60"/>
        <v>1092</v>
      </c>
      <c r="G228" s="23">
        <f t="shared" si="60"/>
        <v>50</v>
      </c>
      <c r="H228" s="26">
        <f t="shared" si="58"/>
        <v>2117.8140745424007</v>
      </c>
      <c r="I228" s="23">
        <f t="shared" si="59"/>
        <v>4.5787545787545785</v>
      </c>
    </row>
    <row r="229" spans="2:9" x14ac:dyDescent="0.25">
      <c r="H229" s="25"/>
    </row>
    <row r="230" spans="2:9" x14ac:dyDescent="0.25">
      <c r="B230" t="s">
        <v>176</v>
      </c>
      <c r="C230" s="4" t="s">
        <v>104</v>
      </c>
      <c r="D230" s="4" t="s">
        <v>102</v>
      </c>
      <c r="E230" s="4">
        <f>SUM(E220,E227)</f>
        <v>266084</v>
      </c>
      <c r="F230" s="4">
        <f t="shared" ref="F230:G231" si="61">SUM(F220,F227)</f>
        <v>278</v>
      </c>
      <c r="G230" s="4">
        <f t="shared" si="61"/>
        <v>14</v>
      </c>
      <c r="H230" s="24">
        <f>F230/E230*1000000</f>
        <v>1044.7828505284047</v>
      </c>
      <c r="I230" s="4">
        <f>G230/F230*100</f>
        <v>5.0359712230215825</v>
      </c>
    </row>
    <row r="231" spans="2:9" x14ac:dyDescent="0.25">
      <c r="B231" t="s">
        <v>177</v>
      </c>
      <c r="C231" s="4"/>
      <c r="D231" s="4" t="s">
        <v>103</v>
      </c>
      <c r="E231" s="4">
        <f>SUM(E221,E228)</f>
        <v>1079572</v>
      </c>
      <c r="F231" s="4">
        <f t="shared" si="61"/>
        <v>2418</v>
      </c>
      <c r="G231" s="4">
        <f t="shared" si="61"/>
        <v>103</v>
      </c>
      <c r="H231" s="24">
        <f>F231/E231*1000000</f>
        <v>2239.7765040219642</v>
      </c>
      <c r="I231" s="4">
        <f>G231/F231*100</f>
        <v>4.2597187758478077</v>
      </c>
    </row>
    <row r="232" spans="2:9" x14ac:dyDescent="0.25">
      <c r="H232" s="25"/>
    </row>
    <row r="233" spans="2:9" x14ac:dyDescent="0.25">
      <c r="H233" s="25"/>
    </row>
    <row r="234" spans="2:9" x14ac:dyDescent="0.25">
      <c r="H234" s="25"/>
    </row>
    <row r="235" spans="2:9" x14ac:dyDescent="0.25">
      <c r="H235" s="25"/>
    </row>
    <row r="236" spans="2:9" x14ac:dyDescent="0.25">
      <c r="H236" s="25"/>
    </row>
    <row r="237" spans="2:9" x14ac:dyDescent="0.25">
      <c r="H237" s="25"/>
    </row>
    <row r="238" spans="2:9" x14ac:dyDescent="0.25">
      <c r="H238" s="25"/>
    </row>
    <row r="239" spans="2:9" x14ac:dyDescent="0.25">
      <c r="H239" s="25"/>
    </row>
    <row r="240" spans="2:9" x14ac:dyDescent="0.25">
      <c r="H240" s="25"/>
    </row>
    <row r="241" spans="8:10" x14ac:dyDescent="0.25">
      <c r="H241" s="25"/>
    </row>
    <row r="242" spans="8:10" x14ac:dyDescent="0.25">
      <c r="H242" s="25"/>
    </row>
    <row r="243" spans="8:10" x14ac:dyDescent="0.25">
      <c r="H243" s="25"/>
    </row>
    <row r="244" spans="8:10" x14ac:dyDescent="0.25">
      <c r="H244" s="25"/>
    </row>
    <row r="245" spans="8:10" x14ac:dyDescent="0.25">
      <c r="H245" s="25"/>
    </row>
    <row r="246" spans="8:10" x14ac:dyDescent="0.25">
      <c r="H246" s="25"/>
    </row>
    <row r="247" spans="8:10" x14ac:dyDescent="0.25">
      <c r="H247" s="25"/>
    </row>
    <row r="248" spans="8:10" x14ac:dyDescent="0.25">
      <c r="H248" s="25"/>
    </row>
    <row r="249" spans="8:10" x14ac:dyDescent="0.25">
      <c r="I249" s="25"/>
    </row>
    <row r="250" spans="8:10" x14ac:dyDescent="0.25">
      <c r="J250" s="25"/>
    </row>
    <row r="251" spans="8:10" x14ac:dyDescent="0.25">
      <c r="J251" s="25"/>
    </row>
    <row r="252" spans="8:10" x14ac:dyDescent="0.25">
      <c r="J252" s="25"/>
    </row>
    <row r="253" spans="8:10" x14ac:dyDescent="0.25">
      <c r="J253" s="25"/>
    </row>
    <row r="254" spans="8:10" x14ac:dyDescent="0.25">
      <c r="J254" s="25"/>
    </row>
    <row r="255" spans="8:10" x14ac:dyDescent="0.25">
      <c r="J255" s="25"/>
    </row>
    <row r="256" spans="8:10" x14ac:dyDescent="0.25">
      <c r="J256" s="25"/>
    </row>
    <row r="257" spans="10:10" x14ac:dyDescent="0.25">
      <c r="J257" s="25"/>
    </row>
    <row r="258" spans="10:10" x14ac:dyDescent="0.25">
      <c r="J258" s="25"/>
    </row>
    <row r="259" spans="10:10" x14ac:dyDescent="0.25">
      <c r="J259" s="25"/>
    </row>
    <row r="260" spans="10:10" x14ac:dyDescent="0.25">
      <c r="J260" s="25"/>
    </row>
    <row r="261" spans="10:10" x14ac:dyDescent="0.25">
      <c r="J261" s="25"/>
    </row>
    <row r="262" spans="10:10" x14ac:dyDescent="0.25">
      <c r="J262" s="25"/>
    </row>
    <row r="263" spans="10:10" x14ac:dyDescent="0.25">
      <c r="J263" s="25"/>
    </row>
    <row r="264" spans="10:10" x14ac:dyDescent="0.25">
      <c r="J264" s="25"/>
    </row>
    <row r="265" spans="10:10" x14ac:dyDescent="0.25">
      <c r="J265" s="25"/>
    </row>
    <row r="266" spans="10:10" x14ac:dyDescent="0.25">
      <c r="J266" s="25"/>
    </row>
  </sheetData>
  <mergeCells count="4">
    <mergeCell ref="C4:J4"/>
    <mergeCell ref="K4:R4"/>
    <mergeCell ref="C17:J17"/>
    <mergeCell ref="K17:R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Figure 5A</vt:lpstr>
      <vt:lpstr>Figure 5B</vt:lpstr>
      <vt:lpstr>Figure 5E&amp;F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emurog</dc:creator>
  <cp:lastModifiedBy>emurog</cp:lastModifiedBy>
  <dcterms:created xsi:type="dcterms:W3CDTF">2021-11-19T13:23:05Z</dcterms:created>
  <dcterms:modified xsi:type="dcterms:W3CDTF">2021-11-26T12:04:42Z</dcterms:modified>
</cp:coreProperties>
</file>