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3F06D799-98CB-4287-96C3-0D90FE18233B}" xr6:coauthVersionLast="47" xr6:coauthVersionMax="47" xr10:uidLastSave="{00000000-0000-0000-0000-000000000000}"/>
  <bookViews>
    <workbookView xWindow="-120" yWindow="-120" windowWidth="19440" windowHeight="11640" xr2:uid="{68D6005B-34E3-4999-8B4A-DE8C3EE0094E}"/>
  </bookViews>
  <sheets>
    <sheet name="Figure 6A" sheetId="1" r:id="rId1"/>
    <sheet name="Figure 6B" sheetId="2" r:id="rId2"/>
    <sheet name="Figure 6C" sheetId="3" r:id="rId3"/>
    <sheet name="Figure 6D" sheetId="4" r:id="rId4"/>
    <sheet name="Figure 6F" sheetId="5" r:id="rId5"/>
    <sheet name="Figure 6G" sheetId="6" r:id="rId6"/>
    <sheet name="Figure 6H" sheetId="8" r:id="rId7"/>
    <sheet name="Figure 6I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8" i="6" l="1"/>
  <c r="C189" i="6" s="1"/>
  <c r="H188" i="6"/>
  <c r="G188" i="6"/>
  <c r="F188" i="6"/>
  <c r="J188" i="6" s="1"/>
  <c r="E188" i="6"/>
  <c r="D188" i="6"/>
  <c r="H187" i="6"/>
  <c r="H189" i="6" s="1"/>
  <c r="G187" i="6"/>
  <c r="G189" i="6" s="1"/>
  <c r="F187" i="6"/>
  <c r="F189" i="6" s="1"/>
  <c r="E187" i="6"/>
  <c r="E189" i="6" s="1"/>
  <c r="D187" i="6"/>
  <c r="D189" i="6" s="1"/>
  <c r="C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H175" i="6"/>
  <c r="G175" i="6"/>
  <c r="F175" i="6"/>
  <c r="J175" i="6" s="1"/>
  <c r="E175" i="6"/>
  <c r="D175" i="6"/>
  <c r="I175" i="6" s="1"/>
  <c r="C175" i="6"/>
  <c r="H174" i="6"/>
  <c r="G174" i="6"/>
  <c r="G176" i="6" s="1"/>
  <c r="F174" i="6"/>
  <c r="F176" i="6" s="1"/>
  <c r="E174" i="6"/>
  <c r="E176" i="6" s="1"/>
  <c r="D174" i="6"/>
  <c r="I174" i="6" s="1"/>
  <c r="C174" i="6"/>
  <c r="C176" i="6" s="1"/>
  <c r="J173" i="6"/>
  <c r="I173" i="6"/>
  <c r="J172" i="6"/>
  <c r="I172" i="6"/>
  <c r="J171" i="6"/>
  <c r="I171" i="6"/>
  <c r="J170" i="6"/>
  <c r="I170" i="6"/>
  <c r="H165" i="6"/>
  <c r="G165" i="6"/>
  <c r="F165" i="6"/>
  <c r="J165" i="6" s="1"/>
  <c r="E165" i="6"/>
  <c r="D165" i="6"/>
  <c r="I165" i="6" s="1"/>
  <c r="C165" i="6"/>
  <c r="H164" i="6"/>
  <c r="G164" i="6"/>
  <c r="G166" i="6" s="1"/>
  <c r="F164" i="6"/>
  <c r="F166" i="6" s="1"/>
  <c r="E164" i="6"/>
  <c r="E166" i="6" s="1"/>
  <c r="D164" i="6"/>
  <c r="D166" i="6" s="1"/>
  <c r="C164" i="6"/>
  <c r="I164" i="6" s="1"/>
  <c r="J163" i="6"/>
  <c r="I163" i="6"/>
  <c r="J162" i="6"/>
  <c r="I162" i="6"/>
  <c r="J161" i="6"/>
  <c r="I161" i="6"/>
  <c r="J160" i="6"/>
  <c r="I160" i="6"/>
  <c r="H154" i="6"/>
  <c r="G154" i="6"/>
  <c r="F154" i="6"/>
  <c r="J154" i="6" s="1"/>
  <c r="E154" i="6"/>
  <c r="D154" i="6"/>
  <c r="C154" i="6"/>
  <c r="I154" i="6" s="1"/>
  <c r="H153" i="6"/>
  <c r="H155" i="6" s="1"/>
  <c r="G153" i="6"/>
  <c r="G155" i="6" s="1"/>
  <c r="F153" i="6"/>
  <c r="F155" i="6" s="1"/>
  <c r="E153" i="6"/>
  <c r="E155" i="6" s="1"/>
  <c r="D153" i="6"/>
  <c r="D155" i="6" s="1"/>
  <c r="C153" i="6"/>
  <c r="I153" i="6" s="1"/>
  <c r="J152" i="6"/>
  <c r="I152" i="6"/>
  <c r="J151" i="6"/>
  <c r="I151" i="6"/>
  <c r="J150" i="6"/>
  <c r="I150" i="6"/>
  <c r="J149" i="6"/>
  <c r="I149" i="6"/>
  <c r="H140" i="6"/>
  <c r="G140" i="6"/>
  <c r="F140" i="6"/>
  <c r="J140" i="6" s="1"/>
  <c r="E140" i="6"/>
  <c r="D140" i="6"/>
  <c r="I140" i="6" s="1"/>
  <c r="C140" i="6"/>
  <c r="H139" i="6"/>
  <c r="G139" i="6"/>
  <c r="G141" i="6" s="1"/>
  <c r="F139" i="6"/>
  <c r="F141" i="6" s="1"/>
  <c r="E139" i="6"/>
  <c r="E141" i="6" s="1"/>
  <c r="D139" i="6"/>
  <c r="I139" i="6" s="1"/>
  <c r="C139" i="6"/>
  <c r="C141" i="6" s="1"/>
  <c r="J138" i="6"/>
  <c r="I138" i="6"/>
  <c r="J137" i="6"/>
  <c r="I137" i="6"/>
  <c r="J136" i="6"/>
  <c r="I136" i="6"/>
  <c r="J135" i="6"/>
  <c r="I135" i="6"/>
  <c r="I129" i="6"/>
  <c r="H129" i="6"/>
  <c r="G129" i="6"/>
  <c r="F129" i="6"/>
  <c r="J129" i="6" s="1"/>
  <c r="E129" i="6"/>
  <c r="D129" i="6"/>
  <c r="C129" i="6"/>
  <c r="I128" i="6"/>
  <c r="H128" i="6"/>
  <c r="G128" i="6"/>
  <c r="G130" i="6" s="1"/>
  <c r="F128" i="6"/>
  <c r="F130" i="6" s="1"/>
  <c r="J130" i="6" s="1"/>
  <c r="E128" i="6"/>
  <c r="E130" i="6" s="1"/>
  <c r="D128" i="6"/>
  <c r="D130" i="6" s="1"/>
  <c r="C128" i="6"/>
  <c r="C130" i="6" s="1"/>
  <c r="J127" i="6"/>
  <c r="I127" i="6"/>
  <c r="J126" i="6"/>
  <c r="I126" i="6"/>
  <c r="J125" i="6"/>
  <c r="I125" i="6"/>
  <c r="J124" i="6"/>
  <c r="I124" i="6"/>
  <c r="C119" i="6"/>
  <c r="H119" i="6"/>
  <c r="G119" i="6"/>
  <c r="F119" i="6"/>
  <c r="J119" i="6" s="1"/>
  <c r="E119" i="6"/>
  <c r="D119" i="6"/>
  <c r="J118" i="6"/>
  <c r="I118" i="6"/>
  <c r="J117" i="6"/>
  <c r="I117" i="6"/>
  <c r="H111" i="6"/>
  <c r="G111" i="6"/>
  <c r="F111" i="6"/>
  <c r="E111" i="6"/>
  <c r="D111" i="6"/>
  <c r="C111" i="6"/>
  <c r="H110" i="6"/>
  <c r="G110" i="6"/>
  <c r="F110" i="6"/>
  <c r="F112" i="6" s="1"/>
  <c r="E110" i="6"/>
  <c r="E112" i="6" s="1"/>
  <c r="D110" i="6"/>
  <c r="C110" i="6"/>
  <c r="J109" i="6"/>
  <c r="I109" i="6"/>
  <c r="J108" i="6"/>
  <c r="I108" i="6"/>
  <c r="J107" i="6"/>
  <c r="I107" i="6"/>
  <c r="J106" i="6"/>
  <c r="I106" i="6"/>
  <c r="H97" i="6"/>
  <c r="G97" i="6"/>
  <c r="F97" i="6"/>
  <c r="E97" i="6"/>
  <c r="D97" i="6"/>
  <c r="C97" i="6"/>
  <c r="H96" i="6"/>
  <c r="G96" i="6"/>
  <c r="F96" i="6"/>
  <c r="J96" i="6" s="1"/>
  <c r="E96" i="6"/>
  <c r="E98" i="6" s="1"/>
  <c r="D96" i="6"/>
  <c r="I96" i="6" s="1"/>
  <c r="C96" i="6"/>
  <c r="J95" i="6"/>
  <c r="I95" i="6"/>
  <c r="J94" i="6"/>
  <c r="I94" i="6"/>
  <c r="J93" i="6"/>
  <c r="I93" i="6"/>
  <c r="J92" i="6"/>
  <c r="I92" i="6"/>
  <c r="H87" i="6"/>
  <c r="G87" i="6"/>
  <c r="F87" i="6"/>
  <c r="E87" i="6"/>
  <c r="D87" i="6"/>
  <c r="C87" i="6"/>
  <c r="H86" i="6"/>
  <c r="G86" i="6"/>
  <c r="F86" i="6"/>
  <c r="F88" i="6" s="1"/>
  <c r="E86" i="6"/>
  <c r="D86" i="6"/>
  <c r="C86" i="6"/>
  <c r="J85" i="6"/>
  <c r="I85" i="6"/>
  <c r="J84" i="6"/>
  <c r="I84" i="6"/>
  <c r="J83" i="6"/>
  <c r="I83" i="6"/>
  <c r="J82" i="6"/>
  <c r="I82" i="6"/>
  <c r="H76" i="6"/>
  <c r="G76" i="6"/>
  <c r="F76" i="6"/>
  <c r="E76" i="6"/>
  <c r="D76" i="6"/>
  <c r="C76" i="6"/>
  <c r="H75" i="6"/>
  <c r="G75" i="6"/>
  <c r="F75" i="6"/>
  <c r="E75" i="6"/>
  <c r="D75" i="6"/>
  <c r="C75" i="6"/>
  <c r="J74" i="6"/>
  <c r="I74" i="6"/>
  <c r="J73" i="6"/>
  <c r="I73" i="6"/>
  <c r="J72" i="6"/>
  <c r="I72" i="6"/>
  <c r="J71" i="6"/>
  <c r="I71" i="6"/>
  <c r="H66" i="6"/>
  <c r="G66" i="6"/>
  <c r="F66" i="6"/>
  <c r="E66" i="6"/>
  <c r="D66" i="6"/>
  <c r="C66" i="6"/>
  <c r="H65" i="6"/>
  <c r="G65" i="6"/>
  <c r="F65" i="6"/>
  <c r="E65" i="6"/>
  <c r="D65" i="6"/>
  <c r="C65" i="6"/>
  <c r="J64" i="6"/>
  <c r="I64" i="6"/>
  <c r="J63" i="6"/>
  <c r="I63" i="6"/>
  <c r="J62" i="6"/>
  <c r="I62" i="6"/>
  <c r="J61" i="6"/>
  <c r="I61" i="6"/>
  <c r="J60" i="6"/>
  <c r="I60" i="6"/>
  <c r="J59" i="6"/>
  <c r="I59" i="6"/>
  <c r="H52" i="6"/>
  <c r="G52" i="6"/>
  <c r="F52" i="6"/>
  <c r="E52" i="6"/>
  <c r="D52" i="6"/>
  <c r="C52" i="6"/>
  <c r="H51" i="6"/>
  <c r="G51" i="6"/>
  <c r="F51" i="6"/>
  <c r="E51" i="6"/>
  <c r="D51" i="6"/>
  <c r="C51" i="6"/>
  <c r="J50" i="6"/>
  <c r="I50" i="6"/>
  <c r="J49" i="6"/>
  <c r="I49" i="6"/>
  <c r="J48" i="6"/>
  <c r="I48" i="6"/>
  <c r="J47" i="6"/>
  <c r="I47" i="6"/>
  <c r="H42" i="6"/>
  <c r="G42" i="6"/>
  <c r="F42" i="6"/>
  <c r="E42" i="6"/>
  <c r="D42" i="6"/>
  <c r="C42" i="6"/>
  <c r="H41" i="6"/>
  <c r="G41" i="6"/>
  <c r="F41" i="6"/>
  <c r="E41" i="6"/>
  <c r="E43" i="6" s="1"/>
  <c r="D41" i="6"/>
  <c r="C41" i="6"/>
  <c r="J40" i="6"/>
  <c r="J39" i="6"/>
  <c r="J38" i="6"/>
  <c r="J37" i="6"/>
  <c r="H31" i="6"/>
  <c r="G31" i="6"/>
  <c r="F31" i="6"/>
  <c r="E31" i="6"/>
  <c r="D31" i="6"/>
  <c r="I31" i="6" s="1"/>
  <c r="C31" i="6"/>
  <c r="H30" i="6"/>
  <c r="G30" i="6"/>
  <c r="F30" i="6"/>
  <c r="J30" i="6" s="1"/>
  <c r="E30" i="6"/>
  <c r="D30" i="6"/>
  <c r="C30" i="6"/>
  <c r="J29" i="6"/>
  <c r="I29" i="6"/>
  <c r="J28" i="6"/>
  <c r="I28" i="6"/>
  <c r="J27" i="6"/>
  <c r="I27" i="6"/>
  <c r="J26" i="6"/>
  <c r="I26" i="6"/>
  <c r="H21" i="6"/>
  <c r="G21" i="6"/>
  <c r="F21" i="6"/>
  <c r="E21" i="6"/>
  <c r="D21" i="6"/>
  <c r="I21" i="6" s="1"/>
  <c r="C21" i="6"/>
  <c r="H20" i="6"/>
  <c r="G20" i="6"/>
  <c r="F20" i="6"/>
  <c r="E20" i="6"/>
  <c r="D20" i="6"/>
  <c r="C20" i="6"/>
  <c r="J19" i="6"/>
  <c r="J18" i="6"/>
  <c r="J17" i="6"/>
  <c r="J16" i="6"/>
  <c r="I188" i="6" l="1"/>
  <c r="I189" i="6"/>
  <c r="J189" i="6"/>
  <c r="J174" i="6"/>
  <c r="D176" i="6"/>
  <c r="I176" i="6" s="1"/>
  <c r="I187" i="6"/>
  <c r="J187" i="6"/>
  <c r="J155" i="6"/>
  <c r="J166" i="6"/>
  <c r="J153" i="6"/>
  <c r="J164" i="6"/>
  <c r="C155" i="6"/>
  <c r="I155" i="6" s="1"/>
  <c r="C166" i="6"/>
  <c r="I166" i="6" s="1"/>
  <c r="I130" i="6"/>
  <c r="J141" i="6"/>
  <c r="J139" i="6"/>
  <c r="J128" i="6"/>
  <c r="D141" i="6"/>
  <c r="I141" i="6" s="1"/>
  <c r="I76" i="6"/>
  <c r="D22" i="6"/>
  <c r="J21" i="6"/>
  <c r="D43" i="6"/>
  <c r="C53" i="6"/>
  <c r="G53" i="6"/>
  <c r="C67" i="6"/>
  <c r="G67" i="6"/>
  <c r="C77" i="6"/>
  <c r="G77" i="6"/>
  <c r="C88" i="6"/>
  <c r="G88" i="6"/>
  <c r="I42" i="6"/>
  <c r="I52" i="6"/>
  <c r="I66" i="6"/>
  <c r="I87" i="6"/>
  <c r="I41" i="6"/>
  <c r="J42" i="6"/>
  <c r="J52" i="6"/>
  <c r="H67" i="6"/>
  <c r="J66" i="6"/>
  <c r="J76" i="6"/>
  <c r="I110" i="6"/>
  <c r="F43" i="6"/>
  <c r="J43" i="6" s="1"/>
  <c r="I65" i="6"/>
  <c r="D88" i="6"/>
  <c r="I111" i="6"/>
  <c r="F22" i="6"/>
  <c r="J22" i="6" s="1"/>
  <c r="I30" i="6"/>
  <c r="J31" i="6"/>
  <c r="C43" i="6"/>
  <c r="G43" i="6"/>
  <c r="E53" i="6"/>
  <c r="E67" i="6"/>
  <c r="E77" i="6"/>
  <c r="E88" i="6"/>
  <c r="I86" i="6"/>
  <c r="J87" i="6"/>
  <c r="C98" i="6"/>
  <c r="G98" i="6"/>
  <c r="C112" i="6"/>
  <c r="G112" i="6"/>
  <c r="F32" i="6"/>
  <c r="I51" i="6"/>
  <c r="I75" i="6"/>
  <c r="I97" i="6"/>
  <c r="C22" i="6"/>
  <c r="I22" i="6" s="1"/>
  <c r="G22" i="6"/>
  <c r="E22" i="6"/>
  <c r="E32" i="6"/>
  <c r="C32" i="6"/>
  <c r="G32" i="6"/>
  <c r="F53" i="6"/>
  <c r="F67" i="6"/>
  <c r="J75" i="6"/>
  <c r="J97" i="6"/>
  <c r="J111" i="6"/>
  <c r="I119" i="6"/>
  <c r="J110" i="6"/>
  <c r="D112" i="6"/>
  <c r="I112" i="6" s="1"/>
  <c r="F98" i="6"/>
  <c r="J86" i="6"/>
  <c r="D98" i="6"/>
  <c r="F77" i="6"/>
  <c r="D67" i="6"/>
  <c r="D77" i="6"/>
  <c r="I77" i="6" s="1"/>
  <c r="J65" i="6"/>
  <c r="J41" i="6"/>
  <c r="D53" i="6"/>
  <c r="I53" i="6" s="1"/>
  <c r="J51" i="6"/>
  <c r="J20" i="6"/>
  <c r="D32" i="6"/>
  <c r="I20" i="6"/>
  <c r="J176" i="6" l="1"/>
  <c r="J32" i="6"/>
  <c r="I43" i="6"/>
  <c r="I88" i="6"/>
  <c r="I67" i="6"/>
  <c r="J98" i="6"/>
  <c r="I32" i="6"/>
  <c r="I98" i="6"/>
  <c r="J88" i="6"/>
  <c r="J112" i="6"/>
  <c r="J77" i="6"/>
  <c r="J67" i="6"/>
  <c r="J53" i="6"/>
  <c r="I145" i="8" l="1"/>
  <c r="H145" i="8"/>
  <c r="D145" i="8"/>
  <c r="C145" i="8"/>
  <c r="I141" i="8"/>
  <c r="H141" i="8"/>
  <c r="D141" i="8"/>
  <c r="C141" i="8"/>
  <c r="J115" i="8"/>
  <c r="I115" i="8"/>
  <c r="E115" i="8"/>
  <c r="J111" i="8"/>
  <c r="D111" i="8"/>
  <c r="E111" i="8"/>
  <c r="D76" i="8"/>
  <c r="D115" i="8"/>
  <c r="I111" i="8"/>
  <c r="J83" i="8"/>
  <c r="I83" i="8"/>
  <c r="E83" i="8"/>
  <c r="D83" i="8"/>
  <c r="J76" i="8"/>
  <c r="I76" i="8"/>
  <c r="E76" i="8"/>
  <c r="I45" i="8"/>
  <c r="H45" i="8"/>
  <c r="D45" i="8"/>
  <c r="C45" i="8"/>
  <c r="I41" i="8"/>
  <c r="H41" i="8"/>
  <c r="D41" i="8"/>
  <c r="C41" i="8"/>
  <c r="E145" i="8" l="1"/>
  <c r="E141" i="8"/>
  <c r="J141" i="8"/>
  <c r="J145" i="8"/>
  <c r="F83" i="8"/>
  <c r="F76" i="8"/>
  <c r="F111" i="8"/>
  <c r="K115" i="8"/>
  <c r="J45" i="8"/>
  <c r="K83" i="8"/>
  <c r="F115" i="8"/>
  <c r="J41" i="8"/>
  <c r="K76" i="8"/>
  <c r="E45" i="8"/>
  <c r="K111" i="8"/>
  <c r="E41" i="8"/>
  <c r="E136" i="8" l="1"/>
  <c r="D136" i="8"/>
  <c r="E135" i="8"/>
  <c r="D135" i="8"/>
  <c r="E127" i="8"/>
  <c r="D127" i="8"/>
  <c r="E126" i="8"/>
  <c r="D126" i="8"/>
  <c r="E105" i="8"/>
  <c r="D105" i="8"/>
  <c r="E104" i="8"/>
  <c r="D104" i="8"/>
  <c r="E97" i="8"/>
  <c r="D97" i="8"/>
  <c r="E96" i="8"/>
  <c r="D96" i="8"/>
  <c r="E70" i="8"/>
  <c r="D70" i="8"/>
  <c r="E69" i="8"/>
  <c r="D69" i="8"/>
  <c r="E62" i="8"/>
  <c r="D62" i="8"/>
  <c r="E61" i="8"/>
  <c r="D61" i="8"/>
  <c r="E31" i="8"/>
  <c r="D31" i="8"/>
  <c r="E30" i="8"/>
  <c r="D30" i="8"/>
  <c r="E23" i="8"/>
  <c r="D23" i="8"/>
  <c r="E22" i="8"/>
  <c r="D22" i="8"/>
  <c r="D165" i="7"/>
  <c r="C165" i="7"/>
  <c r="D164" i="7"/>
  <c r="C164" i="7"/>
  <c r="D154" i="7"/>
  <c r="C154" i="7"/>
  <c r="E154" i="7" s="1"/>
  <c r="D153" i="7"/>
  <c r="C153" i="7"/>
  <c r="D222" i="7"/>
  <c r="C222" i="7"/>
  <c r="D221" i="7"/>
  <c r="C221" i="7"/>
  <c r="D211" i="7"/>
  <c r="C211" i="7"/>
  <c r="D210" i="7"/>
  <c r="C210" i="7"/>
  <c r="D117" i="7"/>
  <c r="C117" i="7"/>
  <c r="D116" i="7"/>
  <c r="C116" i="7"/>
  <c r="D105" i="7"/>
  <c r="C105" i="7"/>
  <c r="D104" i="7"/>
  <c r="C104" i="7"/>
  <c r="C184" i="7"/>
  <c r="D184" i="7"/>
  <c r="E184" i="7" s="1"/>
  <c r="F31" i="8" l="1"/>
  <c r="F70" i="8"/>
  <c r="F105" i="8"/>
  <c r="F136" i="8"/>
  <c r="F126" i="8"/>
  <c r="F22" i="8"/>
  <c r="F61" i="8"/>
  <c r="F96" i="8"/>
  <c r="F135" i="8"/>
  <c r="F30" i="8"/>
  <c r="F62" i="8"/>
  <c r="F104" i="8"/>
  <c r="F97" i="8"/>
  <c r="F127" i="8"/>
  <c r="F23" i="8"/>
  <c r="F69" i="8"/>
  <c r="E153" i="7"/>
  <c r="E164" i="7"/>
  <c r="E165" i="7"/>
  <c r="E210" i="7"/>
  <c r="E221" i="7"/>
  <c r="E222" i="7"/>
  <c r="E117" i="7"/>
  <c r="E211" i="7"/>
  <c r="E116" i="7"/>
  <c r="E104" i="7"/>
  <c r="E105" i="7"/>
  <c r="D199" i="7" l="1"/>
  <c r="C199" i="7"/>
  <c r="D198" i="7"/>
  <c r="C198" i="7"/>
  <c r="D185" i="7"/>
  <c r="C185" i="7"/>
  <c r="D141" i="7"/>
  <c r="C141" i="7"/>
  <c r="D140" i="7"/>
  <c r="C140" i="7"/>
  <c r="D133" i="7"/>
  <c r="C133" i="7"/>
  <c r="D132" i="7"/>
  <c r="C132" i="7"/>
  <c r="D93" i="7"/>
  <c r="C93" i="7"/>
  <c r="D92" i="7"/>
  <c r="C92" i="7"/>
  <c r="D77" i="7"/>
  <c r="C77" i="7"/>
  <c r="D76" i="7"/>
  <c r="C76" i="7"/>
  <c r="D61" i="7"/>
  <c r="C61" i="7"/>
  <c r="D60" i="7"/>
  <c r="C60" i="7"/>
  <c r="D47" i="7"/>
  <c r="C47" i="7"/>
  <c r="D46" i="7"/>
  <c r="C46" i="7"/>
  <c r="E47" i="7" l="1"/>
  <c r="E61" i="7"/>
  <c r="E46" i="7"/>
  <c r="E60" i="7"/>
  <c r="E76" i="7"/>
  <c r="E77" i="7"/>
  <c r="E92" i="7"/>
  <c r="E93" i="7"/>
  <c r="E199" i="7"/>
  <c r="E132" i="7"/>
  <c r="E133" i="7"/>
  <c r="E140" i="7"/>
  <c r="E141" i="7"/>
  <c r="E185" i="7"/>
  <c r="E198" i="7"/>
  <c r="D35" i="7"/>
  <c r="C35" i="7"/>
  <c r="D34" i="7"/>
  <c r="C34" i="7"/>
  <c r="D25" i="7"/>
  <c r="C25" i="7"/>
  <c r="D24" i="7"/>
  <c r="C24" i="7"/>
  <c r="E25" i="7" l="1"/>
  <c r="E35" i="7"/>
  <c r="E34" i="7"/>
  <c r="E24" i="7"/>
  <c r="E134" i="5" l="1"/>
  <c r="D134" i="5"/>
  <c r="E133" i="5"/>
  <c r="D133" i="5"/>
  <c r="F132" i="5"/>
  <c r="F131" i="5"/>
  <c r="F130" i="5"/>
  <c r="F129" i="5"/>
  <c r="E126" i="5"/>
  <c r="D126" i="5"/>
  <c r="E125" i="5"/>
  <c r="D125" i="5"/>
  <c r="F124" i="5"/>
  <c r="F123" i="5"/>
  <c r="F122" i="5"/>
  <c r="F121" i="5"/>
  <c r="E42" i="5"/>
  <c r="D42" i="5"/>
  <c r="E41" i="5"/>
  <c r="D41" i="5"/>
  <c r="F40" i="5"/>
  <c r="F39" i="5"/>
  <c r="F38" i="5"/>
  <c r="F37" i="5"/>
  <c r="E34" i="5"/>
  <c r="D34" i="5"/>
  <c r="E33" i="5"/>
  <c r="D33" i="5"/>
  <c r="F32" i="5"/>
  <c r="F31" i="5"/>
  <c r="F30" i="5"/>
  <c r="F29" i="5"/>
  <c r="E75" i="5"/>
  <c r="D75" i="5"/>
  <c r="E74" i="5"/>
  <c r="D74" i="5"/>
  <c r="F73" i="5"/>
  <c r="F72" i="5"/>
  <c r="F71" i="5"/>
  <c r="F70" i="5"/>
  <c r="E67" i="5"/>
  <c r="D67" i="5"/>
  <c r="E66" i="5"/>
  <c r="D66" i="5"/>
  <c r="F65" i="5"/>
  <c r="F64" i="5"/>
  <c r="F63" i="5"/>
  <c r="F62" i="5"/>
  <c r="E103" i="5"/>
  <c r="D103" i="5"/>
  <c r="E102" i="5"/>
  <c r="D102" i="5"/>
  <c r="F101" i="5"/>
  <c r="F100" i="5"/>
  <c r="F99" i="5"/>
  <c r="F98" i="5"/>
  <c r="E95" i="5"/>
  <c r="D95" i="5"/>
  <c r="E94" i="5"/>
  <c r="D94" i="5"/>
  <c r="F93" i="5"/>
  <c r="F92" i="5"/>
  <c r="F91" i="5"/>
  <c r="F90" i="5"/>
  <c r="F33" i="5" l="1"/>
  <c r="F34" i="5"/>
  <c r="F41" i="5"/>
  <c r="F42" i="5"/>
  <c r="F125" i="5"/>
  <c r="F126" i="5"/>
  <c r="F133" i="5"/>
  <c r="F134" i="5"/>
  <c r="F94" i="5"/>
  <c r="F95" i="5"/>
  <c r="F102" i="5"/>
  <c r="F103" i="5"/>
  <c r="F66" i="5"/>
  <c r="F67" i="5"/>
  <c r="F74" i="5"/>
  <c r="F75" i="5"/>
  <c r="D52" i="5" l="1"/>
  <c r="J57" i="5"/>
  <c r="K57" i="5" s="1"/>
  <c r="I57" i="5"/>
  <c r="E57" i="5"/>
  <c r="D57" i="5"/>
  <c r="K56" i="5"/>
  <c r="F56" i="5"/>
  <c r="K55" i="5"/>
  <c r="F55" i="5"/>
  <c r="K54" i="5"/>
  <c r="F54" i="5"/>
  <c r="J52" i="5"/>
  <c r="I52" i="5"/>
  <c r="K52" i="5" s="1"/>
  <c r="E52" i="5"/>
  <c r="K49" i="5"/>
  <c r="F49" i="5"/>
  <c r="K48" i="5"/>
  <c r="F48" i="5"/>
  <c r="J117" i="5"/>
  <c r="I117" i="5"/>
  <c r="E117" i="5"/>
  <c r="D117" i="5"/>
  <c r="K116" i="5"/>
  <c r="F116" i="5"/>
  <c r="K115" i="5"/>
  <c r="F115" i="5"/>
  <c r="J113" i="5"/>
  <c r="I113" i="5"/>
  <c r="E113" i="5"/>
  <c r="D113" i="5"/>
  <c r="K112" i="5"/>
  <c r="F112" i="5"/>
  <c r="K111" i="5"/>
  <c r="F111" i="5"/>
  <c r="J86" i="5"/>
  <c r="I86" i="5"/>
  <c r="E86" i="5"/>
  <c r="D86" i="5"/>
  <c r="K85" i="5"/>
  <c r="F85" i="5"/>
  <c r="K84" i="5"/>
  <c r="F84" i="5"/>
  <c r="J82" i="5"/>
  <c r="I82" i="5"/>
  <c r="E82" i="5"/>
  <c r="D82" i="5"/>
  <c r="K81" i="5"/>
  <c r="F81" i="5"/>
  <c r="K80" i="5"/>
  <c r="F80" i="5"/>
  <c r="J25" i="5"/>
  <c r="I25" i="5"/>
  <c r="E25" i="5"/>
  <c r="D25" i="5"/>
  <c r="K23" i="5"/>
  <c r="F23" i="5"/>
  <c r="K22" i="5"/>
  <c r="F22" i="5"/>
  <c r="J21" i="5"/>
  <c r="E21" i="5"/>
  <c r="J20" i="5"/>
  <c r="I20" i="5"/>
  <c r="E20" i="5"/>
  <c r="D20" i="5"/>
  <c r="K18" i="5"/>
  <c r="F18" i="5"/>
  <c r="K17" i="5"/>
  <c r="F17" i="5"/>
  <c r="F20" i="5" l="1"/>
  <c r="K25" i="5"/>
  <c r="F25" i="5"/>
  <c r="F86" i="5"/>
  <c r="F57" i="5"/>
  <c r="F113" i="5"/>
  <c r="F82" i="5"/>
  <c r="K117" i="5"/>
  <c r="K113" i="5"/>
  <c r="F117" i="5"/>
  <c r="F52" i="5"/>
  <c r="K82" i="5"/>
  <c r="K86" i="5"/>
  <c r="K20" i="5"/>
  <c r="F38" i="3" l="1"/>
  <c r="E38" i="3"/>
  <c r="D38" i="3"/>
  <c r="H38" i="3" s="1"/>
  <c r="C38" i="3"/>
  <c r="G38" i="3" s="1"/>
  <c r="H37" i="3"/>
  <c r="G37" i="3"/>
  <c r="H36" i="3"/>
  <c r="G36" i="3"/>
  <c r="F35" i="3"/>
  <c r="E35" i="3"/>
  <c r="D35" i="3"/>
  <c r="H35" i="3" s="1"/>
  <c r="C35" i="3"/>
  <c r="G35" i="3" s="1"/>
  <c r="H34" i="3"/>
  <c r="G34" i="3"/>
  <c r="H33" i="3"/>
  <c r="G33" i="3"/>
  <c r="F32" i="3"/>
  <c r="E32" i="3"/>
  <c r="D32" i="3"/>
  <c r="H32" i="3" s="1"/>
  <c r="C32" i="3"/>
  <c r="G32" i="3" s="1"/>
  <c r="H31" i="3"/>
  <c r="G31" i="3"/>
  <c r="H30" i="3"/>
  <c r="G30" i="3"/>
  <c r="F25" i="3"/>
  <c r="E25" i="3"/>
  <c r="D25" i="3"/>
  <c r="H25" i="3" s="1"/>
  <c r="C25" i="3"/>
  <c r="G25" i="3" s="1"/>
  <c r="H24" i="3"/>
  <c r="G24" i="3"/>
  <c r="H23" i="3"/>
  <c r="G23" i="3"/>
  <c r="F22" i="3"/>
  <c r="E22" i="3"/>
  <c r="D22" i="3"/>
  <c r="H22" i="3" s="1"/>
  <c r="C22" i="3"/>
  <c r="G22" i="3" s="1"/>
  <c r="H21" i="3"/>
  <c r="G21" i="3"/>
  <c r="H20" i="3"/>
  <c r="G20" i="3"/>
  <c r="F19" i="3"/>
  <c r="E19" i="3"/>
  <c r="D19" i="3"/>
  <c r="H19" i="3" s="1"/>
  <c r="C19" i="3"/>
  <c r="G19" i="3" s="1"/>
  <c r="H18" i="3"/>
  <c r="G18" i="3"/>
  <c r="H17" i="3"/>
  <c r="G17" i="3"/>
  <c r="F18" i="2"/>
  <c r="F37" i="2"/>
  <c r="E37" i="2"/>
  <c r="D37" i="2"/>
  <c r="H37" i="2" s="1"/>
  <c r="C37" i="2"/>
  <c r="G37" i="2" s="1"/>
  <c r="H36" i="2"/>
  <c r="G36" i="2"/>
  <c r="H35" i="2"/>
  <c r="G35" i="2"/>
  <c r="F34" i="2"/>
  <c r="E34" i="2"/>
  <c r="D34" i="2"/>
  <c r="H34" i="2" s="1"/>
  <c r="C34" i="2"/>
  <c r="G34" i="2" s="1"/>
  <c r="H33" i="2"/>
  <c r="G33" i="2"/>
  <c r="H32" i="2"/>
  <c r="G32" i="2"/>
  <c r="F31" i="2"/>
  <c r="E31" i="2"/>
  <c r="D31" i="2"/>
  <c r="H31" i="2" s="1"/>
  <c r="C31" i="2"/>
  <c r="G31" i="2" s="1"/>
  <c r="H30" i="2"/>
  <c r="G30" i="2"/>
  <c r="H29" i="2"/>
  <c r="G29" i="2"/>
  <c r="F24" i="2"/>
  <c r="E24" i="2"/>
  <c r="D24" i="2"/>
  <c r="H24" i="2" s="1"/>
  <c r="C24" i="2"/>
  <c r="G24" i="2" s="1"/>
  <c r="H23" i="2"/>
  <c r="G23" i="2"/>
  <c r="H22" i="2"/>
  <c r="G22" i="2"/>
  <c r="F21" i="2"/>
  <c r="E21" i="2"/>
  <c r="D21" i="2"/>
  <c r="H21" i="2" s="1"/>
  <c r="C21" i="2"/>
  <c r="G21" i="2" s="1"/>
  <c r="H20" i="2"/>
  <c r="G20" i="2"/>
  <c r="H19" i="2"/>
  <c r="G19" i="2"/>
  <c r="E18" i="2"/>
  <c r="D18" i="2"/>
  <c r="C18" i="2"/>
  <c r="G18" i="2" s="1"/>
  <c r="H17" i="2"/>
  <c r="G17" i="2"/>
  <c r="H16" i="2"/>
  <c r="G16" i="2"/>
  <c r="F40" i="1"/>
  <c r="E40" i="1"/>
  <c r="D40" i="1"/>
  <c r="H40" i="1" s="1"/>
  <c r="C40" i="1"/>
  <c r="H39" i="1"/>
  <c r="G39" i="1"/>
  <c r="H38" i="1"/>
  <c r="G38" i="1"/>
  <c r="F37" i="1"/>
  <c r="E37" i="1"/>
  <c r="D37" i="1"/>
  <c r="H37" i="1" s="1"/>
  <c r="C37" i="1"/>
  <c r="H36" i="1"/>
  <c r="G36" i="1"/>
  <c r="H35" i="1"/>
  <c r="G35" i="1"/>
  <c r="F34" i="1"/>
  <c r="E34" i="1"/>
  <c r="D34" i="1"/>
  <c r="H34" i="1" s="1"/>
  <c r="C34" i="1"/>
  <c r="H33" i="1"/>
  <c r="G33" i="1"/>
  <c r="H32" i="1"/>
  <c r="G32" i="1"/>
  <c r="F31" i="1"/>
  <c r="E31" i="1"/>
  <c r="D31" i="1"/>
  <c r="H31" i="1" s="1"/>
  <c r="C31" i="1"/>
  <c r="H30" i="1"/>
  <c r="G30" i="1"/>
  <c r="H29" i="1"/>
  <c r="G29" i="1"/>
  <c r="F27" i="1"/>
  <c r="E27" i="1"/>
  <c r="D27" i="1"/>
  <c r="H27" i="1" s="1"/>
  <c r="C27" i="1"/>
  <c r="H26" i="1"/>
  <c r="G26" i="1"/>
  <c r="H25" i="1"/>
  <c r="G25" i="1"/>
  <c r="F24" i="1"/>
  <c r="E24" i="1"/>
  <c r="D24" i="1"/>
  <c r="H24" i="1" s="1"/>
  <c r="C24" i="1"/>
  <c r="H23" i="1"/>
  <c r="G23" i="1"/>
  <c r="H22" i="1"/>
  <c r="G22" i="1"/>
  <c r="F21" i="1"/>
  <c r="E21" i="1"/>
  <c r="D21" i="1"/>
  <c r="H21" i="1" s="1"/>
  <c r="C21" i="1"/>
  <c r="H20" i="1"/>
  <c r="G20" i="1"/>
  <c r="H19" i="1"/>
  <c r="G19" i="1"/>
  <c r="F18" i="1"/>
  <c r="E18" i="1"/>
  <c r="D18" i="1"/>
  <c r="H18" i="1" s="1"/>
  <c r="C18" i="1"/>
  <c r="H17" i="1"/>
  <c r="G17" i="1"/>
  <c r="H16" i="1"/>
  <c r="G16" i="1"/>
  <c r="H15" i="1"/>
  <c r="G15" i="1"/>
  <c r="G18" i="1" l="1"/>
  <c r="G21" i="1"/>
  <c r="G24" i="1"/>
  <c r="G27" i="1"/>
  <c r="G31" i="1"/>
  <c r="G34" i="1"/>
  <c r="G37" i="1"/>
  <c r="G40" i="1"/>
  <c r="H18" i="2"/>
</calcChain>
</file>

<file path=xl/sharedStrings.xml><?xml version="1.0" encoding="utf-8"?>
<sst xmlns="http://schemas.openxmlformats.org/spreadsheetml/2006/main" count="1124" uniqueCount="213">
  <si>
    <t>Upper dermis</t>
  </si>
  <si>
    <t>Lower dermis</t>
  </si>
  <si>
    <t>Control</t>
  </si>
  <si>
    <t>acUVB</t>
  </si>
  <si>
    <t>CD3</t>
  </si>
  <si>
    <t>Spot detector settings: scale 4 sensitivity 40 and Size filter 20-3000</t>
  </si>
  <si>
    <t>cell count</t>
  </si>
  <si>
    <t>area in µm2</t>
  </si>
  <si>
    <t>positive cells /area in mm2</t>
  </si>
  <si>
    <t>upper</t>
  </si>
  <si>
    <t>lower</t>
  </si>
  <si>
    <t>UV acute 2A</t>
  </si>
  <si>
    <t>UV acute 2A 2</t>
  </si>
  <si>
    <t>UV acute 2A 3</t>
  </si>
  <si>
    <t>sum</t>
  </si>
  <si>
    <t>UV acute 2C</t>
  </si>
  <si>
    <t>UV acute 2C2</t>
  </si>
  <si>
    <t>UV crtl 1A</t>
  </si>
  <si>
    <t>UV crtl 1A 2</t>
  </si>
  <si>
    <t>UV crtl 1B</t>
  </si>
  <si>
    <t>UV crtl 1B2</t>
  </si>
  <si>
    <t>UV crtl 1C</t>
  </si>
  <si>
    <t>UV crtl 1D</t>
  </si>
  <si>
    <t>CD8</t>
  </si>
  <si>
    <t>Spot detector settings: scale 4 sensitivity 50 and Size filter 40-3000</t>
  </si>
  <si>
    <t>FoxP3</t>
  </si>
  <si>
    <t>Spot detector settings: scale 3 sensitivity 40 and Size filter 20-3000</t>
  </si>
  <si>
    <t>UV crtl 1C 2</t>
  </si>
  <si>
    <t>UV acute 2B</t>
  </si>
  <si>
    <t>UV acute 2B 2</t>
  </si>
  <si>
    <t xml:space="preserve">UV acute PI3 2D </t>
  </si>
  <si>
    <t>UV acute PI3 2D 2</t>
  </si>
  <si>
    <t>UV crtl 1D 2</t>
  </si>
  <si>
    <t>anti-CD4</t>
  </si>
  <si>
    <t>anti-CD8</t>
  </si>
  <si>
    <t>UV</t>
  </si>
  <si>
    <t>CD4+_M</t>
  </si>
  <si>
    <t>CD8+_M</t>
  </si>
  <si>
    <t>2AM CD8 aSMA Ki67 20x2</t>
  </si>
  <si>
    <t>2AM CD8 aSMA Ki67 20x3</t>
  </si>
  <si>
    <t>2AM CD8 cCASP CD45 20x1</t>
  </si>
  <si>
    <t>total upper</t>
  </si>
  <si>
    <t>total lower</t>
  </si>
  <si>
    <t>2BM CD8 aSMA Ki67 20x2</t>
  </si>
  <si>
    <t>2BM CD8 aSMA Ki67 20x3</t>
  </si>
  <si>
    <t>3AM CD4 aSMA Ki67 20x1</t>
  </si>
  <si>
    <t>3AM CD4 aSMA Ki67 20x2</t>
  </si>
  <si>
    <t>3AM CD4 aSMA Ki67 20x$</t>
  </si>
  <si>
    <t>3BM CD4 aSMA Ki67 20x1</t>
  </si>
  <si>
    <t>3BM CD4 aSMA Ki67 20x2</t>
  </si>
  <si>
    <t>3BM CD4 aSMA Ki67 20x3</t>
  </si>
  <si>
    <t>4AM UV aSMA Ki67 20x1</t>
  </si>
  <si>
    <t>4AM UV aSMA Ki67 20x2</t>
  </si>
  <si>
    <t>5AM Control aSMA Ki67 20x1</t>
  </si>
  <si>
    <t>5AM Control aSMA Ki67 20x2</t>
  </si>
  <si>
    <t>5AM Control aSMA Ki67 20x3</t>
  </si>
  <si>
    <t>5BM Control aSMA Ki67 20x1</t>
  </si>
  <si>
    <t>5BM Control aSMA Ki67 20x2</t>
  </si>
  <si>
    <t>5BM Control aSMA Ki67 20x3</t>
  </si>
  <si>
    <t>DAPI scale 2 200 filter 20-3000</t>
  </si>
  <si>
    <t>PDGFR</t>
  </si>
  <si>
    <t>DAPI</t>
  </si>
  <si>
    <t>Sample</t>
  </si>
  <si>
    <t>area</t>
  </si>
  <si>
    <t>Desnity</t>
  </si>
  <si>
    <t>2A m CD8 GFP cCasp3x1</t>
  </si>
  <si>
    <t>2A m CD8 GFP cCasp3x2</t>
  </si>
  <si>
    <t>Average</t>
  </si>
  <si>
    <t>2B m CD8 GFP cCasp3x1</t>
  </si>
  <si>
    <t>2B m CD8 GFP cCasp3x2</t>
  </si>
  <si>
    <t>Detector; GFP S2, 200, Filter 20-3000;  DAPI S2, 200, filter10 3000; cCasp3 S3 , 40, Filter 20-3000</t>
  </si>
  <si>
    <t>PDGFRaH2BGFP</t>
  </si>
  <si>
    <t>PDGFRaH2BEGFP+ cells</t>
  </si>
  <si>
    <t xml:space="preserve">Dermis </t>
  </si>
  <si>
    <t>4A m UV GFP cCasp3x1</t>
  </si>
  <si>
    <t>4A m UV GFP cCasp3x2</t>
  </si>
  <si>
    <t>4B m UV GFP cCasp3x1</t>
  </si>
  <si>
    <t>4B m UV GFP cCasp3x2</t>
  </si>
  <si>
    <t>5A m Control GFP cCasp3x1</t>
  </si>
  <si>
    <t>5A m Control GFP cCasp3x2</t>
  </si>
  <si>
    <t>5B m Control GFP cCasp3x1</t>
  </si>
  <si>
    <t>5B m Control GFP cCasp3x2</t>
  </si>
  <si>
    <t>3A m CD4 GFP cCasp3x1</t>
  </si>
  <si>
    <t>3A m CD4 GFP cCasp3x2</t>
  </si>
  <si>
    <t>3B m CD4 GFP cCasp3x1</t>
  </si>
  <si>
    <t>3B m CD4 GFP cCasp3x2</t>
  </si>
  <si>
    <t>3B m CD4 GFP cCasp3x3</t>
  </si>
  <si>
    <t>PDGFR+</t>
  </si>
  <si>
    <t>Ki67+ PDGFR+</t>
  </si>
  <si>
    <t>PDGFRper area in mm2</t>
  </si>
  <si>
    <t>UV 4B GFP aSMA Ki67 20x1</t>
  </si>
  <si>
    <t>UV 4B GFP aSMA Ki67 20x2</t>
  </si>
  <si>
    <t>Sum</t>
  </si>
  <si>
    <t>UV 4A GFP aSMA Ki67 20x2</t>
  </si>
  <si>
    <t>UV 4A GFP aSMA Ki67 20x1</t>
  </si>
  <si>
    <t>CD4 3A GFP aSMA Ki67 20x1</t>
  </si>
  <si>
    <t>CD4 3B GFP aSMA Ki67 20x1</t>
  </si>
  <si>
    <t>CD4 3B GFP aSMA Ki67 20x2</t>
  </si>
  <si>
    <t>CD8 2A GFP aSMA Ki67 20x1</t>
  </si>
  <si>
    <t>CD8 2A GFP aSMA Ki67 20x2</t>
  </si>
  <si>
    <t>CD8 2B GFP aSMA Ki67 20x1</t>
  </si>
  <si>
    <t>CD8 2B GFP aSMA Ki67 20x2</t>
  </si>
  <si>
    <t>Control 5A GFP aSMA Ki67 20x1</t>
  </si>
  <si>
    <t>Control 5A GFP aSMA Ki67 20x2</t>
  </si>
  <si>
    <t>Control 5B GFP aSMA Ki67 20x1</t>
  </si>
  <si>
    <t>Control 5B GFP aSMA Ki67 20x2</t>
  </si>
  <si>
    <t>2A m CD8 GFP Ki67 aSMAx1</t>
  </si>
  <si>
    <t>1A CD8 BSL Ki67 aSMA 20x1</t>
  </si>
  <si>
    <t>1A CD8 BSL Ki67 aSMA 20x2</t>
  </si>
  <si>
    <t>2B m CD8 GFP Ki67 aSMAx1</t>
  </si>
  <si>
    <t>1B CD8 BSL Ki67 aSMA 20x1</t>
  </si>
  <si>
    <t>1B CD8 BSL Ki67 aSMA 20x2</t>
  </si>
  <si>
    <t>3A m CD4 GFP Ki67 aSMAx1</t>
  </si>
  <si>
    <t>3A m CD4 GFP Ki67 aSMAx2</t>
  </si>
  <si>
    <t>2A CD4 BSL Ki67 aSMA 20x1</t>
  </si>
  <si>
    <t>2A CD4 BSL Ki67 aSMA 20x2</t>
  </si>
  <si>
    <t>3B m CD4 GFP Ki67 aSMAx1</t>
  </si>
  <si>
    <t>3B m CD4 GFP Ki67 aSMAx2</t>
  </si>
  <si>
    <t>2B CD4 BSL Ki67 aSMA 20x1</t>
  </si>
  <si>
    <t>2B CD4 BSL Ki67 aSMA 20x2</t>
  </si>
  <si>
    <t>4A m UV GFP Ki67 aSMAx1</t>
  </si>
  <si>
    <t>3A UV BSL Ki67 aSMA 20x1</t>
  </si>
  <si>
    <t>3A UV BSL Ki67 aSMA 20x2</t>
  </si>
  <si>
    <t>4B m UV GFP Ki67 aSMAx1</t>
  </si>
  <si>
    <t>4B m UV GFP Ki67 aSMAx2</t>
  </si>
  <si>
    <t>3B UV BSL Ki67 aSMA 20x1</t>
  </si>
  <si>
    <t>3B UV BSL Ki67 aSMA 20x2</t>
  </si>
  <si>
    <t>5A m control GFP Ki67 aSMAx1</t>
  </si>
  <si>
    <t>5A m control GFP Ki67 aSMAx2</t>
  </si>
  <si>
    <t>4A Control BSL Ki67 aSMA 20x1</t>
  </si>
  <si>
    <t>4A Control BSL Ki67 aSMA 20x2</t>
  </si>
  <si>
    <t>5B m control GFP Ki67 aSMAx1</t>
  </si>
  <si>
    <t>5B m control GFP Ki67 aSMAx2</t>
  </si>
  <si>
    <t>4B Control BSL Ki67 aSMA 20x1</t>
  </si>
  <si>
    <t>4B Control BSL Ki67 aSMA 20x2</t>
  </si>
  <si>
    <t>PDGFR scale 3 100, filter 20-3000; cCasp3 scale 3 40 filter 20-3000</t>
  </si>
  <si>
    <t>PDGFR/cCasp3</t>
  </si>
  <si>
    <t>2AM CD8 cCASP CD45 20x2</t>
  </si>
  <si>
    <t>2BM CD8 cCASP CD45 20x1</t>
  </si>
  <si>
    <t>2BM CD8 cCASP CD45 20x2</t>
  </si>
  <si>
    <t>3AM CD4 cCASP CD45 20x1</t>
  </si>
  <si>
    <t>3AM CD4 cCASP CD45 20x2</t>
  </si>
  <si>
    <t>3AM CD4 cCASP CD45 20x3</t>
  </si>
  <si>
    <t>3BM CD4 cCASP CD45 20x1</t>
  </si>
  <si>
    <t>3BM CD4 cCASP CD45 20x2</t>
  </si>
  <si>
    <t>4AM UV cCASP CD45 20x1</t>
  </si>
  <si>
    <t>4AM UV cCASP CD45 20x2</t>
  </si>
  <si>
    <t>4BM UV cCASP CD45 20x1</t>
  </si>
  <si>
    <t>4BM UV cCASP CD45 20x2</t>
  </si>
  <si>
    <t>5AM Control CD45 20x1</t>
  </si>
  <si>
    <t>5AM Control CD45 20x2</t>
  </si>
  <si>
    <t>5BM Control CD45 20x1</t>
  </si>
  <si>
    <t>5BM Control CD45 20x2</t>
  </si>
  <si>
    <t>cCasp3+PDGFRa+</t>
  </si>
  <si>
    <t>cells</t>
  </si>
  <si>
    <t>%FB</t>
  </si>
  <si>
    <t>% FB</t>
  </si>
  <si>
    <t>CD4</t>
  </si>
  <si>
    <t>H2AX</t>
  </si>
  <si>
    <t>H2AX+ PDGFR+</t>
  </si>
  <si>
    <t>Ly6+</t>
  </si>
  <si>
    <t>H2AX positive Fb%</t>
  </si>
  <si>
    <t>ID1 2A CD8 yH2AX Ly6G 20x1</t>
  </si>
  <si>
    <t>ID1 2A CD8 yH2AX Ly6G 20x2</t>
  </si>
  <si>
    <t>ID1 2B CD8 yH2AX Ly6G 20x1</t>
  </si>
  <si>
    <t>ID1 2B CD8 yH2AX Ly6G 20x2</t>
  </si>
  <si>
    <t>ID2 2A CD8 yH2AX Ly6G 20x1</t>
  </si>
  <si>
    <t>ID2 2A CD8 yH2AX Ly6G 20x2</t>
  </si>
  <si>
    <t>ID2 1B CD8 yH2AX Ly6G 20x1</t>
  </si>
  <si>
    <t>ID2 1B CD8 yH2AX Ly6G 20x2</t>
  </si>
  <si>
    <t>ID2 2A CD4 yH2AX Ly6G 20x1</t>
  </si>
  <si>
    <t>ID2 2A CD4 yH2AX Ly6G 20x2</t>
  </si>
  <si>
    <t>ID2 2A CD4 yH2AX Ly6G 20x3</t>
  </si>
  <si>
    <t>ID2 2B CD4 yH2AX Ly6G 20x1</t>
  </si>
  <si>
    <t>ID2 2B CD4 yH2AX Ly6G 20x2</t>
  </si>
  <si>
    <t>ID1 3A CD4 yH2AX Ly6G 20x1</t>
  </si>
  <si>
    <t>ID1 3A CD4 yH2AX Ly6G 20x2</t>
  </si>
  <si>
    <t>ID1 3B CD4 yH2AX Ly6G 20x1</t>
  </si>
  <si>
    <t>ID1 3B CD4 yH2AX Ly6G 20x2</t>
  </si>
  <si>
    <t>ID1 4A UV yH2AX Ly6G 20x1</t>
  </si>
  <si>
    <t>ID1 4A UV yH2AX Ly6G 20x2</t>
  </si>
  <si>
    <t>ID1 4B UV yH2AX Ly6G 20x2</t>
  </si>
  <si>
    <t>ID2 3A UV yH2AX Ly6G 20x1</t>
  </si>
  <si>
    <t>ID2 3A UV yH2AX Ly6G 20x2</t>
  </si>
  <si>
    <t>ID2 3B UV yH2AX Ly6G 20x1</t>
  </si>
  <si>
    <t>ID2 3B UV yH2AX Ly6G 20x2</t>
  </si>
  <si>
    <t>ID1 5A Con yH2AX Ly6G 20x1</t>
  </si>
  <si>
    <t>ID1 5A Con yH2AX Ly6G 20x3</t>
  </si>
  <si>
    <t>sensitivity 60</t>
  </si>
  <si>
    <t>sensitivity 30</t>
  </si>
  <si>
    <t>ID1 5B UV yH2AX Ly6G 20x1</t>
  </si>
  <si>
    <t>ID1 5B UV yH2AX Ly6G 20x2</t>
  </si>
  <si>
    <t>ID2 4A Con yH2AX Ly6G 20x1</t>
  </si>
  <si>
    <t>ID2 4A Con yH2AX Ly6G 20x3</t>
  </si>
  <si>
    <t>ID1 4B Con yH2AX Ly6G 20x1</t>
  </si>
  <si>
    <t>ID1 4B Con yH2AX Ly6G 20x2</t>
  </si>
  <si>
    <t>ID1 4B Con yH2AX Ly6G 20x3</t>
  </si>
  <si>
    <t>EGFP</t>
  </si>
  <si>
    <t>SD: 3, 100, filter 20</t>
  </si>
  <si>
    <t>SD:4, 100, filter 20 but for control SD:4, 60, filter 20</t>
  </si>
  <si>
    <t>Mouse 1</t>
  </si>
  <si>
    <t>Mouse 2</t>
  </si>
  <si>
    <t>Mouse 3</t>
  </si>
  <si>
    <t>Mouse 4</t>
  </si>
  <si>
    <t xml:space="preserve">Summary of yH2AX+ Fbs  (%) after immune cell depletion </t>
  </si>
  <si>
    <t>Summary of CD3+ cells in the dermis per area mm2</t>
  </si>
  <si>
    <t>Summary of CD8+ cells in the dermis per area (mm2)</t>
  </si>
  <si>
    <t>Summary of FoxP3+ cells in the dermis per area (mm2)</t>
  </si>
  <si>
    <t>Summary of CD4 cell depletion in the skin (Absolute numbers)</t>
  </si>
  <si>
    <t>Summary of Fb desnity after CD4 or CD8 cell depletion per area (mm2)</t>
  </si>
  <si>
    <t>Summary of cCasp3+ Fbs (%) after immune cell depletion</t>
  </si>
  <si>
    <t>% Fbs</t>
  </si>
  <si>
    <t>Summary of Ki67 + Fbs (%) after immune cell depletion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</si>
</sst>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0" fillId="0" borderId="0" xfId="0" applyFill="1"/>
    <xf numFmtId="0" fontId="1" fillId="0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Fill="1"/>
    <xf numFmtId="0" fontId="0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A41B-B6B5-4B9B-8D64-D5E728A83CB9}">
  <dimension ref="A4:I40"/>
  <sheetViews>
    <sheetView tabSelected="1" workbookViewId="0">
      <selection activeCell="L7" sqref="L7"/>
    </sheetView>
  </sheetViews>
  <sheetFormatPr baseColWidth="10" defaultRowHeight="15" x14ac:dyDescent="0.25"/>
  <sheetData>
    <row r="4" spans="1:9" x14ac:dyDescent="0.25">
      <c r="B4" s="4" t="s">
        <v>205</v>
      </c>
    </row>
    <row r="6" spans="1:9" x14ac:dyDescent="0.25">
      <c r="A6" s="2"/>
      <c r="B6" s="15" t="s">
        <v>0</v>
      </c>
      <c r="C6" s="15"/>
      <c r="D6" s="15"/>
      <c r="E6" s="15"/>
      <c r="F6" s="16" t="s">
        <v>1</v>
      </c>
      <c r="G6" s="16"/>
      <c r="H6" s="16"/>
      <c r="I6" s="16"/>
    </row>
    <row r="7" spans="1:9" x14ac:dyDescent="0.25">
      <c r="A7" s="17" t="s">
        <v>2</v>
      </c>
      <c r="B7" s="1">
        <v>76.965509999999995</v>
      </c>
      <c r="C7" s="1">
        <v>76.407809999999998</v>
      </c>
      <c r="D7" s="1">
        <v>55.17154</v>
      </c>
      <c r="E7" s="1">
        <v>61.677</v>
      </c>
      <c r="F7" s="6">
        <v>92.202529999999996</v>
      </c>
      <c r="G7" s="6">
        <v>91.360039999999998</v>
      </c>
      <c r="H7" s="6">
        <v>65.740740000000002</v>
      </c>
      <c r="I7" s="6">
        <v>37.717820000000003</v>
      </c>
    </row>
    <row r="8" spans="1:9" x14ac:dyDescent="0.25">
      <c r="A8" s="17" t="s">
        <v>3</v>
      </c>
      <c r="B8" s="1">
        <v>192.4153</v>
      </c>
      <c r="C8" s="1">
        <v>103.0403</v>
      </c>
      <c r="D8" s="1">
        <v>120.55240000000001</v>
      </c>
      <c r="E8" s="1">
        <v>222.16650000000001</v>
      </c>
      <c r="F8" s="6">
        <v>129.03659999999999</v>
      </c>
      <c r="G8" s="6">
        <v>84.114189999999994</v>
      </c>
      <c r="H8" s="6">
        <v>223.619</v>
      </c>
      <c r="I8" s="6">
        <v>73.850530000000006</v>
      </c>
    </row>
    <row r="10" spans="1:9" s="12" customFormat="1" x14ac:dyDescent="0.25"/>
    <row r="12" spans="1:9" x14ac:dyDescent="0.25">
      <c r="B12" t="s">
        <v>4</v>
      </c>
      <c r="C12" t="s">
        <v>5</v>
      </c>
    </row>
    <row r="13" spans="1:9" x14ac:dyDescent="0.25">
      <c r="C13" t="s">
        <v>6</v>
      </c>
      <c r="E13" t="s">
        <v>7</v>
      </c>
      <c r="G13" t="s">
        <v>8</v>
      </c>
    </row>
    <row r="14" spans="1:9" x14ac:dyDescent="0.25">
      <c r="C14" t="s">
        <v>9</v>
      </c>
      <c r="D14" t="s">
        <v>10</v>
      </c>
      <c r="E14" t="s">
        <v>9</v>
      </c>
      <c r="F14" t="s">
        <v>10</v>
      </c>
      <c r="G14" t="s">
        <v>9</v>
      </c>
      <c r="H14" t="s">
        <v>10</v>
      </c>
    </row>
    <row r="15" spans="1:9" x14ac:dyDescent="0.25">
      <c r="B15" t="s">
        <v>11</v>
      </c>
      <c r="C15">
        <v>1</v>
      </c>
      <c r="D15">
        <v>15</v>
      </c>
      <c r="E15">
        <v>101917</v>
      </c>
      <c r="F15">
        <v>308955</v>
      </c>
      <c r="G15">
        <f t="shared" ref="G15:H27" si="0">C15/E15*1000000</f>
        <v>9.81190576645702</v>
      </c>
      <c r="H15">
        <f t="shared" si="0"/>
        <v>48.550759819391175</v>
      </c>
    </row>
    <row r="16" spans="1:9" x14ac:dyDescent="0.25">
      <c r="B16" t="s">
        <v>12</v>
      </c>
      <c r="C16">
        <v>5</v>
      </c>
      <c r="D16">
        <v>5</v>
      </c>
      <c r="E16">
        <v>29095</v>
      </c>
      <c r="F16">
        <v>65978</v>
      </c>
      <c r="G16">
        <f t="shared" si="0"/>
        <v>171.85083347654236</v>
      </c>
      <c r="H16">
        <f t="shared" si="0"/>
        <v>75.782836703143474</v>
      </c>
    </row>
    <row r="17" spans="2:8" x14ac:dyDescent="0.25">
      <c r="B17" t="s">
        <v>13</v>
      </c>
      <c r="C17">
        <v>6</v>
      </c>
      <c r="D17">
        <v>14</v>
      </c>
      <c r="E17">
        <v>28073</v>
      </c>
      <c r="F17">
        <v>81267</v>
      </c>
      <c r="G17">
        <f t="shared" si="0"/>
        <v>213.72849357033448</v>
      </c>
      <c r="H17">
        <f t="shared" si="0"/>
        <v>172.27164777831098</v>
      </c>
    </row>
    <row r="18" spans="2:8" x14ac:dyDescent="0.25">
      <c r="B18" s="4" t="s">
        <v>14</v>
      </c>
      <c r="C18" s="4">
        <f>SUM(C16:C17)</f>
        <v>11</v>
      </c>
      <c r="D18" s="4">
        <f>SUM(D16:D17)</f>
        <v>19</v>
      </c>
      <c r="E18" s="4">
        <f>SUM(E16:E17)</f>
        <v>57168</v>
      </c>
      <c r="F18" s="4">
        <f>SUM(F16:F17)</f>
        <v>147245</v>
      </c>
      <c r="G18" s="4">
        <f t="shared" si="0"/>
        <v>192.41533725160929</v>
      </c>
      <c r="H18" s="4">
        <f t="shared" si="0"/>
        <v>129.03663961424834</v>
      </c>
    </row>
    <row r="19" spans="2:8" x14ac:dyDescent="0.25">
      <c r="B19" t="s">
        <v>28</v>
      </c>
      <c r="C19">
        <v>13</v>
      </c>
      <c r="D19">
        <v>20</v>
      </c>
      <c r="E19">
        <v>81383</v>
      </c>
      <c r="F19">
        <v>211623</v>
      </c>
      <c r="G19">
        <f t="shared" si="0"/>
        <v>159.7385203297986</v>
      </c>
      <c r="H19">
        <f t="shared" si="0"/>
        <v>94.507685837550738</v>
      </c>
    </row>
    <row r="20" spans="2:8" x14ac:dyDescent="0.25">
      <c r="B20" t="s">
        <v>29</v>
      </c>
      <c r="C20">
        <v>4</v>
      </c>
      <c r="D20">
        <v>20</v>
      </c>
      <c r="E20">
        <v>83601</v>
      </c>
      <c r="F20">
        <v>263921</v>
      </c>
      <c r="G20">
        <f t="shared" si="0"/>
        <v>47.84631762777957</v>
      </c>
      <c r="H20">
        <f t="shared" si="0"/>
        <v>75.78025242402083</v>
      </c>
    </row>
    <row r="21" spans="2:8" x14ac:dyDescent="0.25">
      <c r="B21" s="4" t="s">
        <v>14</v>
      </c>
      <c r="C21" s="4">
        <f>SUM(C19:C20)</f>
        <v>17</v>
      </c>
      <c r="D21" s="4">
        <f t="shared" ref="D21:F21" si="1">SUM(D19:D20)</f>
        <v>40</v>
      </c>
      <c r="E21" s="4">
        <f t="shared" si="1"/>
        <v>164984</v>
      </c>
      <c r="F21" s="4">
        <f t="shared" si="1"/>
        <v>475544</v>
      </c>
      <c r="G21" s="4">
        <f t="shared" si="0"/>
        <v>103.04029481646704</v>
      </c>
      <c r="H21" s="4">
        <f t="shared" si="0"/>
        <v>84.114193428999201</v>
      </c>
    </row>
    <row r="22" spans="2:8" x14ac:dyDescent="0.25">
      <c r="B22" t="s">
        <v>15</v>
      </c>
      <c r="C22">
        <v>6</v>
      </c>
      <c r="D22">
        <v>50</v>
      </c>
      <c r="E22">
        <v>65138</v>
      </c>
      <c r="F22">
        <v>224500</v>
      </c>
      <c r="G22">
        <f t="shared" si="0"/>
        <v>92.112131167674789</v>
      </c>
      <c r="H22">
        <f t="shared" si="0"/>
        <v>222.71714922048997</v>
      </c>
    </row>
    <row r="23" spans="2:8" x14ac:dyDescent="0.25">
      <c r="B23" t="s">
        <v>16</v>
      </c>
      <c r="C23">
        <v>14</v>
      </c>
      <c r="D23">
        <v>61</v>
      </c>
      <c r="E23">
        <v>100765</v>
      </c>
      <c r="F23">
        <v>271880</v>
      </c>
      <c r="G23">
        <f t="shared" si="0"/>
        <v>138.93713094824594</v>
      </c>
      <c r="H23">
        <f t="shared" si="0"/>
        <v>224.36368986317493</v>
      </c>
    </row>
    <row r="24" spans="2:8" x14ac:dyDescent="0.25">
      <c r="B24" s="4" t="s">
        <v>14</v>
      </c>
      <c r="C24" s="4">
        <f>SUM(C22:C23)</f>
        <v>20</v>
      </c>
      <c r="D24" s="4">
        <f t="shared" ref="D24:F24" si="2">SUM(D22:D23)</f>
        <v>111</v>
      </c>
      <c r="E24" s="4">
        <f t="shared" si="2"/>
        <v>165903</v>
      </c>
      <c r="F24" s="4">
        <f t="shared" si="2"/>
        <v>496380</v>
      </c>
      <c r="G24" s="4">
        <f t="shared" si="0"/>
        <v>120.55237096375592</v>
      </c>
      <c r="H24" s="4">
        <f t="shared" si="0"/>
        <v>223.61900157137677</v>
      </c>
    </row>
    <row r="25" spans="2:8" x14ac:dyDescent="0.25">
      <c r="B25" t="s">
        <v>30</v>
      </c>
      <c r="C25">
        <v>32</v>
      </c>
      <c r="D25">
        <v>25</v>
      </c>
      <c r="E25">
        <v>150073</v>
      </c>
      <c r="F25">
        <v>319057</v>
      </c>
      <c r="G25">
        <f t="shared" si="0"/>
        <v>213.22956161334815</v>
      </c>
      <c r="H25">
        <f t="shared" si="0"/>
        <v>78.355905057716953</v>
      </c>
    </row>
    <row r="26" spans="2:8" x14ac:dyDescent="0.25">
      <c r="B26" t="s">
        <v>31</v>
      </c>
      <c r="C26">
        <v>38</v>
      </c>
      <c r="D26">
        <v>19</v>
      </c>
      <c r="E26">
        <v>165006</v>
      </c>
      <c r="F26">
        <v>276741</v>
      </c>
      <c r="G26">
        <f t="shared" si="0"/>
        <v>230.29465595190479</v>
      </c>
      <c r="H26">
        <f t="shared" si="0"/>
        <v>68.656252597193756</v>
      </c>
    </row>
    <row r="27" spans="2:8" x14ac:dyDescent="0.25">
      <c r="C27" s="4">
        <f>SUM(C25:C26)</f>
        <v>70</v>
      </c>
      <c r="D27" s="4">
        <f t="shared" ref="D27:F27" si="3">SUM(D25:D26)</f>
        <v>44</v>
      </c>
      <c r="E27" s="4">
        <f t="shared" si="3"/>
        <v>315079</v>
      </c>
      <c r="F27" s="4">
        <f t="shared" si="3"/>
        <v>595798</v>
      </c>
      <c r="G27" s="4">
        <f t="shared" si="0"/>
        <v>222.16650427353139</v>
      </c>
      <c r="H27" s="4">
        <f t="shared" si="0"/>
        <v>73.850533234418378</v>
      </c>
    </row>
    <row r="29" spans="2:8" x14ac:dyDescent="0.25">
      <c r="B29" t="s">
        <v>17</v>
      </c>
      <c r="C29">
        <v>6</v>
      </c>
      <c r="D29">
        <v>29</v>
      </c>
      <c r="E29">
        <v>75499</v>
      </c>
      <c r="F29">
        <v>185305</v>
      </c>
      <c r="G29">
        <f t="shared" ref="G29:H40" si="4">C29/E29*1000000</f>
        <v>79.471251274851326</v>
      </c>
      <c r="H29">
        <f t="shared" si="4"/>
        <v>156.49874531178327</v>
      </c>
    </row>
    <row r="30" spans="2:8" x14ac:dyDescent="0.25">
      <c r="B30" t="s">
        <v>18</v>
      </c>
      <c r="C30">
        <v>6</v>
      </c>
      <c r="D30">
        <v>16</v>
      </c>
      <c r="E30">
        <v>80415</v>
      </c>
      <c r="F30">
        <v>302751</v>
      </c>
      <c r="G30">
        <f t="shared" si="4"/>
        <v>74.612945346017526</v>
      </c>
      <c r="H30">
        <f t="shared" si="4"/>
        <v>52.848710656612198</v>
      </c>
    </row>
    <row r="31" spans="2:8" x14ac:dyDescent="0.25">
      <c r="B31" s="4" t="s">
        <v>14</v>
      </c>
      <c r="C31" s="4">
        <f>SUM(C29:C30)</f>
        <v>12</v>
      </c>
      <c r="D31" s="4">
        <f>SUM(D29:D30)</f>
        <v>45</v>
      </c>
      <c r="E31" s="4">
        <f>SUM(E29:E30)</f>
        <v>155914</v>
      </c>
      <c r="F31" s="4">
        <f>SUM(F29:F30)</f>
        <v>488056</v>
      </c>
      <c r="G31" s="4">
        <f t="shared" si="4"/>
        <v>76.965506625447361</v>
      </c>
      <c r="H31" s="4">
        <f t="shared" si="4"/>
        <v>92.202534135427086</v>
      </c>
    </row>
    <row r="32" spans="2:8" x14ac:dyDescent="0.25">
      <c r="B32" t="s">
        <v>19</v>
      </c>
      <c r="C32">
        <v>10</v>
      </c>
      <c r="D32">
        <v>29</v>
      </c>
      <c r="E32">
        <v>73842</v>
      </c>
      <c r="F32">
        <v>246762</v>
      </c>
      <c r="G32">
        <f t="shared" si="4"/>
        <v>135.42428428265757</v>
      </c>
      <c r="H32">
        <f t="shared" si="4"/>
        <v>117.52214684594873</v>
      </c>
    </row>
    <row r="33" spans="2:8" x14ac:dyDescent="0.25">
      <c r="B33" t="s">
        <v>20</v>
      </c>
      <c r="C33">
        <v>2</v>
      </c>
      <c r="D33">
        <v>15</v>
      </c>
      <c r="E33">
        <v>83210</v>
      </c>
      <c r="F33">
        <v>234849</v>
      </c>
      <c r="G33">
        <f t="shared" si="4"/>
        <v>24.035572647518329</v>
      </c>
      <c r="H33">
        <f t="shared" si="4"/>
        <v>63.870827638184529</v>
      </c>
    </row>
    <row r="34" spans="2:8" x14ac:dyDescent="0.25">
      <c r="B34" s="4" t="s">
        <v>14</v>
      </c>
      <c r="C34" s="4">
        <f>SUM(C32:C33)</f>
        <v>12</v>
      </c>
      <c r="D34" s="4">
        <f>SUM(D32:D33)</f>
        <v>44</v>
      </c>
      <c r="E34" s="4">
        <f t="shared" ref="E34:F34" si="5">SUM(E32:E33)</f>
        <v>157052</v>
      </c>
      <c r="F34" s="4">
        <f t="shared" si="5"/>
        <v>481611</v>
      </c>
      <c r="G34" s="4">
        <f t="shared" si="4"/>
        <v>76.407813972442256</v>
      </c>
      <c r="H34" s="4">
        <f t="shared" si="4"/>
        <v>91.360039533980753</v>
      </c>
    </row>
    <row r="35" spans="2:8" x14ac:dyDescent="0.25">
      <c r="B35" t="s">
        <v>21</v>
      </c>
      <c r="C35">
        <v>3</v>
      </c>
      <c r="D35">
        <v>13</v>
      </c>
      <c r="E35">
        <v>63538</v>
      </c>
      <c r="F35">
        <v>245582</v>
      </c>
      <c r="G35">
        <f t="shared" si="4"/>
        <v>47.215839340237338</v>
      </c>
      <c r="H35">
        <f t="shared" si="4"/>
        <v>52.935475727048399</v>
      </c>
    </row>
    <row r="36" spans="2:8" x14ac:dyDescent="0.25">
      <c r="B36" t="s">
        <v>27</v>
      </c>
      <c r="C36">
        <v>4</v>
      </c>
      <c r="D36">
        <v>17</v>
      </c>
      <c r="E36">
        <v>63339</v>
      </c>
      <c r="F36">
        <v>210756</v>
      </c>
      <c r="G36">
        <f t="shared" si="4"/>
        <v>63.15224427288085</v>
      </c>
      <c r="H36">
        <f t="shared" si="4"/>
        <v>80.661997760443356</v>
      </c>
    </row>
    <row r="37" spans="2:8" x14ac:dyDescent="0.25">
      <c r="B37" s="4" t="s">
        <v>14</v>
      </c>
      <c r="C37" s="4">
        <f>SUM(C35:C36)</f>
        <v>7</v>
      </c>
      <c r="D37" s="4">
        <f t="shared" ref="D37:F37" si="6">SUM(D35:D36)</f>
        <v>30</v>
      </c>
      <c r="E37" s="4">
        <f t="shared" si="6"/>
        <v>126877</v>
      </c>
      <c r="F37" s="4">
        <f t="shared" si="6"/>
        <v>456338</v>
      </c>
      <c r="G37" s="4">
        <f t="shared" si="4"/>
        <v>55.171544093886205</v>
      </c>
      <c r="H37" s="4">
        <f t="shared" si="4"/>
        <v>65.740744798811406</v>
      </c>
    </row>
    <row r="38" spans="2:8" x14ac:dyDescent="0.25">
      <c r="B38" t="s">
        <v>22</v>
      </c>
      <c r="C38">
        <v>6</v>
      </c>
      <c r="D38">
        <v>10</v>
      </c>
      <c r="E38">
        <v>85031</v>
      </c>
      <c r="F38">
        <v>267258</v>
      </c>
      <c r="G38">
        <f t="shared" si="4"/>
        <v>70.562500735026049</v>
      </c>
      <c r="H38">
        <f t="shared" si="4"/>
        <v>37.417027740984366</v>
      </c>
    </row>
    <row r="39" spans="2:8" x14ac:dyDescent="0.25">
      <c r="B39" t="s">
        <v>32</v>
      </c>
      <c r="C39">
        <v>2</v>
      </c>
      <c r="D39">
        <v>5</v>
      </c>
      <c r="E39">
        <v>44677</v>
      </c>
      <c r="F39">
        <v>130432</v>
      </c>
      <c r="G39">
        <f t="shared" si="4"/>
        <v>44.765763144347204</v>
      </c>
      <c r="H39">
        <f t="shared" si="4"/>
        <v>38.334151128557409</v>
      </c>
    </row>
    <row r="40" spans="2:8" x14ac:dyDescent="0.25">
      <c r="C40" s="4">
        <f>SUM(C38:C39)</f>
        <v>8</v>
      </c>
      <c r="D40" s="4">
        <f t="shared" ref="D40:F40" si="7">SUM(D38:D39)</f>
        <v>15</v>
      </c>
      <c r="E40" s="4">
        <f t="shared" si="7"/>
        <v>129708</v>
      </c>
      <c r="F40" s="4">
        <f t="shared" si="7"/>
        <v>397690</v>
      </c>
      <c r="G40" s="4">
        <f t="shared" si="4"/>
        <v>61.67699756375859</v>
      </c>
      <c r="H40" s="4">
        <f t="shared" si="4"/>
        <v>37.717820412884407</v>
      </c>
    </row>
  </sheetData>
  <mergeCells count="2">
    <mergeCell ref="B6:E6"/>
    <mergeCell ref="F6:I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BB9F-9D73-4F01-AB9C-C9828557C462}">
  <dimension ref="A4:I37"/>
  <sheetViews>
    <sheetView workbookViewId="0">
      <selection activeCell="K7" sqref="K7"/>
    </sheetView>
  </sheetViews>
  <sheetFormatPr baseColWidth="10" defaultRowHeight="15" x14ac:dyDescent="0.25"/>
  <sheetData>
    <row r="4" spans="1:9" x14ac:dyDescent="0.25">
      <c r="B4" s="4" t="s">
        <v>206</v>
      </c>
    </row>
    <row r="6" spans="1:9" x14ac:dyDescent="0.25">
      <c r="A6" s="2"/>
      <c r="B6" s="15" t="s">
        <v>0</v>
      </c>
      <c r="C6" s="15"/>
      <c r="D6" s="15"/>
      <c r="E6" s="15"/>
      <c r="F6" s="16" t="s">
        <v>1</v>
      </c>
      <c r="G6" s="16"/>
      <c r="H6" s="16"/>
      <c r="I6" s="16"/>
    </row>
    <row r="7" spans="1:9" x14ac:dyDescent="0.25">
      <c r="A7" s="17" t="s">
        <v>2</v>
      </c>
      <c r="B7" s="1">
        <v>95.838679999999997</v>
      </c>
      <c r="C7" s="1">
        <v>92.439430000000002</v>
      </c>
      <c r="D7" s="1">
        <v>123.3181</v>
      </c>
      <c r="E7" s="1"/>
      <c r="F7" s="6">
        <v>232.13390000000001</v>
      </c>
      <c r="G7" s="6">
        <v>196.4539</v>
      </c>
      <c r="H7" s="6">
        <v>145.7218</v>
      </c>
      <c r="I7" s="6"/>
    </row>
    <row r="8" spans="1:9" x14ac:dyDescent="0.25">
      <c r="A8" s="17" t="s">
        <v>3</v>
      </c>
      <c r="B8" s="1">
        <v>139.75200000000001</v>
      </c>
      <c r="C8" s="1">
        <v>150.4898</v>
      </c>
      <c r="D8">
        <v>233.33902452905357</v>
      </c>
      <c r="E8" s="1"/>
      <c r="F8" s="6">
        <v>148.9451</v>
      </c>
      <c r="G8" s="6">
        <v>169.81819999999999</v>
      </c>
      <c r="H8" s="7">
        <v>227.92092991739406</v>
      </c>
      <c r="I8" s="6"/>
    </row>
    <row r="10" spans="1:9" s="12" customFormat="1" x14ac:dyDescent="0.25"/>
    <row r="12" spans="1:9" x14ac:dyDescent="0.25">
      <c r="B12" t="s">
        <v>23</v>
      </c>
      <c r="C12" t="s">
        <v>24</v>
      </c>
    </row>
    <row r="14" spans="1:9" x14ac:dyDescent="0.25">
      <c r="C14" t="s">
        <v>6</v>
      </c>
      <c r="E14" t="s">
        <v>7</v>
      </c>
      <c r="G14" t="s">
        <v>8</v>
      </c>
    </row>
    <row r="15" spans="1:9" x14ac:dyDescent="0.25">
      <c r="C15" t="s">
        <v>9</v>
      </c>
      <c r="D15" t="s">
        <v>10</v>
      </c>
      <c r="E15" t="s">
        <v>9</v>
      </c>
      <c r="F15" t="s">
        <v>10</v>
      </c>
      <c r="G15" t="s">
        <v>9</v>
      </c>
      <c r="H15" t="s">
        <v>10</v>
      </c>
    </row>
    <row r="16" spans="1:9" x14ac:dyDescent="0.25">
      <c r="B16" t="s">
        <v>11</v>
      </c>
      <c r="C16">
        <v>21</v>
      </c>
      <c r="D16">
        <v>64</v>
      </c>
      <c r="E16">
        <v>73834</v>
      </c>
      <c r="F16">
        <v>276746</v>
      </c>
      <c r="G16">
        <f t="shared" ref="G16:H24" si="0">C16/E16*1000000</f>
        <v>284.42181108974182</v>
      </c>
      <c r="H16">
        <f t="shared" si="0"/>
        <v>231.25898838646268</v>
      </c>
    </row>
    <row r="17" spans="2:8" x14ac:dyDescent="0.25">
      <c r="B17" t="s">
        <v>12</v>
      </c>
      <c r="C17">
        <v>20</v>
      </c>
      <c r="D17">
        <v>84</v>
      </c>
      <c r="E17">
        <v>101876</v>
      </c>
      <c r="F17">
        <v>372602</v>
      </c>
      <c r="G17">
        <f t="shared" si="0"/>
        <v>196.31709136597433</v>
      </c>
      <c r="H17">
        <f t="shared" si="0"/>
        <v>225.44162403851831</v>
      </c>
    </row>
    <row r="18" spans="2:8" x14ac:dyDescent="0.25">
      <c r="B18" s="4" t="s">
        <v>14</v>
      </c>
      <c r="C18" s="4">
        <f>SUM(C16:C17)</f>
        <v>41</v>
      </c>
      <c r="D18" s="4">
        <f t="shared" ref="D18:E18" si="1">SUM(D16:D17)</f>
        <v>148</v>
      </c>
      <c r="E18" s="4">
        <f t="shared" si="1"/>
        <v>175710</v>
      </c>
      <c r="F18" s="4">
        <f>SUM(F16:F17)</f>
        <v>649348</v>
      </c>
      <c r="G18" s="4">
        <f t="shared" si="0"/>
        <v>233.33902452905357</v>
      </c>
      <c r="H18" s="4">
        <f t="shared" si="0"/>
        <v>227.92092991739406</v>
      </c>
    </row>
    <row r="19" spans="2:8" x14ac:dyDescent="0.25">
      <c r="B19" t="s">
        <v>28</v>
      </c>
      <c r="C19">
        <v>12</v>
      </c>
      <c r="D19">
        <v>34</v>
      </c>
      <c r="E19">
        <v>99809</v>
      </c>
      <c r="F19">
        <v>250617</v>
      </c>
      <c r="G19">
        <f t="shared" si="0"/>
        <v>120.22963860974461</v>
      </c>
      <c r="H19">
        <f t="shared" si="0"/>
        <v>135.66517833985725</v>
      </c>
    </row>
    <row r="20" spans="2:8" x14ac:dyDescent="0.25">
      <c r="B20" t="s">
        <v>29</v>
      </c>
      <c r="C20">
        <v>19</v>
      </c>
      <c r="D20">
        <v>49</v>
      </c>
      <c r="E20">
        <v>106185</v>
      </c>
      <c r="F20">
        <v>238141</v>
      </c>
      <c r="G20">
        <f t="shared" si="0"/>
        <v>178.93299430239676</v>
      </c>
      <c r="H20">
        <f t="shared" si="0"/>
        <v>205.76045284096395</v>
      </c>
    </row>
    <row r="21" spans="2:8" x14ac:dyDescent="0.25">
      <c r="B21" s="4" t="s">
        <v>14</v>
      </c>
      <c r="C21" s="4">
        <f>SUM(C19:C20)</f>
        <v>31</v>
      </c>
      <c r="D21" s="4">
        <f t="shared" ref="D21:F21" si="2">SUM(D19:D20)</f>
        <v>83</v>
      </c>
      <c r="E21" s="4">
        <f t="shared" si="2"/>
        <v>205994</v>
      </c>
      <c r="F21" s="4">
        <f t="shared" si="2"/>
        <v>488758</v>
      </c>
      <c r="G21" s="4">
        <f t="shared" si="0"/>
        <v>150.48982009184735</v>
      </c>
      <c r="H21" s="4">
        <f t="shared" si="0"/>
        <v>169.81819223419362</v>
      </c>
    </row>
    <row r="22" spans="2:8" x14ac:dyDescent="0.25">
      <c r="B22" t="s">
        <v>15</v>
      </c>
      <c r="C22">
        <v>15</v>
      </c>
      <c r="D22">
        <v>31</v>
      </c>
      <c r="E22">
        <v>105238</v>
      </c>
      <c r="F22">
        <v>217019</v>
      </c>
      <c r="G22">
        <f t="shared" si="0"/>
        <v>142.53406564168836</v>
      </c>
      <c r="H22">
        <f t="shared" si="0"/>
        <v>142.84463572313945</v>
      </c>
    </row>
    <row r="23" spans="2:8" x14ac:dyDescent="0.25">
      <c r="B23" t="s">
        <v>16</v>
      </c>
      <c r="C23">
        <v>24</v>
      </c>
      <c r="D23">
        <v>67</v>
      </c>
      <c r="E23">
        <v>106763</v>
      </c>
      <c r="F23">
        <v>302292</v>
      </c>
      <c r="G23">
        <f t="shared" si="0"/>
        <v>224.7969802272323</v>
      </c>
      <c r="H23">
        <f t="shared" si="0"/>
        <v>221.64000370502691</v>
      </c>
    </row>
    <row r="24" spans="2:8" x14ac:dyDescent="0.25">
      <c r="B24" s="4" t="s">
        <v>14</v>
      </c>
      <c r="C24" s="4">
        <f>SUM(C22:C23)</f>
        <v>39</v>
      </c>
      <c r="D24" s="4">
        <f t="shared" ref="D24:F24" si="3">SUM(D22:D23)</f>
        <v>98</v>
      </c>
      <c r="E24" s="4">
        <f t="shared" si="3"/>
        <v>212001</v>
      </c>
      <c r="F24" s="4">
        <f t="shared" si="3"/>
        <v>519311</v>
      </c>
      <c r="G24" s="4">
        <f t="shared" si="0"/>
        <v>183.96139640850751</v>
      </c>
      <c r="H24" s="4">
        <f t="shared" si="0"/>
        <v>188.71158130676994</v>
      </c>
    </row>
    <row r="29" spans="2:8" x14ac:dyDescent="0.25">
      <c r="B29" t="s">
        <v>17</v>
      </c>
      <c r="C29">
        <v>8</v>
      </c>
      <c r="D29">
        <v>45</v>
      </c>
      <c r="E29">
        <v>73708</v>
      </c>
      <c r="F29">
        <v>177699</v>
      </c>
      <c r="G29">
        <f t="shared" ref="G29:H37" si="4">C29/E29*1000000</f>
        <v>108.53638682368265</v>
      </c>
      <c r="H29">
        <f t="shared" si="4"/>
        <v>253.23721574122536</v>
      </c>
    </row>
    <row r="30" spans="2:8" x14ac:dyDescent="0.25">
      <c r="B30" t="s">
        <v>18</v>
      </c>
      <c r="C30">
        <v>7</v>
      </c>
      <c r="D30">
        <v>54</v>
      </c>
      <c r="E30">
        <v>82805</v>
      </c>
      <c r="F30">
        <v>248779</v>
      </c>
      <c r="G30">
        <f t="shared" si="4"/>
        <v>84.535957973552328</v>
      </c>
      <c r="H30">
        <f t="shared" si="4"/>
        <v>217.06012163406075</v>
      </c>
    </row>
    <row r="31" spans="2:8" x14ac:dyDescent="0.25">
      <c r="B31" s="4" t="s">
        <v>14</v>
      </c>
      <c r="C31" s="4">
        <f>SUM(C29:C30)</f>
        <v>15</v>
      </c>
      <c r="D31" s="4">
        <f t="shared" ref="D31:F31" si="5">SUM(D29:D30)</f>
        <v>99</v>
      </c>
      <c r="E31" s="4">
        <f t="shared" si="5"/>
        <v>156513</v>
      </c>
      <c r="F31" s="4">
        <f t="shared" si="5"/>
        <v>426478</v>
      </c>
      <c r="G31" s="4">
        <f t="shared" si="4"/>
        <v>95.838684326541554</v>
      </c>
      <c r="H31" s="4">
        <f t="shared" si="4"/>
        <v>232.13389670745033</v>
      </c>
    </row>
    <row r="32" spans="2:8" x14ac:dyDescent="0.25">
      <c r="B32" t="s">
        <v>19</v>
      </c>
      <c r="C32">
        <v>10</v>
      </c>
      <c r="D32">
        <v>32</v>
      </c>
      <c r="E32">
        <v>108097</v>
      </c>
      <c r="F32">
        <v>200526</v>
      </c>
      <c r="G32">
        <f t="shared" si="4"/>
        <v>92.509505351674889</v>
      </c>
      <c r="H32">
        <f t="shared" si="4"/>
        <v>159.58030380100337</v>
      </c>
    </row>
    <row r="33" spans="2:8" x14ac:dyDescent="0.25">
      <c r="B33" t="s">
        <v>20</v>
      </c>
      <c r="C33">
        <v>9</v>
      </c>
      <c r="D33">
        <v>51</v>
      </c>
      <c r="E33">
        <v>97443</v>
      </c>
      <c r="F33">
        <v>221965</v>
      </c>
      <c r="G33">
        <f t="shared" si="4"/>
        <v>92.361688371663433</v>
      </c>
      <c r="H33">
        <f t="shared" si="4"/>
        <v>229.76595409186135</v>
      </c>
    </row>
    <row r="34" spans="2:8" x14ac:dyDescent="0.25">
      <c r="B34" s="4" t="s">
        <v>14</v>
      </c>
      <c r="C34" s="4">
        <f>SUM(C32:C33)</f>
        <v>19</v>
      </c>
      <c r="D34" s="4">
        <f t="shared" ref="D34:F34" si="6">SUM(D32:D33)</f>
        <v>83</v>
      </c>
      <c r="E34" s="4">
        <f t="shared" si="6"/>
        <v>205540</v>
      </c>
      <c r="F34" s="4">
        <f t="shared" si="6"/>
        <v>422491</v>
      </c>
      <c r="G34" s="4">
        <f t="shared" si="4"/>
        <v>92.439427848593937</v>
      </c>
      <c r="H34" s="4">
        <f t="shared" si="4"/>
        <v>196.45388895858136</v>
      </c>
    </row>
    <row r="35" spans="2:8" x14ac:dyDescent="0.25">
      <c r="B35" t="s">
        <v>21</v>
      </c>
      <c r="C35">
        <v>3</v>
      </c>
      <c r="D35">
        <v>34</v>
      </c>
      <c r="E35">
        <v>72240</v>
      </c>
      <c r="F35">
        <v>229387</v>
      </c>
      <c r="G35">
        <f t="shared" si="4"/>
        <v>41.528239202657808</v>
      </c>
      <c r="H35">
        <f t="shared" si="4"/>
        <v>148.22112848592118</v>
      </c>
    </row>
    <row r="36" spans="2:8" x14ac:dyDescent="0.25">
      <c r="B36" t="s">
        <v>27</v>
      </c>
      <c r="C36">
        <v>15</v>
      </c>
      <c r="D36">
        <v>25</v>
      </c>
      <c r="E36">
        <v>73724</v>
      </c>
      <c r="F36">
        <v>175494</v>
      </c>
      <c r="G36">
        <f t="shared" si="4"/>
        <v>203.4615593293907</v>
      </c>
      <c r="H36">
        <f t="shared" si="4"/>
        <v>142.45501270698713</v>
      </c>
    </row>
    <row r="37" spans="2:8" x14ac:dyDescent="0.25">
      <c r="B37" s="4" t="s">
        <v>14</v>
      </c>
      <c r="C37" s="4">
        <f>SUM(C35:C36)</f>
        <v>18</v>
      </c>
      <c r="D37" s="4">
        <f t="shared" ref="D37:F37" si="7">SUM(D35:D36)</f>
        <v>59</v>
      </c>
      <c r="E37" s="4">
        <f t="shared" si="7"/>
        <v>145964</v>
      </c>
      <c r="F37" s="4">
        <f t="shared" si="7"/>
        <v>404881</v>
      </c>
      <c r="G37" s="4">
        <f t="shared" si="4"/>
        <v>123.31807843029787</v>
      </c>
      <c r="H37" s="4">
        <f t="shared" si="4"/>
        <v>145.72182937702684</v>
      </c>
    </row>
  </sheetData>
  <mergeCells count="2">
    <mergeCell ref="B6:E6"/>
    <mergeCell ref="F6:I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A62C-9FD3-49FB-BCF0-610D5D29517C}">
  <dimension ref="A4:I38"/>
  <sheetViews>
    <sheetView workbookViewId="0">
      <selection activeCell="E3" sqref="E3"/>
    </sheetView>
  </sheetViews>
  <sheetFormatPr baseColWidth="10" defaultRowHeight="15" x14ac:dyDescent="0.25"/>
  <sheetData>
    <row r="4" spans="1:9" x14ac:dyDescent="0.25">
      <c r="B4" s="4" t="s">
        <v>207</v>
      </c>
    </row>
    <row r="6" spans="1:9" x14ac:dyDescent="0.25">
      <c r="A6" s="2"/>
      <c r="B6" s="15" t="s">
        <v>0</v>
      </c>
      <c r="C6" s="15"/>
      <c r="D6" s="15"/>
      <c r="E6" s="15"/>
      <c r="F6" s="16" t="s">
        <v>1</v>
      </c>
      <c r="G6" s="16"/>
      <c r="H6" s="16"/>
      <c r="I6" s="16"/>
    </row>
    <row r="7" spans="1:9" x14ac:dyDescent="0.25">
      <c r="A7" s="17" t="s">
        <v>2</v>
      </c>
      <c r="B7" s="1">
        <v>76.801969999999997</v>
      </c>
      <c r="C7" s="1">
        <v>74.821359999999999</v>
      </c>
      <c r="D7" s="1">
        <v>87.421760000000006</v>
      </c>
      <c r="E7" s="1"/>
      <c r="F7" s="6">
        <v>100.55759999999999</v>
      </c>
      <c r="G7" s="6">
        <v>90.374309999999994</v>
      </c>
      <c r="H7" s="6">
        <v>106.8811</v>
      </c>
      <c r="I7" s="6"/>
    </row>
    <row r="8" spans="1:9" x14ac:dyDescent="0.25">
      <c r="A8" s="17" t="s">
        <v>3</v>
      </c>
      <c r="B8" s="1">
        <v>219.80260000000001</v>
      </c>
      <c r="C8" s="1">
        <v>177.1558</v>
      </c>
      <c r="D8" s="1">
        <v>187.92750000000001</v>
      </c>
      <c r="E8" s="1"/>
      <c r="F8" s="6">
        <v>185.02119999999999</v>
      </c>
      <c r="G8" s="6">
        <v>126.5163</v>
      </c>
      <c r="H8" s="6">
        <v>194.4316</v>
      </c>
      <c r="I8" s="6"/>
    </row>
    <row r="10" spans="1:9" s="12" customFormat="1" x14ac:dyDescent="0.25"/>
    <row r="13" spans="1:9" x14ac:dyDescent="0.25">
      <c r="B13" t="s">
        <v>25</v>
      </c>
      <c r="C13" t="s">
        <v>26</v>
      </c>
    </row>
    <row r="15" spans="1:9" x14ac:dyDescent="0.25">
      <c r="C15" t="s">
        <v>6</v>
      </c>
      <c r="E15" t="s">
        <v>7</v>
      </c>
      <c r="G15" t="s">
        <v>8</v>
      </c>
    </row>
    <row r="16" spans="1:9" x14ac:dyDescent="0.25">
      <c r="C16" t="s">
        <v>9</v>
      </c>
      <c r="D16" t="s">
        <v>10</v>
      </c>
      <c r="E16" t="s">
        <v>9</v>
      </c>
      <c r="F16" t="s">
        <v>10</v>
      </c>
      <c r="G16" t="s">
        <v>9</v>
      </c>
      <c r="H16" t="s">
        <v>10</v>
      </c>
    </row>
    <row r="17" spans="2:8" x14ac:dyDescent="0.25">
      <c r="B17" t="s">
        <v>11</v>
      </c>
      <c r="C17">
        <v>21</v>
      </c>
      <c r="D17">
        <v>45</v>
      </c>
      <c r="E17">
        <v>88768</v>
      </c>
      <c r="F17">
        <v>249033</v>
      </c>
      <c r="G17">
        <f t="shared" ref="G17:H25" si="0">C17/E17*1000000</f>
        <v>236.57173756308578</v>
      </c>
      <c r="H17">
        <f t="shared" si="0"/>
        <v>180.69894351351027</v>
      </c>
    </row>
    <row r="18" spans="2:8" x14ac:dyDescent="0.25">
      <c r="B18" t="s">
        <v>12</v>
      </c>
      <c r="C18">
        <v>20</v>
      </c>
      <c r="D18">
        <v>53</v>
      </c>
      <c r="E18">
        <v>97763</v>
      </c>
      <c r="F18">
        <v>280636</v>
      </c>
      <c r="G18">
        <f t="shared" si="0"/>
        <v>204.57637347462742</v>
      </c>
      <c r="H18">
        <f t="shared" si="0"/>
        <v>188.85673969127268</v>
      </c>
    </row>
    <row r="19" spans="2:8" x14ac:dyDescent="0.25">
      <c r="B19" s="4" t="s">
        <v>14</v>
      </c>
      <c r="C19" s="4">
        <f>SUM(C17:C18)</f>
        <v>41</v>
      </c>
      <c r="D19" s="4">
        <f t="shared" ref="D19:F19" si="1">SUM(D17:D18)</f>
        <v>98</v>
      </c>
      <c r="E19" s="4">
        <f t="shared" si="1"/>
        <v>186531</v>
      </c>
      <c r="F19" s="4">
        <f t="shared" si="1"/>
        <v>529669</v>
      </c>
      <c r="G19" s="4">
        <f t="shared" si="0"/>
        <v>219.80260653725117</v>
      </c>
      <c r="H19" s="4">
        <f t="shared" si="0"/>
        <v>185.02121136030237</v>
      </c>
    </row>
    <row r="20" spans="2:8" x14ac:dyDescent="0.25">
      <c r="B20" t="s">
        <v>28</v>
      </c>
      <c r="C20">
        <v>11</v>
      </c>
      <c r="D20">
        <v>18</v>
      </c>
      <c r="E20">
        <v>58730</v>
      </c>
      <c r="F20">
        <v>140155</v>
      </c>
      <c r="G20">
        <f t="shared" si="0"/>
        <v>187.29780350757704</v>
      </c>
      <c r="H20">
        <f t="shared" si="0"/>
        <v>128.4292390567586</v>
      </c>
    </row>
    <row r="21" spans="2:8" x14ac:dyDescent="0.25">
      <c r="B21" t="s">
        <v>29</v>
      </c>
      <c r="C21">
        <v>13</v>
      </c>
      <c r="D21">
        <v>16</v>
      </c>
      <c r="E21">
        <v>76744</v>
      </c>
      <c r="F21">
        <v>128585</v>
      </c>
      <c r="G21">
        <f t="shared" si="0"/>
        <v>169.39435004690918</v>
      </c>
      <c r="H21">
        <f t="shared" si="0"/>
        <v>124.43131002838589</v>
      </c>
    </row>
    <row r="22" spans="2:8" x14ac:dyDescent="0.25">
      <c r="B22" s="4" t="s">
        <v>14</v>
      </c>
      <c r="C22" s="4">
        <f>SUM(C20:C21)</f>
        <v>24</v>
      </c>
      <c r="D22" s="4">
        <f t="shared" ref="D22:F22" si="2">SUM(D20:D21)</f>
        <v>34</v>
      </c>
      <c r="E22" s="4">
        <f t="shared" si="2"/>
        <v>135474</v>
      </c>
      <c r="F22" s="4">
        <f t="shared" si="2"/>
        <v>268740</v>
      </c>
      <c r="G22" s="4">
        <f t="shared" si="0"/>
        <v>177.15576420567785</v>
      </c>
      <c r="H22" s="4">
        <f t="shared" si="0"/>
        <v>126.51633549155318</v>
      </c>
    </row>
    <row r="23" spans="2:8" x14ac:dyDescent="0.25">
      <c r="B23" t="s">
        <v>15</v>
      </c>
      <c r="C23">
        <v>16</v>
      </c>
      <c r="D23">
        <v>37</v>
      </c>
      <c r="E23">
        <v>86277</v>
      </c>
      <c r="F23">
        <v>236421</v>
      </c>
      <c r="G23">
        <f t="shared" si="0"/>
        <v>185.44919271648297</v>
      </c>
      <c r="H23">
        <f t="shared" si="0"/>
        <v>156.50048007579699</v>
      </c>
    </row>
    <row r="24" spans="2:8" x14ac:dyDescent="0.25">
      <c r="B24" t="s">
        <v>16</v>
      </c>
      <c r="C24">
        <v>14</v>
      </c>
      <c r="D24">
        <v>64</v>
      </c>
      <c r="E24">
        <v>73359</v>
      </c>
      <c r="F24">
        <v>283042</v>
      </c>
      <c r="G24">
        <f t="shared" si="0"/>
        <v>190.84229610545401</v>
      </c>
      <c r="H24">
        <f t="shared" si="0"/>
        <v>226.11485221274583</v>
      </c>
    </row>
    <row r="25" spans="2:8" x14ac:dyDescent="0.25">
      <c r="B25" s="4" t="s">
        <v>14</v>
      </c>
      <c r="C25" s="4">
        <f>SUM(C23:C24)</f>
        <v>30</v>
      </c>
      <c r="D25" s="4">
        <f t="shared" ref="D25:F25" si="3">SUM(D23:D24)</f>
        <v>101</v>
      </c>
      <c r="E25" s="4">
        <f t="shared" si="3"/>
        <v>159636</v>
      </c>
      <c r="F25" s="4">
        <f t="shared" si="3"/>
        <v>519463</v>
      </c>
      <c r="G25" s="4">
        <f t="shared" si="0"/>
        <v>187.92753514244907</v>
      </c>
      <c r="H25" s="4">
        <f t="shared" si="0"/>
        <v>194.43155720426671</v>
      </c>
    </row>
    <row r="30" spans="2:8" x14ac:dyDescent="0.25">
      <c r="B30" t="s">
        <v>17</v>
      </c>
      <c r="C30">
        <v>4</v>
      </c>
      <c r="D30">
        <v>11</v>
      </c>
      <c r="E30">
        <v>80122</v>
      </c>
      <c r="F30">
        <v>190966</v>
      </c>
      <c r="G30">
        <f t="shared" ref="G30:H38" si="4">C30/E30*1000000</f>
        <v>49.923866104191106</v>
      </c>
      <c r="H30">
        <f t="shared" si="4"/>
        <v>57.601876773875972</v>
      </c>
    </row>
    <row r="31" spans="2:8" x14ac:dyDescent="0.25">
      <c r="B31" t="s">
        <v>18</v>
      </c>
      <c r="C31">
        <v>8</v>
      </c>
      <c r="D31">
        <v>38</v>
      </c>
      <c r="E31">
        <v>76124</v>
      </c>
      <c r="F31">
        <v>296317</v>
      </c>
      <c r="G31">
        <f t="shared" si="4"/>
        <v>105.09169250170774</v>
      </c>
      <c r="H31">
        <f t="shared" si="4"/>
        <v>128.24103915738888</v>
      </c>
    </row>
    <row r="32" spans="2:8" x14ac:dyDescent="0.25">
      <c r="B32" s="4" t="s">
        <v>14</v>
      </c>
      <c r="C32" s="4">
        <f>SUM(C30:C31)</f>
        <v>12</v>
      </c>
      <c r="D32" s="4">
        <f>SUM(D30:D31)</f>
        <v>49</v>
      </c>
      <c r="E32" s="4">
        <f>SUM(E30:E31)</f>
        <v>156246</v>
      </c>
      <c r="F32" s="4">
        <f>SUM(F30:F31)</f>
        <v>487283</v>
      </c>
      <c r="G32" s="4">
        <f t="shared" si="4"/>
        <v>76.801966130332929</v>
      </c>
      <c r="H32" s="4">
        <f t="shared" si="4"/>
        <v>100.55758152859836</v>
      </c>
    </row>
    <row r="33" spans="2:8" x14ac:dyDescent="0.25">
      <c r="B33" t="s">
        <v>19</v>
      </c>
      <c r="C33">
        <v>9</v>
      </c>
      <c r="D33">
        <v>21</v>
      </c>
      <c r="E33">
        <v>87288</v>
      </c>
      <c r="F33">
        <v>263952</v>
      </c>
      <c r="G33">
        <f t="shared" si="4"/>
        <v>103.10695628265053</v>
      </c>
      <c r="H33">
        <f t="shared" si="4"/>
        <v>79.559919985451899</v>
      </c>
    </row>
    <row r="34" spans="2:8" x14ac:dyDescent="0.25">
      <c r="B34" t="s">
        <v>20</v>
      </c>
      <c r="C34">
        <v>3</v>
      </c>
      <c r="D34">
        <v>23</v>
      </c>
      <c r="E34">
        <v>73094</v>
      </c>
      <c r="F34">
        <v>222912</v>
      </c>
      <c r="G34">
        <f t="shared" si="4"/>
        <v>41.043040468437901</v>
      </c>
      <c r="H34">
        <f t="shared" si="4"/>
        <v>103.17973011771461</v>
      </c>
    </row>
    <row r="35" spans="2:8" x14ac:dyDescent="0.25">
      <c r="B35" s="4" t="s">
        <v>14</v>
      </c>
      <c r="C35" s="4">
        <f>SUM(C33:C34)</f>
        <v>12</v>
      </c>
      <c r="D35" s="4">
        <f>SUM(D33:D34)</f>
        <v>44</v>
      </c>
      <c r="E35" s="4">
        <f t="shared" ref="E35:F35" si="5">SUM(E33:E34)</f>
        <v>160382</v>
      </c>
      <c r="F35" s="4">
        <f t="shared" si="5"/>
        <v>486864</v>
      </c>
      <c r="G35" s="4">
        <f t="shared" si="4"/>
        <v>74.821363993465596</v>
      </c>
      <c r="H35" s="4">
        <f t="shared" si="4"/>
        <v>90.374313976798447</v>
      </c>
    </row>
    <row r="36" spans="2:8" x14ac:dyDescent="0.25">
      <c r="B36" t="s">
        <v>21</v>
      </c>
      <c r="C36">
        <v>7</v>
      </c>
      <c r="D36">
        <v>20</v>
      </c>
      <c r="E36">
        <v>58101</v>
      </c>
      <c r="F36">
        <v>150013</v>
      </c>
      <c r="G36">
        <f t="shared" si="4"/>
        <v>120.47985404726252</v>
      </c>
      <c r="H36">
        <f t="shared" si="4"/>
        <v>133.32177877917246</v>
      </c>
    </row>
    <row r="37" spans="2:8" x14ac:dyDescent="0.25">
      <c r="B37" t="s">
        <v>27</v>
      </c>
      <c r="C37">
        <v>3</v>
      </c>
      <c r="D37">
        <v>12</v>
      </c>
      <c r="E37">
        <v>56287</v>
      </c>
      <c r="F37">
        <v>149385</v>
      </c>
      <c r="G37">
        <f t="shared" si="4"/>
        <v>53.298274912502002</v>
      </c>
      <c r="H37">
        <f t="shared" si="4"/>
        <v>80.32935033637915</v>
      </c>
    </row>
    <row r="38" spans="2:8" x14ac:dyDescent="0.25">
      <c r="B38" s="4" t="s">
        <v>14</v>
      </c>
      <c r="C38" s="4">
        <f>SUM(C36:C37)</f>
        <v>10</v>
      </c>
      <c r="D38" s="4">
        <f t="shared" ref="D38:F38" si="6">SUM(D36:D37)</f>
        <v>32</v>
      </c>
      <c r="E38" s="4">
        <f t="shared" si="6"/>
        <v>114388</v>
      </c>
      <c r="F38" s="4">
        <f t="shared" si="6"/>
        <v>299398</v>
      </c>
      <c r="G38" s="4">
        <f t="shared" si="4"/>
        <v>87.421757527013327</v>
      </c>
      <c r="H38" s="4">
        <f t="shared" si="4"/>
        <v>106.88114149059112</v>
      </c>
    </row>
  </sheetData>
  <mergeCells count="2">
    <mergeCell ref="B6:E6"/>
    <mergeCell ref="F6:I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E47C-A465-45D1-A628-19168B2EBE31}">
  <dimension ref="B5:J17"/>
  <sheetViews>
    <sheetView workbookViewId="0">
      <selection activeCell="C14" sqref="C14"/>
    </sheetView>
  </sheetViews>
  <sheetFormatPr baseColWidth="10" defaultRowHeight="15" x14ac:dyDescent="0.25"/>
  <sheetData>
    <row r="5" spans="2:10" x14ac:dyDescent="0.25">
      <c r="C5" s="4" t="s">
        <v>208</v>
      </c>
    </row>
    <row r="8" spans="2:10" x14ac:dyDescent="0.25">
      <c r="B8" s="15" t="s">
        <v>2</v>
      </c>
      <c r="C8" s="15"/>
      <c r="D8" s="15"/>
      <c r="E8" s="15"/>
      <c r="F8" s="15"/>
      <c r="G8" s="16" t="s">
        <v>33</v>
      </c>
      <c r="H8" s="16"/>
      <c r="I8" s="16"/>
      <c r="J8" s="16"/>
    </row>
    <row r="9" spans="2:10" x14ac:dyDescent="0.25">
      <c r="B9" s="8">
        <v>2668</v>
      </c>
      <c r="C9" s="8">
        <v>2234</v>
      </c>
      <c r="D9" s="8">
        <v>2498</v>
      </c>
      <c r="E9" s="8">
        <v>1659</v>
      </c>
      <c r="F9" s="8">
        <v>1370</v>
      </c>
      <c r="G9" s="6">
        <v>0</v>
      </c>
      <c r="H9" s="6">
        <v>0</v>
      </c>
      <c r="I9" s="6">
        <v>12</v>
      </c>
      <c r="J9" s="6">
        <v>0</v>
      </c>
    </row>
    <row r="11" spans="2:10" s="12" customFormat="1" x14ac:dyDescent="0.25"/>
    <row r="14" spans="2:10" x14ac:dyDescent="0.25">
      <c r="C14" s="4" t="s">
        <v>208</v>
      </c>
    </row>
    <row r="16" spans="2:10" x14ac:dyDescent="0.25">
      <c r="B16" s="15" t="s">
        <v>2</v>
      </c>
      <c r="C16" s="15"/>
      <c r="D16" s="15"/>
      <c r="E16" s="15"/>
      <c r="F16" s="16" t="s">
        <v>34</v>
      </c>
      <c r="G16" s="16"/>
      <c r="H16" s="16"/>
      <c r="I16" s="16"/>
    </row>
    <row r="17" spans="2:9" x14ac:dyDescent="0.25">
      <c r="B17" s="1">
        <v>488</v>
      </c>
      <c r="C17" s="1">
        <v>292</v>
      </c>
      <c r="D17" s="1">
        <v>283</v>
      </c>
      <c r="E17" s="1">
        <v>166</v>
      </c>
      <c r="F17" s="6">
        <v>0</v>
      </c>
      <c r="G17" s="6">
        <v>0</v>
      </c>
      <c r="H17" s="6">
        <v>0</v>
      </c>
      <c r="I17" s="6">
        <v>0</v>
      </c>
    </row>
  </sheetData>
  <mergeCells count="4">
    <mergeCell ref="B8:F8"/>
    <mergeCell ref="G8:J8"/>
    <mergeCell ref="B16:E16"/>
    <mergeCell ref="F16:I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0B03-41CA-49F6-88B8-25FF699E11D7}">
  <dimension ref="B3:O272"/>
  <sheetViews>
    <sheetView topLeftCell="A31" workbookViewId="0">
      <selection activeCell="E10" sqref="E10"/>
    </sheetView>
  </sheetViews>
  <sheetFormatPr baseColWidth="10" defaultRowHeight="15" x14ac:dyDescent="0.25"/>
  <sheetData>
    <row r="3" spans="2:14" x14ac:dyDescent="0.25">
      <c r="C3" s="4" t="s">
        <v>209</v>
      </c>
    </row>
    <row r="5" spans="2:14" x14ac:dyDescent="0.25">
      <c r="B5" s="3"/>
      <c r="C5" s="15" t="s">
        <v>0</v>
      </c>
      <c r="D5" s="15"/>
      <c r="E5" s="15"/>
      <c r="F5" s="15"/>
      <c r="G5" s="16" t="s">
        <v>1</v>
      </c>
      <c r="H5" s="16"/>
      <c r="I5" s="16"/>
      <c r="J5" s="16"/>
    </row>
    <row r="6" spans="2:14" x14ac:dyDescent="0.25">
      <c r="B6" s="17" t="s">
        <v>2</v>
      </c>
      <c r="C6" s="18">
        <v>1281.62265</v>
      </c>
      <c r="D6" s="18">
        <v>1312.2418500000001</v>
      </c>
      <c r="E6" s="1">
        <v>1218.729</v>
      </c>
      <c r="F6" s="1">
        <v>1364.9649999999999</v>
      </c>
      <c r="G6" s="6">
        <v>1206.8361399999999</v>
      </c>
      <c r="H6" s="6">
        <v>1246.00027</v>
      </c>
      <c r="I6" s="6">
        <v>1054.9290000000001</v>
      </c>
      <c r="J6" s="6">
        <v>1063.7739999999999</v>
      </c>
    </row>
    <row r="7" spans="2:14" x14ac:dyDescent="0.25">
      <c r="B7" s="17" t="s">
        <v>35</v>
      </c>
      <c r="C7" s="18">
        <v>516.63977499999999</v>
      </c>
      <c r="D7" s="18">
        <v>726.12078399999996</v>
      </c>
      <c r="E7" s="1">
        <v>620.87900000000002</v>
      </c>
      <c r="F7" s="1">
        <v>978.9085</v>
      </c>
      <c r="G7" s="6">
        <v>1279.59698</v>
      </c>
      <c r="H7" s="6">
        <v>1338.7530099999999</v>
      </c>
      <c r="I7" s="6">
        <v>1027.42</v>
      </c>
      <c r="J7" s="6">
        <v>1238.7449999999999</v>
      </c>
    </row>
    <row r="8" spans="2:14" x14ac:dyDescent="0.25">
      <c r="B8" s="17" t="s">
        <v>36</v>
      </c>
      <c r="C8" s="18">
        <v>147.80173300000001</v>
      </c>
      <c r="D8" s="18">
        <v>227.71015700000001</v>
      </c>
      <c r="E8" s="1">
        <v>73.006230000000002</v>
      </c>
      <c r="F8" s="1">
        <v>247.27279999999999</v>
      </c>
      <c r="G8" s="6">
        <v>840.71711300000004</v>
      </c>
      <c r="H8" s="6">
        <v>1054.00189</v>
      </c>
      <c r="I8" s="6">
        <v>936.13059999999996</v>
      </c>
      <c r="J8" s="6">
        <v>1032.9010000000001</v>
      </c>
    </row>
    <row r="9" spans="2:14" x14ac:dyDescent="0.25">
      <c r="B9" s="17" t="s">
        <v>37</v>
      </c>
      <c r="C9" s="18">
        <v>181.66247100000001</v>
      </c>
      <c r="D9" s="18">
        <v>414.69142599999998</v>
      </c>
      <c r="E9" s="1">
        <v>41.577350000000003</v>
      </c>
      <c r="F9" s="1">
        <v>224.02350000000001</v>
      </c>
      <c r="G9" s="6">
        <v>641.991443</v>
      </c>
      <c r="H9" s="6">
        <v>986.23722699999996</v>
      </c>
      <c r="I9" s="6">
        <v>854.81230000000005</v>
      </c>
      <c r="J9" s="6">
        <v>1149.7809999999999</v>
      </c>
    </row>
    <row r="11" spans="2:14" s="11" customFormat="1" x14ac:dyDescent="0.25"/>
    <row r="14" spans="2:14" x14ac:dyDescent="0.25">
      <c r="D14" t="s">
        <v>70</v>
      </c>
    </row>
    <row r="15" spans="2:14" x14ac:dyDescent="0.25">
      <c r="F15" t="s">
        <v>71</v>
      </c>
      <c r="K15" t="s">
        <v>71</v>
      </c>
    </row>
    <row r="16" spans="2:14" x14ac:dyDescent="0.25">
      <c r="C16" t="s">
        <v>73</v>
      </c>
      <c r="D16" t="s">
        <v>63</v>
      </c>
      <c r="E16" t="s">
        <v>72</v>
      </c>
      <c r="F16" t="s">
        <v>64</v>
      </c>
      <c r="G16" s="9"/>
      <c r="H16" t="s">
        <v>73</v>
      </c>
      <c r="I16" t="s">
        <v>63</v>
      </c>
      <c r="J16" t="s">
        <v>72</v>
      </c>
      <c r="K16" t="s">
        <v>64</v>
      </c>
      <c r="N16" s="4"/>
    </row>
    <row r="17" spans="2:14" x14ac:dyDescent="0.25">
      <c r="B17" t="s">
        <v>65</v>
      </c>
      <c r="C17" t="s">
        <v>9</v>
      </c>
      <c r="D17">
        <v>83596</v>
      </c>
      <c r="E17">
        <v>21</v>
      </c>
      <c r="F17">
        <f>E17/D17*1000000</f>
        <v>251.208191779511</v>
      </c>
      <c r="G17" s="9"/>
      <c r="H17" t="s">
        <v>10</v>
      </c>
      <c r="I17">
        <v>213691</v>
      </c>
      <c r="J17">
        <v>242</v>
      </c>
      <c r="K17">
        <f>J17/I17*1000000</f>
        <v>1132.476332648544</v>
      </c>
    </row>
    <row r="18" spans="2:14" x14ac:dyDescent="0.25">
      <c r="B18" t="s">
        <v>66</v>
      </c>
      <c r="C18" t="s">
        <v>9</v>
      </c>
      <c r="D18">
        <v>63710</v>
      </c>
      <c r="E18">
        <v>12</v>
      </c>
      <c r="F18">
        <f>E18/D18*1000000</f>
        <v>188.35347669125727</v>
      </c>
      <c r="G18" s="9"/>
      <c r="H18" t="s">
        <v>10</v>
      </c>
      <c r="I18">
        <v>161163</v>
      </c>
      <c r="J18">
        <v>189</v>
      </c>
      <c r="K18">
        <f>J18/I18*1000000</f>
        <v>1172.7257497068188</v>
      </c>
    </row>
    <row r="19" spans="2:14" x14ac:dyDescent="0.25">
      <c r="G19" s="9"/>
    </row>
    <row r="20" spans="2:14" x14ac:dyDescent="0.25">
      <c r="C20" s="4" t="s">
        <v>67</v>
      </c>
      <c r="D20">
        <f>SUM(D17:D18)</f>
        <v>147306</v>
      </c>
      <c r="E20">
        <f>SUM(E17:E18)</f>
        <v>33</v>
      </c>
      <c r="F20" s="4">
        <f>E20/D20*1000000</f>
        <v>224.02346136613579</v>
      </c>
      <c r="G20" s="9"/>
      <c r="H20" s="4" t="s">
        <v>67</v>
      </c>
      <c r="I20">
        <f>SUM(I17:I18)</f>
        <v>374854</v>
      </c>
      <c r="J20">
        <f>SUM(J17:J18)</f>
        <v>431</v>
      </c>
      <c r="K20" s="4">
        <f>J20/I20*1000000</f>
        <v>1149.7809813954232</v>
      </c>
    </row>
    <row r="21" spans="2:14" x14ac:dyDescent="0.25">
      <c r="E21" s="4">
        <f>SUM(E22:E23)</f>
        <v>9</v>
      </c>
      <c r="G21" s="10"/>
      <c r="J21" s="4">
        <f>SUM(J22:J23)</f>
        <v>518</v>
      </c>
      <c r="N21" s="4"/>
    </row>
    <row r="22" spans="2:14" x14ac:dyDescent="0.25">
      <c r="B22" t="s">
        <v>68</v>
      </c>
      <c r="C22" t="s">
        <v>9</v>
      </c>
      <c r="D22">
        <v>102126</v>
      </c>
      <c r="E22">
        <v>5</v>
      </c>
      <c r="F22">
        <f>E22/D22*1000000</f>
        <v>48.959128919178269</v>
      </c>
      <c r="G22" s="9"/>
      <c r="H22" t="s">
        <v>10</v>
      </c>
      <c r="I22">
        <v>245215</v>
      </c>
      <c r="J22">
        <v>198</v>
      </c>
      <c r="K22">
        <f>J22/I22*1000000</f>
        <v>807.45468262545114</v>
      </c>
    </row>
    <row r="23" spans="2:14" x14ac:dyDescent="0.25">
      <c r="B23" t="s">
        <v>69</v>
      </c>
      <c r="C23" t="s">
        <v>9</v>
      </c>
      <c r="D23">
        <v>114338</v>
      </c>
      <c r="E23">
        <v>4</v>
      </c>
      <c r="F23">
        <f>E23/D23*1000000</f>
        <v>34.983994822368764</v>
      </c>
      <c r="G23" s="9"/>
      <c r="H23" t="s">
        <v>10</v>
      </c>
      <c r="I23">
        <v>360766</v>
      </c>
      <c r="J23">
        <v>320</v>
      </c>
      <c r="K23">
        <f>J23/I23*1000000</f>
        <v>887.0015467089471</v>
      </c>
    </row>
    <row r="24" spans="2:14" x14ac:dyDescent="0.25">
      <c r="G24" s="9"/>
    </row>
    <row r="25" spans="2:14" x14ac:dyDescent="0.25">
      <c r="C25" s="4" t="s">
        <v>67</v>
      </c>
      <c r="D25">
        <f>SUM(D22:D23)</f>
        <v>216464</v>
      </c>
      <c r="E25">
        <f>SUM(E22:E23)</f>
        <v>9</v>
      </c>
      <c r="F25" s="4">
        <f>E25/D25*1000000</f>
        <v>41.577352354202084</v>
      </c>
      <c r="G25" s="9"/>
      <c r="H25" s="4" t="s">
        <v>67</v>
      </c>
      <c r="I25">
        <f>SUM(I22:I24)</f>
        <v>605981</v>
      </c>
      <c r="J25">
        <f>SUM(J22:J24)</f>
        <v>518</v>
      </c>
      <c r="K25" s="4">
        <f>J25/I25*1000000</f>
        <v>854.81227959292448</v>
      </c>
    </row>
    <row r="26" spans="2:14" x14ac:dyDescent="0.25">
      <c r="C26" s="4"/>
      <c r="F26" s="4"/>
      <c r="G26" s="9"/>
      <c r="H26" s="4"/>
      <c r="K26" s="4"/>
    </row>
    <row r="27" spans="2:14" x14ac:dyDescent="0.25">
      <c r="C27" s="4"/>
      <c r="F27" s="4"/>
      <c r="G27" s="9"/>
      <c r="H27" s="4"/>
      <c r="K27" s="4"/>
    </row>
    <row r="28" spans="2:14" x14ac:dyDescent="0.25">
      <c r="B28" t="s">
        <v>62</v>
      </c>
      <c r="D28" t="s">
        <v>63</v>
      </c>
      <c r="E28" t="s">
        <v>87</v>
      </c>
      <c r="F28" t="s">
        <v>89</v>
      </c>
      <c r="G28" s="9"/>
      <c r="H28" s="4"/>
      <c r="K28" s="4"/>
    </row>
    <row r="29" spans="2:14" x14ac:dyDescent="0.25">
      <c r="B29" t="s">
        <v>98</v>
      </c>
      <c r="C29" t="s">
        <v>9</v>
      </c>
      <c r="D29">
        <v>120376</v>
      </c>
      <c r="E29">
        <v>39</v>
      </c>
      <c r="F29">
        <f t="shared" ref="F29:F34" si="0">E29/D29*1000000</f>
        <v>323.98484747790258</v>
      </c>
      <c r="G29" s="9"/>
      <c r="H29" s="4"/>
      <c r="K29" s="4"/>
    </row>
    <row r="30" spans="2:14" x14ac:dyDescent="0.25">
      <c r="C30" t="s">
        <v>10</v>
      </c>
      <c r="D30">
        <v>383641</v>
      </c>
      <c r="E30">
        <v>417</v>
      </c>
      <c r="F30">
        <f t="shared" si="0"/>
        <v>1086.9536884743809</v>
      </c>
      <c r="G30" s="9"/>
      <c r="H30" s="4"/>
      <c r="K30" s="4"/>
    </row>
    <row r="31" spans="2:14" x14ac:dyDescent="0.25">
      <c r="B31" t="s">
        <v>99</v>
      </c>
      <c r="C31" t="s">
        <v>9</v>
      </c>
      <c r="D31">
        <v>108710</v>
      </c>
      <c r="E31">
        <v>56</v>
      </c>
      <c r="F31">
        <f t="shared" si="0"/>
        <v>515.13200257566007</v>
      </c>
      <c r="G31" s="9"/>
      <c r="H31" s="4"/>
      <c r="K31" s="4"/>
    </row>
    <row r="32" spans="2:14" x14ac:dyDescent="0.25">
      <c r="C32" t="s">
        <v>10</v>
      </c>
      <c r="D32">
        <v>424481</v>
      </c>
      <c r="E32">
        <v>380</v>
      </c>
      <c r="F32">
        <f t="shared" si="0"/>
        <v>895.21085749421047</v>
      </c>
      <c r="G32" s="9"/>
      <c r="H32" s="4"/>
      <c r="K32" s="4"/>
    </row>
    <row r="33" spans="2:11" x14ac:dyDescent="0.25">
      <c r="B33" s="4" t="s">
        <v>92</v>
      </c>
      <c r="C33" s="4" t="s">
        <v>9</v>
      </c>
      <c r="D33" s="4">
        <f>SUM(D29,D31)</f>
        <v>229086</v>
      </c>
      <c r="E33" s="4">
        <f t="shared" ref="E33:E34" si="1">SUM(E29,E31)</f>
        <v>95</v>
      </c>
      <c r="F33" s="4">
        <f t="shared" si="0"/>
        <v>414.69142592738098</v>
      </c>
      <c r="G33" s="9"/>
      <c r="H33" s="4"/>
      <c r="K33" s="4"/>
    </row>
    <row r="34" spans="2:11" x14ac:dyDescent="0.25">
      <c r="B34" s="4"/>
      <c r="C34" s="4" t="s">
        <v>10</v>
      </c>
      <c r="D34" s="4">
        <f>SUM(D30,D32)</f>
        <v>808122</v>
      </c>
      <c r="E34" s="4">
        <f t="shared" si="1"/>
        <v>797</v>
      </c>
      <c r="F34" s="4">
        <f t="shared" si="0"/>
        <v>986.23722655737618</v>
      </c>
      <c r="G34" s="9"/>
      <c r="H34" s="4"/>
      <c r="K34" s="4"/>
    </row>
    <row r="35" spans="2:11" x14ac:dyDescent="0.25">
      <c r="G35" s="9"/>
      <c r="H35" s="4"/>
      <c r="K35" s="4"/>
    </row>
    <row r="36" spans="2:11" x14ac:dyDescent="0.25">
      <c r="B36" t="s">
        <v>62</v>
      </c>
      <c r="D36" t="s">
        <v>63</v>
      </c>
      <c r="E36" t="s">
        <v>87</v>
      </c>
      <c r="F36" t="s">
        <v>89</v>
      </c>
      <c r="G36" s="9"/>
      <c r="H36" s="4"/>
      <c r="K36" s="4"/>
    </row>
    <row r="37" spans="2:11" x14ac:dyDescent="0.25">
      <c r="B37" t="s">
        <v>100</v>
      </c>
      <c r="C37" t="s">
        <v>9</v>
      </c>
      <c r="D37">
        <v>119388</v>
      </c>
      <c r="E37">
        <v>24</v>
      </c>
      <c r="F37">
        <f t="shared" ref="F37:F42" si="2">E37/D37*1000000</f>
        <v>201.02522866619759</v>
      </c>
      <c r="G37" s="9"/>
      <c r="H37" s="4"/>
      <c r="K37" s="4"/>
    </row>
    <row r="38" spans="2:11" x14ac:dyDescent="0.25">
      <c r="C38" t="s">
        <v>10</v>
      </c>
      <c r="D38">
        <v>417162</v>
      </c>
      <c r="E38">
        <v>284</v>
      </c>
      <c r="F38">
        <f t="shared" si="2"/>
        <v>680.7906760443185</v>
      </c>
      <c r="G38" s="9"/>
      <c r="H38" s="4"/>
      <c r="K38" s="4"/>
    </row>
    <row r="39" spans="2:11" x14ac:dyDescent="0.25">
      <c r="B39" t="s">
        <v>101</v>
      </c>
      <c r="C39" t="s">
        <v>9</v>
      </c>
      <c r="D39">
        <v>111810</v>
      </c>
      <c r="E39">
        <v>18</v>
      </c>
      <c r="F39">
        <f t="shared" si="2"/>
        <v>160.98738932116984</v>
      </c>
      <c r="G39" s="9"/>
      <c r="H39" s="4"/>
      <c r="K39" s="4"/>
    </row>
    <row r="40" spans="2:11" x14ac:dyDescent="0.25">
      <c r="C40" t="s">
        <v>10</v>
      </c>
      <c r="D40">
        <v>543910</v>
      </c>
      <c r="E40">
        <v>333</v>
      </c>
      <c r="F40">
        <f t="shared" si="2"/>
        <v>612.23364159511686</v>
      </c>
      <c r="G40" s="9"/>
      <c r="H40" s="4"/>
      <c r="K40" s="4"/>
    </row>
    <row r="41" spans="2:11" x14ac:dyDescent="0.25">
      <c r="B41" s="4" t="s">
        <v>92</v>
      </c>
      <c r="C41" s="4" t="s">
        <v>9</v>
      </c>
      <c r="D41" s="4">
        <f>SUM(D37,D39)</f>
        <v>231198</v>
      </c>
      <c r="E41" s="4">
        <f t="shared" ref="E41:E42" si="3">SUM(E37,E39)</f>
        <v>42</v>
      </c>
      <c r="F41" s="4">
        <f t="shared" si="2"/>
        <v>181.66247112864298</v>
      </c>
      <c r="G41" s="9"/>
      <c r="H41" s="4"/>
      <c r="K41" s="4"/>
    </row>
    <row r="42" spans="2:11" x14ac:dyDescent="0.25">
      <c r="B42" s="4"/>
      <c r="C42" s="4" t="s">
        <v>10</v>
      </c>
      <c r="D42" s="4">
        <f>SUM(D38,D40)</f>
        <v>961072</v>
      </c>
      <c r="E42" s="4">
        <f t="shared" si="3"/>
        <v>617</v>
      </c>
      <c r="F42" s="4">
        <f t="shared" si="2"/>
        <v>641.99144288877426</v>
      </c>
      <c r="G42" s="9"/>
    </row>
    <row r="43" spans="2:11" x14ac:dyDescent="0.25">
      <c r="G43" s="9"/>
    </row>
    <row r="44" spans="2:11" x14ac:dyDescent="0.25">
      <c r="G44" s="9"/>
    </row>
    <row r="45" spans="2:11" s="11" customFormat="1" x14ac:dyDescent="0.25"/>
    <row r="46" spans="2:11" x14ac:dyDescent="0.25">
      <c r="F46" t="s">
        <v>71</v>
      </c>
      <c r="G46" s="9"/>
      <c r="K46" t="s">
        <v>71</v>
      </c>
    </row>
    <row r="47" spans="2:11" x14ac:dyDescent="0.25">
      <c r="C47" t="s">
        <v>73</v>
      </c>
      <c r="D47" t="s">
        <v>63</v>
      </c>
      <c r="E47" t="s">
        <v>72</v>
      </c>
      <c r="F47" t="s">
        <v>64</v>
      </c>
      <c r="G47" s="9"/>
      <c r="H47" t="s">
        <v>73</v>
      </c>
      <c r="I47" t="s">
        <v>63</v>
      </c>
      <c r="J47" t="s">
        <v>72</v>
      </c>
      <c r="K47" t="s">
        <v>64</v>
      </c>
    </row>
    <row r="48" spans="2:11" x14ac:dyDescent="0.25">
      <c r="B48" t="s">
        <v>82</v>
      </c>
      <c r="C48" t="s">
        <v>9</v>
      </c>
      <c r="D48">
        <v>67731</v>
      </c>
      <c r="E48">
        <v>18</v>
      </c>
      <c r="F48">
        <f>E48/D48*1000000</f>
        <v>265.75718651725208</v>
      </c>
      <c r="G48" s="9"/>
      <c r="H48" t="s">
        <v>10</v>
      </c>
      <c r="I48">
        <v>202573</v>
      </c>
      <c r="J48">
        <v>220</v>
      </c>
      <c r="K48">
        <f>J48/I48*1000000</f>
        <v>1086.0282466073959</v>
      </c>
    </row>
    <row r="49" spans="2:11" x14ac:dyDescent="0.25">
      <c r="B49" t="s">
        <v>83</v>
      </c>
      <c r="C49" t="s">
        <v>9</v>
      </c>
      <c r="D49">
        <v>106166</v>
      </c>
      <c r="E49">
        <v>25</v>
      </c>
      <c r="F49">
        <f>E49/D49*1000000</f>
        <v>235.48028559049038</v>
      </c>
      <c r="G49" s="9"/>
      <c r="H49" t="s">
        <v>10</v>
      </c>
      <c r="I49">
        <v>403487</v>
      </c>
      <c r="J49">
        <v>406</v>
      </c>
      <c r="K49">
        <f>J49/I49*1000000</f>
        <v>1006.2282056175292</v>
      </c>
    </row>
    <row r="50" spans="2:11" x14ac:dyDescent="0.25">
      <c r="G50" s="9"/>
    </row>
    <row r="51" spans="2:11" x14ac:dyDescent="0.25">
      <c r="G51" s="9"/>
    </row>
    <row r="52" spans="2:11" x14ac:dyDescent="0.25">
      <c r="C52" s="4" t="s">
        <v>67</v>
      </c>
      <c r="D52">
        <f>SUM(D48:D49)</f>
        <v>173897</v>
      </c>
      <c r="E52">
        <f>SUM(E48:E49)</f>
        <v>43</v>
      </c>
      <c r="F52" s="4">
        <f>E52/D52*1000000</f>
        <v>247.27281091680706</v>
      </c>
      <c r="G52" s="9"/>
      <c r="H52" s="4" t="s">
        <v>67</v>
      </c>
      <c r="I52">
        <f>SUM(I48:I49)</f>
        <v>606060</v>
      </c>
      <c r="J52">
        <f>SUM(J48:J49)</f>
        <v>626</v>
      </c>
      <c r="K52" s="4">
        <f>J52/I52*1000000</f>
        <v>1032.901032901033</v>
      </c>
    </row>
    <row r="53" spans="2:11" x14ac:dyDescent="0.25">
      <c r="G53" s="9"/>
    </row>
    <row r="54" spans="2:11" x14ac:dyDescent="0.25">
      <c r="B54" t="s">
        <v>84</v>
      </c>
      <c r="C54" t="s">
        <v>9</v>
      </c>
      <c r="D54">
        <v>75167</v>
      </c>
      <c r="E54">
        <v>5</v>
      </c>
      <c r="F54">
        <f>E54/D54*1000000</f>
        <v>66.518552024159547</v>
      </c>
      <c r="G54" s="9"/>
      <c r="H54" t="s">
        <v>10</v>
      </c>
      <c r="I54">
        <v>247101</v>
      </c>
      <c r="J54">
        <v>229</v>
      </c>
      <c r="K54">
        <f>J54/I54*1000000</f>
        <v>926.74655302892347</v>
      </c>
    </row>
    <row r="55" spans="2:11" x14ac:dyDescent="0.25">
      <c r="B55" t="s">
        <v>85</v>
      </c>
      <c r="C55" t="s">
        <v>9</v>
      </c>
      <c r="D55">
        <v>53567</v>
      </c>
      <c r="E55">
        <v>6</v>
      </c>
      <c r="F55">
        <f>E55/D55*1000000</f>
        <v>112.00925943211305</v>
      </c>
      <c r="G55" s="9"/>
      <c r="H55" t="s">
        <v>10</v>
      </c>
      <c r="I55">
        <v>144213</v>
      </c>
      <c r="J55">
        <v>133</v>
      </c>
      <c r="K55">
        <f>J55/I55*1000000</f>
        <v>922.2469541580856</v>
      </c>
    </row>
    <row r="56" spans="2:11" x14ac:dyDescent="0.25">
      <c r="B56" t="s">
        <v>86</v>
      </c>
      <c r="C56" t="s">
        <v>9</v>
      </c>
      <c r="D56">
        <v>49333</v>
      </c>
      <c r="E56">
        <v>2</v>
      </c>
      <c r="F56">
        <f>E56/D56*1000000</f>
        <v>40.540814464962601</v>
      </c>
      <c r="G56" s="9"/>
      <c r="H56" t="s">
        <v>10</v>
      </c>
      <c r="I56">
        <v>178051</v>
      </c>
      <c r="J56">
        <v>171</v>
      </c>
      <c r="K56">
        <f>J56/I56*1000000</f>
        <v>960.39898680715078</v>
      </c>
    </row>
    <row r="57" spans="2:11" x14ac:dyDescent="0.25">
      <c r="C57" s="4" t="s">
        <v>67</v>
      </c>
      <c r="D57">
        <f>SUM(D54:D56)</f>
        <v>178067</v>
      </c>
      <c r="E57">
        <f>SUM(E54:E56)</f>
        <v>13</v>
      </c>
      <c r="F57" s="4">
        <f>E57/D57*1000000</f>
        <v>73.00622799283417</v>
      </c>
      <c r="G57" s="10"/>
      <c r="H57" s="4" t="s">
        <v>67</v>
      </c>
      <c r="I57">
        <f>SUM(I54:I56)</f>
        <v>569365</v>
      </c>
      <c r="J57">
        <f>SUM(J54:J56)</f>
        <v>533</v>
      </c>
      <c r="K57" s="4">
        <f>J57/I57*1000000</f>
        <v>936.13060163515502</v>
      </c>
    </row>
    <row r="58" spans="2:11" x14ac:dyDescent="0.25">
      <c r="C58" s="4"/>
      <c r="F58" s="4"/>
      <c r="G58" s="10"/>
      <c r="H58" s="4"/>
      <c r="K58" s="4"/>
    </row>
    <row r="59" spans="2:11" x14ac:dyDescent="0.25">
      <c r="C59" s="4"/>
      <c r="F59" s="4"/>
      <c r="G59" s="10"/>
      <c r="H59" s="4"/>
      <c r="K59" s="4"/>
    </row>
    <row r="60" spans="2:11" x14ac:dyDescent="0.25">
      <c r="C60" s="4"/>
      <c r="F60" s="4"/>
      <c r="G60" s="10"/>
      <c r="H60" s="4"/>
      <c r="K60" s="4"/>
    </row>
    <row r="61" spans="2:11" x14ac:dyDescent="0.25">
      <c r="B61" t="s">
        <v>62</v>
      </c>
      <c r="D61" t="s">
        <v>63</v>
      </c>
      <c r="E61" t="s">
        <v>87</v>
      </c>
      <c r="F61" t="s">
        <v>89</v>
      </c>
      <c r="G61" s="10"/>
      <c r="H61" s="4"/>
      <c r="K61" s="4"/>
    </row>
    <row r="62" spans="2:11" x14ac:dyDescent="0.25">
      <c r="B62" t="s">
        <v>95</v>
      </c>
      <c r="C62" t="s">
        <v>9</v>
      </c>
      <c r="D62">
        <v>111546</v>
      </c>
      <c r="E62">
        <v>20</v>
      </c>
      <c r="F62">
        <f t="shared" ref="F62:F67" si="4">E62/D62*1000000</f>
        <v>179.29822674053753</v>
      </c>
      <c r="G62" s="10"/>
      <c r="H62" s="4"/>
      <c r="K62" s="4"/>
    </row>
    <row r="63" spans="2:11" x14ac:dyDescent="0.25">
      <c r="C63" t="s">
        <v>10</v>
      </c>
      <c r="D63">
        <v>395369</v>
      </c>
      <c r="E63">
        <v>364</v>
      </c>
      <c r="F63">
        <f t="shared" si="4"/>
        <v>920.65892874757503</v>
      </c>
      <c r="G63" s="10"/>
      <c r="H63" s="4"/>
      <c r="K63" s="4"/>
    </row>
    <row r="64" spans="2:11" x14ac:dyDescent="0.25">
      <c r="B64" t="s">
        <v>95</v>
      </c>
      <c r="C64" t="s">
        <v>9</v>
      </c>
      <c r="D64">
        <v>152321</v>
      </c>
      <c r="E64">
        <v>19</v>
      </c>
      <c r="F64">
        <f t="shared" si="4"/>
        <v>124.73657604663836</v>
      </c>
      <c r="G64" s="10"/>
      <c r="H64" s="4"/>
      <c r="K64" s="4"/>
    </row>
    <row r="65" spans="2:11" x14ac:dyDescent="0.25">
      <c r="C65" t="s">
        <v>10</v>
      </c>
      <c r="D65">
        <v>407517</v>
      </c>
      <c r="E65">
        <v>311</v>
      </c>
      <c r="F65">
        <f t="shared" si="4"/>
        <v>763.15834676835573</v>
      </c>
      <c r="G65" s="10"/>
      <c r="H65" s="4"/>
      <c r="K65" s="4"/>
    </row>
    <row r="66" spans="2:11" x14ac:dyDescent="0.25">
      <c r="B66" s="4" t="s">
        <v>92</v>
      </c>
      <c r="C66" s="4" t="s">
        <v>9</v>
      </c>
      <c r="D66" s="4">
        <f>SUM(D62,D64)</f>
        <v>263867</v>
      </c>
      <c r="E66" s="4">
        <f t="shared" ref="E66:E67" si="5">SUM(E62,E64)</f>
        <v>39</v>
      </c>
      <c r="F66" s="4">
        <f t="shared" si="4"/>
        <v>147.80173344904819</v>
      </c>
      <c r="G66" s="10"/>
      <c r="H66" s="4"/>
      <c r="K66" s="4"/>
    </row>
    <row r="67" spans="2:11" x14ac:dyDescent="0.25">
      <c r="B67" s="4"/>
      <c r="C67" s="4" t="s">
        <v>10</v>
      </c>
      <c r="D67" s="4">
        <f>SUM(D63,D65)</f>
        <v>802886</v>
      </c>
      <c r="E67" s="4">
        <f t="shared" si="5"/>
        <v>675</v>
      </c>
      <c r="F67" s="4">
        <f t="shared" si="4"/>
        <v>840.71711301479911</v>
      </c>
      <c r="G67" s="10"/>
      <c r="H67" s="4"/>
      <c r="K67" s="4"/>
    </row>
    <row r="68" spans="2:11" x14ac:dyDescent="0.25">
      <c r="G68" s="10"/>
      <c r="H68" s="4"/>
      <c r="K68" s="4"/>
    </row>
    <row r="69" spans="2:11" x14ac:dyDescent="0.25">
      <c r="B69" t="s">
        <v>62</v>
      </c>
      <c r="D69" t="s">
        <v>63</v>
      </c>
      <c r="E69" t="s">
        <v>87</v>
      </c>
      <c r="F69" t="s">
        <v>89</v>
      </c>
      <c r="G69" s="10"/>
      <c r="H69" s="4"/>
      <c r="K69" s="4"/>
    </row>
    <row r="70" spans="2:11" x14ac:dyDescent="0.25">
      <c r="B70" t="s">
        <v>96</v>
      </c>
      <c r="C70" t="s">
        <v>9</v>
      </c>
      <c r="D70">
        <v>102100</v>
      </c>
      <c r="E70">
        <v>28</v>
      </c>
      <c r="F70">
        <f t="shared" ref="F70:F75" si="6">E70/D70*1000000</f>
        <v>274.24094025465234</v>
      </c>
      <c r="G70" s="10"/>
      <c r="H70" s="4"/>
      <c r="K70" s="4"/>
    </row>
    <row r="71" spans="2:11" x14ac:dyDescent="0.25">
      <c r="C71" t="s">
        <v>10</v>
      </c>
      <c r="D71">
        <v>327099</v>
      </c>
      <c r="E71">
        <v>356</v>
      </c>
      <c r="F71">
        <f t="shared" si="6"/>
        <v>1088.3555131626817</v>
      </c>
      <c r="G71" s="10"/>
      <c r="H71" s="4"/>
      <c r="K71" s="4"/>
    </row>
    <row r="72" spans="2:11" x14ac:dyDescent="0.25">
      <c r="B72" t="s">
        <v>97</v>
      </c>
      <c r="C72" t="s">
        <v>9</v>
      </c>
      <c r="D72">
        <v>82345</v>
      </c>
      <c r="E72">
        <v>14</v>
      </c>
      <c r="F72">
        <f t="shared" si="6"/>
        <v>170.01639443803509</v>
      </c>
      <c r="G72" s="10"/>
      <c r="H72" s="4"/>
      <c r="K72" s="4"/>
    </row>
    <row r="73" spans="2:11" x14ac:dyDescent="0.25">
      <c r="C73" t="s">
        <v>10</v>
      </c>
      <c r="D73">
        <v>245955</v>
      </c>
      <c r="E73">
        <v>248</v>
      </c>
      <c r="F73">
        <f t="shared" si="6"/>
        <v>1008.3145290805228</v>
      </c>
      <c r="G73" s="10"/>
      <c r="H73" s="4"/>
      <c r="K73" s="4"/>
    </row>
    <row r="74" spans="2:11" x14ac:dyDescent="0.25">
      <c r="B74" s="4" t="s">
        <v>92</v>
      </c>
      <c r="C74" s="4" t="s">
        <v>9</v>
      </c>
      <c r="D74" s="4">
        <f>SUM(D70,D72)</f>
        <v>184445</v>
      </c>
      <c r="E74" s="4">
        <f t="shared" ref="E74:E75" si="7">SUM(E70,E72)</f>
        <v>42</v>
      </c>
      <c r="F74" s="4">
        <f t="shared" si="6"/>
        <v>227.71015749952559</v>
      </c>
      <c r="G74" s="10"/>
      <c r="H74" s="4"/>
      <c r="K74" s="4"/>
    </row>
    <row r="75" spans="2:11" x14ac:dyDescent="0.25">
      <c r="B75" s="4"/>
      <c r="C75" s="4" t="s">
        <v>10</v>
      </c>
      <c r="D75" s="4">
        <f>SUM(D71,D73)</f>
        <v>573054</v>
      </c>
      <c r="E75" s="4">
        <f t="shared" si="7"/>
        <v>604</v>
      </c>
      <c r="F75" s="4">
        <f t="shared" si="6"/>
        <v>1054.0018916192889</v>
      </c>
      <c r="G75" s="10"/>
      <c r="H75" s="4"/>
      <c r="K75" s="4"/>
    </row>
    <row r="76" spans="2:11" x14ac:dyDescent="0.25">
      <c r="G76" s="9"/>
    </row>
    <row r="77" spans="2:11" s="11" customFormat="1" x14ac:dyDescent="0.25"/>
    <row r="78" spans="2:11" x14ac:dyDescent="0.25">
      <c r="F78" t="s">
        <v>71</v>
      </c>
      <c r="G78" s="9"/>
      <c r="K78" t="s">
        <v>71</v>
      </c>
    </row>
    <row r="79" spans="2:11" x14ac:dyDescent="0.25">
      <c r="C79" t="s">
        <v>73</v>
      </c>
      <c r="D79" t="s">
        <v>63</v>
      </c>
      <c r="E79" t="s">
        <v>72</v>
      </c>
      <c r="F79" t="s">
        <v>64</v>
      </c>
      <c r="G79" s="9"/>
      <c r="H79" t="s">
        <v>73</v>
      </c>
      <c r="I79" t="s">
        <v>63</v>
      </c>
      <c r="J79" t="s">
        <v>72</v>
      </c>
      <c r="K79" t="s">
        <v>64</v>
      </c>
    </row>
    <row r="80" spans="2:11" x14ac:dyDescent="0.25">
      <c r="B80" t="s">
        <v>74</v>
      </c>
      <c r="C80" t="s">
        <v>9</v>
      </c>
      <c r="D80">
        <v>84633</v>
      </c>
      <c r="E80">
        <v>123</v>
      </c>
      <c r="F80">
        <f>E80/D80*1000000</f>
        <v>1453.3338059622133</v>
      </c>
      <c r="G80" s="9"/>
      <c r="H80" t="s">
        <v>10</v>
      </c>
      <c r="I80">
        <v>286547</v>
      </c>
      <c r="J80">
        <v>366</v>
      </c>
      <c r="K80">
        <f>J80/I80*1000000</f>
        <v>1277.2773750902993</v>
      </c>
    </row>
    <row r="81" spans="2:15" x14ac:dyDescent="0.25">
      <c r="B81" t="s">
        <v>75</v>
      </c>
      <c r="C81" t="s">
        <v>9</v>
      </c>
      <c r="D81">
        <v>93116</v>
      </c>
      <c r="E81">
        <v>51</v>
      </c>
      <c r="F81">
        <f>E81/D81*1000000</f>
        <v>547.70393917264494</v>
      </c>
      <c r="G81" s="9"/>
      <c r="H81" t="s">
        <v>10</v>
      </c>
      <c r="I81">
        <v>281770</v>
      </c>
      <c r="J81">
        <v>338</v>
      </c>
      <c r="K81">
        <f>J81/I81*1000000</f>
        <v>1199.5599247613302</v>
      </c>
    </row>
    <row r="82" spans="2:15" x14ac:dyDescent="0.25">
      <c r="C82" s="4" t="s">
        <v>67</v>
      </c>
      <c r="D82">
        <f>SUM(D80:D81)</f>
        <v>177749</v>
      </c>
      <c r="E82">
        <f>SUM(E80:E81)</f>
        <v>174</v>
      </c>
      <c r="F82" s="4">
        <f>E82/D82*1000000</f>
        <v>978.90846080709309</v>
      </c>
      <c r="G82" s="10"/>
      <c r="H82" s="4" t="s">
        <v>67</v>
      </c>
      <c r="I82">
        <f>SUM(I80:I81)</f>
        <v>568317</v>
      </c>
      <c r="J82">
        <f>SUM(J80:J81)</f>
        <v>704</v>
      </c>
      <c r="K82" s="4">
        <f>J82/I82*1000000</f>
        <v>1238.7452777235239</v>
      </c>
      <c r="N82" s="4"/>
    </row>
    <row r="83" spans="2:15" x14ac:dyDescent="0.25">
      <c r="G83" s="9"/>
    </row>
    <row r="84" spans="2:15" x14ac:dyDescent="0.25">
      <c r="B84" t="s">
        <v>76</v>
      </c>
      <c r="C84" t="s">
        <v>9</v>
      </c>
      <c r="D84">
        <v>90032</v>
      </c>
      <c r="E84">
        <v>52</v>
      </c>
      <c r="F84">
        <f>E84/D84*1000000</f>
        <v>577.57241869557492</v>
      </c>
      <c r="G84" s="9"/>
      <c r="H84" t="s">
        <v>10</v>
      </c>
      <c r="I84">
        <v>316250</v>
      </c>
      <c r="J84">
        <v>332</v>
      </c>
      <c r="K84">
        <f>J84/I84*1000000</f>
        <v>1049.802371541502</v>
      </c>
    </row>
    <row r="85" spans="2:15" x14ac:dyDescent="0.25">
      <c r="B85" t="s">
        <v>77</v>
      </c>
      <c r="C85" t="s">
        <v>9</v>
      </c>
      <c r="D85">
        <v>104853</v>
      </c>
      <c r="E85">
        <v>69</v>
      </c>
      <c r="F85">
        <f>E85/D85*1000000</f>
        <v>658.06414694858506</v>
      </c>
      <c r="G85" s="9"/>
      <c r="H85" t="s">
        <v>10</v>
      </c>
      <c r="I85">
        <v>290123</v>
      </c>
      <c r="J85">
        <v>291</v>
      </c>
      <c r="K85">
        <f>J85/I85*1000000</f>
        <v>1003.0228558232197</v>
      </c>
    </row>
    <row r="86" spans="2:15" x14ac:dyDescent="0.25">
      <c r="C86" s="4" t="s">
        <v>67</v>
      </c>
      <c r="D86">
        <f>SUM(D84:D85)</f>
        <v>194885</v>
      </c>
      <c r="E86">
        <f>SUM(E84:E85)</f>
        <v>121</v>
      </c>
      <c r="F86" s="4">
        <f>E86/D86*1000000</f>
        <v>620.87897991122964</v>
      </c>
      <c r="G86" s="10"/>
      <c r="H86" s="4" t="s">
        <v>67</v>
      </c>
      <c r="I86">
        <f>SUM(I84:I85)</f>
        <v>606373</v>
      </c>
      <c r="J86">
        <f>SUM(J84:J85)</f>
        <v>623</v>
      </c>
      <c r="K86" s="4">
        <f>J86/I86*1000000</f>
        <v>1027.4204161464972</v>
      </c>
      <c r="N86" s="4"/>
      <c r="O86" s="4"/>
    </row>
    <row r="87" spans="2:15" x14ac:dyDescent="0.25">
      <c r="C87" s="4"/>
      <c r="F87" s="4"/>
      <c r="G87" s="10"/>
      <c r="H87" s="4"/>
      <c r="K87" s="4"/>
      <c r="N87" s="4"/>
      <c r="O87" s="4"/>
    </row>
    <row r="88" spans="2:15" x14ac:dyDescent="0.25">
      <c r="C88" s="4"/>
      <c r="F88" s="4"/>
      <c r="G88" s="10"/>
      <c r="H88" s="4"/>
      <c r="K88" s="4"/>
      <c r="N88" s="4"/>
      <c r="O88" s="4"/>
    </row>
    <row r="89" spans="2:15" x14ac:dyDescent="0.25">
      <c r="B89" t="s">
        <v>62</v>
      </c>
      <c r="D89" t="s">
        <v>63</v>
      </c>
      <c r="E89" t="s">
        <v>87</v>
      </c>
      <c r="F89" t="s">
        <v>89</v>
      </c>
      <c r="G89" s="10"/>
      <c r="H89" s="4"/>
      <c r="K89" s="4"/>
      <c r="N89" s="4"/>
      <c r="O89" s="4"/>
    </row>
    <row r="90" spans="2:15" x14ac:dyDescent="0.25">
      <c r="B90" t="s">
        <v>90</v>
      </c>
      <c r="C90" t="s">
        <v>9</v>
      </c>
      <c r="D90">
        <v>149683</v>
      </c>
      <c r="E90">
        <v>122</v>
      </c>
      <c r="F90">
        <f t="shared" ref="F90:F95" si="8">E90/D90*1000000</f>
        <v>815.05581796195963</v>
      </c>
      <c r="G90" s="10"/>
      <c r="H90" s="4"/>
      <c r="K90" s="4"/>
      <c r="N90" s="4"/>
      <c r="O90" s="4"/>
    </row>
    <row r="91" spans="2:15" x14ac:dyDescent="0.25">
      <c r="C91" t="s">
        <v>10</v>
      </c>
      <c r="D91">
        <v>390970</v>
      </c>
      <c r="E91">
        <v>544</v>
      </c>
      <c r="F91">
        <f t="shared" si="8"/>
        <v>1391.4111057114355</v>
      </c>
      <c r="G91" s="10"/>
      <c r="H91" s="4"/>
      <c r="K91" s="4"/>
      <c r="N91" s="4"/>
      <c r="O91" s="4"/>
    </row>
    <row r="92" spans="2:15" x14ac:dyDescent="0.25">
      <c r="B92" t="s">
        <v>91</v>
      </c>
      <c r="C92" t="s">
        <v>9</v>
      </c>
      <c r="D92">
        <v>116113</v>
      </c>
      <c r="E92">
        <v>71</v>
      </c>
      <c r="F92">
        <f t="shared" si="8"/>
        <v>611.47330617588045</v>
      </c>
      <c r="G92" s="10"/>
      <c r="H92" s="4"/>
      <c r="K92" s="4"/>
      <c r="N92" s="4"/>
      <c r="O92" s="4"/>
    </row>
    <row r="93" spans="2:15" x14ac:dyDescent="0.25">
      <c r="C93" t="s">
        <v>10</v>
      </c>
      <c r="D93">
        <v>392595</v>
      </c>
      <c r="E93">
        <v>505</v>
      </c>
      <c r="F93">
        <f t="shared" si="8"/>
        <v>1286.3128669494006</v>
      </c>
      <c r="G93" s="10"/>
      <c r="H93" s="4"/>
      <c r="K93" s="4"/>
      <c r="N93" s="4"/>
      <c r="O93" s="4"/>
    </row>
    <row r="94" spans="2:15" x14ac:dyDescent="0.25">
      <c r="B94" s="4" t="s">
        <v>92</v>
      </c>
      <c r="C94" s="4" t="s">
        <v>9</v>
      </c>
      <c r="D94" s="4">
        <f>SUM(D90,D92)</f>
        <v>265796</v>
      </c>
      <c r="E94" s="4">
        <f t="shared" ref="E94:E95" si="9">SUM(E90,E92)</f>
        <v>193</v>
      </c>
      <c r="F94" s="4">
        <f t="shared" si="8"/>
        <v>726.12078436093839</v>
      </c>
      <c r="G94" s="10"/>
      <c r="H94" s="4"/>
      <c r="K94" s="4"/>
      <c r="N94" s="4"/>
      <c r="O94" s="4"/>
    </row>
    <row r="95" spans="2:15" x14ac:dyDescent="0.25">
      <c r="B95" s="4"/>
      <c r="C95" s="4" t="s">
        <v>10</v>
      </c>
      <c r="D95" s="4">
        <f>SUM(D91,D93)</f>
        <v>783565</v>
      </c>
      <c r="E95" s="4">
        <f t="shared" si="9"/>
        <v>1049</v>
      </c>
      <c r="F95" s="4">
        <f t="shared" si="8"/>
        <v>1338.7530070893927</v>
      </c>
      <c r="G95" s="10"/>
      <c r="H95" s="4"/>
      <c r="K95" s="4"/>
      <c r="N95" s="4"/>
      <c r="O95" s="4"/>
    </row>
    <row r="96" spans="2:15" x14ac:dyDescent="0.25">
      <c r="G96" s="10"/>
      <c r="H96" s="4"/>
      <c r="K96" s="4"/>
      <c r="N96" s="4"/>
      <c r="O96" s="4"/>
    </row>
    <row r="97" spans="2:15" x14ac:dyDescent="0.25">
      <c r="B97" t="s">
        <v>62</v>
      </c>
      <c r="D97" t="s">
        <v>63</v>
      </c>
      <c r="E97" t="s">
        <v>87</v>
      </c>
      <c r="F97" t="s">
        <v>89</v>
      </c>
      <c r="G97" s="10"/>
      <c r="H97" s="4"/>
      <c r="K97" s="4"/>
      <c r="N97" s="4"/>
      <c r="O97" s="4"/>
    </row>
    <row r="98" spans="2:15" x14ac:dyDescent="0.25">
      <c r="B98" t="s">
        <v>93</v>
      </c>
      <c r="C98" t="s">
        <v>9</v>
      </c>
      <c r="D98">
        <v>50732</v>
      </c>
      <c r="E98">
        <v>35</v>
      </c>
      <c r="F98">
        <f t="shared" ref="F98:F103" si="10">E98/D98*1000000</f>
        <v>689.89986596231176</v>
      </c>
      <c r="G98" s="10"/>
      <c r="H98" s="4"/>
      <c r="K98" s="4"/>
      <c r="N98" s="4"/>
      <c r="O98" s="4"/>
    </row>
    <row r="99" spans="2:15" x14ac:dyDescent="0.25">
      <c r="C99" t="s">
        <v>10</v>
      </c>
      <c r="D99">
        <v>168923</v>
      </c>
      <c r="E99">
        <v>195</v>
      </c>
      <c r="F99">
        <f t="shared" si="10"/>
        <v>1154.3721103698133</v>
      </c>
      <c r="G99" s="10"/>
      <c r="H99" s="4"/>
      <c r="K99" s="4"/>
      <c r="N99" s="4"/>
      <c r="O99" s="4"/>
    </row>
    <row r="100" spans="2:15" x14ac:dyDescent="0.25">
      <c r="B100" t="s">
        <v>94</v>
      </c>
      <c r="C100" t="s">
        <v>9</v>
      </c>
      <c r="D100">
        <v>75081</v>
      </c>
      <c r="E100">
        <v>30</v>
      </c>
      <c r="F100">
        <f t="shared" si="10"/>
        <v>399.56846605665879</v>
      </c>
      <c r="G100" s="10"/>
      <c r="H100" s="4"/>
      <c r="K100" s="4"/>
      <c r="N100" s="4"/>
      <c r="O100" s="4"/>
    </row>
    <row r="101" spans="2:15" x14ac:dyDescent="0.25">
      <c r="C101" t="s">
        <v>10</v>
      </c>
      <c r="D101">
        <v>228077</v>
      </c>
      <c r="E101">
        <v>313</v>
      </c>
      <c r="F101">
        <f t="shared" si="10"/>
        <v>1372.3435506429846</v>
      </c>
      <c r="G101" s="10"/>
      <c r="H101" s="4"/>
      <c r="K101" s="4"/>
      <c r="N101" s="4"/>
      <c r="O101" s="4"/>
    </row>
    <row r="102" spans="2:15" x14ac:dyDescent="0.25">
      <c r="B102" s="4" t="s">
        <v>92</v>
      </c>
      <c r="C102" s="4" t="s">
        <v>9</v>
      </c>
      <c r="D102" s="4">
        <f>SUM(D98,D100)</f>
        <v>125813</v>
      </c>
      <c r="E102" s="4">
        <f t="shared" ref="E102:E103" si="11">SUM(E98,E100)</f>
        <v>65</v>
      </c>
      <c r="F102" s="4">
        <f t="shared" si="10"/>
        <v>516.63977490402419</v>
      </c>
      <c r="G102" s="10"/>
      <c r="H102" s="4"/>
      <c r="K102" s="4"/>
      <c r="N102" s="4"/>
      <c r="O102" s="4"/>
    </row>
    <row r="103" spans="2:15" x14ac:dyDescent="0.25">
      <c r="B103" s="4"/>
      <c r="C103" s="4" t="s">
        <v>10</v>
      </c>
      <c r="D103" s="4">
        <f>SUM(D99,D101)</f>
        <v>397000</v>
      </c>
      <c r="E103" s="4">
        <f t="shared" si="11"/>
        <v>508</v>
      </c>
      <c r="F103" s="4">
        <f t="shared" si="10"/>
        <v>1279.5969773299748</v>
      </c>
      <c r="G103" s="10"/>
      <c r="H103" s="4"/>
      <c r="K103" s="4"/>
      <c r="N103" s="4"/>
      <c r="O103" s="4"/>
    </row>
    <row r="104" spans="2:15" x14ac:dyDescent="0.25">
      <c r="C104" s="4"/>
      <c r="F104" s="4"/>
      <c r="G104" s="10"/>
      <c r="H104" s="4"/>
      <c r="K104" s="4"/>
      <c r="N104" s="4"/>
      <c r="O104" s="4"/>
    </row>
    <row r="105" spans="2:15" x14ac:dyDescent="0.25">
      <c r="C105" s="4"/>
      <c r="F105" s="4"/>
      <c r="G105" s="10"/>
      <c r="H105" s="4"/>
      <c r="K105" s="4"/>
      <c r="N105" s="4"/>
      <c r="O105" s="4"/>
    </row>
    <row r="106" spans="2:15" x14ac:dyDescent="0.25">
      <c r="C106" s="4"/>
      <c r="F106" s="4"/>
      <c r="G106" s="10"/>
      <c r="H106" s="4"/>
      <c r="K106" s="4"/>
      <c r="N106" s="4"/>
      <c r="O106" s="4"/>
    </row>
    <row r="107" spans="2:15" s="11" customFormat="1" x14ac:dyDescent="0.25"/>
    <row r="108" spans="2:15" x14ac:dyDescent="0.25">
      <c r="G108" s="9"/>
    </row>
    <row r="109" spans="2:15" x14ac:dyDescent="0.25">
      <c r="F109" t="s">
        <v>71</v>
      </c>
      <c r="G109" s="9"/>
      <c r="K109" t="s">
        <v>71</v>
      </c>
    </row>
    <row r="110" spans="2:15" x14ac:dyDescent="0.25">
      <c r="C110" t="s">
        <v>73</v>
      </c>
      <c r="D110" t="s">
        <v>63</v>
      </c>
      <c r="E110" t="s">
        <v>72</v>
      </c>
      <c r="F110" t="s">
        <v>64</v>
      </c>
      <c r="G110" s="9"/>
      <c r="H110" t="s">
        <v>73</v>
      </c>
      <c r="I110" t="s">
        <v>63</v>
      </c>
      <c r="J110" t="s">
        <v>72</v>
      </c>
      <c r="K110" t="s">
        <v>64</v>
      </c>
    </row>
    <row r="111" spans="2:15" x14ac:dyDescent="0.25">
      <c r="B111" t="s">
        <v>78</v>
      </c>
      <c r="C111" t="s">
        <v>9</v>
      </c>
      <c r="D111">
        <v>86367</v>
      </c>
      <c r="E111">
        <v>104</v>
      </c>
      <c r="F111">
        <f>E111/D111*1000000</f>
        <v>1204.1636273113575</v>
      </c>
      <c r="H111" t="s">
        <v>10</v>
      </c>
      <c r="I111">
        <v>276634</v>
      </c>
      <c r="J111">
        <v>249</v>
      </c>
      <c r="K111">
        <f>J111/I111*1000000</f>
        <v>900.10627760868147</v>
      </c>
    </row>
    <row r="112" spans="2:15" x14ac:dyDescent="0.25">
      <c r="B112" t="s">
        <v>79</v>
      </c>
      <c r="C112" t="s">
        <v>9</v>
      </c>
      <c r="D112">
        <v>69681</v>
      </c>
      <c r="E112">
        <v>109</v>
      </c>
      <c r="F112">
        <f>E112/D112*1000000</f>
        <v>1564.2714656793098</v>
      </c>
      <c r="H112" t="s">
        <v>10</v>
      </c>
      <c r="I112">
        <v>260134</v>
      </c>
      <c r="J112">
        <v>322</v>
      </c>
      <c r="K112">
        <f>J112/I112*1000000</f>
        <v>1237.8235832301814</v>
      </c>
    </row>
    <row r="113" spans="2:11" x14ac:dyDescent="0.25">
      <c r="C113" s="4" t="s">
        <v>67</v>
      </c>
      <c r="D113">
        <f>SUM(D111:D112)</f>
        <v>156048</v>
      </c>
      <c r="E113">
        <f>SUM(E111:E112)</f>
        <v>213</v>
      </c>
      <c r="F113" s="4">
        <f>E113/D113*1000000</f>
        <v>1364.9646262688404</v>
      </c>
      <c r="G113" s="4"/>
      <c r="H113" s="4" t="s">
        <v>67</v>
      </c>
      <c r="I113">
        <f>SUM(I111:I112)</f>
        <v>536768</v>
      </c>
      <c r="J113">
        <f>SUM(J111:J112)</f>
        <v>571</v>
      </c>
      <c r="K113" s="4">
        <f>J113/I113*1000000</f>
        <v>1063.774293549541</v>
      </c>
    </row>
    <row r="115" spans="2:11" x14ac:dyDescent="0.25">
      <c r="B115" t="s">
        <v>80</v>
      </c>
      <c r="C115" t="s">
        <v>9</v>
      </c>
      <c r="D115">
        <v>76066</v>
      </c>
      <c r="E115">
        <v>95</v>
      </c>
      <c r="F115">
        <f>E115/D115*1000000</f>
        <v>1248.9154155601716</v>
      </c>
      <c r="H115" t="s">
        <v>10</v>
      </c>
      <c r="I115">
        <v>231679</v>
      </c>
      <c r="J115">
        <v>232</v>
      </c>
      <c r="K115">
        <f>J115/I115*1000000</f>
        <v>1001.38553774835</v>
      </c>
    </row>
    <row r="116" spans="2:11" x14ac:dyDescent="0.25">
      <c r="B116" t="s">
        <v>81</v>
      </c>
      <c r="C116" t="s">
        <v>9</v>
      </c>
      <c r="D116">
        <v>92142</v>
      </c>
      <c r="E116">
        <v>110</v>
      </c>
      <c r="F116">
        <f>E116/D116*1000000</f>
        <v>1193.8095548175643</v>
      </c>
      <c r="H116" t="s">
        <v>10</v>
      </c>
      <c r="I116">
        <v>343715</v>
      </c>
      <c r="J116">
        <v>375</v>
      </c>
      <c r="K116">
        <f>J116/I116*1000000</f>
        <v>1091.0201765997992</v>
      </c>
    </row>
    <row r="117" spans="2:11" x14ac:dyDescent="0.25">
      <c r="C117" s="4" t="s">
        <v>67</v>
      </c>
      <c r="D117">
        <f>SUM(D115:D116)</f>
        <v>168208</v>
      </c>
      <c r="E117">
        <f>SUM(E115:E116)</f>
        <v>205</v>
      </c>
      <c r="F117" s="4">
        <f>E117/D117*1000000</f>
        <v>1218.729192428422</v>
      </c>
      <c r="G117" s="4"/>
      <c r="H117" s="4" t="s">
        <v>67</v>
      </c>
      <c r="I117">
        <f>SUM(I115:I116)</f>
        <v>575394</v>
      </c>
      <c r="J117">
        <f>SUM(J115:J116)</f>
        <v>607</v>
      </c>
      <c r="K117" s="4">
        <f>J117/I117*1000000</f>
        <v>1054.9293179977547</v>
      </c>
    </row>
    <row r="120" spans="2:11" x14ac:dyDescent="0.25">
      <c r="B120" t="s">
        <v>62</v>
      </c>
      <c r="D120" t="s">
        <v>63</v>
      </c>
      <c r="E120" t="s">
        <v>87</v>
      </c>
      <c r="F120" t="s">
        <v>89</v>
      </c>
    </row>
    <row r="121" spans="2:11" x14ac:dyDescent="0.25">
      <c r="B121" t="s">
        <v>102</v>
      </c>
      <c r="C121" t="s">
        <v>9</v>
      </c>
      <c r="D121">
        <v>83528</v>
      </c>
      <c r="E121">
        <v>105</v>
      </c>
      <c r="F121">
        <f t="shared" ref="F121:F126" si="12">E121/D121*1000000</f>
        <v>1257.063499664783</v>
      </c>
    </row>
    <row r="122" spans="2:11" x14ac:dyDescent="0.25">
      <c r="C122" t="s">
        <v>10</v>
      </c>
      <c r="D122">
        <v>240742</v>
      </c>
      <c r="E122">
        <v>269</v>
      </c>
      <c r="F122">
        <f t="shared" si="12"/>
        <v>1117.3787706341227</v>
      </c>
    </row>
    <row r="123" spans="2:11" x14ac:dyDescent="0.25">
      <c r="B123" t="s">
        <v>103</v>
      </c>
      <c r="C123" t="s">
        <v>9</v>
      </c>
      <c r="D123">
        <v>77986</v>
      </c>
      <c r="E123">
        <v>102</v>
      </c>
      <c r="F123">
        <f t="shared" si="12"/>
        <v>1307.9270638319699</v>
      </c>
    </row>
    <row r="124" spans="2:11" x14ac:dyDescent="0.25">
      <c r="C124" t="s">
        <v>10</v>
      </c>
      <c r="D124">
        <v>298685</v>
      </c>
      <c r="E124">
        <v>382</v>
      </c>
      <c r="F124">
        <f t="shared" si="12"/>
        <v>1278.9393508210992</v>
      </c>
    </row>
    <row r="125" spans="2:11" x14ac:dyDescent="0.25">
      <c r="B125" s="4" t="s">
        <v>92</v>
      </c>
      <c r="C125" s="4" t="s">
        <v>9</v>
      </c>
      <c r="D125" s="4">
        <f>SUM(D121,D123)</f>
        <v>161514</v>
      </c>
      <c r="E125" s="4">
        <f t="shared" ref="E125:E126" si="13">SUM(E121,E123)</f>
        <v>207</v>
      </c>
      <c r="F125" s="4">
        <f t="shared" si="12"/>
        <v>1281.6226457149226</v>
      </c>
    </row>
    <row r="126" spans="2:11" x14ac:dyDescent="0.25">
      <c r="B126" s="4"/>
      <c r="C126" s="4" t="s">
        <v>10</v>
      </c>
      <c r="D126" s="4">
        <f>SUM(D122,D124)</f>
        <v>539427</v>
      </c>
      <c r="E126" s="4">
        <f t="shared" si="13"/>
        <v>651</v>
      </c>
      <c r="F126" s="4">
        <f t="shared" si="12"/>
        <v>1206.8361427959669</v>
      </c>
    </row>
    <row r="128" spans="2:11" x14ac:dyDescent="0.25">
      <c r="B128" t="s">
        <v>62</v>
      </c>
      <c r="D128" t="s">
        <v>63</v>
      </c>
      <c r="E128" t="s">
        <v>87</v>
      </c>
      <c r="F128" t="s">
        <v>89</v>
      </c>
    </row>
    <row r="129" spans="2:6" x14ac:dyDescent="0.25">
      <c r="B129" t="s">
        <v>104</v>
      </c>
      <c r="C129" t="s">
        <v>9</v>
      </c>
      <c r="D129">
        <v>73183</v>
      </c>
      <c r="E129">
        <v>94</v>
      </c>
      <c r="F129">
        <f t="shared" ref="F129:F134" si="14">E129/D129*1000000</f>
        <v>1284.4513069975269</v>
      </c>
    </row>
    <row r="130" spans="2:6" x14ac:dyDescent="0.25">
      <c r="C130" t="s">
        <v>10</v>
      </c>
      <c r="D130">
        <v>274754</v>
      </c>
      <c r="E130">
        <v>346</v>
      </c>
      <c r="F130">
        <f t="shared" si="14"/>
        <v>1259.3083267213581</v>
      </c>
    </row>
    <row r="131" spans="2:6" x14ac:dyDescent="0.25">
      <c r="B131" t="s">
        <v>105</v>
      </c>
      <c r="C131" t="s">
        <v>9</v>
      </c>
      <c r="D131">
        <v>66273</v>
      </c>
      <c r="E131">
        <v>89</v>
      </c>
      <c r="F131">
        <f t="shared" si="14"/>
        <v>1342.9300016598013</v>
      </c>
    </row>
    <row r="132" spans="2:6" x14ac:dyDescent="0.25">
      <c r="C132" t="s">
        <v>10</v>
      </c>
      <c r="D132">
        <v>267782</v>
      </c>
      <c r="E132">
        <v>330</v>
      </c>
      <c r="F132">
        <f t="shared" si="14"/>
        <v>1232.3457140509818</v>
      </c>
    </row>
    <row r="133" spans="2:6" x14ac:dyDescent="0.25">
      <c r="B133" s="4" t="s">
        <v>92</v>
      </c>
      <c r="C133" s="4" t="s">
        <v>9</v>
      </c>
      <c r="D133" s="4">
        <f>SUM(D129,D131)</f>
        <v>139456</v>
      </c>
      <c r="E133" s="4">
        <f t="shared" ref="E133:E134" si="15">SUM(E129,E131)</f>
        <v>183</v>
      </c>
      <c r="F133" s="4">
        <f t="shared" si="14"/>
        <v>1312.241854061496</v>
      </c>
    </row>
    <row r="134" spans="2:6" x14ac:dyDescent="0.25">
      <c r="B134" s="4"/>
      <c r="C134" s="4" t="s">
        <v>10</v>
      </c>
      <c r="D134" s="4">
        <f>SUM(D130,D132)</f>
        <v>542536</v>
      </c>
      <c r="E134" s="4">
        <f t="shared" si="15"/>
        <v>676</v>
      </c>
      <c r="F134" s="4">
        <f t="shared" si="14"/>
        <v>1246.0002654201749</v>
      </c>
    </row>
    <row r="193" spans="2:6" x14ac:dyDescent="0.25">
      <c r="B193" s="4"/>
      <c r="C193" s="4"/>
      <c r="D193" s="4"/>
      <c r="E193" s="4"/>
      <c r="F193" s="4"/>
    </row>
    <row r="194" spans="2:6" x14ac:dyDescent="0.25">
      <c r="B194" s="4"/>
      <c r="C194" s="4"/>
      <c r="D194" s="4"/>
      <c r="E194" s="4"/>
      <c r="F194" s="4"/>
    </row>
    <row r="202" spans="2:6" x14ac:dyDescent="0.25">
      <c r="B202" s="4"/>
      <c r="D202" s="4"/>
      <c r="E202" s="4"/>
      <c r="F202" s="4"/>
    </row>
    <row r="209" spans="3:7" x14ac:dyDescent="0.25">
      <c r="C209" s="4"/>
      <c r="D209" s="4"/>
      <c r="E209" s="4"/>
      <c r="F209" s="4"/>
    </row>
    <row r="210" spans="3:7" x14ac:dyDescent="0.25">
      <c r="C210" s="4"/>
      <c r="D210" s="4"/>
      <c r="E210" s="4"/>
      <c r="F210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9" spans="3:7" x14ac:dyDescent="0.25">
      <c r="C239" s="4"/>
      <c r="D239" s="4"/>
      <c r="E239" s="4"/>
      <c r="F239" s="4"/>
      <c r="G239" s="4"/>
    </row>
    <row r="240" spans="3:7" x14ac:dyDescent="0.25">
      <c r="C240" s="4"/>
      <c r="D240" s="4"/>
      <c r="E240" s="4"/>
      <c r="F240" s="4"/>
      <c r="G240" s="4"/>
    </row>
    <row r="247" spans="3:8" x14ac:dyDescent="0.25">
      <c r="C247" s="4"/>
      <c r="D247" s="4"/>
      <c r="E247" s="4"/>
      <c r="F247" s="4"/>
      <c r="G247" s="4"/>
    </row>
    <row r="248" spans="3:8" x14ac:dyDescent="0.25">
      <c r="C248" s="4"/>
      <c r="D248" s="4"/>
      <c r="E248" s="4"/>
      <c r="F248" s="4"/>
      <c r="G248" s="4"/>
    </row>
    <row r="255" spans="3:8" x14ac:dyDescent="0.25">
      <c r="C255" s="4"/>
      <c r="D255" s="4"/>
      <c r="E255" s="4"/>
      <c r="F255" s="4"/>
      <c r="G255" s="4"/>
      <c r="H255" s="4"/>
    </row>
    <row r="256" spans="3:8" x14ac:dyDescent="0.25">
      <c r="C256" s="4"/>
      <c r="D256" s="4"/>
      <c r="E256" s="4"/>
      <c r="F256" s="4"/>
      <c r="G256" s="4"/>
      <c r="H256" s="4"/>
    </row>
    <row r="263" spans="3:8" x14ac:dyDescent="0.25">
      <c r="C263" s="4"/>
      <c r="D263" s="4"/>
      <c r="E263" s="4"/>
      <c r="F263" s="4"/>
      <c r="G263" s="4"/>
      <c r="H263" s="4"/>
    </row>
    <row r="264" spans="3:8" x14ac:dyDescent="0.25">
      <c r="C264" s="4"/>
      <c r="D264" s="4"/>
      <c r="E264" s="4"/>
      <c r="F264" s="4"/>
      <c r="G264" s="4"/>
      <c r="H264" s="4"/>
    </row>
    <row r="271" spans="3:8" x14ac:dyDescent="0.25">
      <c r="C271" s="4"/>
      <c r="D271" s="4"/>
      <c r="E271" s="4"/>
      <c r="F271" s="4"/>
      <c r="G271" s="4"/>
      <c r="H271" s="4"/>
    </row>
    <row r="272" spans="3:8" x14ac:dyDescent="0.25">
      <c r="C272" s="4"/>
      <c r="D272" s="4"/>
      <c r="E272" s="4"/>
      <c r="F272" s="4"/>
      <c r="G272" s="4"/>
      <c r="H272" s="4"/>
    </row>
  </sheetData>
  <mergeCells count="2">
    <mergeCell ref="C5:F5"/>
    <mergeCell ref="G5:J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4901-7E6D-4BBF-ADFA-724C82006508}">
  <dimension ref="A3:K189"/>
  <sheetViews>
    <sheetView topLeftCell="A4" zoomScale="55" zoomScaleNormal="55" workbookViewId="0">
      <selection activeCell="K4" sqref="K4"/>
    </sheetView>
  </sheetViews>
  <sheetFormatPr baseColWidth="10" defaultRowHeight="15" x14ac:dyDescent="0.25"/>
  <sheetData>
    <row r="3" spans="1:10" x14ac:dyDescent="0.25">
      <c r="C3" s="4" t="s">
        <v>204</v>
      </c>
    </row>
    <row r="5" spans="1:10" x14ac:dyDescent="0.25">
      <c r="B5" s="14" t="s">
        <v>2</v>
      </c>
      <c r="C5" s="14" t="s">
        <v>35</v>
      </c>
      <c r="D5" s="14" t="s">
        <v>157</v>
      </c>
      <c r="E5" s="14" t="s">
        <v>23</v>
      </c>
    </row>
    <row r="6" spans="1:10" x14ac:dyDescent="0.25">
      <c r="A6" t="s">
        <v>200</v>
      </c>
      <c r="B6" s="1">
        <v>6.5789470000000003</v>
      </c>
      <c r="C6" s="1">
        <v>20.372399999999999</v>
      </c>
      <c r="D6" s="1">
        <v>35.06344</v>
      </c>
      <c r="E6" s="1">
        <v>44.494050000000001</v>
      </c>
    </row>
    <row r="7" spans="1:10" x14ac:dyDescent="0.25">
      <c r="A7" t="s">
        <v>201</v>
      </c>
      <c r="B7" s="1">
        <v>7.2902339999999999</v>
      </c>
      <c r="C7" s="1">
        <v>26.099710000000002</v>
      </c>
      <c r="D7" s="1">
        <v>34.49541</v>
      </c>
      <c r="E7" s="1">
        <v>46.254930000000002</v>
      </c>
    </row>
    <row r="8" spans="1:10" x14ac:dyDescent="0.25">
      <c r="A8" t="s">
        <v>202</v>
      </c>
      <c r="B8" s="1">
        <v>1.0859730000000001</v>
      </c>
      <c r="C8" s="1">
        <v>25.434239999999999</v>
      </c>
      <c r="D8" s="1">
        <v>37.282519999999998</v>
      </c>
      <c r="E8" s="1">
        <v>38.80368</v>
      </c>
    </row>
    <row r="9" spans="1:10" x14ac:dyDescent="0.25">
      <c r="A9" t="s">
        <v>203</v>
      </c>
      <c r="B9" s="1">
        <v>7.0186739999999999</v>
      </c>
      <c r="C9" s="1">
        <v>32.432429999999997</v>
      </c>
      <c r="D9" s="1">
        <v>38.25967</v>
      </c>
      <c r="E9" s="1">
        <v>39.229419999999998</v>
      </c>
    </row>
    <row r="11" spans="1:10" s="12" customFormat="1" x14ac:dyDescent="0.25"/>
    <row r="12" spans="1:10" x14ac:dyDescent="0.25">
      <c r="A12" t="s">
        <v>197</v>
      </c>
      <c r="B12" t="s">
        <v>198</v>
      </c>
    </row>
    <row r="13" spans="1:10" x14ac:dyDescent="0.25">
      <c r="A13" t="s">
        <v>158</v>
      </c>
      <c r="B13" t="s">
        <v>199</v>
      </c>
    </row>
    <row r="15" spans="1:10" x14ac:dyDescent="0.25">
      <c r="A15" t="s">
        <v>62</v>
      </c>
      <c r="C15" t="s">
        <v>63</v>
      </c>
      <c r="D15" t="s">
        <v>87</v>
      </c>
      <c r="E15" t="s">
        <v>158</v>
      </c>
      <c r="F15" t="s">
        <v>159</v>
      </c>
      <c r="G15" t="s">
        <v>160</v>
      </c>
      <c r="H15" t="s">
        <v>61</v>
      </c>
      <c r="I15" t="s">
        <v>89</v>
      </c>
      <c r="J15" t="s">
        <v>161</v>
      </c>
    </row>
    <row r="16" spans="1:10" x14ac:dyDescent="0.25">
      <c r="A16" t="s">
        <v>162</v>
      </c>
      <c r="B16" t="s">
        <v>9</v>
      </c>
      <c r="C16">
        <v>105516</v>
      </c>
      <c r="D16">
        <v>12</v>
      </c>
      <c r="E16">
        <v>59</v>
      </c>
      <c r="F16">
        <v>4</v>
      </c>
      <c r="G16">
        <v>24</v>
      </c>
      <c r="J16">
        <f>F16/D16*100</f>
        <v>33.333333333333329</v>
      </c>
    </row>
    <row r="17" spans="1:11" x14ac:dyDescent="0.25">
      <c r="B17" t="s">
        <v>10</v>
      </c>
      <c r="C17">
        <v>480486</v>
      </c>
      <c r="D17">
        <v>449</v>
      </c>
      <c r="E17">
        <v>350</v>
      </c>
      <c r="F17">
        <v>200</v>
      </c>
      <c r="G17">
        <v>47</v>
      </c>
      <c r="J17">
        <f>F17/D17*100</f>
        <v>44.543429844098</v>
      </c>
    </row>
    <row r="18" spans="1:11" x14ac:dyDescent="0.25">
      <c r="A18" t="s">
        <v>163</v>
      </c>
      <c r="B18" t="s">
        <v>9</v>
      </c>
      <c r="C18">
        <v>71384</v>
      </c>
      <c r="D18">
        <v>14</v>
      </c>
      <c r="E18">
        <v>30</v>
      </c>
      <c r="F18">
        <v>9</v>
      </c>
      <c r="G18">
        <v>32</v>
      </c>
      <c r="J18">
        <f>F18/D18*100</f>
        <v>64.285714285714292</v>
      </c>
    </row>
    <row r="19" spans="1:11" x14ac:dyDescent="0.25">
      <c r="B19" t="s">
        <v>10</v>
      </c>
      <c r="C19">
        <v>231207</v>
      </c>
      <c r="D19">
        <v>197</v>
      </c>
      <c r="E19">
        <v>183</v>
      </c>
      <c r="F19">
        <v>86</v>
      </c>
      <c r="G19">
        <v>73</v>
      </c>
      <c r="J19">
        <f>F19/D19*100</f>
        <v>43.654822335025379</v>
      </c>
    </row>
    <row r="20" spans="1:11" x14ac:dyDescent="0.25">
      <c r="A20" s="4" t="s">
        <v>92</v>
      </c>
      <c r="B20" s="4" t="s">
        <v>9</v>
      </c>
      <c r="C20" s="4">
        <f>SUM(C16,C18)</f>
        <v>176900</v>
      </c>
      <c r="D20" s="4">
        <f>SUM(D16,D18)</f>
        <v>26</v>
      </c>
      <c r="E20" s="4">
        <f t="shared" ref="E20:H21" si="0">SUM(E16,E18)</f>
        <v>89</v>
      </c>
      <c r="F20" s="4">
        <f t="shared" si="0"/>
        <v>13</v>
      </c>
      <c r="G20" s="4">
        <f t="shared" si="0"/>
        <v>56</v>
      </c>
      <c r="H20" s="4">
        <f t="shared" si="0"/>
        <v>0</v>
      </c>
      <c r="I20" s="4">
        <f>D20/C20*1000000</f>
        <v>146.97569248162804</v>
      </c>
      <c r="J20" s="4">
        <f t="shared" ref="J20:J21" si="1">F20/D20*100</f>
        <v>50</v>
      </c>
    </row>
    <row r="21" spans="1:11" x14ac:dyDescent="0.25">
      <c r="A21" s="4"/>
      <c r="B21" s="4" t="s">
        <v>10</v>
      </c>
      <c r="C21" s="4">
        <f>SUM(C17,C19)</f>
        <v>711693</v>
      </c>
      <c r="D21" s="4">
        <f>SUM(D17,D19)</f>
        <v>646</v>
      </c>
      <c r="E21" s="4">
        <f t="shared" si="0"/>
        <v>533</v>
      </c>
      <c r="F21" s="4">
        <f t="shared" si="0"/>
        <v>286</v>
      </c>
      <c r="G21" s="4">
        <f t="shared" si="0"/>
        <v>120</v>
      </c>
      <c r="H21" s="4">
        <f t="shared" si="0"/>
        <v>0</v>
      </c>
      <c r="I21" s="4">
        <f t="shared" ref="I21" si="2">D21/C21*1000000</f>
        <v>907.69475040502016</v>
      </c>
      <c r="J21" s="4">
        <f t="shared" si="1"/>
        <v>44.27244582043344</v>
      </c>
    </row>
    <row r="22" spans="1:11" x14ac:dyDescent="0.25">
      <c r="B22" s="4" t="s">
        <v>92</v>
      </c>
      <c r="C22" s="4">
        <f>SUM(C20:C21)</f>
        <v>888593</v>
      </c>
      <c r="D22" s="4">
        <f t="shared" ref="D22:G22" si="3">SUM(D20:D21)</f>
        <v>672</v>
      </c>
      <c r="E22" s="4">
        <f t="shared" si="3"/>
        <v>622</v>
      </c>
      <c r="F22" s="4">
        <f t="shared" si="3"/>
        <v>299</v>
      </c>
      <c r="G22" s="4">
        <f t="shared" si="3"/>
        <v>176</v>
      </c>
      <c r="H22" s="4"/>
      <c r="I22" s="4">
        <f>D22/C22*1000000</f>
        <v>756.25173729705273</v>
      </c>
      <c r="J22" s="4">
        <f>F22/D22*100</f>
        <v>44.494047619047613</v>
      </c>
      <c r="K22" s="4"/>
    </row>
    <row r="24" spans="1:11" x14ac:dyDescent="0.25">
      <c r="G24">
        <v>100</v>
      </c>
    </row>
    <row r="25" spans="1:11" x14ac:dyDescent="0.25">
      <c r="A25" t="s">
        <v>62</v>
      </c>
      <c r="C25" t="s">
        <v>63</v>
      </c>
      <c r="D25" t="s">
        <v>87</v>
      </c>
      <c r="E25" t="s">
        <v>158</v>
      </c>
      <c r="F25" t="s">
        <v>159</v>
      </c>
      <c r="G25" t="s">
        <v>160</v>
      </c>
      <c r="H25" t="s">
        <v>61</v>
      </c>
      <c r="I25" t="s">
        <v>89</v>
      </c>
      <c r="J25" t="s">
        <v>161</v>
      </c>
    </row>
    <row r="26" spans="1:11" x14ac:dyDescent="0.25">
      <c r="A26" t="s">
        <v>164</v>
      </c>
      <c r="B26" t="s">
        <v>9</v>
      </c>
      <c r="C26">
        <v>104344</v>
      </c>
      <c r="D26">
        <v>5</v>
      </c>
      <c r="E26">
        <v>44</v>
      </c>
      <c r="F26">
        <v>3</v>
      </c>
      <c r="G26">
        <v>36</v>
      </c>
      <c r="I26">
        <f>D26/C26*1000000</f>
        <v>47.918423675534768</v>
      </c>
      <c r="J26">
        <f>F26/D26*100</f>
        <v>60</v>
      </c>
    </row>
    <row r="27" spans="1:11" x14ac:dyDescent="0.25">
      <c r="B27" t="s">
        <v>10</v>
      </c>
      <c r="C27">
        <v>440688</v>
      </c>
      <c r="D27">
        <v>362</v>
      </c>
      <c r="E27">
        <v>273</v>
      </c>
      <c r="F27">
        <v>164</v>
      </c>
      <c r="G27">
        <v>161</v>
      </c>
      <c r="I27">
        <f>D27/C27*1000000</f>
        <v>821.44283484006826</v>
      </c>
      <c r="J27">
        <f>F27/D27*100</f>
        <v>45.303867403314918</v>
      </c>
    </row>
    <row r="28" spans="1:11" x14ac:dyDescent="0.25">
      <c r="A28" t="s">
        <v>165</v>
      </c>
      <c r="B28" t="s">
        <v>9</v>
      </c>
      <c r="C28">
        <v>92581</v>
      </c>
      <c r="D28">
        <v>9</v>
      </c>
      <c r="E28">
        <v>33</v>
      </c>
      <c r="F28">
        <v>5</v>
      </c>
      <c r="G28">
        <v>43</v>
      </c>
      <c r="I28">
        <f>D28/C28*1000000</f>
        <v>97.212170963804667</v>
      </c>
      <c r="J28">
        <f>F28/D28*100</f>
        <v>55.555555555555557</v>
      </c>
    </row>
    <row r="29" spans="1:11" x14ac:dyDescent="0.25">
      <c r="B29" t="s">
        <v>10</v>
      </c>
      <c r="C29">
        <v>448641</v>
      </c>
      <c r="D29">
        <v>385</v>
      </c>
      <c r="E29">
        <v>297</v>
      </c>
      <c r="F29">
        <v>180</v>
      </c>
      <c r="G29">
        <v>216</v>
      </c>
      <c r="I29">
        <f>D29/C29*1000000</f>
        <v>858.14715997869121</v>
      </c>
      <c r="J29">
        <f>F29/D29*100</f>
        <v>46.753246753246749</v>
      </c>
    </row>
    <row r="30" spans="1:11" x14ac:dyDescent="0.25">
      <c r="A30" s="4" t="s">
        <v>92</v>
      </c>
      <c r="B30" s="4" t="s">
        <v>9</v>
      </c>
      <c r="C30" s="4">
        <f>SUM(C26,C28)</f>
        <v>196925</v>
      </c>
      <c r="D30" s="4">
        <f>SUM(D26,D28)</f>
        <v>14</v>
      </c>
      <c r="E30" s="4">
        <f t="shared" ref="E30:H31" si="4">SUM(E26,E28)</f>
        <v>77</v>
      </c>
      <c r="F30" s="4">
        <f t="shared" si="4"/>
        <v>8</v>
      </c>
      <c r="G30" s="4">
        <f t="shared" si="4"/>
        <v>79</v>
      </c>
      <c r="H30" s="4">
        <f t="shared" si="4"/>
        <v>0</v>
      </c>
      <c r="I30" s="4">
        <f>D30/C30*1000000</f>
        <v>71.093055731877612</v>
      </c>
      <c r="J30" s="4">
        <f t="shared" ref="J30:J31" si="5">F30/D30*100</f>
        <v>57.142857142857139</v>
      </c>
    </row>
    <row r="31" spans="1:11" x14ac:dyDescent="0.25">
      <c r="A31" s="4"/>
      <c r="B31" s="4" t="s">
        <v>10</v>
      </c>
      <c r="C31" s="4">
        <f>SUM(C27,C29)</f>
        <v>889329</v>
      </c>
      <c r="D31" s="4">
        <f>SUM(D27,D29)</f>
        <v>747</v>
      </c>
      <c r="E31" s="4">
        <f t="shared" si="4"/>
        <v>570</v>
      </c>
      <c r="F31" s="4">
        <f t="shared" si="4"/>
        <v>344</v>
      </c>
      <c r="G31" s="4">
        <f t="shared" si="4"/>
        <v>377</v>
      </c>
      <c r="H31" s="4">
        <f t="shared" si="4"/>
        <v>0</v>
      </c>
      <c r="I31" s="4">
        <f t="shared" ref="I31" si="6">D31/C31*1000000</f>
        <v>839.95911524306518</v>
      </c>
      <c r="J31" s="4">
        <f t="shared" si="5"/>
        <v>46.050870147255694</v>
      </c>
    </row>
    <row r="32" spans="1:11" x14ac:dyDescent="0.25">
      <c r="B32" s="4" t="s">
        <v>92</v>
      </c>
      <c r="C32" s="4">
        <f>SUM(C30:C31)</f>
        <v>1086254</v>
      </c>
      <c r="D32" s="4">
        <f t="shared" ref="D32:G32" si="7">SUM(D30:D31)</f>
        <v>761</v>
      </c>
      <c r="E32" s="4">
        <f t="shared" si="7"/>
        <v>647</v>
      </c>
      <c r="F32" s="4">
        <f t="shared" si="7"/>
        <v>352</v>
      </c>
      <c r="G32" s="4">
        <f t="shared" si="7"/>
        <v>456</v>
      </c>
      <c r="H32" s="4"/>
      <c r="I32" s="4">
        <f>D32/C32*1000000</f>
        <v>700.57279420835278</v>
      </c>
      <c r="J32" s="4">
        <f>F32/D32*100</f>
        <v>46.254927726675426</v>
      </c>
      <c r="K32" s="4"/>
    </row>
    <row r="36" spans="1:10" x14ac:dyDescent="0.25">
      <c r="A36" t="s">
        <v>62</v>
      </c>
      <c r="C36" t="s">
        <v>63</v>
      </c>
      <c r="D36" t="s">
        <v>87</v>
      </c>
      <c r="E36" t="s">
        <v>158</v>
      </c>
      <c r="F36" t="s">
        <v>159</v>
      </c>
      <c r="G36" t="s">
        <v>160</v>
      </c>
      <c r="H36" t="s">
        <v>61</v>
      </c>
      <c r="I36" t="s">
        <v>89</v>
      </c>
      <c r="J36" t="s">
        <v>161</v>
      </c>
    </row>
    <row r="37" spans="1:10" x14ac:dyDescent="0.25">
      <c r="A37" t="s">
        <v>166</v>
      </c>
      <c r="B37" t="s">
        <v>9</v>
      </c>
      <c r="C37">
        <v>84905</v>
      </c>
      <c r="D37">
        <v>8</v>
      </c>
      <c r="E37">
        <v>39</v>
      </c>
      <c r="F37">
        <v>2</v>
      </c>
      <c r="G37">
        <v>13</v>
      </c>
      <c r="J37">
        <f>F37/D37*100</f>
        <v>25</v>
      </c>
    </row>
    <row r="38" spans="1:10" x14ac:dyDescent="0.25">
      <c r="B38" t="s">
        <v>10</v>
      </c>
      <c r="C38">
        <v>345768</v>
      </c>
      <c r="D38">
        <v>338</v>
      </c>
      <c r="E38">
        <v>255</v>
      </c>
      <c r="F38">
        <v>135</v>
      </c>
      <c r="G38">
        <v>48</v>
      </c>
      <c r="J38">
        <f>F38/D38*100</f>
        <v>39.940828402366861</v>
      </c>
    </row>
    <row r="39" spans="1:10" x14ac:dyDescent="0.25">
      <c r="A39" t="s">
        <v>167</v>
      </c>
      <c r="B39" t="s">
        <v>9</v>
      </c>
      <c r="C39">
        <v>103760</v>
      </c>
      <c r="D39">
        <v>14</v>
      </c>
      <c r="E39">
        <v>51</v>
      </c>
      <c r="F39">
        <v>6</v>
      </c>
      <c r="G39">
        <v>13</v>
      </c>
      <c r="J39">
        <f>F39/D39*100</f>
        <v>42.857142857142854</v>
      </c>
    </row>
    <row r="40" spans="1:10" x14ac:dyDescent="0.25">
      <c r="B40" t="s">
        <v>10</v>
      </c>
      <c r="C40">
        <v>347202</v>
      </c>
      <c r="D40">
        <v>292</v>
      </c>
      <c r="E40">
        <v>241</v>
      </c>
      <c r="F40">
        <v>110</v>
      </c>
      <c r="G40">
        <v>15</v>
      </c>
      <c r="J40">
        <f>F40/D40*100</f>
        <v>37.671232876712331</v>
      </c>
    </row>
    <row r="41" spans="1:10" x14ac:dyDescent="0.25">
      <c r="A41" s="4" t="s">
        <v>92</v>
      </c>
      <c r="B41" s="4" t="s">
        <v>9</v>
      </c>
      <c r="C41" s="4">
        <f>SUM(C37,C39)</f>
        <v>188665</v>
      </c>
      <c r="D41" s="4">
        <f>SUM(D37,D39)</f>
        <v>22</v>
      </c>
      <c r="E41" s="4">
        <f t="shared" ref="E41:H42" si="8">SUM(E37,E39)</f>
        <v>90</v>
      </c>
      <c r="F41" s="4">
        <f t="shared" si="8"/>
        <v>8</v>
      </c>
      <c r="G41" s="4">
        <f t="shared" si="8"/>
        <v>26</v>
      </c>
      <c r="H41" s="4">
        <f t="shared" si="8"/>
        <v>0</v>
      </c>
      <c r="I41" s="4">
        <f>D41/C41*1000000</f>
        <v>116.60880396469933</v>
      </c>
      <c r="J41" s="4">
        <f t="shared" ref="J41:J42" si="9">F41/D41*100</f>
        <v>36.363636363636367</v>
      </c>
    </row>
    <row r="42" spans="1:10" x14ac:dyDescent="0.25">
      <c r="A42" s="4"/>
      <c r="B42" s="4" t="s">
        <v>10</v>
      </c>
      <c r="C42" s="4">
        <f>SUM(C38,C40)</f>
        <v>692970</v>
      </c>
      <c r="D42" s="4">
        <f>SUM(D38,D40)</f>
        <v>630</v>
      </c>
      <c r="E42" s="4">
        <f t="shared" si="8"/>
        <v>496</v>
      </c>
      <c r="F42" s="4">
        <f t="shared" si="8"/>
        <v>245</v>
      </c>
      <c r="G42" s="4">
        <f t="shared" si="8"/>
        <v>63</v>
      </c>
      <c r="H42" s="4">
        <f t="shared" si="8"/>
        <v>0</v>
      </c>
      <c r="I42" s="4">
        <f t="shared" ref="I42" si="10">D42/C42*1000000</f>
        <v>909.13026537945359</v>
      </c>
      <c r="J42" s="4">
        <f t="shared" si="9"/>
        <v>38.888888888888893</v>
      </c>
    </row>
    <row r="43" spans="1:10" x14ac:dyDescent="0.25">
      <c r="B43" s="4" t="s">
        <v>92</v>
      </c>
      <c r="C43" s="4">
        <f>SUM(C41:C42)</f>
        <v>881635</v>
      </c>
      <c r="D43" s="4">
        <f t="shared" ref="D43:G43" si="11">SUM(D41:D42)</f>
        <v>652</v>
      </c>
      <c r="E43" s="4">
        <f t="shared" si="11"/>
        <v>586</v>
      </c>
      <c r="F43" s="4">
        <f t="shared" si="11"/>
        <v>253</v>
      </c>
      <c r="G43" s="4">
        <f t="shared" si="11"/>
        <v>89</v>
      </c>
      <c r="H43" s="4"/>
      <c r="I43" s="4">
        <f>D43/C43*1000000</f>
        <v>739.5350683672948</v>
      </c>
      <c r="J43" s="4">
        <f>F43/D43*100</f>
        <v>38.803680981595093</v>
      </c>
    </row>
    <row r="45" spans="1:10" x14ac:dyDescent="0.25">
      <c r="G45">
        <v>100</v>
      </c>
    </row>
    <row r="46" spans="1:10" x14ac:dyDescent="0.25">
      <c r="A46" t="s">
        <v>62</v>
      </c>
      <c r="C46" t="s">
        <v>63</v>
      </c>
      <c r="D46" t="s">
        <v>87</v>
      </c>
      <c r="E46" t="s">
        <v>158</v>
      </c>
      <c r="F46" t="s">
        <v>159</v>
      </c>
      <c r="G46" t="s">
        <v>160</v>
      </c>
      <c r="H46" t="s">
        <v>61</v>
      </c>
      <c r="I46" t="s">
        <v>89</v>
      </c>
      <c r="J46" t="s">
        <v>161</v>
      </c>
    </row>
    <row r="47" spans="1:10" x14ac:dyDescent="0.25">
      <c r="A47" t="s">
        <v>168</v>
      </c>
      <c r="B47" t="s">
        <v>9</v>
      </c>
      <c r="C47">
        <v>105030</v>
      </c>
      <c r="D47">
        <v>11</v>
      </c>
      <c r="E47">
        <v>35</v>
      </c>
      <c r="F47">
        <v>2</v>
      </c>
      <c r="G47">
        <v>8</v>
      </c>
      <c r="I47">
        <f>D47/C47*1000000</f>
        <v>104.73198133866514</v>
      </c>
      <c r="J47">
        <f>F47/D47*100</f>
        <v>18.181818181818183</v>
      </c>
    </row>
    <row r="48" spans="1:10" x14ac:dyDescent="0.25">
      <c r="B48" t="s">
        <v>10</v>
      </c>
      <c r="C48">
        <v>279279</v>
      </c>
      <c r="D48">
        <v>255</v>
      </c>
      <c r="E48">
        <v>173</v>
      </c>
      <c r="F48">
        <v>107</v>
      </c>
      <c r="G48">
        <v>30</v>
      </c>
      <c r="I48">
        <f>D48/C48*1000000</f>
        <v>913.06542919446144</v>
      </c>
      <c r="J48">
        <f>F48/D48*100</f>
        <v>41.96078431372549</v>
      </c>
    </row>
    <row r="49" spans="1:10" x14ac:dyDescent="0.25">
      <c r="A49" t="s">
        <v>169</v>
      </c>
      <c r="B49" t="s">
        <v>9</v>
      </c>
      <c r="C49">
        <v>132472</v>
      </c>
      <c r="D49">
        <v>6</v>
      </c>
      <c r="E49">
        <v>34</v>
      </c>
      <c r="F49">
        <v>1</v>
      </c>
      <c r="G49">
        <v>3</v>
      </c>
      <c r="I49">
        <f>D49/C49*1000000</f>
        <v>45.292590132254361</v>
      </c>
      <c r="J49">
        <f>F49/D49*100</f>
        <v>16.666666666666664</v>
      </c>
    </row>
    <row r="50" spans="1:10" x14ac:dyDescent="0.25">
      <c r="B50" t="s">
        <v>10</v>
      </c>
      <c r="C50">
        <v>389384</v>
      </c>
      <c r="D50">
        <v>299</v>
      </c>
      <c r="E50">
        <v>187</v>
      </c>
      <c r="F50">
        <v>114</v>
      </c>
      <c r="G50">
        <v>7</v>
      </c>
      <c r="I50">
        <f>D50/C50*1000000</f>
        <v>767.87952252789012</v>
      </c>
      <c r="J50">
        <f>F50/D50*100</f>
        <v>38.127090301003349</v>
      </c>
    </row>
    <row r="51" spans="1:10" x14ac:dyDescent="0.25">
      <c r="A51" s="4" t="s">
        <v>92</v>
      </c>
      <c r="B51" s="4" t="s">
        <v>9</v>
      </c>
      <c r="C51" s="4">
        <f>SUM(C47,C49)</f>
        <v>237502</v>
      </c>
      <c r="D51" s="4">
        <f>SUM(D47,D49)</f>
        <v>17</v>
      </c>
      <c r="E51" s="4">
        <f t="shared" ref="E51:H52" si="12">SUM(E47,E49)</f>
        <v>69</v>
      </c>
      <c r="F51" s="4">
        <f t="shared" si="12"/>
        <v>3</v>
      </c>
      <c r="G51" s="4">
        <f t="shared" si="12"/>
        <v>11</v>
      </c>
      <c r="H51" s="4">
        <f t="shared" si="12"/>
        <v>0</v>
      </c>
      <c r="I51" s="4">
        <f>D51/C51*1000000</f>
        <v>71.578344603413868</v>
      </c>
      <c r="J51" s="4">
        <f t="shared" ref="J51:J52" si="13">F51/D51*100</f>
        <v>17.647058823529413</v>
      </c>
    </row>
    <row r="52" spans="1:10" x14ac:dyDescent="0.25">
      <c r="A52" s="4"/>
      <c r="B52" s="4" t="s">
        <v>10</v>
      </c>
      <c r="C52" s="4">
        <f>SUM(C48,C50)</f>
        <v>668663</v>
      </c>
      <c r="D52" s="4">
        <f>SUM(D48,D50)</f>
        <v>554</v>
      </c>
      <c r="E52" s="4">
        <f t="shared" si="12"/>
        <v>360</v>
      </c>
      <c r="F52" s="4">
        <f t="shared" si="12"/>
        <v>221</v>
      </c>
      <c r="G52" s="4">
        <f t="shared" si="12"/>
        <v>37</v>
      </c>
      <c r="H52" s="4">
        <f t="shared" si="12"/>
        <v>0</v>
      </c>
      <c r="I52" s="4">
        <f t="shared" ref="I52" si="14">D52/C52*1000000</f>
        <v>828.51899985493435</v>
      </c>
      <c r="J52" s="4">
        <f t="shared" si="13"/>
        <v>39.891696750902526</v>
      </c>
    </row>
    <row r="53" spans="1:10" x14ac:dyDescent="0.25">
      <c r="B53" s="4" t="s">
        <v>92</v>
      </c>
      <c r="C53" s="4">
        <f>SUM(C51:C52)</f>
        <v>906165</v>
      </c>
      <c r="D53" s="4">
        <f t="shared" ref="D53:G53" si="15">SUM(D51:D52)</f>
        <v>571</v>
      </c>
      <c r="E53" s="4">
        <f t="shared" si="15"/>
        <v>429</v>
      </c>
      <c r="F53" s="4">
        <f t="shared" si="15"/>
        <v>224</v>
      </c>
      <c r="G53" s="4">
        <f t="shared" si="15"/>
        <v>48</v>
      </c>
      <c r="H53" s="4"/>
      <c r="I53" s="4">
        <f>D53/C53*1000000</f>
        <v>630.12806718423246</v>
      </c>
      <c r="J53" s="4">
        <f>F53/D53*100</f>
        <v>39.229422066549915</v>
      </c>
    </row>
    <row r="55" spans="1:10" s="12" customFormat="1" x14ac:dyDescent="0.25"/>
    <row r="59" spans="1:10" x14ac:dyDescent="0.25">
      <c r="A59" t="s">
        <v>170</v>
      </c>
      <c r="B59" t="s">
        <v>9</v>
      </c>
      <c r="C59">
        <v>100883</v>
      </c>
      <c r="D59">
        <v>15</v>
      </c>
      <c r="E59">
        <v>14</v>
      </c>
      <c r="F59">
        <v>3</v>
      </c>
      <c r="I59">
        <f t="shared" ref="I59:I66" si="16">D59/C59*1000000</f>
        <v>148.68709296908301</v>
      </c>
      <c r="J59">
        <f t="shared" ref="J59:J66" si="17">F59/D59*100</f>
        <v>20</v>
      </c>
    </row>
    <row r="60" spans="1:10" x14ac:dyDescent="0.25">
      <c r="B60" t="s">
        <v>10</v>
      </c>
      <c r="C60">
        <v>292439</v>
      </c>
      <c r="D60">
        <v>217</v>
      </c>
      <c r="E60">
        <v>126</v>
      </c>
      <c r="F60">
        <v>90</v>
      </c>
      <c r="I60">
        <f t="shared" si="16"/>
        <v>742.03509107882326</v>
      </c>
      <c r="J60">
        <f t="shared" si="17"/>
        <v>41.474654377880185</v>
      </c>
    </row>
    <row r="61" spans="1:10" x14ac:dyDescent="0.25">
      <c r="A61" t="s">
        <v>171</v>
      </c>
      <c r="B61" t="s">
        <v>9</v>
      </c>
      <c r="C61">
        <v>140685</v>
      </c>
      <c r="D61">
        <v>47</v>
      </c>
      <c r="E61">
        <v>38</v>
      </c>
      <c r="F61">
        <v>12</v>
      </c>
      <c r="G61">
        <v>1</v>
      </c>
      <c r="I61">
        <f t="shared" si="16"/>
        <v>334.07968155809078</v>
      </c>
      <c r="J61">
        <f t="shared" si="17"/>
        <v>25.531914893617021</v>
      </c>
    </row>
    <row r="62" spans="1:10" x14ac:dyDescent="0.25">
      <c r="B62" t="s">
        <v>10</v>
      </c>
      <c r="C62">
        <v>484344</v>
      </c>
      <c r="D62">
        <v>375</v>
      </c>
      <c r="E62">
        <v>229</v>
      </c>
      <c r="F62">
        <v>139</v>
      </c>
      <c r="G62">
        <v>37</v>
      </c>
      <c r="I62">
        <f t="shared" si="16"/>
        <v>774.24309994549321</v>
      </c>
      <c r="J62">
        <f t="shared" si="17"/>
        <v>37.066666666666663</v>
      </c>
    </row>
    <row r="63" spans="1:10" x14ac:dyDescent="0.25">
      <c r="A63" t="s">
        <v>172</v>
      </c>
      <c r="B63" t="s">
        <v>9</v>
      </c>
      <c r="C63">
        <v>139229</v>
      </c>
      <c r="D63">
        <v>36</v>
      </c>
      <c r="E63">
        <v>26</v>
      </c>
      <c r="F63">
        <v>6</v>
      </c>
      <c r="G63">
        <v>0</v>
      </c>
      <c r="I63">
        <f t="shared" si="16"/>
        <v>258.56682156734587</v>
      </c>
      <c r="J63">
        <f t="shared" si="17"/>
        <v>16.666666666666664</v>
      </c>
    </row>
    <row r="64" spans="1:10" x14ac:dyDescent="0.25">
      <c r="B64" t="s">
        <v>10</v>
      </c>
      <c r="C64">
        <v>612464</v>
      </c>
      <c r="D64">
        <v>517</v>
      </c>
      <c r="E64">
        <v>298</v>
      </c>
      <c r="F64">
        <v>200</v>
      </c>
      <c r="G64">
        <v>16</v>
      </c>
      <c r="I64">
        <f t="shared" si="16"/>
        <v>844.13124689777692</v>
      </c>
      <c r="J64">
        <f t="shared" si="17"/>
        <v>38.684719535783366</v>
      </c>
    </row>
    <row r="65" spans="1:10" x14ac:dyDescent="0.25">
      <c r="A65" s="4" t="s">
        <v>92</v>
      </c>
      <c r="B65" s="4" t="s">
        <v>9</v>
      </c>
      <c r="C65" s="4">
        <f>SUM(C59,C61,C63)</f>
        <v>380797</v>
      </c>
      <c r="D65" s="4">
        <f t="shared" ref="D65:H66" si="18">SUM(D59,D61,D63)</f>
        <v>98</v>
      </c>
      <c r="E65" s="4">
        <f t="shared" si="18"/>
        <v>78</v>
      </c>
      <c r="F65" s="4">
        <f t="shared" si="18"/>
        <v>21</v>
      </c>
      <c r="G65" s="4">
        <f t="shared" si="18"/>
        <v>1</v>
      </c>
      <c r="H65" s="4">
        <f t="shared" si="18"/>
        <v>0</v>
      </c>
      <c r="I65" s="4">
        <f t="shared" si="16"/>
        <v>257.35496865784131</v>
      </c>
      <c r="J65" s="4">
        <f t="shared" si="17"/>
        <v>21.428571428571427</v>
      </c>
    </row>
    <row r="66" spans="1:10" x14ac:dyDescent="0.25">
      <c r="A66" s="4"/>
      <c r="B66" s="4" t="s">
        <v>10</v>
      </c>
      <c r="C66" s="4">
        <f>SUM(C60,C62,C64)</f>
        <v>1389247</v>
      </c>
      <c r="D66" s="4">
        <f t="shared" si="18"/>
        <v>1109</v>
      </c>
      <c r="E66" s="4">
        <f t="shared" si="18"/>
        <v>653</v>
      </c>
      <c r="F66" s="4">
        <f t="shared" si="18"/>
        <v>429</v>
      </c>
      <c r="G66" s="4">
        <f t="shared" si="18"/>
        <v>53</v>
      </c>
      <c r="H66" s="4">
        <f t="shared" si="18"/>
        <v>0</v>
      </c>
      <c r="I66" s="4">
        <f t="shared" si="16"/>
        <v>798.27417298723708</v>
      </c>
      <c r="J66" s="4">
        <f t="shared" si="17"/>
        <v>38.683498647430113</v>
      </c>
    </row>
    <row r="67" spans="1:10" x14ac:dyDescent="0.25">
      <c r="B67" s="4" t="s">
        <v>92</v>
      </c>
      <c r="C67" s="4">
        <f>SUM(C65:C66)</f>
        <v>1770044</v>
      </c>
      <c r="D67" s="4">
        <f t="shared" ref="D67:H67" si="19">SUM(D65:D66)</f>
        <v>1207</v>
      </c>
      <c r="E67" s="4">
        <f t="shared" si="19"/>
        <v>731</v>
      </c>
      <c r="F67" s="4">
        <f t="shared" si="19"/>
        <v>450</v>
      </c>
      <c r="G67" s="4">
        <f t="shared" si="19"/>
        <v>54</v>
      </c>
      <c r="H67" s="4">
        <f t="shared" si="19"/>
        <v>0</v>
      </c>
      <c r="I67" s="4">
        <f>D67/C67*1000000</f>
        <v>681.90395267010319</v>
      </c>
      <c r="J67" s="4">
        <f>F67/D67*100</f>
        <v>37.282518641259323</v>
      </c>
    </row>
    <row r="70" spans="1:10" x14ac:dyDescent="0.25">
      <c r="A70" t="s">
        <v>62</v>
      </c>
      <c r="C70" t="s">
        <v>63</v>
      </c>
      <c r="D70" t="s">
        <v>87</v>
      </c>
      <c r="E70" t="s">
        <v>158</v>
      </c>
      <c r="F70" t="s">
        <v>159</v>
      </c>
      <c r="G70" t="s">
        <v>160</v>
      </c>
      <c r="H70" t="s">
        <v>61</v>
      </c>
      <c r="I70" t="s">
        <v>89</v>
      </c>
      <c r="J70" t="s">
        <v>161</v>
      </c>
    </row>
    <row r="71" spans="1:10" x14ac:dyDescent="0.25">
      <c r="A71" t="s">
        <v>173</v>
      </c>
      <c r="B71" t="s">
        <v>9</v>
      </c>
      <c r="C71">
        <v>112859</v>
      </c>
      <c r="D71">
        <v>16</v>
      </c>
      <c r="E71">
        <v>26</v>
      </c>
      <c r="F71">
        <v>4</v>
      </c>
      <c r="G71">
        <v>4</v>
      </c>
      <c r="I71">
        <f>D71/C71*1000000</f>
        <v>141.7698189776624</v>
      </c>
      <c r="J71">
        <f>F71/D71*100</f>
        <v>25</v>
      </c>
    </row>
    <row r="72" spans="1:10" x14ac:dyDescent="0.25">
      <c r="B72" t="s">
        <v>10</v>
      </c>
      <c r="C72">
        <v>518252</v>
      </c>
      <c r="D72">
        <v>371</v>
      </c>
      <c r="E72">
        <v>259</v>
      </c>
      <c r="F72">
        <v>168</v>
      </c>
      <c r="G72">
        <v>22</v>
      </c>
      <c r="I72">
        <f>D72/C72*1000000</f>
        <v>715.86795612945048</v>
      </c>
      <c r="J72">
        <f>F72/D72*100</f>
        <v>45.283018867924532</v>
      </c>
    </row>
    <row r="73" spans="1:10" x14ac:dyDescent="0.25">
      <c r="A73" t="s">
        <v>174</v>
      </c>
      <c r="B73" t="s">
        <v>9</v>
      </c>
      <c r="C73">
        <v>93335</v>
      </c>
      <c r="D73">
        <v>13</v>
      </c>
      <c r="E73">
        <v>16</v>
      </c>
      <c r="F73">
        <v>4</v>
      </c>
      <c r="G73">
        <v>19</v>
      </c>
      <c r="I73">
        <f>D73/C73*1000000</f>
        <v>139.28322708523061</v>
      </c>
      <c r="J73">
        <f>F73/D73*100</f>
        <v>30.76923076923077</v>
      </c>
    </row>
    <row r="74" spans="1:10" x14ac:dyDescent="0.25">
      <c r="B74" t="s">
        <v>10</v>
      </c>
      <c r="C74">
        <v>396274</v>
      </c>
      <c r="D74">
        <v>324</v>
      </c>
      <c r="E74">
        <v>153</v>
      </c>
      <c r="F74">
        <v>101</v>
      </c>
      <c r="G74">
        <v>15</v>
      </c>
      <c r="I74">
        <f>D74/C74*1000000</f>
        <v>817.61609391481647</v>
      </c>
      <c r="J74">
        <f>F74/D74*100</f>
        <v>31.172839506172838</v>
      </c>
    </row>
    <row r="75" spans="1:10" x14ac:dyDescent="0.25">
      <c r="A75" s="4" t="s">
        <v>92</v>
      </c>
      <c r="B75" s="4" t="s">
        <v>9</v>
      </c>
      <c r="C75" s="4">
        <f>SUM(C71,C73)</f>
        <v>206194</v>
      </c>
      <c r="D75" s="4">
        <f>SUM(D71,D73)</f>
        <v>29</v>
      </c>
      <c r="E75" s="4">
        <f t="shared" ref="E75:H76" si="20">SUM(E71,E73)</f>
        <v>42</v>
      </c>
      <c r="F75" s="4">
        <f>SUM(F71,F73)</f>
        <v>8</v>
      </c>
      <c r="G75" s="4">
        <f t="shared" si="20"/>
        <v>23</v>
      </c>
      <c r="H75" s="4">
        <f t="shared" si="20"/>
        <v>0</v>
      </c>
      <c r="I75" s="4">
        <f>D75/C75*1000000</f>
        <v>140.6442476502711</v>
      </c>
      <c r="J75" s="4">
        <f t="shared" ref="J75:J76" si="21">F75/D75*100</f>
        <v>27.586206896551722</v>
      </c>
    </row>
    <row r="76" spans="1:10" x14ac:dyDescent="0.25">
      <c r="A76" s="4"/>
      <c r="B76" s="4" t="s">
        <v>10</v>
      </c>
      <c r="C76" s="4">
        <f>SUM(C72,C74)</f>
        <v>914526</v>
      </c>
      <c r="D76" s="4">
        <f>SUM(D72,D74)</f>
        <v>695</v>
      </c>
      <c r="E76" s="4">
        <f t="shared" si="20"/>
        <v>412</v>
      </c>
      <c r="F76" s="4">
        <f t="shared" si="20"/>
        <v>269</v>
      </c>
      <c r="G76" s="4">
        <f t="shared" si="20"/>
        <v>37</v>
      </c>
      <c r="H76" s="4">
        <f t="shared" si="20"/>
        <v>0</v>
      </c>
      <c r="I76" s="4">
        <f t="shared" ref="I76" si="22">D76/C76*1000000</f>
        <v>759.95652392605564</v>
      </c>
      <c r="J76" s="4">
        <f t="shared" si="21"/>
        <v>38.705035971223026</v>
      </c>
    </row>
    <row r="77" spans="1:10" x14ac:dyDescent="0.25">
      <c r="B77" s="4" t="s">
        <v>92</v>
      </c>
      <c r="C77" s="4">
        <f>SUM(C75:C76)</f>
        <v>1120720</v>
      </c>
      <c r="D77" s="4">
        <f t="shared" ref="D77:G77" si="23">SUM(D75:D76)</f>
        <v>724</v>
      </c>
      <c r="E77" s="4">
        <f t="shared" si="23"/>
        <v>454</v>
      </c>
      <c r="F77" s="4">
        <f t="shared" si="23"/>
        <v>277</v>
      </c>
      <c r="G77" s="4">
        <f t="shared" si="23"/>
        <v>60</v>
      </c>
      <c r="H77" s="4"/>
      <c r="I77" s="4">
        <f>D77/C77*1000000</f>
        <v>646.0132771789564</v>
      </c>
      <c r="J77" s="4">
        <f>F77/D77*100</f>
        <v>38.259668508287291</v>
      </c>
    </row>
    <row r="81" spans="1:10" x14ac:dyDescent="0.25">
      <c r="A81" t="s">
        <v>62</v>
      </c>
      <c r="C81" t="s">
        <v>63</v>
      </c>
      <c r="D81" t="s">
        <v>87</v>
      </c>
      <c r="E81" t="s">
        <v>158</v>
      </c>
      <c r="F81" t="s">
        <v>159</v>
      </c>
      <c r="G81" t="s">
        <v>160</v>
      </c>
      <c r="H81" t="s">
        <v>61</v>
      </c>
      <c r="I81" t="s">
        <v>89</v>
      </c>
      <c r="J81" t="s">
        <v>161</v>
      </c>
    </row>
    <row r="82" spans="1:10" x14ac:dyDescent="0.25">
      <c r="A82" t="s">
        <v>175</v>
      </c>
      <c r="B82" t="s">
        <v>9</v>
      </c>
      <c r="C82">
        <v>148809</v>
      </c>
      <c r="D82">
        <v>38</v>
      </c>
      <c r="E82">
        <v>67</v>
      </c>
      <c r="F82">
        <v>13</v>
      </c>
      <c r="G82">
        <v>68</v>
      </c>
      <c r="I82">
        <f>D82/C82*1000000</f>
        <v>255.36089887036405</v>
      </c>
      <c r="J82">
        <f>F82/D82*100</f>
        <v>34.210526315789473</v>
      </c>
    </row>
    <row r="83" spans="1:10" x14ac:dyDescent="0.25">
      <c r="B83" t="s">
        <v>10</v>
      </c>
      <c r="C83">
        <v>397045</v>
      </c>
      <c r="D83">
        <v>341</v>
      </c>
      <c r="E83">
        <v>199</v>
      </c>
      <c r="F83">
        <v>123</v>
      </c>
      <c r="G83">
        <v>181</v>
      </c>
      <c r="I83">
        <f>D83/C83*1000000</f>
        <v>858.84471533453393</v>
      </c>
      <c r="J83">
        <f>F83/D83*100</f>
        <v>36.070381231671554</v>
      </c>
    </row>
    <row r="84" spans="1:10" x14ac:dyDescent="0.25">
      <c r="A84" t="s">
        <v>176</v>
      </c>
      <c r="B84" t="s">
        <v>9</v>
      </c>
      <c r="C84">
        <v>125646</v>
      </c>
      <c r="D84">
        <v>46</v>
      </c>
      <c r="E84">
        <v>60</v>
      </c>
      <c r="F84">
        <v>21</v>
      </c>
      <c r="G84">
        <v>64</v>
      </c>
      <c r="I84">
        <f>D84/C84*1000000</f>
        <v>366.10795409324612</v>
      </c>
      <c r="J84">
        <f>F84/D84*100</f>
        <v>45.652173913043477</v>
      </c>
    </row>
    <row r="85" spans="1:10" x14ac:dyDescent="0.25">
      <c r="B85" t="s">
        <v>10</v>
      </c>
      <c r="C85">
        <v>472865</v>
      </c>
      <c r="D85">
        <v>442</v>
      </c>
      <c r="E85">
        <v>230</v>
      </c>
      <c r="F85">
        <v>147</v>
      </c>
      <c r="G85">
        <v>236</v>
      </c>
      <c r="I85">
        <f>D85/C85*1000000</f>
        <v>934.72767068825135</v>
      </c>
      <c r="J85">
        <f>F85/D85*100</f>
        <v>33.257918552036195</v>
      </c>
    </row>
    <row r="86" spans="1:10" x14ac:dyDescent="0.25">
      <c r="A86" s="4" t="s">
        <v>92</v>
      </c>
      <c r="B86" s="4" t="s">
        <v>9</v>
      </c>
      <c r="C86" s="4">
        <f>SUM(C82,C84)</f>
        <v>274455</v>
      </c>
      <c r="D86" s="4">
        <f>SUM(D82,D84)</f>
        <v>84</v>
      </c>
      <c r="E86" s="4">
        <f t="shared" ref="E86:H87" si="24">SUM(E82,E84)</f>
        <v>127</v>
      </c>
      <c r="F86" s="4">
        <f t="shared" si="24"/>
        <v>34</v>
      </c>
      <c r="G86" s="4">
        <f t="shared" si="24"/>
        <v>132</v>
      </c>
      <c r="H86" s="4">
        <f t="shared" si="24"/>
        <v>0</v>
      </c>
      <c r="I86" s="4">
        <f>D86/C86*1000000</f>
        <v>306.06110291304589</v>
      </c>
      <c r="J86" s="4">
        <f t="shared" ref="J86:J87" si="25">F86/D86*100</f>
        <v>40.476190476190474</v>
      </c>
    </row>
    <row r="87" spans="1:10" x14ac:dyDescent="0.25">
      <c r="A87" s="4"/>
      <c r="B87" s="4" t="s">
        <v>10</v>
      </c>
      <c r="C87" s="4">
        <f>SUM(C83,C85)</f>
        <v>869910</v>
      </c>
      <c r="D87" s="4">
        <f>SUM(D83,D85)</f>
        <v>783</v>
      </c>
      <c r="E87" s="4">
        <f t="shared" si="24"/>
        <v>429</v>
      </c>
      <c r="F87" s="4">
        <f t="shared" si="24"/>
        <v>270</v>
      </c>
      <c r="G87" s="4">
        <f t="shared" si="24"/>
        <v>417</v>
      </c>
      <c r="H87" s="4">
        <f t="shared" si="24"/>
        <v>0</v>
      </c>
      <c r="I87" s="4">
        <f t="shared" ref="I87" si="26">D87/C87*1000000</f>
        <v>900.09311308066356</v>
      </c>
      <c r="J87" s="4">
        <f t="shared" si="25"/>
        <v>34.482758620689658</v>
      </c>
    </row>
    <row r="88" spans="1:10" x14ac:dyDescent="0.25">
      <c r="B88" s="4" t="s">
        <v>92</v>
      </c>
      <c r="C88" s="4">
        <f>SUM(C86:C87)</f>
        <v>1144365</v>
      </c>
      <c r="D88" s="4">
        <f t="shared" ref="D88:G88" si="27">SUM(D86:D87)</f>
        <v>867</v>
      </c>
      <c r="E88" s="4">
        <f t="shared" si="27"/>
        <v>556</v>
      </c>
      <c r="F88" s="4">
        <f t="shared" si="27"/>
        <v>304</v>
      </c>
      <c r="G88" s="4">
        <f t="shared" si="27"/>
        <v>549</v>
      </c>
      <c r="H88" s="4"/>
      <c r="I88" s="4">
        <f>D88/C88*1000000</f>
        <v>757.62540797734982</v>
      </c>
      <c r="J88" s="4">
        <f>F88/D88*100</f>
        <v>35.063437139561707</v>
      </c>
    </row>
    <row r="91" spans="1:10" x14ac:dyDescent="0.25">
      <c r="A91" t="s">
        <v>62</v>
      </c>
      <c r="C91" t="s">
        <v>63</v>
      </c>
      <c r="D91" t="s">
        <v>87</v>
      </c>
      <c r="E91" t="s">
        <v>158</v>
      </c>
      <c r="F91" t="s">
        <v>159</v>
      </c>
      <c r="G91" t="s">
        <v>160</v>
      </c>
      <c r="H91" t="s">
        <v>61</v>
      </c>
      <c r="I91" t="s">
        <v>89</v>
      </c>
      <c r="J91" t="s">
        <v>161</v>
      </c>
    </row>
    <row r="92" spans="1:10" x14ac:dyDescent="0.25">
      <c r="A92" t="s">
        <v>177</v>
      </c>
      <c r="B92" t="s">
        <v>9</v>
      </c>
      <c r="C92">
        <v>88757</v>
      </c>
      <c r="D92">
        <v>5</v>
      </c>
      <c r="E92">
        <v>17</v>
      </c>
      <c r="F92">
        <v>1</v>
      </c>
      <c r="G92">
        <v>79</v>
      </c>
      <c r="I92">
        <f>D92/C92*1000000</f>
        <v>56.333584956679474</v>
      </c>
      <c r="J92">
        <f>F92/D92*100</f>
        <v>20</v>
      </c>
    </row>
    <row r="93" spans="1:10" x14ac:dyDescent="0.25">
      <c r="B93" t="s">
        <v>10</v>
      </c>
      <c r="C93">
        <v>314610</v>
      </c>
      <c r="D93">
        <v>264</v>
      </c>
      <c r="E93">
        <v>195</v>
      </c>
      <c r="F93">
        <v>104</v>
      </c>
      <c r="G93">
        <v>220</v>
      </c>
      <c r="I93">
        <f>D93/C93*1000000</f>
        <v>839.13416611042248</v>
      </c>
      <c r="J93">
        <f>F93/D93*100</f>
        <v>39.393939393939391</v>
      </c>
    </row>
    <row r="94" spans="1:10" x14ac:dyDescent="0.25">
      <c r="A94" t="s">
        <v>178</v>
      </c>
      <c r="B94" t="s">
        <v>9</v>
      </c>
      <c r="C94">
        <v>92839</v>
      </c>
      <c r="D94">
        <v>4</v>
      </c>
      <c r="E94">
        <v>28</v>
      </c>
      <c r="F94">
        <v>1</v>
      </c>
      <c r="G94">
        <v>45</v>
      </c>
      <c r="I94">
        <f>D94/C94*1000000</f>
        <v>43.08534128975969</v>
      </c>
      <c r="J94">
        <f>F94/D94*100</f>
        <v>25</v>
      </c>
    </row>
    <row r="95" spans="1:10" x14ac:dyDescent="0.25">
      <c r="B95" t="s">
        <v>10</v>
      </c>
      <c r="C95">
        <v>319086</v>
      </c>
      <c r="D95">
        <v>272</v>
      </c>
      <c r="E95">
        <v>168</v>
      </c>
      <c r="F95">
        <v>82</v>
      </c>
      <c r="G95">
        <v>241</v>
      </c>
      <c r="I95">
        <f>D95/C95*1000000</f>
        <v>852.4347668026802</v>
      </c>
      <c r="J95">
        <f>F95/D95*100</f>
        <v>30.147058823529409</v>
      </c>
    </row>
    <row r="96" spans="1:10" x14ac:dyDescent="0.25">
      <c r="A96" s="4" t="s">
        <v>92</v>
      </c>
      <c r="B96" s="4" t="s">
        <v>9</v>
      </c>
      <c r="C96" s="4">
        <f>SUM(C92,C94)</f>
        <v>181596</v>
      </c>
      <c r="D96" s="4">
        <f>SUM(D92,D94)</f>
        <v>9</v>
      </c>
      <c r="E96" s="4">
        <f t="shared" ref="E96:H97" si="28">SUM(E92,E94)</f>
        <v>45</v>
      </c>
      <c r="F96" s="4">
        <f t="shared" si="28"/>
        <v>2</v>
      </c>
      <c r="G96" s="4">
        <f t="shared" si="28"/>
        <v>124</v>
      </c>
      <c r="H96" s="4">
        <f t="shared" si="28"/>
        <v>0</v>
      </c>
      <c r="I96" s="4">
        <f>D96/C96*1000000</f>
        <v>49.560563007995775</v>
      </c>
      <c r="J96" s="4">
        <f t="shared" ref="J96:J97" si="29">F96/D96*100</f>
        <v>22.222222222222221</v>
      </c>
    </row>
    <row r="97" spans="1:10" x14ac:dyDescent="0.25">
      <c r="A97" s="4"/>
      <c r="B97" s="4" t="s">
        <v>10</v>
      </c>
      <c r="C97" s="4">
        <f>SUM(C93,C95)</f>
        <v>633696</v>
      </c>
      <c r="D97" s="4">
        <f>SUM(D93,D95)</f>
        <v>536</v>
      </c>
      <c r="E97" s="4">
        <f t="shared" si="28"/>
        <v>363</v>
      </c>
      <c r="F97" s="4">
        <f t="shared" si="28"/>
        <v>186</v>
      </c>
      <c r="G97" s="4">
        <f t="shared" si="28"/>
        <v>461</v>
      </c>
      <c r="H97" s="4">
        <f t="shared" si="28"/>
        <v>0</v>
      </c>
      <c r="I97" s="4">
        <f t="shared" ref="I97" si="30">D97/C97*1000000</f>
        <v>845.83143968085642</v>
      </c>
      <c r="J97" s="4">
        <f t="shared" si="29"/>
        <v>34.701492537313435</v>
      </c>
    </row>
    <row r="98" spans="1:10" x14ac:dyDescent="0.25">
      <c r="B98" s="4" t="s">
        <v>92</v>
      </c>
      <c r="C98" s="4">
        <f>SUM(C96:C97)</f>
        <v>815292</v>
      </c>
      <c r="D98" s="4">
        <f t="shared" ref="D98:G98" si="31">SUM(D96:D97)</f>
        <v>545</v>
      </c>
      <c r="E98" s="4">
        <f t="shared" si="31"/>
        <v>408</v>
      </c>
      <c r="F98" s="4">
        <f t="shared" si="31"/>
        <v>188</v>
      </c>
      <c r="G98" s="4">
        <f t="shared" si="31"/>
        <v>585</v>
      </c>
      <c r="H98" s="4"/>
      <c r="I98" s="4">
        <f>D98/C98*1000000</f>
        <v>668.47215476172948</v>
      </c>
      <c r="J98" s="4">
        <f>F98/D98*100</f>
        <v>34.4954128440367</v>
      </c>
    </row>
    <row r="102" spans="1:10" s="12" customFormat="1" x14ac:dyDescent="0.25"/>
    <row r="105" spans="1:10" x14ac:dyDescent="0.25">
      <c r="A105" t="s">
        <v>62</v>
      </c>
      <c r="C105" t="s">
        <v>63</v>
      </c>
      <c r="D105" t="s">
        <v>87</v>
      </c>
      <c r="E105" t="s">
        <v>158</v>
      </c>
      <c r="F105" t="s">
        <v>159</v>
      </c>
      <c r="G105" t="s">
        <v>160</v>
      </c>
      <c r="H105" t="s">
        <v>61</v>
      </c>
      <c r="I105" t="s">
        <v>89</v>
      </c>
      <c r="J105" t="s">
        <v>161</v>
      </c>
    </row>
    <row r="106" spans="1:10" x14ac:dyDescent="0.25">
      <c r="A106" t="s">
        <v>179</v>
      </c>
      <c r="B106" t="s">
        <v>9</v>
      </c>
      <c r="C106">
        <v>100703</v>
      </c>
      <c r="D106">
        <v>59</v>
      </c>
      <c r="E106">
        <v>51</v>
      </c>
      <c r="F106">
        <v>18</v>
      </c>
      <c r="G106">
        <v>42</v>
      </c>
      <c r="I106">
        <f>D106/C106*1000000</f>
        <v>585.88125477890424</v>
      </c>
      <c r="J106">
        <f>F106/D106*100</f>
        <v>30.508474576271187</v>
      </c>
    </row>
    <row r="107" spans="1:10" x14ac:dyDescent="0.25">
      <c r="B107" t="s">
        <v>10</v>
      </c>
      <c r="C107">
        <v>398451</v>
      </c>
      <c r="D107">
        <v>402</v>
      </c>
      <c r="E107">
        <v>143</v>
      </c>
      <c r="F107">
        <v>77</v>
      </c>
      <c r="G107">
        <v>168</v>
      </c>
      <c r="I107">
        <f>D107/C107*1000000</f>
        <v>1008.9069923277893</v>
      </c>
      <c r="J107">
        <f>F107/D107*100</f>
        <v>19.154228855721392</v>
      </c>
    </row>
    <row r="108" spans="1:10" x14ac:dyDescent="0.25">
      <c r="A108" t="s">
        <v>180</v>
      </c>
      <c r="B108" t="s">
        <v>9</v>
      </c>
      <c r="C108">
        <v>91331</v>
      </c>
      <c r="D108">
        <v>52</v>
      </c>
      <c r="E108">
        <v>51</v>
      </c>
      <c r="F108">
        <v>16</v>
      </c>
      <c r="G108">
        <v>50</v>
      </c>
      <c r="I108">
        <f>D108/C108*1000000</f>
        <v>569.35761132583673</v>
      </c>
      <c r="J108">
        <f>F108/D108*100</f>
        <v>30.76923076923077</v>
      </c>
    </row>
    <row r="109" spans="1:10" x14ac:dyDescent="0.25">
      <c r="B109" t="s">
        <v>10</v>
      </c>
      <c r="C109">
        <v>321265</v>
      </c>
      <c r="D109">
        <v>400</v>
      </c>
      <c r="E109">
        <v>138</v>
      </c>
      <c r="F109">
        <v>75</v>
      </c>
      <c r="G109">
        <v>181</v>
      </c>
      <c r="I109">
        <f>D109/C109*1000000</f>
        <v>1245.0780508303114</v>
      </c>
      <c r="J109">
        <f>F109/D109*100</f>
        <v>18.75</v>
      </c>
    </row>
    <row r="110" spans="1:10" x14ac:dyDescent="0.25">
      <c r="A110" s="4" t="s">
        <v>92</v>
      </c>
      <c r="B110" s="4" t="s">
        <v>9</v>
      </c>
      <c r="C110" s="4">
        <f>SUM(C106,C108)</f>
        <v>192034</v>
      </c>
      <c r="D110" s="4">
        <f>SUM(D106,D108)</f>
        <v>111</v>
      </c>
      <c r="E110" s="4">
        <f t="shared" ref="E110:H111" si="32">SUM(E106,E108)</f>
        <v>102</v>
      </c>
      <c r="F110" s="4">
        <f t="shared" si="32"/>
        <v>34</v>
      </c>
      <c r="G110" s="4">
        <f t="shared" si="32"/>
        <v>92</v>
      </c>
      <c r="H110" s="4">
        <f t="shared" si="32"/>
        <v>0</v>
      </c>
      <c r="I110" s="4">
        <f>D110/C110*1000000</f>
        <v>578.02264182384374</v>
      </c>
      <c r="J110" s="4">
        <f t="shared" ref="J110:J111" si="33">F110/D110*100</f>
        <v>30.630630630630627</v>
      </c>
    </row>
    <row r="111" spans="1:10" x14ac:dyDescent="0.25">
      <c r="A111" s="4"/>
      <c r="B111" s="4" t="s">
        <v>10</v>
      </c>
      <c r="C111" s="4">
        <f>SUM(C107,C109)</f>
        <v>719716</v>
      </c>
      <c r="D111" s="4">
        <f>SUM(D107,D109)</f>
        <v>802</v>
      </c>
      <c r="E111" s="4">
        <f t="shared" si="32"/>
        <v>281</v>
      </c>
      <c r="F111" s="4">
        <f t="shared" si="32"/>
        <v>152</v>
      </c>
      <c r="G111" s="4">
        <f t="shared" si="32"/>
        <v>349</v>
      </c>
      <c r="H111" s="4">
        <f>SUM(H107,H109)</f>
        <v>0</v>
      </c>
      <c r="I111" s="4">
        <f t="shared" ref="I111" si="34">D111/C111*1000000</f>
        <v>1114.3284295472101</v>
      </c>
      <c r="J111" s="4">
        <f t="shared" si="33"/>
        <v>18.952618453865338</v>
      </c>
    </row>
    <row r="112" spans="1:10" x14ac:dyDescent="0.25">
      <c r="B112" s="4" t="s">
        <v>92</v>
      </c>
      <c r="C112" s="4">
        <f>SUM(C110:C111)</f>
        <v>911750</v>
      </c>
      <c r="D112" s="4">
        <f t="shared" ref="D112:G112" si="35">SUM(D110:D111)</f>
        <v>913</v>
      </c>
      <c r="E112" s="4">
        <f t="shared" si="35"/>
        <v>383</v>
      </c>
      <c r="F112" s="4">
        <f t="shared" si="35"/>
        <v>186</v>
      </c>
      <c r="G112" s="4">
        <f t="shared" si="35"/>
        <v>441</v>
      </c>
      <c r="H112" s="4"/>
      <c r="I112" s="4">
        <f>D112/C112*1000000</f>
        <v>1001.3709898546751</v>
      </c>
      <c r="J112" s="4">
        <f>F112/D112*100</f>
        <v>20.372398685651696</v>
      </c>
    </row>
    <row r="116" spans="1:10" x14ac:dyDescent="0.25">
      <c r="A116" t="s">
        <v>62</v>
      </c>
      <c r="C116" t="s">
        <v>63</v>
      </c>
      <c r="D116" t="s">
        <v>87</v>
      </c>
      <c r="E116" t="s">
        <v>158</v>
      </c>
      <c r="F116" t="s">
        <v>159</v>
      </c>
      <c r="G116" t="s">
        <v>160</v>
      </c>
      <c r="H116" t="s">
        <v>61</v>
      </c>
      <c r="I116" t="s">
        <v>89</v>
      </c>
      <c r="J116" t="s">
        <v>161</v>
      </c>
    </row>
    <row r="117" spans="1:10" x14ac:dyDescent="0.25">
      <c r="A117" t="s">
        <v>181</v>
      </c>
      <c r="B117" t="s">
        <v>9</v>
      </c>
      <c r="C117">
        <v>101104</v>
      </c>
      <c r="D117">
        <v>33</v>
      </c>
      <c r="E117">
        <v>61</v>
      </c>
      <c r="F117">
        <v>12</v>
      </c>
      <c r="G117">
        <v>80</v>
      </c>
      <c r="I117">
        <f>D117/C117*1000000</f>
        <v>326.39658173761671</v>
      </c>
      <c r="J117">
        <f>F117/D117*100</f>
        <v>36.363636363636367</v>
      </c>
    </row>
    <row r="118" spans="1:10" x14ac:dyDescent="0.25">
      <c r="B118" t="s">
        <v>10</v>
      </c>
      <c r="C118">
        <v>308271</v>
      </c>
      <c r="D118">
        <v>308</v>
      </c>
      <c r="E118">
        <v>177</v>
      </c>
      <c r="F118">
        <v>77</v>
      </c>
      <c r="G118">
        <v>230</v>
      </c>
      <c r="I118">
        <f>D118/C118*1000000</f>
        <v>999.12090336100391</v>
      </c>
      <c r="J118">
        <f>F118/D118*100</f>
        <v>25</v>
      </c>
    </row>
    <row r="119" spans="1:10" x14ac:dyDescent="0.25">
      <c r="B119" s="4" t="s">
        <v>92</v>
      </c>
      <c r="C119" s="4">
        <f>SUM(C117:C118)</f>
        <v>409375</v>
      </c>
      <c r="D119" s="4">
        <f>SUM(D117:D118)</f>
        <v>341</v>
      </c>
      <c r="E119" s="4">
        <f t="shared" ref="E119:H119" si="36">SUM(E117:E118)</f>
        <v>238</v>
      </c>
      <c r="F119" s="4">
        <f>SUM(F117:F118)</f>
        <v>89</v>
      </c>
      <c r="G119" s="4">
        <f t="shared" si="36"/>
        <v>310</v>
      </c>
      <c r="H119" s="4">
        <f t="shared" si="36"/>
        <v>0</v>
      </c>
      <c r="I119" s="4">
        <f>D119/C119*1000000</f>
        <v>832.97709923664115</v>
      </c>
      <c r="J119" s="4">
        <f>F119/D119*100</f>
        <v>26.099706744868033</v>
      </c>
    </row>
    <row r="123" spans="1:10" x14ac:dyDescent="0.25">
      <c r="A123" t="s">
        <v>62</v>
      </c>
      <c r="C123" t="s">
        <v>63</v>
      </c>
      <c r="D123" t="s">
        <v>87</v>
      </c>
      <c r="E123" t="s">
        <v>158</v>
      </c>
      <c r="F123" t="s">
        <v>159</v>
      </c>
      <c r="G123" t="s">
        <v>160</v>
      </c>
      <c r="H123" t="s">
        <v>61</v>
      </c>
      <c r="I123" t="s">
        <v>89</v>
      </c>
      <c r="J123" t="s">
        <v>161</v>
      </c>
    </row>
    <row r="124" spans="1:10" x14ac:dyDescent="0.25">
      <c r="A124" t="s">
        <v>182</v>
      </c>
      <c r="B124" t="s">
        <v>9</v>
      </c>
      <c r="C124">
        <v>144017</v>
      </c>
      <c r="D124">
        <v>76</v>
      </c>
      <c r="E124">
        <v>77</v>
      </c>
      <c r="F124">
        <v>23</v>
      </c>
      <c r="G124">
        <v>36</v>
      </c>
      <c r="I124">
        <f>D124/C124*1000000</f>
        <v>527.71547803384317</v>
      </c>
      <c r="J124">
        <f>F124/D124*100</f>
        <v>30.263157894736842</v>
      </c>
    </row>
    <row r="125" spans="1:10" x14ac:dyDescent="0.25">
      <c r="B125" t="s">
        <v>10</v>
      </c>
      <c r="C125">
        <v>329623</v>
      </c>
      <c r="D125">
        <v>309</v>
      </c>
      <c r="E125">
        <v>95</v>
      </c>
      <c r="F125">
        <v>63</v>
      </c>
      <c r="G125">
        <v>88</v>
      </c>
      <c r="I125">
        <f>D125/C125*1000000</f>
        <v>937.43458435849448</v>
      </c>
      <c r="J125">
        <f>F125/D125*100</f>
        <v>20.388349514563107</v>
      </c>
    </row>
    <row r="126" spans="1:10" x14ac:dyDescent="0.25">
      <c r="A126" t="s">
        <v>183</v>
      </c>
      <c r="B126" t="s">
        <v>9</v>
      </c>
      <c r="C126">
        <v>113068</v>
      </c>
      <c r="D126">
        <v>54</v>
      </c>
      <c r="E126">
        <v>71</v>
      </c>
      <c r="F126">
        <v>17</v>
      </c>
      <c r="G126">
        <v>18</v>
      </c>
      <c r="I126">
        <f>D126/C126*1000000</f>
        <v>477.58870768033398</v>
      </c>
      <c r="J126">
        <f>F126/D126*100</f>
        <v>31.481481481481481</v>
      </c>
    </row>
    <row r="127" spans="1:10" x14ac:dyDescent="0.25">
      <c r="B127" t="s">
        <v>10</v>
      </c>
      <c r="C127">
        <v>352039</v>
      </c>
      <c r="D127">
        <v>367</v>
      </c>
      <c r="E127">
        <v>166</v>
      </c>
      <c r="F127">
        <v>102</v>
      </c>
      <c r="G127">
        <v>38</v>
      </c>
      <c r="I127">
        <f>D127/C127*1000000</f>
        <v>1042.4981323092045</v>
      </c>
      <c r="J127">
        <f>F127/D127*100</f>
        <v>27.792915531335151</v>
      </c>
    </row>
    <row r="128" spans="1:10" x14ac:dyDescent="0.25">
      <c r="A128" s="4" t="s">
        <v>92</v>
      </c>
      <c r="B128" s="4" t="s">
        <v>9</v>
      </c>
      <c r="C128" s="4">
        <f>SUM(C124,C126)</f>
        <v>257085</v>
      </c>
      <c r="D128" s="4">
        <f>SUM(D124,D126)</f>
        <v>130</v>
      </c>
      <c r="E128" s="4">
        <f t="shared" ref="E128:H129" si="37">SUM(E124,E126)</f>
        <v>148</v>
      </c>
      <c r="F128" s="4">
        <f t="shared" si="37"/>
        <v>40</v>
      </c>
      <c r="G128" s="4">
        <f t="shared" si="37"/>
        <v>54</v>
      </c>
      <c r="H128" s="4">
        <f t="shared" si="37"/>
        <v>0</v>
      </c>
      <c r="I128" s="4">
        <f>D128/C128*1000000</f>
        <v>505.66933115506544</v>
      </c>
      <c r="J128" s="4">
        <f t="shared" ref="J128:J129" si="38">F128/D128*100</f>
        <v>30.76923076923077</v>
      </c>
    </row>
    <row r="129" spans="1:10" x14ac:dyDescent="0.25">
      <c r="A129" s="4"/>
      <c r="B129" s="4" t="s">
        <v>10</v>
      </c>
      <c r="C129" s="4">
        <f>SUM(C125,C127)</f>
        <v>681662</v>
      </c>
      <c r="D129" s="4">
        <f>SUM(D125,D127)</f>
        <v>676</v>
      </c>
      <c r="E129" s="4">
        <f t="shared" si="37"/>
        <v>261</v>
      </c>
      <c r="F129" s="4">
        <f t="shared" si="37"/>
        <v>165</v>
      </c>
      <c r="G129" s="4">
        <f t="shared" si="37"/>
        <v>126</v>
      </c>
      <c r="H129" s="4">
        <f>SUM(H125,H127)</f>
        <v>0</v>
      </c>
      <c r="I129" s="4">
        <f t="shared" ref="I129" si="39">D129/C129*1000000</f>
        <v>991.69383066681144</v>
      </c>
      <c r="J129" s="4">
        <f t="shared" si="38"/>
        <v>24.408284023668639</v>
      </c>
    </row>
    <row r="130" spans="1:10" x14ac:dyDescent="0.25">
      <c r="B130" s="4" t="s">
        <v>92</v>
      </c>
      <c r="C130" s="4">
        <f>SUM(C128:C129)</f>
        <v>938747</v>
      </c>
      <c r="D130" s="4">
        <f t="shared" ref="D130:G130" si="40">SUM(D128:D129)</f>
        <v>806</v>
      </c>
      <c r="E130" s="4">
        <f t="shared" si="40"/>
        <v>409</v>
      </c>
      <c r="F130" s="4">
        <f t="shared" si="40"/>
        <v>205</v>
      </c>
      <c r="G130" s="4">
        <f t="shared" si="40"/>
        <v>180</v>
      </c>
      <c r="H130" s="4"/>
      <c r="I130" s="4">
        <f>D130/C130*1000000</f>
        <v>858.59129243555503</v>
      </c>
      <c r="J130" s="4">
        <f>F130/D130*100</f>
        <v>25.434243176178661</v>
      </c>
    </row>
    <row r="134" spans="1:10" x14ac:dyDescent="0.25">
      <c r="A134" t="s">
        <v>62</v>
      </c>
      <c r="C134" t="s">
        <v>63</v>
      </c>
      <c r="D134" t="s">
        <v>87</v>
      </c>
      <c r="E134" t="s">
        <v>158</v>
      </c>
      <c r="F134" t="s">
        <v>159</v>
      </c>
      <c r="G134" t="s">
        <v>160</v>
      </c>
      <c r="H134" t="s">
        <v>61</v>
      </c>
      <c r="I134" t="s">
        <v>89</v>
      </c>
      <c r="J134" t="s">
        <v>161</v>
      </c>
    </row>
    <row r="135" spans="1:10" x14ac:dyDescent="0.25">
      <c r="A135" t="s">
        <v>184</v>
      </c>
      <c r="B135" t="s">
        <v>9</v>
      </c>
      <c r="C135">
        <v>146132</v>
      </c>
      <c r="D135">
        <v>29</v>
      </c>
      <c r="E135">
        <v>51</v>
      </c>
      <c r="F135">
        <v>9</v>
      </c>
      <c r="G135">
        <v>51</v>
      </c>
      <c r="I135">
        <f>D135/C135*1000000</f>
        <v>198.4507157912025</v>
      </c>
      <c r="J135">
        <f>F135/D135*100</f>
        <v>31.03448275862069</v>
      </c>
    </row>
    <row r="136" spans="1:10" x14ac:dyDescent="0.25">
      <c r="B136" t="s">
        <v>10</v>
      </c>
      <c r="C136">
        <v>372180</v>
      </c>
      <c r="D136">
        <v>319</v>
      </c>
      <c r="E136">
        <v>159</v>
      </c>
      <c r="F136">
        <v>91</v>
      </c>
      <c r="G136">
        <v>86</v>
      </c>
      <c r="I136">
        <f>D136/C136*1000000</f>
        <v>857.1121500349293</v>
      </c>
      <c r="J136">
        <f>F136/D136*100</f>
        <v>28.526645768025077</v>
      </c>
    </row>
    <row r="137" spans="1:10" x14ac:dyDescent="0.25">
      <c r="A137" t="s">
        <v>185</v>
      </c>
      <c r="B137" t="s">
        <v>9</v>
      </c>
      <c r="C137">
        <v>116279</v>
      </c>
      <c r="D137">
        <v>19</v>
      </c>
      <c r="E137">
        <v>55</v>
      </c>
      <c r="F137">
        <v>8</v>
      </c>
      <c r="G137">
        <v>43</v>
      </c>
      <c r="I137">
        <f>D137/C137*1000000</f>
        <v>163.40009804005882</v>
      </c>
      <c r="J137">
        <f>F137/D137*100</f>
        <v>42.105263157894733</v>
      </c>
    </row>
    <row r="138" spans="1:10" x14ac:dyDescent="0.25">
      <c r="B138" t="s">
        <v>10</v>
      </c>
      <c r="C138">
        <v>277852</v>
      </c>
      <c r="D138">
        <v>225</v>
      </c>
      <c r="E138">
        <v>165</v>
      </c>
      <c r="F138">
        <v>84</v>
      </c>
      <c r="G138">
        <v>95</v>
      </c>
      <c r="I138">
        <f>D138/C138*1000000</f>
        <v>809.78362581518229</v>
      </c>
      <c r="J138">
        <f>F138/D138*100</f>
        <v>37.333333333333336</v>
      </c>
    </row>
    <row r="139" spans="1:10" x14ac:dyDescent="0.25">
      <c r="A139" s="4" t="s">
        <v>92</v>
      </c>
      <c r="B139" s="4" t="s">
        <v>9</v>
      </c>
      <c r="C139" s="4">
        <f>SUM(C135,C137)</f>
        <v>262411</v>
      </c>
      <c r="D139" s="4">
        <f>SUM(D135,D137)</f>
        <v>48</v>
      </c>
      <c r="E139" s="4">
        <f t="shared" ref="E139:H140" si="41">SUM(E135,E137)</f>
        <v>106</v>
      </c>
      <c r="F139" s="4">
        <f t="shared" si="41"/>
        <v>17</v>
      </c>
      <c r="G139" s="4">
        <f t="shared" si="41"/>
        <v>94</v>
      </c>
      <c r="H139" s="4">
        <f t="shared" si="41"/>
        <v>0</v>
      </c>
      <c r="I139" s="4">
        <f>D139/C139*1000000</f>
        <v>182.91916116321346</v>
      </c>
      <c r="J139" s="4">
        <f t="shared" ref="J139:J140" si="42">F139/D139*100</f>
        <v>35.416666666666671</v>
      </c>
    </row>
    <row r="140" spans="1:10" x14ac:dyDescent="0.25">
      <c r="A140" s="4"/>
      <c r="B140" s="4" t="s">
        <v>10</v>
      </c>
      <c r="C140" s="4">
        <f>SUM(C136,C138)</f>
        <v>650032</v>
      </c>
      <c r="D140" s="4">
        <f>SUM(D136,D138)</f>
        <v>544</v>
      </c>
      <c r="E140" s="4">
        <f t="shared" si="41"/>
        <v>324</v>
      </c>
      <c r="F140" s="4">
        <f t="shared" si="41"/>
        <v>175</v>
      </c>
      <c r="G140" s="4">
        <f t="shared" si="41"/>
        <v>181</v>
      </c>
      <c r="H140" s="4">
        <f>SUM(H136,H138)</f>
        <v>0</v>
      </c>
      <c r="I140" s="4">
        <f t="shared" ref="I140" si="43">D140/C140*1000000</f>
        <v>836.88187658453739</v>
      </c>
      <c r="J140" s="4">
        <f t="shared" si="42"/>
        <v>32.169117647058826</v>
      </c>
    </row>
    <row r="141" spans="1:10" x14ac:dyDescent="0.25">
      <c r="B141" s="4" t="s">
        <v>92</v>
      </c>
      <c r="C141" s="4">
        <f>SUM(C139:C140)</f>
        <v>912443</v>
      </c>
      <c r="D141" s="4">
        <f t="shared" ref="D141:G141" si="44">SUM(D139:D140)</f>
        <v>592</v>
      </c>
      <c r="E141" s="4">
        <f t="shared" si="44"/>
        <v>430</v>
      </c>
      <c r="F141" s="4">
        <f t="shared" si="44"/>
        <v>192</v>
      </c>
      <c r="G141" s="4">
        <f t="shared" si="44"/>
        <v>275</v>
      </c>
      <c r="H141" s="4"/>
      <c r="I141" s="4">
        <f>D141/C141*1000000</f>
        <v>648.8076515464528</v>
      </c>
      <c r="J141" s="4">
        <f>F141/D141*100</f>
        <v>32.432432432432435</v>
      </c>
    </row>
    <row r="145" spans="1:10" s="12" customFormat="1" x14ac:dyDescent="0.25"/>
    <row r="148" spans="1:10" x14ac:dyDescent="0.25">
      <c r="A148" t="s">
        <v>62</v>
      </c>
      <c r="C148" t="s">
        <v>63</v>
      </c>
      <c r="D148" t="s">
        <v>87</v>
      </c>
      <c r="E148" t="s">
        <v>158</v>
      </c>
      <c r="F148" t="s">
        <v>159</v>
      </c>
      <c r="G148" t="s">
        <v>160</v>
      </c>
      <c r="H148" t="s">
        <v>61</v>
      </c>
      <c r="I148" t="s">
        <v>89</v>
      </c>
      <c r="J148" t="s">
        <v>161</v>
      </c>
    </row>
    <row r="149" spans="1:10" x14ac:dyDescent="0.25">
      <c r="A149" t="s">
        <v>186</v>
      </c>
      <c r="B149" t="s">
        <v>9</v>
      </c>
      <c r="C149">
        <v>62644</v>
      </c>
      <c r="D149">
        <v>78</v>
      </c>
      <c r="E149">
        <v>19</v>
      </c>
      <c r="F149">
        <v>4</v>
      </c>
      <c r="G149">
        <v>1</v>
      </c>
      <c r="I149">
        <f t="shared" ref="I149:I154" si="45">D149/C149*1000000</f>
        <v>1245.131217674478</v>
      </c>
      <c r="J149">
        <f t="shared" ref="J149:J154" si="46">F149/D149*100</f>
        <v>5.1282051282051277</v>
      </c>
    </row>
    <row r="150" spans="1:10" x14ac:dyDescent="0.25">
      <c r="B150" t="s">
        <v>10</v>
      </c>
      <c r="C150">
        <v>234220</v>
      </c>
      <c r="D150">
        <v>251</v>
      </c>
      <c r="E150">
        <v>45</v>
      </c>
      <c r="F150">
        <v>20</v>
      </c>
      <c r="G150">
        <v>4</v>
      </c>
      <c r="I150">
        <f t="shared" si="45"/>
        <v>1071.6420459397148</v>
      </c>
      <c r="J150">
        <f t="shared" si="46"/>
        <v>7.9681274900398407</v>
      </c>
    </row>
    <row r="151" spans="1:10" x14ac:dyDescent="0.25">
      <c r="A151" t="s">
        <v>187</v>
      </c>
      <c r="B151" t="s">
        <v>9</v>
      </c>
      <c r="C151">
        <v>92566</v>
      </c>
      <c r="D151">
        <v>112</v>
      </c>
      <c r="E151">
        <v>29</v>
      </c>
      <c r="F151">
        <v>6</v>
      </c>
      <c r="G151">
        <v>3</v>
      </c>
      <c r="I151">
        <f t="shared" si="45"/>
        <v>1209.9474969211155</v>
      </c>
      <c r="J151">
        <f t="shared" si="46"/>
        <v>5.3571428571428568</v>
      </c>
    </row>
    <row r="152" spans="1:10" x14ac:dyDescent="0.25">
      <c r="B152" t="s">
        <v>10</v>
      </c>
      <c r="C152">
        <v>322220</v>
      </c>
      <c r="D152">
        <v>319</v>
      </c>
      <c r="E152">
        <v>55</v>
      </c>
      <c r="F152">
        <v>20</v>
      </c>
      <c r="G152">
        <v>3</v>
      </c>
      <c r="I152">
        <f t="shared" si="45"/>
        <v>990.00682763329405</v>
      </c>
      <c r="J152">
        <f t="shared" si="46"/>
        <v>6.2695924764890272</v>
      </c>
    </row>
    <row r="153" spans="1:10" x14ac:dyDescent="0.25">
      <c r="A153" s="4" t="s">
        <v>92</v>
      </c>
      <c r="B153" s="4" t="s">
        <v>9</v>
      </c>
      <c r="C153" s="4">
        <f>SUM(C149,C151)</f>
        <v>155210</v>
      </c>
      <c r="D153" s="4">
        <f t="shared" ref="D153:H154" si="47">SUM(D149,D151)</f>
        <v>190</v>
      </c>
      <c r="E153" s="4">
        <f t="shared" si="47"/>
        <v>48</v>
      </c>
      <c r="F153" s="4">
        <f t="shared" si="47"/>
        <v>10</v>
      </c>
      <c r="G153" s="4">
        <f t="shared" si="47"/>
        <v>4</v>
      </c>
      <c r="H153" s="4">
        <f t="shared" si="47"/>
        <v>0</v>
      </c>
      <c r="I153" s="4">
        <f t="shared" si="45"/>
        <v>1224.1479286128472</v>
      </c>
      <c r="J153" s="4">
        <f t="shared" si="46"/>
        <v>5.2631578947368416</v>
      </c>
    </row>
    <row r="154" spans="1:10" x14ac:dyDescent="0.25">
      <c r="A154" s="4"/>
      <c r="B154" s="4" t="s">
        <v>10</v>
      </c>
      <c r="C154" s="4">
        <f>SUM(C150,C152)</f>
        <v>556440</v>
      </c>
      <c r="D154" s="4">
        <f t="shared" si="47"/>
        <v>570</v>
      </c>
      <c r="E154" s="4">
        <f t="shared" si="47"/>
        <v>100</v>
      </c>
      <c r="F154" s="4">
        <f t="shared" si="47"/>
        <v>40</v>
      </c>
      <c r="G154" s="4">
        <f t="shared" si="47"/>
        <v>7</v>
      </c>
      <c r="H154" s="4">
        <f t="shared" si="47"/>
        <v>0</v>
      </c>
      <c r="I154" s="4">
        <f t="shared" si="45"/>
        <v>1024.3692042268708</v>
      </c>
      <c r="J154" s="4">
        <f t="shared" si="46"/>
        <v>7.0175438596491224</v>
      </c>
    </row>
    <row r="155" spans="1:10" x14ac:dyDescent="0.25">
      <c r="B155" s="4" t="s">
        <v>92</v>
      </c>
      <c r="C155" s="4">
        <f>SUM(C153:C154)</f>
        <v>711650</v>
      </c>
      <c r="D155" s="4">
        <f t="shared" ref="D155:H155" si="48">SUM(D153:D154)</f>
        <v>760</v>
      </c>
      <c r="E155" s="4">
        <f t="shared" si="48"/>
        <v>148</v>
      </c>
      <c r="F155" s="4">
        <f t="shared" si="48"/>
        <v>50</v>
      </c>
      <c r="G155" s="4">
        <f t="shared" si="48"/>
        <v>11</v>
      </c>
      <c r="H155" s="4">
        <f t="shared" si="48"/>
        <v>0</v>
      </c>
      <c r="I155" s="4">
        <f>D155/C155*1000000</f>
        <v>1067.9407011873814</v>
      </c>
      <c r="J155" s="4">
        <f>F155/D155*100</f>
        <v>6.5789473684210522</v>
      </c>
    </row>
    <row r="158" spans="1:10" x14ac:dyDescent="0.25">
      <c r="E158" t="s">
        <v>188</v>
      </c>
      <c r="G158" t="s">
        <v>189</v>
      </c>
    </row>
    <row r="159" spans="1:10" x14ac:dyDescent="0.25">
      <c r="A159" t="s">
        <v>62</v>
      </c>
      <c r="C159" t="s">
        <v>63</v>
      </c>
      <c r="D159" t="s">
        <v>87</v>
      </c>
      <c r="E159" t="s">
        <v>158</v>
      </c>
      <c r="F159" t="s">
        <v>159</v>
      </c>
      <c r="G159" t="s">
        <v>160</v>
      </c>
      <c r="H159" t="s">
        <v>61</v>
      </c>
      <c r="I159" t="s">
        <v>89</v>
      </c>
      <c r="J159" t="s">
        <v>161</v>
      </c>
    </row>
    <row r="160" spans="1:10" x14ac:dyDescent="0.25">
      <c r="A160" t="s">
        <v>190</v>
      </c>
      <c r="B160" t="s">
        <v>9</v>
      </c>
      <c r="C160">
        <v>121963</v>
      </c>
      <c r="D160">
        <v>133</v>
      </c>
      <c r="E160">
        <v>51</v>
      </c>
      <c r="F160">
        <v>17</v>
      </c>
      <c r="G160">
        <v>6</v>
      </c>
      <c r="I160">
        <f>D160/C160*1000000</f>
        <v>1090.4946582160164</v>
      </c>
      <c r="J160">
        <f>F160/D160*100</f>
        <v>12.781954887218044</v>
      </c>
    </row>
    <row r="161" spans="1:10" x14ac:dyDescent="0.25">
      <c r="B161" t="s">
        <v>10</v>
      </c>
      <c r="C161">
        <v>220229</v>
      </c>
      <c r="D161">
        <v>253</v>
      </c>
      <c r="E161">
        <v>69</v>
      </c>
      <c r="F161">
        <v>23</v>
      </c>
      <c r="G161">
        <v>16</v>
      </c>
      <c r="I161">
        <f>D161/C161*1000000</f>
        <v>1148.8041992653102</v>
      </c>
      <c r="J161">
        <f>F161/D161*100</f>
        <v>9.0909090909090917</v>
      </c>
    </row>
    <row r="162" spans="1:10" x14ac:dyDescent="0.25">
      <c r="A162" t="s">
        <v>191</v>
      </c>
      <c r="B162" t="s">
        <v>9</v>
      </c>
      <c r="C162">
        <v>65134</v>
      </c>
      <c r="D162">
        <v>81</v>
      </c>
      <c r="E162">
        <v>17</v>
      </c>
      <c r="F162">
        <v>3</v>
      </c>
      <c r="G162">
        <v>4</v>
      </c>
      <c r="I162">
        <f>D162/C162*1000000</f>
        <v>1243.590137255504</v>
      </c>
      <c r="J162">
        <f>F162/D162*100</f>
        <v>3.7037037037037033</v>
      </c>
    </row>
    <row r="163" spans="1:10" x14ac:dyDescent="0.25">
      <c r="B163" t="s">
        <v>10</v>
      </c>
      <c r="C163">
        <v>210890</v>
      </c>
      <c r="D163">
        <v>260</v>
      </c>
      <c r="E163">
        <v>40</v>
      </c>
      <c r="F163">
        <v>10</v>
      </c>
      <c r="G163">
        <v>3</v>
      </c>
      <c r="I163">
        <f>D163/C163*1000000</f>
        <v>1232.8702167006497</v>
      </c>
      <c r="J163">
        <f>F163/D163*100</f>
        <v>3.8461538461538463</v>
      </c>
    </row>
    <row r="164" spans="1:10" x14ac:dyDescent="0.25">
      <c r="A164" s="4" t="s">
        <v>92</v>
      </c>
      <c r="B164" s="4" t="s">
        <v>9</v>
      </c>
      <c r="C164" s="4">
        <f>SUM(C160,C162)</f>
        <v>187097</v>
      </c>
      <c r="D164" s="4">
        <f>SUM(D160,D162)</f>
        <v>214</v>
      </c>
      <c r="E164" s="4">
        <f t="shared" ref="E164:H165" si="49">SUM(E160,E162)</f>
        <v>68</v>
      </c>
      <c r="F164" s="4">
        <f t="shared" si="49"/>
        <v>20</v>
      </c>
      <c r="G164" s="4">
        <f t="shared" si="49"/>
        <v>10</v>
      </c>
      <c r="H164" s="4">
        <f t="shared" si="49"/>
        <v>0</v>
      </c>
      <c r="I164" s="4">
        <f>D164/C164*1000000</f>
        <v>1143.7917230099895</v>
      </c>
      <c r="J164" s="4">
        <f t="shared" ref="J164:J165" si="50">F164/D164*100</f>
        <v>9.3457943925233646</v>
      </c>
    </row>
    <row r="165" spans="1:10" x14ac:dyDescent="0.25">
      <c r="A165" s="4"/>
      <c r="B165" s="4" t="s">
        <v>10</v>
      </c>
      <c r="C165" s="4">
        <f>SUM(C161,C163)</f>
        <v>431119</v>
      </c>
      <c r="D165" s="4">
        <f>SUM(D161,D163)</f>
        <v>513</v>
      </c>
      <c r="E165" s="4">
        <f t="shared" si="49"/>
        <v>109</v>
      </c>
      <c r="F165" s="4">
        <f t="shared" si="49"/>
        <v>33</v>
      </c>
      <c r="G165" s="4">
        <f t="shared" si="49"/>
        <v>19</v>
      </c>
      <c r="H165" s="4">
        <f>SUM(H161,H163)</f>
        <v>0</v>
      </c>
      <c r="I165" s="4">
        <f t="shared" ref="I165" si="51">D165/C165*1000000</f>
        <v>1189.926679176747</v>
      </c>
      <c r="J165" s="4">
        <f t="shared" si="50"/>
        <v>6.4327485380116958</v>
      </c>
    </row>
    <row r="166" spans="1:10" x14ac:dyDescent="0.25">
      <c r="B166" s="4" t="s">
        <v>92</v>
      </c>
      <c r="C166" s="4">
        <f>SUM(C164:C165)</f>
        <v>618216</v>
      </c>
      <c r="D166" s="4">
        <f t="shared" ref="D166:G166" si="52">SUM(D164:D165)</f>
        <v>727</v>
      </c>
      <c r="E166" s="4">
        <f t="shared" si="52"/>
        <v>177</v>
      </c>
      <c r="F166" s="4">
        <f t="shared" si="52"/>
        <v>53</v>
      </c>
      <c r="G166" s="4">
        <f t="shared" si="52"/>
        <v>29</v>
      </c>
      <c r="H166" s="4"/>
      <c r="I166" s="4">
        <f>D166/C166*1000000</f>
        <v>1175.9643878514953</v>
      </c>
      <c r="J166" s="4">
        <f>F166/D166*100</f>
        <v>7.2902338376891338</v>
      </c>
    </row>
    <row r="169" spans="1:10" x14ac:dyDescent="0.25">
      <c r="A169" t="s">
        <v>62</v>
      </c>
      <c r="C169" t="s">
        <v>63</v>
      </c>
      <c r="D169" t="s">
        <v>87</v>
      </c>
      <c r="E169" t="s">
        <v>158</v>
      </c>
      <c r="F169" t="s">
        <v>159</v>
      </c>
      <c r="G169" t="s">
        <v>160</v>
      </c>
      <c r="H169" t="s">
        <v>61</v>
      </c>
      <c r="I169" t="s">
        <v>89</v>
      </c>
      <c r="J169" t="s">
        <v>161</v>
      </c>
    </row>
    <row r="170" spans="1:10" x14ac:dyDescent="0.25">
      <c r="A170" t="s">
        <v>192</v>
      </c>
      <c r="B170" t="s">
        <v>9</v>
      </c>
      <c r="C170">
        <v>94429</v>
      </c>
      <c r="D170">
        <v>143</v>
      </c>
      <c r="E170">
        <v>18</v>
      </c>
      <c r="F170">
        <v>2</v>
      </c>
      <c r="G170">
        <v>13</v>
      </c>
      <c r="I170">
        <f t="shared" ref="I170:I175" si="53">D170/C170*1000000</f>
        <v>1514.3652903239472</v>
      </c>
      <c r="J170">
        <f t="shared" ref="J170:J175" si="54">F170/D170*100</f>
        <v>1.3986013986013985</v>
      </c>
    </row>
    <row r="171" spans="1:10" x14ac:dyDescent="0.25">
      <c r="B171" t="s">
        <v>10</v>
      </c>
      <c r="C171">
        <v>311053</v>
      </c>
      <c r="D171">
        <v>351</v>
      </c>
      <c r="E171">
        <v>35</v>
      </c>
      <c r="F171">
        <v>5</v>
      </c>
      <c r="G171">
        <v>18</v>
      </c>
      <c r="I171">
        <f t="shared" si="53"/>
        <v>1128.4250593950228</v>
      </c>
      <c r="J171">
        <f t="shared" si="54"/>
        <v>1.4245014245014245</v>
      </c>
    </row>
    <row r="172" spans="1:10" x14ac:dyDescent="0.25">
      <c r="A172" t="s">
        <v>193</v>
      </c>
      <c r="B172" t="s">
        <v>9</v>
      </c>
      <c r="C172">
        <v>97724</v>
      </c>
      <c r="D172">
        <v>149</v>
      </c>
      <c r="E172">
        <v>5</v>
      </c>
      <c r="F172">
        <v>4</v>
      </c>
      <c r="G172">
        <v>3</v>
      </c>
      <c r="I172">
        <f t="shared" si="53"/>
        <v>1524.7022225860587</v>
      </c>
      <c r="J172">
        <f t="shared" si="54"/>
        <v>2.6845637583892619</v>
      </c>
    </row>
    <row r="173" spans="1:10" x14ac:dyDescent="0.25">
      <c r="B173" t="s">
        <v>10</v>
      </c>
      <c r="C173">
        <v>390775</v>
      </c>
      <c r="D173">
        <v>462</v>
      </c>
      <c r="E173">
        <v>9</v>
      </c>
      <c r="F173">
        <v>1</v>
      </c>
      <c r="G173">
        <v>3</v>
      </c>
      <c r="I173">
        <f t="shared" si="53"/>
        <v>1182.2660098522167</v>
      </c>
      <c r="J173">
        <f t="shared" si="54"/>
        <v>0.21645021645021645</v>
      </c>
    </row>
    <row r="174" spans="1:10" x14ac:dyDescent="0.25">
      <c r="A174" s="4" t="s">
        <v>92</v>
      </c>
      <c r="B174" s="4" t="s">
        <v>9</v>
      </c>
      <c r="C174" s="4">
        <f>SUM(C170,C172)</f>
        <v>192153</v>
      </c>
      <c r="D174" s="4">
        <f t="shared" ref="D174:H175" si="55">SUM(D170,D172)</f>
        <v>292</v>
      </c>
      <c r="E174" s="4">
        <f t="shared" si="55"/>
        <v>23</v>
      </c>
      <c r="F174" s="4">
        <f t="shared" si="55"/>
        <v>6</v>
      </c>
      <c r="G174" s="4">
        <f t="shared" si="55"/>
        <v>16</v>
      </c>
      <c r="H174" s="4">
        <f t="shared" si="55"/>
        <v>0</v>
      </c>
      <c r="I174" s="4">
        <f t="shared" si="53"/>
        <v>1519.6223842458876</v>
      </c>
      <c r="J174" s="4">
        <f t="shared" si="54"/>
        <v>2.054794520547945</v>
      </c>
    </row>
    <row r="175" spans="1:10" x14ac:dyDescent="0.25">
      <c r="A175" s="4"/>
      <c r="B175" s="4" t="s">
        <v>10</v>
      </c>
      <c r="C175" s="4">
        <f>SUM(C171,C173)</f>
        <v>701828</v>
      </c>
      <c r="D175" s="4">
        <f t="shared" si="55"/>
        <v>813</v>
      </c>
      <c r="E175" s="4">
        <f t="shared" si="55"/>
        <v>44</v>
      </c>
      <c r="F175" s="4">
        <f t="shared" si="55"/>
        <v>6</v>
      </c>
      <c r="G175" s="4">
        <f t="shared" si="55"/>
        <v>21</v>
      </c>
      <c r="H175" s="4">
        <f t="shared" si="55"/>
        <v>0</v>
      </c>
      <c r="I175" s="4">
        <f t="shared" si="53"/>
        <v>1158.4034834745835</v>
      </c>
      <c r="J175" s="4">
        <f t="shared" si="54"/>
        <v>0.73800738007380073</v>
      </c>
    </row>
    <row r="176" spans="1:10" x14ac:dyDescent="0.25">
      <c r="B176" s="4" t="s">
        <v>92</v>
      </c>
      <c r="C176" s="4">
        <f>SUM(C174:C175)</f>
        <v>893981</v>
      </c>
      <c r="D176" s="4">
        <f t="shared" ref="D176:G176" si="56">SUM(D174:D175)</f>
        <v>1105</v>
      </c>
      <c r="E176" s="4">
        <f t="shared" si="56"/>
        <v>67</v>
      </c>
      <c r="F176" s="4">
        <f t="shared" si="56"/>
        <v>12</v>
      </c>
      <c r="G176" s="4">
        <f t="shared" si="56"/>
        <v>37</v>
      </c>
      <c r="H176" s="4"/>
      <c r="I176" s="4">
        <f>D176/C176*1000000</f>
        <v>1236.0441664867599</v>
      </c>
      <c r="J176" s="4">
        <f>F176/D176*100</f>
        <v>1.0859728506787329</v>
      </c>
    </row>
    <row r="179" spans="1:10" x14ac:dyDescent="0.25">
      <c r="E179" t="s">
        <v>188</v>
      </c>
      <c r="G179" t="s">
        <v>189</v>
      </c>
    </row>
    <row r="180" spans="1:10" x14ac:dyDescent="0.25">
      <c r="A180" t="s">
        <v>62</v>
      </c>
      <c r="C180" t="s">
        <v>63</v>
      </c>
      <c r="D180" t="s">
        <v>87</v>
      </c>
      <c r="E180" t="s">
        <v>158</v>
      </c>
      <c r="F180" t="s">
        <v>159</v>
      </c>
      <c r="G180" t="s">
        <v>160</v>
      </c>
      <c r="H180" t="s">
        <v>61</v>
      </c>
      <c r="I180" t="s">
        <v>89</v>
      </c>
      <c r="J180" t="s">
        <v>161</v>
      </c>
    </row>
    <row r="181" spans="1:10" x14ac:dyDescent="0.25">
      <c r="A181" t="s">
        <v>194</v>
      </c>
      <c r="B181" t="s">
        <v>9</v>
      </c>
      <c r="C181">
        <v>102672</v>
      </c>
      <c r="D181">
        <v>140</v>
      </c>
      <c r="E181">
        <v>39</v>
      </c>
      <c r="F181">
        <v>12</v>
      </c>
      <c r="G181">
        <v>2</v>
      </c>
      <c r="I181">
        <f t="shared" ref="I181:I188" si="57">D181/C181*1000000</f>
        <v>1363.5655290634252</v>
      </c>
      <c r="J181">
        <f t="shared" ref="J181:J188" si="58">F181/D181*100</f>
        <v>8.5714285714285712</v>
      </c>
    </row>
    <row r="182" spans="1:10" x14ac:dyDescent="0.25">
      <c r="B182" t="s">
        <v>10</v>
      </c>
      <c r="C182">
        <v>379493</v>
      </c>
      <c r="D182">
        <v>428</v>
      </c>
      <c r="E182">
        <v>65</v>
      </c>
      <c r="F182">
        <v>24</v>
      </c>
      <c r="G182">
        <v>12</v>
      </c>
      <c r="I182">
        <f t="shared" si="57"/>
        <v>1127.8205395092925</v>
      </c>
      <c r="J182">
        <f t="shared" si="58"/>
        <v>5.6074766355140184</v>
      </c>
    </row>
    <row r="183" spans="1:10" x14ac:dyDescent="0.25">
      <c r="A183" t="s">
        <v>195</v>
      </c>
      <c r="B183" t="s">
        <v>9</v>
      </c>
      <c r="C183">
        <v>80971</v>
      </c>
      <c r="D183">
        <v>123</v>
      </c>
      <c r="E183">
        <v>23</v>
      </c>
      <c r="F183">
        <v>10</v>
      </c>
      <c r="G183">
        <v>1</v>
      </c>
      <c r="I183">
        <f t="shared" si="57"/>
        <v>1519.0623803584001</v>
      </c>
      <c r="J183">
        <f t="shared" si="58"/>
        <v>8.1300813008130071</v>
      </c>
    </row>
    <row r="184" spans="1:10" x14ac:dyDescent="0.25">
      <c r="B184" t="s">
        <v>10</v>
      </c>
      <c r="C184">
        <v>373101</v>
      </c>
      <c r="D184">
        <v>408</v>
      </c>
      <c r="E184">
        <v>25</v>
      </c>
      <c r="F184">
        <v>9</v>
      </c>
      <c r="G184">
        <v>0</v>
      </c>
      <c r="I184">
        <f t="shared" si="57"/>
        <v>1093.5376747851119</v>
      </c>
      <c r="J184">
        <f t="shared" si="58"/>
        <v>2.2058823529411766</v>
      </c>
    </row>
    <row r="185" spans="1:10" x14ac:dyDescent="0.25">
      <c r="A185" t="s">
        <v>196</v>
      </c>
      <c r="B185" t="s">
        <v>9</v>
      </c>
      <c r="C185">
        <v>92630</v>
      </c>
      <c r="D185">
        <v>78</v>
      </c>
      <c r="E185">
        <v>28</v>
      </c>
      <c r="F185">
        <v>17</v>
      </c>
      <c r="G185">
        <v>1</v>
      </c>
      <c r="I185">
        <f t="shared" si="57"/>
        <v>842.05980783763368</v>
      </c>
      <c r="J185">
        <f t="shared" si="58"/>
        <v>21.794871794871796</v>
      </c>
    </row>
    <row r="186" spans="1:10" x14ac:dyDescent="0.25">
      <c r="B186" t="s">
        <v>10</v>
      </c>
      <c r="C186">
        <v>434126</v>
      </c>
      <c r="D186">
        <v>376</v>
      </c>
      <c r="E186">
        <v>70</v>
      </c>
      <c r="F186">
        <v>37</v>
      </c>
      <c r="G186">
        <v>1</v>
      </c>
      <c r="I186">
        <f t="shared" si="57"/>
        <v>866.10799629600626</v>
      </c>
      <c r="J186">
        <f t="shared" si="58"/>
        <v>9.8404255319148941</v>
      </c>
    </row>
    <row r="187" spans="1:10" x14ac:dyDescent="0.25">
      <c r="A187" s="4" t="s">
        <v>92</v>
      </c>
      <c r="B187" s="4" t="s">
        <v>9</v>
      </c>
      <c r="C187" s="4">
        <f>SUM(C181,C183,C185)</f>
        <v>276273</v>
      </c>
      <c r="D187" s="4">
        <f t="shared" ref="D187:H188" si="59">SUM(D181,D183,D185)</f>
        <v>341</v>
      </c>
      <c r="E187" s="4">
        <f t="shared" si="59"/>
        <v>90</v>
      </c>
      <c r="F187" s="4">
        <f t="shared" si="59"/>
        <v>39</v>
      </c>
      <c r="G187" s="4">
        <f t="shared" si="59"/>
        <v>4</v>
      </c>
      <c r="H187" s="4">
        <f t="shared" si="59"/>
        <v>0</v>
      </c>
      <c r="I187" s="4">
        <f t="shared" si="57"/>
        <v>1234.2863761569172</v>
      </c>
      <c r="J187" s="4">
        <f t="shared" si="58"/>
        <v>11.436950146627565</v>
      </c>
    </row>
    <row r="188" spans="1:10" x14ac:dyDescent="0.25">
      <c r="A188" s="4"/>
      <c r="B188" s="4" t="s">
        <v>10</v>
      </c>
      <c r="C188" s="4">
        <f>SUM(C182,C184,C186)</f>
        <v>1186720</v>
      </c>
      <c r="D188" s="4">
        <f t="shared" si="59"/>
        <v>1212</v>
      </c>
      <c r="E188" s="4">
        <f t="shared" si="59"/>
        <v>160</v>
      </c>
      <c r="F188" s="4">
        <f t="shared" si="59"/>
        <v>70</v>
      </c>
      <c r="G188" s="4">
        <f t="shared" si="59"/>
        <v>13</v>
      </c>
      <c r="H188" s="4">
        <f t="shared" si="59"/>
        <v>0</v>
      </c>
      <c r="I188" s="4">
        <f t="shared" si="57"/>
        <v>1021.3024133746798</v>
      </c>
      <c r="J188" s="4">
        <f t="shared" si="58"/>
        <v>5.7755775577557751</v>
      </c>
    </row>
    <row r="189" spans="1:10" x14ac:dyDescent="0.25">
      <c r="B189" s="4" t="s">
        <v>92</v>
      </c>
      <c r="C189" s="4">
        <f>SUM(C187:C188)</f>
        <v>1462993</v>
      </c>
      <c r="D189" s="4">
        <f t="shared" ref="D189:H189" si="60">SUM(D187:D188)</f>
        <v>1553</v>
      </c>
      <c r="E189" s="4">
        <f t="shared" si="60"/>
        <v>250</v>
      </c>
      <c r="F189" s="4">
        <f t="shared" si="60"/>
        <v>109</v>
      </c>
      <c r="G189" s="4">
        <f t="shared" si="60"/>
        <v>17</v>
      </c>
      <c r="H189" s="4">
        <f t="shared" si="60"/>
        <v>0</v>
      </c>
      <c r="I189" s="4">
        <f>D189/C189*1000000</f>
        <v>1061.5225089935493</v>
      </c>
      <c r="J189" s="4">
        <f>F189/D189*100</f>
        <v>7.0186735350933667</v>
      </c>
    </row>
  </sheetData>
  <phoneticPr fontId="4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56ED-2AD0-4E9A-BAFF-8083EE706812}">
  <dimension ref="A3:M204"/>
  <sheetViews>
    <sheetView topLeftCell="A103" zoomScale="85" zoomScaleNormal="85" workbookViewId="0">
      <selection activeCell="F61" sqref="F61:F62"/>
    </sheetView>
  </sheetViews>
  <sheetFormatPr baseColWidth="10" defaultRowHeight="15" x14ac:dyDescent="0.25"/>
  <sheetData>
    <row r="3" spans="2:10" x14ac:dyDescent="0.25">
      <c r="B3" s="4" t="s">
        <v>210</v>
      </c>
    </row>
    <row r="5" spans="2:10" x14ac:dyDescent="0.25">
      <c r="B5" s="5"/>
      <c r="C5" s="15" t="s">
        <v>0</v>
      </c>
      <c r="D5" s="15"/>
      <c r="E5" s="15"/>
      <c r="F5" s="15"/>
      <c r="G5" s="16" t="s">
        <v>1</v>
      </c>
      <c r="H5" s="16"/>
      <c r="I5" s="16"/>
      <c r="J5" s="16"/>
    </row>
    <row r="6" spans="2:10" x14ac:dyDescent="0.25">
      <c r="B6" s="17" t="s">
        <v>2</v>
      </c>
      <c r="C6" s="1">
        <v>0</v>
      </c>
      <c r="D6" s="1">
        <v>0.48780499999999999</v>
      </c>
      <c r="E6" s="1">
        <v>0.52631600000000001</v>
      </c>
      <c r="F6" s="1">
        <v>1.117318</v>
      </c>
      <c r="G6" s="6">
        <v>0.17513100000000001</v>
      </c>
      <c r="H6" s="6">
        <v>0.32948899999999998</v>
      </c>
      <c r="I6" s="6">
        <v>0.78740200000000005</v>
      </c>
      <c r="J6" s="6">
        <v>0.76628399999999997</v>
      </c>
    </row>
    <row r="7" spans="2:10" x14ac:dyDescent="0.25">
      <c r="B7" s="17" t="s">
        <v>35</v>
      </c>
      <c r="C7" s="1">
        <v>3.4482759999999999</v>
      </c>
      <c r="D7" s="1">
        <v>6.6115700000000004</v>
      </c>
      <c r="E7" s="1">
        <v>2.5</v>
      </c>
      <c r="F7" s="1">
        <v>2.1052629999999999</v>
      </c>
      <c r="G7" s="6">
        <v>1.5625</v>
      </c>
      <c r="H7" s="6">
        <v>0.481541</v>
      </c>
      <c r="I7" s="6">
        <v>2.8833549999999999</v>
      </c>
      <c r="J7" s="6">
        <v>1.47929</v>
      </c>
    </row>
    <row r="8" spans="2:10" x14ac:dyDescent="0.25">
      <c r="B8" s="17" t="s">
        <v>36</v>
      </c>
      <c r="C8" s="1">
        <v>6.9767440000000001</v>
      </c>
      <c r="D8" s="1">
        <v>38.461539999999999</v>
      </c>
      <c r="E8" s="1">
        <v>17.64706</v>
      </c>
      <c r="F8" s="1">
        <v>12.5</v>
      </c>
      <c r="G8" s="6">
        <v>0.79872200000000004</v>
      </c>
      <c r="H8" s="6">
        <v>1.8761730000000001</v>
      </c>
      <c r="I8" s="6">
        <v>3.3302499999999999</v>
      </c>
      <c r="J8" s="6">
        <v>3.2626430000000002</v>
      </c>
    </row>
    <row r="9" spans="2:10" x14ac:dyDescent="0.25">
      <c r="B9" s="17" t="s">
        <v>37</v>
      </c>
      <c r="C9" s="1">
        <v>9.0909089999999999</v>
      </c>
      <c r="D9" s="1">
        <v>33.333329999999997</v>
      </c>
      <c r="E9" s="1">
        <v>10.81081</v>
      </c>
      <c r="F9" s="1">
        <v>20.454550000000001</v>
      </c>
      <c r="G9" s="6">
        <v>2.0881669999999999</v>
      </c>
      <c r="H9" s="6">
        <v>0.77220100000000003</v>
      </c>
      <c r="I9" s="6">
        <v>1.99637</v>
      </c>
      <c r="J9" s="6">
        <v>3.4833090000000002</v>
      </c>
    </row>
    <row r="12" spans="2:10" s="12" customFormat="1" x14ac:dyDescent="0.25"/>
    <row r="15" spans="2:10" x14ac:dyDescent="0.25">
      <c r="E15" s="9"/>
      <c r="F15" s="9"/>
      <c r="G15" s="9"/>
      <c r="H15" s="9"/>
    </row>
    <row r="16" spans="2:10" x14ac:dyDescent="0.25">
      <c r="B16" t="s">
        <v>59</v>
      </c>
      <c r="E16" s="9" t="s">
        <v>135</v>
      </c>
      <c r="F16" s="9"/>
      <c r="G16" s="9"/>
      <c r="H16" s="9"/>
    </row>
    <row r="17" spans="2:8" x14ac:dyDescent="0.25">
      <c r="D17" t="s">
        <v>60</v>
      </c>
      <c r="E17" s="9" t="s">
        <v>136</v>
      </c>
      <c r="F17" t="s">
        <v>156</v>
      </c>
      <c r="G17" s="9"/>
      <c r="H17" s="9"/>
    </row>
    <row r="18" spans="2:8" x14ac:dyDescent="0.25">
      <c r="B18" s="13" t="s">
        <v>40</v>
      </c>
      <c r="C18" t="s">
        <v>9</v>
      </c>
      <c r="D18">
        <v>8</v>
      </c>
      <c r="E18">
        <v>1</v>
      </c>
    </row>
    <row r="19" spans="2:8" x14ac:dyDescent="0.25">
      <c r="C19" t="s">
        <v>10</v>
      </c>
      <c r="D19">
        <v>287</v>
      </c>
      <c r="E19">
        <v>5</v>
      </c>
    </row>
    <row r="20" spans="2:8" x14ac:dyDescent="0.25">
      <c r="B20" s="13" t="s">
        <v>137</v>
      </c>
      <c r="C20" t="s">
        <v>9</v>
      </c>
      <c r="D20">
        <v>29</v>
      </c>
      <c r="E20">
        <v>3</v>
      </c>
    </row>
    <row r="21" spans="2:8" x14ac:dyDescent="0.25">
      <c r="C21" t="s">
        <v>10</v>
      </c>
      <c r="D21">
        <v>264</v>
      </c>
      <c r="E21">
        <v>6</v>
      </c>
    </row>
    <row r="22" spans="2:8" x14ac:dyDescent="0.25">
      <c r="C22" s="4" t="s">
        <v>41</v>
      </c>
      <c r="D22" s="4">
        <f>SUM(D18,D20)</f>
        <v>37</v>
      </c>
      <c r="E22" s="4">
        <f>SUM(E18,E20)</f>
        <v>4</v>
      </c>
      <c r="F22" s="4">
        <f>(E22/D22)*100</f>
        <v>10.810810810810811</v>
      </c>
    </row>
    <row r="23" spans="2:8" x14ac:dyDescent="0.25">
      <c r="C23" s="4" t="s">
        <v>42</v>
      </c>
      <c r="D23" s="4">
        <f>SUM(D19,D21)</f>
        <v>551</v>
      </c>
      <c r="E23" s="4">
        <f>SUM(E19,E21)</f>
        <v>11</v>
      </c>
      <c r="F23" s="4">
        <f>(E23/D23)*100</f>
        <v>1.9963702359346642</v>
      </c>
    </row>
    <row r="26" spans="2:8" x14ac:dyDescent="0.25">
      <c r="B26" s="13" t="s">
        <v>138</v>
      </c>
      <c r="C26" t="s">
        <v>9</v>
      </c>
      <c r="D26">
        <v>56</v>
      </c>
      <c r="E26">
        <v>6</v>
      </c>
    </row>
    <row r="27" spans="2:8" x14ac:dyDescent="0.25">
      <c r="C27" t="s">
        <v>10</v>
      </c>
      <c r="D27">
        <v>332</v>
      </c>
      <c r="E27">
        <v>9</v>
      </c>
    </row>
    <row r="28" spans="2:8" x14ac:dyDescent="0.25">
      <c r="B28" s="13" t="s">
        <v>139</v>
      </c>
      <c r="C28" t="s">
        <v>9</v>
      </c>
      <c r="D28">
        <v>32</v>
      </c>
      <c r="E28">
        <v>12</v>
      </c>
    </row>
    <row r="29" spans="2:8" x14ac:dyDescent="0.25">
      <c r="C29" t="s">
        <v>10</v>
      </c>
      <c r="D29">
        <v>357</v>
      </c>
      <c r="E29">
        <v>15</v>
      </c>
    </row>
    <row r="30" spans="2:8" x14ac:dyDescent="0.25">
      <c r="C30" s="4" t="s">
        <v>41</v>
      </c>
      <c r="D30" s="4">
        <f>SUM(D26,D28)</f>
        <v>88</v>
      </c>
      <c r="E30" s="4">
        <f>SUM(E26,E28)</f>
        <v>18</v>
      </c>
      <c r="F30" s="4">
        <f>(E30/D30)*100</f>
        <v>20.454545454545457</v>
      </c>
    </row>
    <row r="31" spans="2:8" x14ac:dyDescent="0.25">
      <c r="C31" s="4" t="s">
        <v>42</v>
      </c>
      <c r="D31" s="4">
        <f>SUM(D27,D29)</f>
        <v>689</v>
      </c>
      <c r="E31" s="4">
        <f>SUM(E27,E29)</f>
        <v>24</v>
      </c>
      <c r="F31" s="4">
        <f>(E31/D31)*100</f>
        <v>3.483309143686502</v>
      </c>
    </row>
    <row r="32" spans="2:8" x14ac:dyDescent="0.25">
      <c r="C32" s="4"/>
      <c r="D32" s="4"/>
      <c r="E32" s="4"/>
      <c r="F32" s="4"/>
    </row>
    <row r="33" spans="1:12" x14ac:dyDescent="0.25">
      <c r="C33" s="4"/>
      <c r="D33" s="4"/>
      <c r="E33" s="4"/>
      <c r="F33" s="4"/>
    </row>
    <row r="35" spans="1:12" x14ac:dyDescent="0.25">
      <c r="C35" t="s">
        <v>154</v>
      </c>
      <c r="D35" t="s">
        <v>153</v>
      </c>
      <c r="E35" t="s">
        <v>155</v>
      </c>
      <c r="H35" t="s">
        <v>154</v>
      </c>
      <c r="I35" t="s">
        <v>153</v>
      </c>
      <c r="J35" t="s">
        <v>156</v>
      </c>
    </row>
    <row r="36" spans="1:12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t="s">
        <v>65</v>
      </c>
      <c r="B38" s="9" t="s">
        <v>9</v>
      </c>
      <c r="C38" s="9">
        <v>21</v>
      </c>
      <c r="D38" s="9">
        <v>2</v>
      </c>
      <c r="E38" s="9"/>
      <c r="F38" s="9"/>
      <c r="G38" s="9" t="s">
        <v>10</v>
      </c>
      <c r="H38" s="9">
        <v>242</v>
      </c>
      <c r="I38" s="9">
        <v>6</v>
      </c>
      <c r="J38" s="9"/>
      <c r="K38" s="9"/>
      <c r="L38" s="9"/>
    </row>
    <row r="39" spans="1:12" x14ac:dyDescent="0.25">
      <c r="A39" t="s">
        <v>66</v>
      </c>
      <c r="B39" s="9" t="s">
        <v>9</v>
      </c>
      <c r="C39" s="9">
        <v>12</v>
      </c>
      <c r="D39" s="9">
        <v>1</v>
      </c>
      <c r="E39" s="9"/>
      <c r="F39" s="9"/>
      <c r="G39" s="9" t="s">
        <v>10</v>
      </c>
      <c r="H39" s="9">
        <v>189</v>
      </c>
      <c r="I39" s="9">
        <v>3</v>
      </c>
      <c r="J39" s="9"/>
      <c r="K39" s="9"/>
      <c r="L39" s="9"/>
    </row>
    <row r="40" spans="1:12" x14ac:dyDescent="0.25">
      <c r="B40" s="9"/>
      <c r="C40" s="9">
        <v>31</v>
      </c>
      <c r="D40" s="9"/>
      <c r="E40" s="9"/>
      <c r="F40" s="9"/>
      <c r="G40" s="9"/>
      <c r="H40" s="9">
        <v>303</v>
      </c>
      <c r="I40" s="9"/>
      <c r="J40" s="9"/>
      <c r="K40" s="9"/>
      <c r="L40" s="9"/>
    </row>
    <row r="41" spans="1:12" x14ac:dyDescent="0.25">
      <c r="B41" s="10" t="s">
        <v>67</v>
      </c>
      <c r="C41" s="10">
        <f>SUM(C38:C39)</f>
        <v>33</v>
      </c>
      <c r="D41" s="10">
        <f>SUM(D38:D39)</f>
        <v>3</v>
      </c>
      <c r="E41" s="10">
        <f>(D41/C41)*100</f>
        <v>9.0909090909090917</v>
      </c>
      <c r="F41" s="9"/>
      <c r="G41" s="9"/>
      <c r="H41" s="10">
        <f>SUM(H38:H39)</f>
        <v>431</v>
      </c>
      <c r="I41" s="10">
        <f>SUM(I38:I39)</f>
        <v>9</v>
      </c>
      <c r="J41" s="10">
        <f>(I41/H41)*100</f>
        <v>2.0881670533642689</v>
      </c>
      <c r="K41" s="9"/>
      <c r="L41" s="9"/>
    </row>
    <row r="42" spans="1:12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t="s">
        <v>68</v>
      </c>
      <c r="B43" s="9" t="s">
        <v>9</v>
      </c>
      <c r="C43" s="9">
        <v>5</v>
      </c>
      <c r="D43" s="9">
        <v>2</v>
      </c>
      <c r="E43" s="9"/>
      <c r="F43" s="9"/>
      <c r="G43" s="9" t="s">
        <v>10</v>
      </c>
      <c r="H43" s="9">
        <v>198</v>
      </c>
      <c r="I43" s="9">
        <v>1</v>
      </c>
      <c r="J43" s="9"/>
      <c r="K43" s="9"/>
      <c r="L43" s="9"/>
    </row>
    <row r="44" spans="1:12" x14ac:dyDescent="0.25">
      <c r="A44" t="s">
        <v>69</v>
      </c>
      <c r="B44" s="9" t="s">
        <v>9</v>
      </c>
      <c r="C44" s="9">
        <v>4</v>
      </c>
      <c r="D44" s="9">
        <v>1</v>
      </c>
      <c r="E44" s="9"/>
      <c r="F44" s="9"/>
      <c r="G44" s="9" t="s">
        <v>10</v>
      </c>
      <c r="H44" s="9">
        <v>320</v>
      </c>
      <c r="I44" s="9">
        <v>3</v>
      </c>
      <c r="J44" s="9"/>
      <c r="K44" s="9"/>
      <c r="L44" s="9"/>
    </row>
    <row r="45" spans="1:12" x14ac:dyDescent="0.25">
      <c r="B45" s="10" t="s">
        <v>67</v>
      </c>
      <c r="C45" s="10">
        <f>SUM(C43:C44)</f>
        <v>9</v>
      </c>
      <c r="D45" s="10">
        <f>SUM(D43:D44)</f>
        <v>3</v>
      </c>
      <c r="E45" s="10">
        <f>(D45/C45)*100</f>
        <v>33.333333333333329</v>
      </c>
      <c r="F45" s="9"/>
      <c r="G45" s="10" t="s">
        <v>67</v>
      </c>
      <c r="H45" s="10">
        <f>SUM(H43:H44)</f>
        <v>518</v>
      </c>
      <c r="I45" s="10">
        <f>SUM(I43:I44)</f>
        <v>4</v>
      </c>
      <c r="J45" s="10">
        <f>(I45/H45)*100</f>
        <v>0.77220077220077221</v>
      </c>
      <c r="K45" s="9"/>
      <c r="L45" s="9"/>
    </row>
    <row r="46" spans="1:12" x14ac:dyDescent="0.25">
      <c r="B46" s="10"/>
      <c r="C46" s="9"/>
      <c r="D46" s="9"/>
      <c r="E46" s="9"/>
      <c r="F46" s="9"/>
      <c r="G46" s="10"/>
      <c r="H46" s="9"/>
      <c r="I46" s="9"/>
      <c r="J46" s="9"/>
      <c r="K46" s="9"/>
      <c r="L46" s="9"/>
    </row>
    <row r="47" spans="1:12" x14ac:dyDescent="0.25">
      <c r="B47" s="9"/>
      <c r="C47" s="10"/>
      <c r="D47" s="10"/>
      <c r="E47" s="10"/>
      <c r="F47" s="10"/>
      <c r="G47" s="9"/>
      <c r="H47" s="9"/>
      <c r="I47" s="9"/>
      <c r="J47" s="9"/>
      <c r="K47" s="9"/>
      <c r="L47" s="9"/>
    </row>
    <row r="48" spans="1:12" x14ac:dyDescent="0.25">
      <c r="B48" s="9"/>
      <c r="C48" s="10"/>
      <c r="D48" s="10"/>
      <c r="E48" s="10"/>
      <c r="F48" s="10"/>
      <c r="G48" s="9"/>
      <c r="H48" s="9"/>
      <c r="I48" s="9"/>
      <c r="J48" s="9"/>
      <c r="K48" s="9"/>
      <c r="L48" s="9"/>
    </row>
    <row r="49" spans="2:6" x14ac:dyDescent="0.25">
      <c r="C49" s="4"/>
      <c r="D49" s="4"/>
      <c r="E49" s="4"/>
      <c r="F49" s="4"/>
    </row>
    <row r="50" spans="2:6" x14ac:dyDescent="0.25">
      <c r="C50" s="4"/>
      <c r="D50" s="4"/>
      <c r="E50" s="4"/>
      <c r="F50" s="4"/>
    </row>
    <row r="51" spans="2:6" x14ac:dyDescent="0.25">
      <c r="C51" s="4"/>
      <c r="D51" s="4"/>
      <c r="E51" s="4"/>
      <c r="F51" s="4"/>
    </row>
    <row r="52" spans="2:6" x14ac:dyDescent="0.25">
      <c r="C52" s="4"/>
      <c r="D52" s="4"/>
      <c r="E52" s="4"/>
      <c r="F52" s="4"/>
    </row>
    <row r="53" spans="2:6" s="12" customFormat="1" x14ac:dyDescent="0.25"/>
    <row r="54" spans="2:6" x14ac:dyDescent="0.25">
      <c r="D54" t="s">
        <v>60</v>
      </c>
      <c r="E54" s="9" t="s">
        <v>136</v>
      </c>
      <c r="F54" t="s">
        <v>156</v>
      </c>
    </row>
    <row r="55" spans="2:6" x14ac:dyDescent="0.25">
      <c r="B55" s="13" t="s">
        <v>140</v>
      </c>
      <c r="C55" t="s">
        <v>9</v>
      </c>
      <c r="D55">
        <v>16</v>
      </c>
      <c r="E55">
        <v>3</v>
      </c>
    </row>
    <row r="56" spans="2:6" x14ac:dyDescent="0.25">
      <c r="C56" t="s">
        <v>10</v>
      </c>
      <c r="D56">
        <v>375</v>
      </c>
      <c r="E56">
        <v>7</v>
      </c>
    </row>
    <row r="57" spans="2:6" x14ac:dyDescent="0.25">
      <c r="B57" s="13" t="s">
        <v>141</v>
      </c>
      <c r="C57" t="s">
        <v>9</v>
      </c>
      <c r="D57">
        <v>5</v>
      </c>
      <c r="E57">
        <v>0</v>
      </c>
    </row>
    <row r="58" spans="2:6" x14ac:dyDescent="0.25">
      <c r="C58" t="s">
        <v>10</v>
      </c>
      <c r="D58">
        <v>305</v>
      </c>
      <c r="E58">
        <v>8</v>
      </c>
    </row>
    <row r="59" spans="2:6" x14ac:dyDescent="0.25">
      <c r="B59" s="13" t="s">
        <v>142</v>
      </c>
      <c r="C59" t="s">
        <v>9</v>
      </c>
      <c r="D59">
        <v>13</v>
      </c>
      <c r="E59">
        <v>3</v>
      </c>
    </row>
    <row r="60" spans="2:6" x14ac:dyDescent="0.25">
      <c r="C60" t="s">
        <v>10</v>
      </c>
      <c r="D60">
        <v>401</v>
      </c>
      <c r="E60">
        <v>21</v>
      </c>
    </row>
    <row r="61" spans="2:6" x14ac:dyDescent="0.25">
      <c r="C61" s="4" t="s">
        <v>41</v>
      </c>
      <c r="D61" s="4">
        <f>SUM(D55,D57,D59)</f>
        <v>34</v>
      </c>
      <c r="E61" s="4">
        <f>SUM(E55,E57,E59)</f>
        <v>6</v>
      </c>
      <c r="F61" s="4">
        <f>(E61/D61)*100</f>
        <v>17.647058823529413</v>
      </c>
    </row>
    <row r="62" spans="2:6" x14ac:dyDescent="0.25">
      <c r="C62" s="4" t="s">
        <v>42</v>
      </c>
      <c r="D62" s="4">
        <f>SUM(D56,D58,D60)</f>
        <v>1081</v>
      </c>
      <c r="E62" s="4">
        <f>SUM(E56,E58,E60)</f>
        <v>36</v>
      </c>
      <c r="F62" s="4">
        <f>(E62/D62)*100</f>
        <v>3.3302497687326551</v>
      </c>
    </row>
    <row r="64" spans="2:6" x14ac:dyDescent="0.25">
      <c r="D64" t="s">
        <v>60</v>
      </c>
      <c r="E64" s="9" t="s">
        <v>136</v>
      </c>
      <c r="F64" t="s">
        <v>156</v>
      </c>
    </row>
    <row r="65" spans="2:11" x14ac:dyDescent="0.25">
      <c r="B65" s="13" t="s">
        <v>143</v>
      </c>
      <c r="C65" t="s">
        <v>9</v>
      </c>
      <c r="D65">
        <v>28</v>
      </c>
      <c r="E65">
        <v>3</v>
      </c>
    </row>
    <row r="66" spans="2:11" x14ac:dyDescent="0.25">
      <c r="C66" t="s">
        <v>10</v>
      </c>
      <c r="D66">
        <v>286</v>
      </c>
      <c r="E66">
        <v>10</v>
      </c>
    </row>
    <row r="67" spans="2:11" x14ac:dyDescent="0.25">
      <c r="B67" s="13" t="s">
        <v>144</v>
      </c>
      <c r="C67" t="s">
        <v>9</v>
      </c>
      <c r="D67">
        <v>12</v>
      </c>
      <c r="E67">
        <v>2</v>
      </c>
    </row>
    <row r="68" spans="2:11" x14ac:dyDescent="0.25">
      <c r="C68" t="s">
        <v>10</v>
      </c>
      <c r="D68">
        <v>327</v>
      </c>
      <c r="E68">
        <v>10</v>
      </c>
    </row>
    <row r="69" spans="2:11" x14ac:dyDescent="0.25">
      <c r="C69" s="4" t="s">
        <v>41</v>
      </c>
      <c r="D69" s="4">
        <f>SUM(D65,D67)</f>
        <v>40</v>
      </c>
      <c r="E69" s="4">
        <f>SUM(E65,E67)</f>
        <v>5</v>
      </c>
      <c r="F69" s="4">
        <f>(E69/D69)*100</f>
        <v>12.5</v>
      </c>
    </row>
    <row r="70" spans="2:11" x14ac:dyDescent="0.25">
      <c r="C70" s="4" t="s">
        <v>42</v>
      </c>
      <c r="D70" s="4">
        <f>SUM(D66,D68)</f>
        <v>613</v>
      </c>
      <c r="E70" s="4">
        <f>SUM(E66,E68)</f>
        <v>20</v>
      </c>
      <c r="F70" s="4">
        <f>(E70/D70)*100</f>
        <v>3.2626427406199019</v>
      </c>
    </row>
    <row r="71" spans="2:11" x14ac:dyDescent="0.25">
      <c r="D71" s="9"/>
      <c r="E71" s="9"/>
      <c r="F71" s="9"/>
      <c r="G71" s="9"/>
      <c r="H71" s="9"/>
      <c r="I71" s="9"/>
      <c r="J71" s="9"/>
      <c r="K71" s="9"/>
    </row>
    <row r="72" spans="2:11" x14ac:dyDescent="0.25">
      <c r="D72" s="9"/>
      <c r="E72" s="9"/>
      <c r="F72" s="9"/>
      <c r="G72" s="9"/>
      <c r="H72" s="9"/>
      <c r="I72" s="9"/>
      <c r="J72" s="9"/>
      <c r="K72" s="9"/>
    </row>
    <row r="73" spans="2:11" x14ac:dyDescent="0.25">
      <c r="D73" s="9" t="s">
        <v>154</v>
      </c>
      <c r="E73" s="9" t="s">
        <v>153</v>
      </c>
      <c r="F73" s="9" t="s">
        <v>155</v>
      </c>
      <c r="G73" s="9"/>
      <c r="H73" s="9"/>
      <c r="I73" s="9" t="s">
        <v>154</v>
      </c>
      <c r="J73" s="9" t="s">
        <v>153</v>
      </c>
      <c r="K73" s="9" t="s">
        <v>156</v>
      </c>
    </row>
    <row r="74" spans="2:11" x14ac:dyDescent="0.25">
      <c r="B74" t="s">
        <v>82</v>
      </c>
      <c r="C74" t="s">
        <v>9</v>
      </c>
      <c r="D74" s="9">
        <v>18</v>
      </c>
      <c r="E74" s="9">
        <v>2</v>
      </c>
      <c r="F74" s="9"/>
      <c r="G74" s="9"/>
      <c r="H74" s="9" t="s">
        <v>10</v>
      </c>
      <c r="I74" s="9">
        <v>220</v>
      </c>
      <c r="J74" s="9">
        <v>2</v>
      </c>
      <c r="K74" s="9"/>
    </row>
    <row r="75" spans="2:11" x14ac:dyDescent="0.25">
      <c r="B75" t="s">
        <v>83</v>
      </c>
      <c r="C75" t="s">
        <v>9</v>
      </c>
      <c r="D75" s="9">
        <v>25</v>
      </c>
      <c r="E75" s="9">
        <v>1</v>
      </c>
      <c r="F75" s="9"/>
      <c r="G75" s="9"/>
      <c r="H75" s="9" t="s">
        <v>10</v>
      </c>
      <c r="I75" s="9">
        <v>406</v>
      </c>
      <c r="J75" s="9">
        <v>3</v>
      </c>
      <c r="K75" s="9"/>
    </row>
    <row r="76" spans="2:11" x14ac:dyDescent="0.25">
      <c r="D76" s="10">
        <f>SUM(D74:D75)</f>
        <v>43</v>
      </c>
      <c r="E76" s="10">
        <f>SUM(E74:E75)</f>
        <v>3</v>
      </c>
      <c r="F76" s="10">
        <f>(E76/D76)*100</f>
        <v>6.9767441860465116</v>
      </c>
      <c r="G76" s="9"/>
      <c r="H76" s="9"/>
      <c r="I76" s="10">
        <f>SUM(I74:I75)</f>
        <v>626</v>
      </c>
      <c r="J76" s="10">
        <f>SUM(J74:J75)</f>
        <v>5</v>
      </c>
      <c r="K76" s="10">
        <f>(J76/I76)*100</f>
        <v>0.79872204472843444</v>
      </c>
    </row>
    <row r="77" spans="2:11" x14ac:dyDescent="0.25">
      <c r="D77" s="9"/>
      <c r="E77" s="9"/>
      <c r="F77" s="9"/>
      <c r="G77" s="9"/>
      <c r="H77" s="9"/>
      <c r="I77" s="9"/>
      <c r="J77" s="9"/>
      <c r="K77" s="9"/>
    </row>
    <row r="78" spans="2:11" x14ac:dyDescent="0.25">
      <c r="C78" s="4"/>
      <c r="H78" s="4"/>
    </row>
    <row r="80" spans="2:11" x14ac:dyDescent="0.25">
      <c r="B80" t="s">
        <v>84</v>
      </c>
      <c r="C80" t="s">
        <v>9</v>
      </c>
      <c r="D80">
        <v>5</v>
      </c>
      <c r="E80">
        <v>2</v>
      </c>
      <c r="H80" t="s">
        <v>10</v>
      </c>
      <c r="I80">
        <v>229</v>
      </c>
      <c r="J80">
        <v>5</v>
      </c>
    </row>
    <row r="81" spans="2:11" x14ac:dyDescent="0.25">
      <c r="B81" t="s">
        <v>85</v>
      </c>
      <c r="C81" t="s">
        <v>9</v>
      </c>
      <c r="D81">
        <v>6</v>
      </c>
      <c r="E81">
        <v>1</v>
      </c>
      <c r="H81" t="s">
        <v>10</v>
      </c>
      <c r="I81">
        <v>133</v>
      </c>
      <c r="J81">
        <v>2</v>
      </c>
    </row>
    <row r="82" spans="2:11" x14ac:dyDescent="0.25">
      <c r="B82" t="s">
        <v>86</v>
      </c>
      <c r="C82" t="s">
        <v>9</v>
      </c>
      <c r="D82">
        <v>2</v>
      </c>
      <c r="E82">
        <v>2</v>
      </c>
      <c r="H82" t="s">
        <v>10</v>
      </c>
      <c r="I82">
        <v>171</v>
      </c>
      <c r="J82">
        <v>3</v>
      </c>
    </row>
    <row r="83" spans="2:11" x14ac:dyDescent="0.25">
      <c r="C83" s="4" t="s">
        <v>67</v>
      </c>
      <c r="D83">
        <f>SUM(D80:D82)</f>
        <v>13</v>
      </c>
      <c r="E83" s="4">
        <f>SUM(E80:E82)</f>
        <v>5</v>
      </c>
      <c r="F83" s="4">
        <f>(E83/D83)*100</f>
        <v>38.461538461538467</v>
      </c>
      <c r="H83" s="4" t="s">
        <v>67</v>
      </c>
      <c r="I83">
        <f>SUM(I80:I82)</f>
        <v>533</v>
      </c>
      <c r="J83" s="4">
        <f>SUM(J80:J82)</f>
        <v>10</v>
      </c>
      <c r="K83" s="4">
        <f>(J83/I83)*100</f>
        <v>1.876172607879925</v>
      </c>
    </row>
    <row r="90" spans="2:11" s="12" customFormat="1" x14ac:dyDescent="0.25"/>
    <row r="91" spans="2:11" x14ac:dyDescent="0.25">
      <c r="D91" t="s">
        <v>60</v>
      </c>
      <c r="E91" s="9" t="s">
        <v>136</v>
      </c>
      <c r="F91" t="s">
        <v>156</v>
      </c>
    </row>
    <row r="92" spans="2:11" x14ac:dyDescent="0.25">
      <c r="B92" s="13" t="s">
        <v>145</v>
      </c>
      <c r="C92" t="s">
        <v>9</v>
      </c>
      <c r="D92">
        <v>9</v>
      </c>
      <c r="E92">
        <v>0</v>
      </c>
    </row>
    <row r="93" spans="2:11" x14ac:dyDescent="0.25">
      <c r="C93" t="s">
        <v>10</v>
      </c>
      <c r="D93">
        <v>360</v>
      </c>
      <c r="E93">
        <v>10</v>
      </c>
    </row>
    <row r="94" spans="2:11" x14ac:dyDescent="0.25">
      <c r="B94" s="13" t="s">
        <v>146</v>
      </c>
      <c r="C94" t="s">
        <v>9</v>
      </c>
      <c r="D94">
        <v>31</v>
      </c>
      <c r="E94">
        <v>1</v>
      </c>
    </row>
    <row r="95" spans="2:11" x14ac:dyDescent="0.25">
      <c r="C95" t="s">
        <v>10</v>
      </c>
      <c r="D95">
        <v>403</v>
      </c>
      <c r="E95">
        <v>12</v>
      </c>
    </row>
    <row r="96" spans="2:11" x14ac:dyDescent="0.25">
      <c r="C96" s="4" t="s">
        <v>41</v>
      </c>
      <c r="D96" s="4">
        <f>SUM(D92,D94)</f>
        <v>40</v>
      </c>
      <c r="E96" s="4">
        <f>SUM(E92,E94)</f>
        <v>1</v>
      </c>
      <c r="F96" s="4">
        <f>(E96/D96)*100</f>
        <v>2.5</v>
      </c>
    </row>
    <row r="97" spans="2:11" x14ac:dyDescent="0.25">
      <c r="C97" s="4" t="s">
        <v>42</v>
      </c>
      <c r="D97" s="4">
        <f>SUM(D93,D95)</f>
        <v>763</v>
      </c>
      <c r="E97" s="4">
        <f>SUM(E93,E95)</f>
        <v>22</v>
      </c>
      <c r="F97" s="4">
        <f>(E97/D97)*100</f>
        <v>2.8833551769331587</v>
      </c>
    </row>
    <row r="99" spans="2:11" x14ac:dyDescent="0.25">
      <c r="D99" t="s">
        <v>60</v>
      </c>
      <c r="E99" s="9" t="s">
        <v>136</v>
      </c>
      <c r="F99" t="s">
        <v>156</v>
      </c>
    </row>
    <row r="100" spans="2:11" x14ac:dyDescent="0.25">
      <c r="B100" s="13" t="s">
        <v>147</v>
      </c>
      <c r="C100" t="s">
        <v>9</v>
      </c>
      <c r="D100">
        <v>42</v>
      </c>
      <c r="E100">
        <v>1</v>
      </c>
    </row>
    <row r="101" spans="2:11" x14ac:dyDescent="0.25">
      <c r="C101" t="s">
        <v>10</v>
      </c>
      <c r="D101">
        <v>311</v>
      </c>
      <c r="E101">
        <v>7</v>
      </c>
    </row>
    <row r="102" spans="2:11" x14ac:dyDescent="0.25">
      <c r="B102" s="13" t="s">
        <v>148</v>
      </c>
      <c r="C102" t="s">
        <v>9</v>
      </c>
      <c r="D102">
        <v>53</v>
      </c>
      <c r="E102">
        <v>1</v>
      </c>
    </row>
    <row r="103" spans="2:11" x14ac:dyDescent="0.25">
      <c r="C103" t="s">
        <v>10</v>
      </c>
      <c r="D103">
        <v>365</v>
      </c>
      <c r="E103">
        <v>3</v>
      </c>
    </row>
    <row r="104" spans="2:11" x14ac:dyDescent="0.25">
      <c r="C104" s="4" t="s">
        <v>41</v>
      </c>
      <c r="D104" s="4">
        <f>SUM(D100,D102)</f>
        <v>95</v>
      </c>
      <c r="E104" s="4">
        <f>SUM(E100,E102)</f>
        <v>2</v>
      </c>
      <c r="F104" s="4">
        <f>(E104/D104)*100</f>
        <v>2.1052631578947367</v>
      </c>
    </row>
    <row r="105" spans="2:11" x14ac:dyDescent="0.25">
      <c r="C105" s="4" t="s">
        <v>42</v>
      </c>
      <c r="D105" s="4">
        <f>SUM(D101,D103)</f>
        <v>676</v>
      </c>
      <c r="E105" s="4">
        <f>SUM(E101,E103)</f>
        <v>10</v>
      </c>
      <c r="F105" s="4">
        <f>(E105/D105)*100</f>
        <v>1.4792899408284024</v>
      </c>
    </row>
    <row r="106" spans="2:11" x14ac:dyDescent="0.25">
      <c r="C106" s="4"/>
      <c r="D106" s="4"/>
      <c r="E106" s="4"/>
    </row>
    <row r="107" spans="2:11" x14ac:dyDescent="0.25">
      <c r="C107" s="4"/>
      <c r="D107" s="4"/>
      <c r="E107" s="4"/>
    </row>
    <row r="108" spans="2:11" x14ac:dyDescent="0.25">
      <c r="C108" s="4"/>
      <c r="D108" t="s">
        <v>154</v>
      </c>
      <c r="E108" t="s">
        <v>153</v>
      </c>
      <c r="F108" t="s">
        <v>155</v>
      </c>
      <c r="I108" t="s">
        <v>154</v>
      </c>
      <c r="J108" t="s">
        <v>153</v>
      </c>
      <c r="K108" t="s">
        <v>156</v>
      </c>
    </row>
    <row r="109" spans="2:11" x14ac:dyDescent="0.25">
      <c r="B109" t="s">
        <v>74</v>
      </c>
      <c r="C109" t="s">
        <v>9</v>
      </c>
      <c r="D109">
        <v>123</v>
      </c>
      <c r="E109">
        <v>1</v>
      </c>
      <c r="H109" t="s">
        <v>10</v>
      </c>
      <c r="I109">
        <v>366</v>
      </c>
      <c r="J109">
        <v>6</v>
      </c>
    </row>
    <row r="110" spans="2:11" x14ac:dyDescent="0.25">
      <c r="B110" t="s">
        <v>75</v>
      </c>
      <c r="C110" t="s">
        <v>9</v>
      </c>
      <c r="D110">
        <v>51</v>
      </c>
      <c r="E110">
        <v>5</v>
      </c>
      <c r="H110" t="s">
        <v>10</v>
      </c>
      <c r="I110">
        <v>338</v>
      </c>
      <c r="J110">
        <v>5</v>
      </c>
    </row>
    <row r="111" spans="2:11" x14ac:dyDescent="0.25">
      <c r="C111" s="4" t="s">
        <v>67</v>
      </c>
      <c r="D111">
        <f>SUM(D109:D110)</f>
        <v>174</v>
      </c>
      <c r="E111" s="4">
        <f>SUM(E109:E110)</f>
        <v>6</v>
      </c>
      <c r="F111" s="4">
        <f>(E111/D111)*100</f>
        <v>3.4482758620689653</v>
      </c>
      <c r="H111" s="4" t="s">
        <v>67</v>
      </c>
      <c r="I111">
        <f>SUM(I109:I110)</f>
        <v>704</v>
      </c>
      <c r="J111" s="4">
        <f>SUM(J109:J110)</f>
        <v>11</v>
      </c>
      <c r="K111" s="4">
        <f>(J111/I111)*100</f>
        <v>1.5625</v>
      </c>
    </row>
    <row r="113" spans="2:11" x14ac:dyDescent="0.25">
      <c r="B113" t="s">
        <v>76</v>
      </c>
      <c r="C113" t="s">
        <v>9</v>
      </c>
      <c r="D113">
        <v>52</v>
      </c>
      <c r="E113">
        <v>3</v>
      </c>
      <c r="H113" t="s">
        <v>10</v>
      </c>
      <c r="I113">
        <v>332</v>
      </c>
      <c r="J113">
        <v>2</v>
      </c>
    </row>
    <row r="114" spans="2:11" x14ac:dyDescent="0.25">
      <c r="B114" t="s">
        <v>77</v>
      </c>
      <c r="C114" t="s">
        <v>9</v>
      </c>
      <c r="D114">
        <v>69</v>
      </c>
      <c r="E114">
        <v>5</v>
      </c>
      <c r="H114" t="s">
        <v>10</v>
      </c>
      <c r="I114">
        <v>291</v>
      </c>
      <c r="J114">
        <v>1</v>
      </c>
    </row>
    <row r="115" spans="2:11" x14ac:dyDescent="0.25">
      <c r="C115" s="4" t="s">
        <v>67</v>
      </c>
      <c r="D115">
        <f>SUM(D113:D114)</f>
        <v>121</v>
      </c>
      <c r="E115" s="4">
        <f>SUM(E112:E114)</f>
        <v>8</v>
      </c>
      <c r="F115" s="4">
        <f>(E115/D115)*100</f>
        <v>6.6115702479338845</v>
      </c>
      <c r="H115" s="4" t="s">
        <v>67</v>
      </c>
      <c r="I115">
        <f>SUM(I113:I114)</f>
        <v>623</v>
      </c>
      <c r="J115" s="4">
        <f>SUM(J112:J114)</f>
        <v>3</v>
      </c>
      <c r="K115" s="4">
        <f>(J115/I115)*100</f>
        <v>0.4815409309791332</v>
      </c>
    </row>
    <row r="116" spans="2:11" x14ac:dyDescent="0.25">
      <c r="C116" s="4"/>
      <c r="D116" s="4"/>
      <c r="E116" s="4"/>
    </row>
    <row r="117" spans="2:11" x14ac:dyDescent="0.25">
      <c r="C117" s="4"/>
      <c r="D117" s="4"/>
      <c r="E117" s="4"/>
    </row>
    <row r="118" spans="2:11" x14ac:dyDescent="0.25">
      <c r="C118" s="4"/>
      <c r="D118" s="4"/>
      <c r="E118" s="4"/>
    </row>
    <row r="120" spans="2:11" s="12" customFormat="1" x14ac:dyDescent="0.25"/>
    <row r="121" spans="2:11" x14ac:dyDescent="0.25">
      <c r="D121" t="s">
        <v>60</v>
      </c>
      <c r="E121" s="9" t="s">
        <v>136</v>
      </c>
      <c r="F121" t="s">
        <v>156</v>
      </c>
    </row>
    <row r="122" spans="2:11" x14ac:dyDescent="0.25">
      <c r="B122" s="13" t="s">
        <v>149</v>
      </c>
      <c r="C122" t="s">
        <v>9</v>
      </c>
      <c r="D122">
        <v>99</v>
      </c>
      <c r="E122">
        <v>0</v>
      </c>
    </row>
    <row r="123" spans="2:11" x14ac:dyDescent="0.25">
      <c r="C123" t="s">
        <v>10</v>
      </c>
      <c r="D123">
        <v>236</v>
      </c>
      <c r="E123">
        <v>2</v>
      </c>
    </row>
    <row r="124" spans="2:11" x14ac:dyDescent="0.25">
      <c r="B124" s="13" t="s">
        <v>150</v>
      </c>
      <c r="C124" t="s">
        <v>9</v>
      </c>
      <c r="D124">
        <v>91</v>
      </c>
      <c r="E124">
        <v>1</v>
      </c>
    </row>
    <row r="125" spans="2:11" x14ac:dyDescent="0.25">
      <c r="C125" t="s">
        <v>10</v>
      </c>
      <c r="D125">
        <v>272</v>
      </c>
      <c r="E125">
        <v>2</v>
      </c>
    </row>
    <row r="126" spans="2:11" x14ac:dyDescent="0.25">
      <c r="C126" s="4" t="s">
        <v>41</v>
      </c>
      <c r="D126" s="4">
        <f>SUM(D122,D124)</f>
        <v>190</v>
      </c>
      <c r="E126" s="4">
        <f>SUM(E122,E124)</f>
        <v>1</v>
      </c>
      <c r="F126" s="4">
        <f>(E126/D126)*100</f>
        <v>0.52631578947368418</v>
      </c>
    </row>
    <row r="127" spans="2:11" x14ac:dyDescent="0.25">
      <c r="C127" s="4" t="s">
        <v>42</v>
      </c>
      <c r="D127" s="4">
        <f>SUM(D123,D125)</f>
        <v>508</v>
      </c>
      <c r="E127" s="4">
        <f>SUM(E123,E125)</f>
        <v>4</v>
      </c>
      <c r="F127" s="4">
        <f>(E127/D127)*100</f>
        <v>0.78740157480314954</v>
      </c>
    </row>
    <row r="130" spans="1:10" x14ac:dyDescent="0.25">
      <c r="D130" t="s">
        <v>60</v>
      </c>
      <c r="E130" s="9" t="s">
        <v>136</v>
      </c>
      <c r="F130" t="s">
        <v>156</v>
      </c>
    </row>
    <row r="131" spans="1:10" x14ac:dyDescent="0.25">
      <c r="B131" s="13" t="s">
        <v>151</v>
      </c>
      <c r="C131" t="s">
        <v>9</v>
      </c>
      <c r="D131">
        <v>80</v>
      </c>
      <c r="E131">
        <v>2</v>
      </c>
    </row>
    <row r="132" spans="1:10" x14ac:dyDescent="0.25">
      <c r="C132" t="s">
        <v>10</v>
      </c>
      <c r="D132">
        <v>202</v>
      </c>
      <c r="E132">
        <v>3</v>
      </c>
    </row>
    <row r="133" spans="1:10" x14ac:dyDescent="0.25">
      <c r="B133" s="13" t="s">
        <v>152</v>
      </c>
      <c r="C133" t="s">
        <v>9</v>
      </c>
      <c r="D133">
        <v>99</v>
      </c>
      <c r="E133">
        <v>0</v>
      </c>
    </row>
    <row r="134" spans="1:10" x14ac:dyDescent="0.25">
      <c r="C134" t="s">
        <v>10</v>
      </c>
      <c r="D134">
        <v>320</v>
      </c>
      <c r="E134">
        <v>1</v>
      </c>
    </row>
    <row r="135" spans="1:10" x14ac:dyDescent="0.25">
      <c r="C135" s="4" t="s">
        <v>41</v>
      </c>
      <c r="D135" s="4">
        <f>SUM(D131,D133)</f>
        <v>179</v>
      </c>
      <c r="E135" s="4">
        <f>SUM(E131,E133)</f>
        <v>2</v>
      </c>
      <c r="F135" s="4">
        <f>(E135/D135)*100</f>
        <v>1.1173184357541899</v>
      </c>
    </row>
    <row r="136" spans="1:10" x14ac:dyDescent="0.25">
      <c r="C136" s="4" t="s">
        <v>42</v>
      </c>
      <c r="D136" s="4">
        <f>SUM(D132,D134)</f>
        <v>522</v>
      </c>
      <c r="E136" s="4">
        <f>SUM(E132,E134)</f>
        <v>4</v>
      </c>
      <c r="F136" s="4">
        <f>(E136/D136)*100</f>
        <v>0.76628352490421447</v>
      </c>
    </row>
    <row r="138" spans="1:10" x14ac:dyDescent="0.25">
      <c r="C138" t="s">
        <v>154</v>
      </c>
      <c r="D138" t="s">
        <v>153</v>
      </c>
      <c r="E138" t="s">
        <v>155</v>
      </c>
      <c r="H138" t="s">
        <v>154</v>
      </c>
      <c r="I138" t="s">
        <v>153</v>
      </c>
      <c r="J138" t="s">
        <v>156</v>
      </c>
    </row>
    <row r="139" spans="1:10" x14ac:dyDescent="0.25">
      <c r="A139" t="s">
        <v>78</v>
      </c>
      <c r="B139" t="s">
        <v>9</v>
      </c>
      <c r="C139">
        <v>104</v>
      </c>
      <c r="D139">
        <v>0</v>
      </c>
      <c r="G139" t="s">
        <v>10</v>
      </c>
      <c r="H139">
        <v>249</v>
      </c>
      <c r="I139">
        <v>1</v>
      </c>
    </row>
    <row r="140" spans="1:10" x14ac:dyDescent="0.25">
      <c r="A140" t="s">
        <v>79</v>
      </c>
      <c r="B140" t="s">
        <v>9</v>
      </c>
      <c r="C140">
        <v>109</v>
      </c>
      <c r="D140">
        <v>0</v>
      </c>
      <c r="G140" t="s">
        <v>10</v>
      </c>
      <c r="H140">
        <v>322</v>
      </c>
      <c r="I140">
        <v>0</v>
      </c>
    </row>
    <row r="141" spans="1:10" x14ac:dyDescent="0.25">
      <c r="B141" s="4" t="s">
        <v>67</v>
      </c>
      <c r="C141">
        <f>SUM(C139:C140)</f>
        <v>213</v>
      </c>
      <c r="D141" s="4">
        <f>SUM(H138:H138)</f>
        <v>0</v>
      </c>
      <c r="E141" s="4">
        <f>(D141/C141)*100</f>
        <v>0</v>
      </c>
      <c r="G141" s="4" t="s">
        <v>67</v>
      </c>
      <c r="H141">
        <f>SUM(H139:H140)</f>
        <v>571</v>
      </c>
      <c r="I141" s="4">
        <f>SUM(I139:I140)</f>
        <v>1</v>
      </c>
      <c r="J141" s="4">
        <f>(I141/H141)*100</f>
        <v>0.17513134851138354</v>
      </c>
    </row>
    <row r="143" spans="1:10" x14ac:dyDescent="0.25">
      <c r="A143" t="s">
        <v>80</v>
      </c>
      <c r="B143" t="s">
        <v>9</v>
      </c>
      <c r="C143">
        <v>95</v>
      </c>
      <c r="D143">
        <v>1</v>
      </c>
      <c r="G143" t="s">
        <v>10</v>
      </c>
      <c r="H143">
        <v>232</v>
      </c>
      <c r="I143">
        <v>1</v>
      </c>
    </row>
    <row r="144" spans="1:10" x14ac:dyDescent="0.25">
      <c r="A144" t="s">
        <v>81</v>
      </c>
      <c r="B144" t="s">
        <v>9</v>
      </c>
      <c r="C144">
        <v>110</v>
      </c>
      <c r="D144">
        <v>0</v>
      </c>
      <c r="G144" t="s">
        <v>10</v>
      </c>
      <c r="H144">
        <v>375</v>
      </c>
      <c r="I144">
        <v>1</v>
      </c>
    </row>
    <row r="145" spans="2:11" x14ac:dyDescent="0.25">
      <c r="B145" s="4" t="s">
        <v>67</v>
      </c>
      <c r="C145">
        <f>SUM(C143:C144)</f>
        <v>205</v>
      </c>
      <c r="D145" s="4">
        <f>SUM(D142:D144)</f>
        <v>1</v>
      </c>
      <c r="E145" s="4">
        <f>(D145/C145)*100</f>
        <v>0.48780487804878048</v>
      </c>
      <c r="G145" s="4" t="s">
        <v>67</v>
      </c>
      <c r="H145">
        <f>SUM(H143:H144)</f>
        <v>607</v>
      </c>
      <c r="I145" s="4">
        <f>SUM(I143:I144)</f>
        <v>2</v>
      </c>
      <c r="J145" s="4">
        <f>(I145/H145)*100</f>
        <v>0.32948929159802309</v>
      </c>
    </row>
    <row r="146" spans="2:11" x14ac:dyDescent="0.25">
      <c r="B146" s="4"/>
      <c r="D146" s="4"/>
      <c r="F146" s="4"/>
      <c r="H146" s="4"/>
      <c r="I146" s="4"/>
      <c r="J146" s="4"/>
    </row>
    <row r="153" spans="2:11" x14ac:dyDescent="0.25">
      <c r="C153" s="9"/>
      <c r="D153" s="9"/>
      <c r="E153" s="9"/>
      <c r="F153" s="9"/>
      <c r="G153" s="9"/>
      <c r="H153" s="9"/>
      <c r="I153" s="9"/>
      <c r="J153" s="9"/>
      <c r="K153" s="9"/>
    </row>
    <row r="154" spans="2:11" x14ac:dyDescent="0.25">
      <c r="C154" s="10"/>
      <c r="D154" s="10"/>
      <c r="E154" s="10"/>
      <c r="F154" s="9"/>
      <c r="G154" s="9"/>
      <c r="H154" s="10"/>
      <c r="I154" s="10"/>
      <c r="J154" s="10"/>
      <c r="K154" s="9"/>
    </row>
    <row r="155" spans="2:11" x14ac:dyDescent="0.25">
      <c r="C155" s="9"/>
      <c r="D155" s="9"/>
      <c r="E155" s="9"/>
      <c r="F155" s="9"/>
      <c r="G155" s="9"/>
      <c r="H155" s="9"/>
      <c r="I155" s="9"/>
      <c r="J155" s="9"/>
      <c r="K155" s="9"/>
    </row>
    <row r="156" spans="2:11" x14ac:dyDescent="0.25">
      <c r="C156" s="9"/>
      <c r="D156" s="9"/>
      <c r="E156" s="9"/>
      <c r="F156" s="9"/>
      <c r="G156" s="9"/>
      <c r="H156" s="9"/>
      <c r="I156" s="9"/>
      <c r="J156" s="9"/>
      <c r="K156" s="9"/>
    </row>
    <row r="157" spans="2:11" x14ac:dyDescent="0.25">
      <c r="C157" s="9"/>
      <c r="D157" s="9"/>
      <c r="E157" s="9"/>
      <c r="F157" s="9"/>
      <c r="G157" s="9"/>
      <c r="H157" s="9"/>
      <c r="I157" s="9"/>
      <c r="J157" s="9"/>
      <c r="K157" s="9"/>
    </row>
    <row r="158" spans="2:11" x14ac:dyDescent="0.25">
      <c r="B158" s="4"/>
      <c r="C158" s="9"/>
      <c r="D158" s="9"/>
      <c r="E158" s="9"/>
      <c r="F158" s="9"/>
      <c r="G158" s="10"/>
      <c r="H158" s="9"/>
      <c r="I158" s="9"/>
      <c r="J158" s="9"/>
      <c r="K158" s="9"/>
    </row>
    <row r="159" spans="2:11" x14ac:dyDescent="0.25">
      <c r="C159" s="10"/>
      <c r="D159" s="10"/>
      <c r="E159" s="10"/>
      <c r="F159" s="9"/>
      <c r="G159" s="9"/>
      <c r="H159" s="10"/>
      <c r="I159" s="10"/>
      <c r="J159" s="10"/>
      <c r="K159" s="9"/>
    </row>
    <row r="160" spans="2:11" x14ac:dyDescent="0.25">
      <c r="C160" s="9"/>
      <c r="D160" s="9"/>
      <c r="E160" s="9"/>
      <c r="F160" s="9"/>
      <c r="G160" s="9"/>
      <c r="H160" s="9"/>
      <c r="I160" s="9"/>
      <c r="J160" s="9"/>
      <c r="K160" s="9"/>
    </row>
    <row r="161" spans="2:11" x14ac:dyDescent="0.25">
      <c r="C161" s="9"/>
      <c r="D161" s="9"/>
      <c r="E161" s="9"/>
      <c r="F161" s="9"/>
      <c r="G161" s="9"/>
      <c r="H161" s="9"/>
      <c r="I161" s="9"/>
      <c r="J161" s="9"/>
      <c r="K161" s="9"/>
    </row>
    <row r="162" spans="2:11" x14ac:dyDescent="0.25">
      <c r="C162" s="9"/>
      <c r="D162" s="9"/>
      <c r="E162" s="9"/>
      <c r="F162" s="9"/>
      <c r="G162" s="9"/>
      <c r="H162" s="9"/>
      <c r="I162" s="9"/>
      <c r="J162" s="9"/>
      <c r="K162" s="9"/>
    </row>
    <row r="163" spans="2:11" x14ac:dyDescent="0.25">
      <c r="B163" s="4"/>
      <c r="C163" s="9"/>
      <c r="D163" s="9"/>
      <c r="E163" s="9"/>
      <c r="F163" s="9"/>
      <c r="G163" s="10"/>
      <c r="H163" s="9"/>
      <c r="I163" s="9"/>
      <c r="J163" s="9"/>
      <c r="K163" s="9"/>
    </row>
    <row r="164" spans="2:11" x14ac:dyDescent="0.25">
      <c r="C164" s="9"/>
      <c r="D164" s="9"/>
      <c r="E164" s="9"/>
      <c r="F164" s="9"/>
      <c r="G164" s="9"/>
      <c r="H164" s="9"/>
      <c r="I164" s="9"/>
      <c r="J164" s="9"/>
      <c r="K164" s="9"/>
    </row>
    <row r="165" spans="2:11" x14ac:dyDescent="0.25">
      <c r="C165" s="9"/>
      <c r="D165" s="9"/>
      <c r="E165" s="9"/>
      <c r="F165" s="9"/>
      <c r="G165" s="9"/>
      <c r="H165" s="9"/>
      <c r="I165" s="9"/>
      <c r="J165" s="9"/>
      <c r="K165" s="9"/>
    </row>
    <row r="166" spans="2:11" x14ac:dyDescent="0.25">
      <c r="C166" s="9"/>
      <c r="D166" s="9"/>
      <c r="E166" s="9"/>
      <c r="F166" s="9"/>
      <c r="G166" s="9"/>
      <c r="H166" s="9"/>
      <c r="I166" s="9"/>
      <c r="J166" s="9"/>
      <c r="K166" s="9"/>
    </row>
    <row r="167" spans="2:11" x14ac:dyDescent="0.25">
      <c r="C167" s="9"/>
      <c r="D167" s="9"/>
      <c r="E167" s="9"/>
      <c r="F167" s="9"/>
      <c r="G167" s="9"/>
      <c r="H167" s="9"/>
      <c r="I167" s="9"/>
      <c r="J167" s="9"/>
      <c r="K167" s="9"/>
    </row>
    <row r="168" spans="2:11" x14ac:dyDescent="0.25">
      <c r="C168" s="9"/>
      <c r="D168" s="9"/>
      <c r="E168" s="9"/>
      <c r="F168" s="9"/>
      <c r="G168" s="9"/>
      <c r="H168" s="9"/>
      <c r="I168" s="9"/>
      <c r="J168" s="9"/>
      <c r="K168" s="9"/>
    </row>
    <row r="169" spans="2:11" x14ac:dyDescent="0.25">
      <c r="C169" s="9"/>
      <c r="D169" s="9"/>
      <c r="E169" s="9"/>
      <c r="F169" s="9"/>
      <c r="G169" s="9"/>
      <c r="H169" s="9"/>
      <c r="I169" s="9"/>
      <c r="J169" s="9"/>
      <c r="K169" s="9"/>
    </row>
    <row r="170" spans="2:11" x14ac:dyDescent="0.25">
      <c r="C170" s="9"/>
      <c r="D170" s="9"/>
      <c r="E170" s="9"/>
      <c r="F170" s="9"/>
      <c r="G170" s="9"/>
      <c r="H170" s="9"/>
      <c r="I170" s="9"/>
      <c r="J170" s="9"/>
      <c r="K170" s="9"/>
    </row>
    <row r="171" spans="2:11" x14ac:dyDescent="0.25">
      <c r="C171" s="9"/>
      <c r="D171" s="9"/>
      <c r="E171" s="9"/>
      <c r="F171" s="9"/>
      <c r="G171" s="9"/>
      <c r="H171" s="9"/>
      <c r="I171" s="9"/>
      <c r="J171" s="9"/>
      <c r="K171" s="9"/>
    </row>
    <row r="176" spans="2:11" x14ac:dyDescent="0.25">
      <c r="C176" s="4"/>
      <c r="D176" s="4"/>
      <c r="E176" s="4"/>
      <c r="H176" s="4"/>
      <c r="I176" s="4"/>
      <c r="J176" s="4"/>
    </row>
    <row r="180" spans="2:10" x14ac:dyDescent="0.25">
      <c r="B180" s="4"/>
      <c r="G180" s="4"/>
    </row>
    <row r="184" spans="2:10" x14ac:dyDescent="0.25">
      <c r="B184" s="4"/>
      <c r="D184" s="4"/>
      <c r="E184" s="4"/>
      <c r="G184" s="4"/>
      <c r="I184" s="4"/>
      <c r="J184" s="4"/>
    </row>
    <row r="199" spans="2:13" x14ac:dyDescent="0.25">
      <c r="B199" s="4"/>
      <c r="D199" s="4"/>
      <c r="F199" s="4"/>
      <c r="G199" s="4"/>
      <c r="I199" s="4"/>
      <c r="K199" s="4"/>
      <c r="L199" s="4"/>
      <c r="M199" s="4"/>
    </row>
    <row r="203" spans="2:13" x14ac:dyDescent="0.25">
      <c r="B203" s="4"/>
      <c r="D203" s="4"/>
      <c r="F203" s="4"/>
      <c r="G203" s="4"/>
      <c r="I203" s="4"/>
      <c r="K203" s="4"/>
      <c r="L203" s="4"/>
      <c r="M203" s="4"/>
    </row>
    <row r="204" spans="2:13" x14ac:dyDescent="0.25">
      <c r="B204" s="4"/>
      <c r="D204" s="4"/>
      <c r="F204" s="4"/>
      <c r="I204" s="4"/>
      <c r="K204" s="4"/>
    </row>
  </sheetData>
  <mergeCells count="2">
    <mergeCell ref="C5:F5"/>
    <mergeCell ref="G5:J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A7FB-DA56-411B-A032-F8F6F06485DF}">
  <dimension ref="A4:J295"/>
  <sheetViews>
    <sheetView zoomScale="55" zoomScaleNormal="55" workbookViewId="0">
      <selection activeCell="N26" sqref="N26"/>
    </sheetView>
  </sheetViews>
  <sheetFormatPr baseColWidth="10" defaultRowHeight="15" x14ac:dyDescent="0.25"/>
  <sheetData>
    <row r="4" spans="2:10" x14ac:dyDescent="0.25">
      <c r="C4" s="4" t="s">
        <v>212</v>
      </c>
    </row>
    <row r="6" spans="2:10" x14ac:dyDescent="0.25">
      <c r="B6" s="5"/>
      <c r="C6" s="15" t="s">
        <v>0</v>
      </c>
      <c r="D6" s="15"/>
      <c r="E6" s="15"/>
      <c r="F6" s="15"/>
      <c r="G6" s="16" t="s">
        <v>1</v>
      </c>
      <c r="H6" s="16"/>
      <c r="I6" s="16"/>
      <c r="J6" s="16"/>
    </row>
    <row r="7" spans="2:10" x14ac:dyDescent="0.25">
      <c r="B7" s="17" t="s">
        <v>2</v>
      </c>
      <c r="C7" s="1">
        <v>1.877934</v>
      </c>
      <c r="D7" s="1">
        <v>1.993355</v>
      </c>
      <c r="E7" s="1">
        <v>0.79365079000000005</v>
      </c>
      <c r="F7" s="1">
        <v>0.88495575000000004</v>
      </c>
      <c r="G7" s="6">
        <v>1.0147600000000001</v>
      </c>
      <c r="H7" s="6">
        <v>1.4672689999999999</v>
      </c>
      <c r="I7" s="6">
        <v>0.72320841999999996</v>
      </c>
      <c r="J7" s="6">
        <v>0.62240664000000001</v>
      </c>
    </row>
    <row r="8" spans="2:10" x14ac:dyDescent="0.25">
      <c r="B8" s="17" t="s">
        <v>35</v>
      </c>
      <c r="C8" s="1">
        <v>4.2553190000000001</v>
      </c>
      <c r="D8" s="1">
        <v>3.3210329999999999</v>
      </c>
      <c r="E8" s="1">
        <v>4.2105263199999996</v>
      </c>
      <c r="F8" s="1">
        <v>4.6632124399999997</v>
      </c>
      <c r="G8" s="6">
        <v>2.8890959999999999</v>
      </c>
      <c r="H8" s="6">
        <v>2.5190839999999999</v>
      </c>
      <c r="I8" s="6">
        <v>2.9721955900000001</v>
      </c>
      <c r="J8" s="6">
        <v>2.0972354599999998</v>
      </c>
    </row>
    <row r="9" spans="2:10" x14ac:dyDescent="0.25">
      <c r="B9" s="17" t="s">
        <v>36</v>
      </c>
      <c r="C9" s="1">
        <v>1.052632</v>
      </c>
      <c r="D9" s="1">
        <v>0</v>
      </c>
      <c r="E9" s="1">
        <v>0</v>
      </c>
      <c r="F9" s="1">
        <v>0</v>
      </c>
      <c r="G9" s="6">
        <v>0.73327200000000003</v>
      </c>
      <c r="H9" s="6">
        <v>1.762977</v>
      </c>
      <c r="I9" s="6">
        <v>1.46403565</v>
      </c>
      <c r="J9" s="6">
        <v>1.6729627600000001</v>
      </c>
    </row>
    <row r="10" spans="2:10" x14ac:dyDescent="0.25">
      <c r="B10" s="17" t="s">
        <v>37</v>
      </c>
      <c r="C10" s="1">
        <v>0</v>
      </c>
      <c r="D10" s="1">
        <v>0</v>
      </c>
      <c r="E10" s="1">
        <v>0.76923076999999995</v>
      </c>
      <c r="F10" s="1">
        <v>1.0526315799999999</v>
      </c>
      <c r="G10" s="6">
        <v>2.2151900000000002</v>
      </c>
      <c r="H10" s="6">
        <v>2.844141</v>
      </c>
      <c r="I10" s="6">
        <v>1.6504125999999999</v>
      </c>
      <c r="J10" s="6">
        <v>1.4162077099999999</v>
      </c>
    </row>
    <row r="13" spans="2:10" s="11" customFormat="1" x14ac:dyDescent="0.25"/>
    <row r="17" spans="1:8" x14ac:dyDescent="0.25">
      <c r="A17" t="s">
        <v>62</v>
      </c>
      <c r="C17" t="s">
        <v>87</v>
      </c>
      <c r="D17" t="s">
        <v>88</v>
      </c>
      <c r="E17" t="s">
        <v>211</v>
      </c>
    </row>
    <row r="18" spans="1:8" x14ac:dyDescent="0.25">
      <c r="A18" t="s">
        <v>106</v>
      </c>
      <c r="B18" t="s">
        <v>9</v>
      </c>
      <c r="C18">
        <v>27</v>
      </c>
      <c r="D18">
        <v>0</v>
      </c>
    </row>
    <row r="19" spans="1:8" x14ac:dyDescent="0.25">
      <c r="B19" t="s">
        <v>10</v>
      </c>
      <c r="C19">
        <v>252</v>
      </c>
      <c r="D19">
        <v>14</v>
      </c>
    </row>
    <row r="20" spans="1:8" x14ac:dyDescent="0.25">
      <c r="A20" t="s">
        <v>107</v>
      </c>
      <c r="B20" t="s">
        <v>9</v>
      </c>
      <c r="C20">
        <v>9</v>
      </c>
      <c r="D20">
        <v>0</v>
      </c>
    </row>
    <row r="21" spans="1:8" x14ac:dyDescent="0.25">
      <c r="B21" t="s">
        <v>10</v>
      </c>
      <c r="C21">
        <v>382</v>
      </c>
      <c r="D21">
        <v>5</v>
      </c>
    </row>
    <row r="22" spans="1:8" x14ac:dyDescent="0.25">
      <c r="A22" t="s">
        <v>108</v>
      </c>
      <c r="B22" t="s">
        <v>9</v>
      </c>
      <c r="C22">
        <v>6</v>
      </c>
      <c r="D22">
        <v>0</v>
      </c>
    </row>
    <row r="23" spans="1:8" x14ac:dyDescent="0.25">
      <c r="B23" t="s">
        <v>10</v>
      </c>
      <c r="C23">
        <v>314</v>
      </c>
      <c r="D23">
        <v>2</v>
      </c>
      <c r="G23" s="4"/>
      <c r="H23" s="4"/>
    </row>
    <row r="24" spans="1:8" x14ac:dyDescent="0.25">
      <c r="A24" s="4" t="s">
        <v>92</v>
      </c>
      <c r="B24" s="4" t="s">
        <v>9</v>
      </c>
      <c r="C24" s="4">
        <f>SUM(C22,C20,C18)</f>
        <v>42</v>
      </c>
      <c r="D24" s="4">
        <f>SUM(D22,D20,D18)</f>
        <v>0</v>
      </c>
      <c r="E24" s="4">
        <f>(D24/C24)*100</f>
        <v>0</v>
      </c>
      <c r="G24" s="4"/>
      <c r="H24" s="4"/>
    </row>
    <row r="25" spans="1:8" x14ac:dyDescent="0.25">
      <c r="A25" s="4"/>
      <c r="B25" s="4" t="s">
        <v>10</v>
      </c>
      <c r="C25" s="4">
        <f>SUM(C23,C21,C19)</f>
        <v>948</v>
      </c>
      <c r="D25" s="4">
        <f>SUM(D23,D21,D19)</f>
        <v>21</v>
      </c>
      <c r="E25" s="4">
        <f>(D25/C25)*100</f>
        <v>2.2151898734177213</v>
      </c>
    </row>
    <row r="26" spans="1:8" x14ac:dyDescent="0.25">
      <c r="A26" s="4"/>
      <c r="B26" s="4"/>
      <c r="C26" s="4"/>
      <c r="D26" s="4"/>
    </row>
    <row r="27" spans="1:8" x14ac:dyDescent="0.25">
      <c r="A27" s="4"/>
      <c r="B27" s="4"/>
      <c r="C27" t="s">
        <v>87</v>
      </c>
      <c r="D27" t="s">
        <v>88</v>
      </c>
      <c r="E27" t="s">
        <v>211</v>
      </c>
    </row>
    <row r="28" spans="1:8" x14ac:dyDescent="0.25">
      <c r="A28" t="s">
        <v>109</v>
      </c>
      <c r="B28" t="s">
        <v>9</v>
      </c>
      <c r="C28">
        <v>1</v>
      </c>
      <c r="D28">
        <v>0</v>
      </c>
    </row>
    <row r="29" spans="1:8" x14ac:dyDescent="0.25">
      <c r="B29" t="s">
        <v>9</v>
      </c>
      <c r="C29">
        <v>232</v>
      </c>
      <c r="D29">
        <v>12</v>
      </c>
    </row>
    <row r="30" spans="1:8" x14ac:dyDescent="0.25">
      <c r="A30" t="s">
        <v>110</v>
      </c>
      <c r="B30" t="s">
        <v>9</v>
      </c>
      <c r="C30">
        <v>16</v>
      </c>
      <c r="D30">
        <v>0</v>
      </c>
    </row>
    <row r="31" spans="1:8" x14ac:dyDescent="0.25">
      <c r="B31" t="s">
        <v>10</v>
      </c>
      <c r="C31">
        <v>389</v>
      </c>
      <c r="D31">
        <v>7</v>
      </c>
      <c r="G31" s="4"/>
      <c r="H31" s="4"/>
    </row>
    <row r="32" spans="1:8" x14ac:dyDescent="0.25">
      <c r="A32" t="s">
        <v>111</v>
      </c>
      <c r="B32" t="s">
        <v>9</v>
      </c>
      <c r="C32">
        <v>11</v>
      </c>
      <c r="D32">
        <v>0</v>
      </c>
      <c r="G32" s="4"/>
      <c r="H32" s="4"/>
    </row>
    <row r="33" spans="1:6" x14ac:dyDescent="0.25">
      <c r="B33" t="s">
        <v>10</v>
      </c>
      <c r="C33">
        <v>258</v>
      </c>
      <c r="D33">
        <v>6</v>
      </c>
    </row>
    <row r="34" spans="1:6" x14ac:dyDescent="0.25">
      <c r="A34" s="4" t="s">
        <v>92</v>
      </c>
      <c r="B34" s="4" t="s">
        <v>9</v>
      </c>
      <c r="C34" s="4">
        <f>SUM(C32,C30,C28)</f>
        <v>28</v>
      </c>
      <c r="D34" s="4">
        <f>SUM(D32,D30,D28)</f>
        <v>0</v>
      </c>
      <c r="E34" s="4">
        <f>(D34/C34)*100</f>
        <v>0</v>
      </c>
    </row>
    <row r="35" spans="1:6" x14ac:dyDescent="0.25">
      <c r="A35" s="4"/>
      <c r="B35" s="4" t="s">
        <v>10</v>
      </c>
      <c r="C35" s="4">
        <f>SUM(C33,C31,C29)</f>
        <v>879</v>
      </c>
      <c r="D35" s="4">
        <f>SUM(D33,D31,D29)</f>
        <v>25</v>
      </c>
      <c r="E35" s="4">
        <f>(D35/C35)*100</f>
        <v>2.8441410693970419</v>
      </c>
    </row>
    <row r="36" spans="1:6" x14ac:dyDescent="0.25">
      <c r="A36" s="4"/>
      <c r="B36" s="4"/>
      <c r="C36" s="4"/>
      <c r="D36" s="10"/>
      <c r="E36" s="4"/>
      <c r="F36" s="4"/>
    </row>
    <row r="37" spans="1:6" x14ac:dyDescent="0.25">
      <c r="C37" t="s">
        <v>87</v>
      </c>
      <c r="D37" t="s">
        <v>88</v>
      </c>
      <c r="E37" t="s">
        <v>211</v>
      </c>
    </row>
    <row r="38" spans="1:6" x14ac:dyDescent="0.25">
      <c r="A38" t="s">
        <v>38</v>
      </c>
      <c r="B38" t="s">
        <v>9</v>
      </c>
      <c r="C38">
        <v>6</v>
      </c>
      <c r="D38" s="9">
        <v>0</v>
      </c>
    </row>
    <row r="39" spans="1:6" x14ac:dyDescent="0.25">
      <c r="B39" t="s">
        <v>10</v>
      </c>
      <c r="C39">
        <v>216</v>
      </c>
      <c r="D39" s="9">
        <v>5</v>
      </c>
    </row>
    <row r="40" spans="1:6" x14ac:dyDescent="0.25">
      <c r="A40" t="s">
        <v>39</v>
      </c>
      <c r="B40" t="s">
        <v>9</v>
      </c>
      <c r="C40">
        <v>29</v>
      </c>
      <c r="D40" s="9">
        <v>1</v>
      </c>
    </row>
    <row r="41" spans="1:6" x14ac:dyDescent="0.25">
      <c r="B41" t="s">
        <v>10</v>
      </c>
      <c r="C41">
        <v>320</v>
      </c>
      <c r="D41" s="9">
        <v>7</v>
      </c>
      <c r="E41" s="4"/>
    </row>
    <row r="42" spans="1:6" x14ac:dyDescent="0.25">
      <c r="A42" t="s">
        <v>98</v>
      </c>
      <c r="B42" t="s">
        <v>9</v>
      </c>
      <c r="C42">
        <v>39</v>
      </c>
      <c r="D42" s="9">
        <v>0</v>
      </c>
    </row>
    <row r="43" spans="1:6" x14ac:dyDescent="0.25">
      <c r="B43" t="s">
        <v>10</v>
      </c>
      <c r="C43">
        <v>417</v>
      </c>
      <c r="D43" s="9">
        <v>7</v>
      </c>
    </row>
    <row r="44" spans="1:6" x14ac:dyDescent="0.25">
      <c r="A44" t="s">
        <v>99</v>
      </c>
      <c r="B44" t="s">
        <v>9</v>
      </c>
      <c r="C44">
        <v>56</v>
      </c>
      <c r="D44" s="9">
        <v>0</v>
      </c>
      <c r="E44" s="4"/>
    </row>
    <row r="45" spans="1:6" x14ac:dyDescent="0.25">
      <c r="B45" t="s">
        <v>10</v>
      </c>
      <c r="C45">
        <v>380</v>
      </c>
      <c r="D45" s="9">
        <v>3</v>
      </c>
    </row>
    <row r="46" spans="1:6" x14ac:dyDescent="0.25">
      <c r="B46" s="4" t="s">
        <v>41</v>
      </c>
      <c r="C46" s="4">
        <f t="shared" ref="C46:C47" si="0">SUM(C40,C42,C44,C38)</f>
        <v>130</v>
      </c>
      <c r="D46" s="10">
        <f>SUM(D40,D42,D44,D38)</f>
        <v>1</v>
      </c>
      <c r="E46" s="4">
        <f>(D46/C46)*100</f>
        <v>0.76923076923076927</v>
      </c>
    </row>
    <row r="47" spans="1:6" x14ac:dyDescent="0.25">
      <c r="B47" s="4" t="s">
        <v>42</v>
      </c>
      <c r="C47" s="4">
        <f t="shared" si="0"/>
        <v>1333</v>
      </c>
      <c r="D47" s="10">
        <f>SUM(D41,D43,D45,D39)</f>
        <v>22</v>
      </c>
      <c r="E47" s="4">
        <f>(D47/C47)*100</f>
        <v>1.6504126031507877</v>
      </c>
    </row>
    <row r="48" spans="1:6" x14ac:dyDescent="0.25">
      <c r="D48" s="9"/>
    </row>
    <row r="49" spans="1:5" x14ac:dyDescent="0.25">
      <c r="C49" t="s">
        <v>87</v>
      </c>
      <c r="D49" t="s">
        <v>88</v>
      </c>
      <c r="E49" t="s">
        <v>211</v>
      </c>
    </row>
    <row r="50" spans="1:5" x14ac:dyDescent="0.25">
      <c r="A50" t="s">
        <v>43</v>
      </c>
      <c r="B50" t="s">
        <v>9</v>
      </c>
      <c r="C50">
        <v>12</v>
      </c>
      <c r="D50" s="9">
        <v>0</v>
      </c>
    </row>
    <row r="51" spans="1:5" x14ac:dyDescent="0.25">
      <c r="B51" t="s">
        <v>10</v>
      </c>
      <c r="C51">
        <v>183</v>
      </c>
      <c r="D51" s="9">
        <v>4</v>
      </c>
    </row>
    <row r="52" spans="1:5" x14ac:dyDescent="0.25">
      <c r="A52" t="s">
        <v>44</v>
      </c>
      <c r="B52" t="s">
        <v>9</v>
      </c>
      <c r="C52">
        <v>15</v>
      </c>
      <c r="D52" s="9">
        <v>0</v>
      </c>
    </row>
    <row r="53" spans="1:5" x14ac:dyDescent="0.25">
      <c r="B53" t="s">
        <v>10</v>
      </c>
      <c r="C53">
        <v>234</v>
      </c>
      <c r="D53" s="9">
        <v>7</v>
      </c>
    </row>
    <row r="54" spans="1:5" x14ac:dyDescent="0.25">
      <c r="A54" t="s">
        <v>44</v>
      </c>
      <c r="B54" t="s">
        <v>9</v>
      </c>
      <c r="C54">
        <v>26</v>
      </c>
      <c r="D54" s="9">
        <v>1</v>
      </c>
    </row>
    <row r="55" spans="1:5" x14ac:dyDescent="0.25">
      <c r="B55" t="s">
        <v>10</v>
      </c>
      <c r="C55">
        <v>237</v>
      </c>
      <c r="D55" s="9">
        <v>5</v>
      </c>
      <c r="E55" s="4"/>
    </row>
    <row r="56" spans="1:5" x14ac:dyDescent="0.25">
      <c r="A56" t="s">
        <v>100</v>
      </c>
      <c r="B56" t="s">
        <v>9</v>
      </c>
      <c r="C56">
        <v>24</v>
      </c>
      <c r="D56" s="9">
        <v>0</v>
      </c>
    </row>
    <row r="57" spans="1:5" x14ac:dyDescent="0.25">
      <c r="B57" t="s">
        <v>10</v>
      </c>
      <c r="C57">
        <v>284</v>
      </c>
      <c r="D57" s="9">
        <v>0</v>
      </c>
    </row>
    <row r="58" spans="1:5" x14ac:dyDescent="0.25">
      <c r="A58" t="s">
        <v>101</v>
      </c>
      <c r="B58" t="s">
        <v>9</v>
      </c>
      <c r="C58">
        <v>18</v>
      </c>
      <c r="D58" s="9">
        <v>0</v>
      </c>
    </row>
    <row r="59" spans="1:5" x14ac:dyDescent="0.25">
      <c r="B59" t="s">
        <v>10</v>
      </c>
      <c r="C59">
        <v>333</v>
      </c>
      <c r="D59" s="9">
        <v>2</v>
      </c>
    </row>
    <row r="60" spans="1:5" x14ac:dyDescent="0.25">
      <c r="B60" s="4" t="s">
        <v>41</v>
      </c>
      <c r="C60" s="4">
        <f t="shared" ref="C60:D61" si="1">SUM(C54,C56,C58,C52,C50)</f>
        <v>95</v>
      </c>
      <c r="D60" s="10">
        <f t="shared" si="1"/>
        <v>1</v>
      </c>
      <c r="E60" s="4">
        <f>(D60/C60)*100</f>
        <v>1.0526315789473684</v>
      </c>
    </row>
    <row r="61" spans="1:5" x14ac:dyDescent="0.25">
      <c r="B61" s="4" t="s">
        <v>42</v>
      </c>
      <c r="C61" s="4">
        <f t="shared" si="1"/>
        <v>1271</v>
      </c>
      <c r="D61" s="10">
        <f t="shared" si="1"/>
        <v>18</v>
      </c>
      <c r="E61" s="4">
        <f>(D61/C61)*100</f>
        <v>1.4162077104642015</v>
      </c>
    </row>
    <row r="62" spans="1:5" x14ac:dyDescent="0.25">
      <c r="D62" s="9"/>
    </row>
    <row r="63" spans="1:5" s="12" customFormat="1" x14ac:dyDescent="0.25"/>
    <row r="64" spans="1:5" s="9" customFormat="1" x14ac:dyDescent="0.25"/>
    <row r="65" spans="1:5" s="9" customFormat="1" x14ac:dyDescent="0.25">
      <c r="C65" t="s">
        <v>87</v>
      </c>
      <c r="D65" t="s">
        <v>88</v>
      </c>
      <c r="E65" t="s">
        <v>211</v>
      </c>
    </row>
    <row r="66" spans="1:5" x14ac:dyDescent="0.25">
      <c r="A66" t="s">
        <v>45</v>
      </c>
      <c r="B66" t="s">
        <v>9</v>
      </c>
      <c r="C66">
        <v>12</v>
      </c>
      <c r="D66" s="9">
        <v>0</v>
      </c>
    </row>
    <row r="67" spans="1:5" x14ac:dyDescent="0.25">
      <c r="B67" t="s">
        <v>10</v>
      </c>
      <c r="C67">
        <v>298</v>
      </c>
      <c r="D67" s="9">
        <v>9</v>
      </c>
    </row>
    <row r="68" spans="1:5" x14ac:dyDescent="0.25">
      <c r="A68" t="s">
        <v>46</v>
      </c>
      <c r="B68" t="s">
        <v>9</v>
      </c>
      <c r="C68">
        <v>9</v>
      </c>
      <c r="D68" s="9">
        <v>0</v>
      </c>
    </row>
    <row r="69" spans="1:5" x14ac:dyDescent="0.25">
      <c r="B69" t="s">
        <v>10</v>
      </c>
      <c r="C69">
        <v>348</v>
      </c>
      <c r="D69" s="9">
        <v>9</v>
      </c>
    </row>
    <row r="70" spans="1:5" x14ac:dyDescent="0.25">
      <c r="A70" t="s">
        <v>47</v>
      </c>
      <c r="B70" t="s">
        <v>9</v>
      </c>
      <c r="C70">
        <v>7</v>
      </c>
      <c r="D70" s="9">
        <v>0</v>
      </c>
    </row>
    <row r="71" spans="1:5" x14ac:dyDescent="0.25">
      <c r="B71" t="s">
        <v>10</v>
      </c>
      <c r="C71">
        <v>250</v>
      </c>
      <c r="D71" s="9">
        <v>3</v>
      </c>
      <c r="E71" s="4"/>
    </row>
    <row r="72" spans="1:5" x14ac:dyDescent="0.25">
      <c r="A72" t="s">
        <v>95</v>
      </c>
      <c r="B72" t="s">
        <v>9</v>
      </c>
      <c r="C72">
        <v>20</v>
      </c>
      <c r="D72" s="9">
        <v>0</v>
      </c>
    </row>
    <row r="73" spans="1:5" x14ac:dyDescent="0.25">
      <c r="B73" t="s">
        <v>10</v>
      </c>
      <c r="C73">
        <v>364</v>
      </c>
      <c r="D73" s="9">
        <v>1</v>
      </c>
    </row>
    <row r="74" spans="1:5" x14ac:dyDescent="0.25">
      <c r="A74" t="s">
        <v>95</v>
      </c>
      <c r="B74" t="s">
        <v>9</v>
      </c>
      <c r="C74">
        <v>19</v>
      </c>
      <c r="D74" s="9">
        <v>0</v>
      </c>
    </row>
    <row r="75" spans="1:5" x14ac:dyDescent="0.25">
      <c r="B75" t="s">
        <v>10</v>
      </c>
      <c r="C75">
        <v>311</v>
      </c>
      <c r="D75" s="9">
        <v>1</v>
      </c>
    </row>
    <row r="76" spans="1:5" x14ac:dyDescent="0.25">
      <c r="B76" s="4" t="s">
        <v>41</v>
      </c>
      <c r="C76" s="4">
        <f t="shared" ref="C76:D77" si="2">SUM(C70,C72,C74,C68,C66)</f>
        <v>67</v>
      </c>
      <c r="D76" s="10">
        <f t="shared" si="2"/>
        <v>0</v>
      </c>
      <c r="E76" s="4">
        <f>(D76/C76)*100</f>
        <v>0</v>
      </c>
    </row>
    <row r="77" spans="1:5" x14ac:dyDescent="0.25">
      <c r="B77" s="4" t="s">
        <v>42</v>
      </c>
      <c r="C77" s="4">
        <f t="shared" si="2"/>
        <v>1571</v>
      </c>
      <c r="D77" s="10">
        <f t="shared" si="2"/>
        <v>23</v>
      </c>
      <c r="E77" s="4">
        <f>(D77/C77)*100</f>
        <v>1.4640356460852959</v>
      </c>
    </row>
    <row r="78" spans="1:5" x14ac:dyDescent="0.25">
      <c r="D78" s="9"/>
    </row>
    <row r="79" spans="1:5" x14ac:dyDescent="0.25">
      <c r="C79" t="s">
        <v>87</v>
      </c>
      <c r="D79" t="s">
        <v>88</v>
      </c>
      <c r="E79" t="s">
        <v>211</v>
      </c>
    </row>
    <row r="80" spans="1:5" x14ac:dyDescent="0.25">
      <c r="A80" t="s">
        <v>48</v>
      </c>
      <c r="B80" t="s">
        <v>9</v>
      </c>
      <c r="C80">
        <v>27</v>
      </c>
      <c r="D80" s="9">
        <v>0</v>
      </c>
    </row>
    <row r="81" spans="1:5" x14ac:dyDescent="0.25">
      <c r="B81" t="s">
        <v>10</v>
      </c>
      <c r="C81">
        <v>344</v>
      </c>
      <c r="D81" s="9">
        <v>9</v>
      </c>
    </row>
    <row r="82" spans="1:5" x14ac:dyDescent="0.25">
      <c r="A82" t="s">
        <v>49</v>
      </c>
      <c r="B82" t="s">
        <v>9</v>
      </c>
      <c r="C82">
        <v>8</v>
      </c>
      <c r="D82" s="9">
        <v>0</v>
      </c>
    </row>
    <row r="83" spans="1:5" x14ac:dyDescent="0.25">
      <c r="B83" t="s">
        <v>10</v>
      </c>
      <c r="C83">
        <v>381</v>
      </c>
      <c r="D83" s="9">
        <v>7</v>
      </c>
    </row>
    <row r="84" spans="1:5" x14ac:dyDescent="0.25">
      <c r="A84" t="s">
        <v>50</v>
      </c>
      <c r="B84" t="s">
        <v>9</v>
      </c>
      <c r="C84">
        <v>10</v>
      </c>
      <c r="D84" s="9">
        <v>0</v>
      </c>
    </row>
    <row r="85" spans="1:5" x14ac:dyDescent="0.25">
      <c r="B85" t="s">
        <v>10</v>
      </c>
      <c r="C85">
        <v>295</v>
      </c>
      <c r="D85" s="9">
        <v>5</v>
      </c>
    </row>
    <row r="86" spans="1:5" x14ac:dyDescent="0.25">
      <c r="A86" t="s">
        <v>50</v>
      </c>
      <c r="B86" t="s">
        <v>9</v>
      </c>
      <c r="C86">
        <v>6</v>
      </c>
      <c r="D86" s="9">
        <v>0</v>
      </c>
    </row>
    <row r="87" spans="1:5" x14ac:dyDescent="0.25">
      <c r="B87" t="s">
        <v>10</v>
      </c>
      <c r="C87">
        <v>229</v>
      </c>
      <c r="D87" s="9">
        <v>5</v>
      </c>
      <c r="E87" s="4"/>
    </row>
    <row r="88" spans="1:5" x14ac:dyDescent="0.25">
      <c r="A88" t="s">
        <v>96</v>
      </c>
      <c r="B88" t="s">
        <v>9</v>
      </c>
      <c r="C88">
        <v>28</v>
      </c>
      <c r="D88" s="9">
        <v>0</v>
      </c>
    </row>
    <row r="89" spans="1:5" x14ac:dyDescent="0.25">
      <c r="B89" t="s">
        <v>10</v>
      </c>
      <c r="C89">
        <v>356</v>
      </c>
      <c r="D89" s="9">
        <v>1</v>
      </c>
    </row>
    <row r="90" spans="1:5" x14ac:dyDescent="0.25">
      <c r="A90" t="s">
        <v>97</v>
      </c>
      <c r="B90" t="s">
        <v>9</v>
      </c>
      <c r="C90">
        <v>14</v>
      </c>
      <c r="D90" s="9">
        <v>0</v>
      </c>
    </row>
    <row r="91" spans="1:5" x14ac:dyDescent="0.25">
      <c r="B91" t="s">
        <v>10</v>
      </c>
      <c r="C91">
        <v>248</v>
      </c>
      <c r="D91" s="9">
        <v>4</v>
      </c>
    </row>
    <row r="92" spans="1:5" x14ac:dyDescent="0.25">
      <c r="B92" s="4" t="s">
        <v>41</v>
      </c>
      <c r="C92" s="4">
        <f t="shared" ref="C92:D93" si="3">SUM(C86,C88,C90,C84,C82,C80)</f>
        <v>93</v>
      </c>
      <c r="D92" s="10">
        <f t="shared" si="3"/>
        <v>0</v>
      </c>
      <c r="E92" s="4">
        <f>(D92/C92)*100</f>
        <v>0</v>
      </c>
    </row>
    <row r="93" spans="1:5" x14ac:dyDescent="0.25">
      <c r="B93" s="4" t="s">
        <v>42</v>
      </c>
      <c r="C93" s="4">
        <f t="shared" si="3"/>
        <v>1853</v>
      </c>
      <c r="D93" s="10">
        <f t="shared" si="3"/>
        <v>31</v>
      </c>
      <c r="E93" s="4">
        <f>(D93/C93)*100</f>
        <v>1.6729627630868862</v>
      </c>
    </row>
    <row r="94" spans="1:5" x14ac:dyDescent="0.25">
      <c r="B94" s="4"/>
      <c r="C94" s="4"/>
      <c r="D94" s="10"/>
      <c r="E94" s="4"/>
    </row>
    <row r="95" spans="1:5" x14ac:dyDescent="0.25">
      <c r="B95" s="4"/>
      <c r="C95" t="s">
        <v>87</v>
      </c>
      <c r="D95" t="s">
        <v>88</v>
      </c>
      <c r="E95" t="s">
        <v>211</v>
      </c>
    </row>
    <row r="96" spans="1:5" x14ac:dyDescent="0.25">
      <c r="A96" t="s">
        <v>112</v>
      </c>
      <c r="B96" t="s">
        <v>9</v>
      </c>
      <c r="C96">
        <v>29</v>
      </c>
      <c r="D96" s="10">
        <v>1</v>
      </c>
    </row>
    <row r="97" spans="1:5" x14ac:dyDescent="0.25">
      <c r="B97" t="s">
        <v>10</v>
      </c>
      <c r="C97">
        <v>280</v>
      </c>
      <c r="D97" s="9">
        <v>0</v>
      </c>
    </row>
    <row r="98" spans="1:5" x14ac:dyDescent="0.25">
      <c r="A98" t="s">
        <v>113</v>
      </c>
      <c r="B98" t="s">
        <v>9</v>
      </c>
      <c r="C98">
        <v>30</v>
      </c>
      <c r="D98" s="9">
        <v>0</v>
      </c>
    </row>
    <row r="99" spans="1:5" x14ac:dyDescent="0.25">
      <c r="B99" t="s">
        <v>10</v>
      </c>
      <c r="C99">
        <v>205</v>
      </c>
      <c r="D99" s="10">
        <v>3</v>
      </c>
    </row>
    <row r="100" spans="1:5" x14ac:dyDescent="0.25">
      <c r="A100" t="s">
        <v>114</v>
      </c>
      <c r="B100" t="s">
        <v>9</v>
      </c>
      <c r="C100">
        <v>16</v>
      </c>
      <c r="D100" s="9">
        <v>0</v>
      </c>
    </row>
    <row r="101" spans="1:5" x14ac:dyDescent="0.25">
      <c r="B101" t="s">
        <v>10</v>
      </c>
      <c r="C101">
        <v>310</v>
      </c>
      <c r="D101" s="9">
        <v>3</v>
      </c>
    </row>
    <row r="102" spans="1:5" x14ac:dyDescent="0.25">
      <c r="A102" t="s">
        <v>115</v>
      </c>
      <c r="B102" t="s">
        <v>9</v>
      </c>
      <c r="C102">
        <v>20</v>
      </c>
      <c r="D102" s="9">
        <v>0</v>
      </c>
    </row>
    <row r="103" spans="1:5" x14ac:dyDescent="0.25">
      <c r="B103" t="s">
        <v>10</v>
      </c>
      <c r="C103">
        <v>296</v>
      </c>
      <c r="D103" s="9">
        <v>2</v>
      </c>
    </row>
    <row r="104" spans="1:5" x14ac:dyDescent="0.25">
      <c r="A104" s="4" t="s">
        <v>92</v>
      </c>
      <c r="B104" s="4" t="s">
        <v>9</v>
      </c>
      <c r="C104" s="4">
        <f>SUM(C102,C100,C98,C96)</f>
        <v>95</v>
      </c>
      <c r="D104" s="10">
        <f>SUM(D102,D100,D98,D96)</f>
        <v>1</v>
      </c>
      <c r="E104" s="4">
        <f>(D104/C104)*100</f>
        <v>1.0526315789473684</v>
      </c>
    </row>
    <row r="105" spans="1:5" x14ac:dyDescent="0.25">
      <c r="A105" s="4"/>
      <c r="B105" s="4" t="s">
        <v>10</v>
      </c>
      <c r="C105" s="4">
        <f>SUM(C103,C101,C99,C97)</f>
        <v>1091</v>
      </c>
      <c r="D105" s="10">
        <f>SUM(D103,D101,D99,D97)</f>
        <v>8</v>
      </c>
      <c r="E105" s="4">
        <f>(D105/C105)*100</f>
        <v>0.73327222731439046</v>
      </c>
    </row>
    <row r="106" spans="1:5" x14ac:dyDescent="0.25">
      <c r="A106" s="4"/>
      <c r="B106" s="4"/>
      <c r="C106" s="4"/>
      <c r="D106" s="10"/>
    </row>
    <row r="107" spans="1:5" x14ac:dyDescent="0.25">
      <c r="A107" s="4"/>
      <c r="B107" s="4"/>
      <c r="C107" t="s">
        <v>87</v>
      </c>
      <c r="D107" t="s">
        <v>88</v>
      </c>
      <c r="E107" t="s">
        <v>211</v>
      </c>
    </row>
    <row r="108" spans="1:5" x14ac:dyDescent="0.25">
      <c r="A108" t="s">
        <v>116</v>
      </c>
      <c r="B108" t="s">
        <v>9</v>
      </c>
      <c r="C108">
        <v>9</v>
      </c>
      <c r="D108" s="9">
        <v>0</v>
      </c>
    </row>
    <row r="109" spans="1:5" x14ac:dyDescent="0.25">
      <c r="B109" t="s">
        <v>10</v>
      </c>
      <c r="C109">
        <v>158</v>
      </c>
      <c r="D109" s="9">
        <v>4</v>
      </c>
    </row>
    <row r="110" spans="1:5" x14ac:dyDescent="0.25">
      <c r="A110" t="s">
        <v>117</v>
      </c>
      <c r="B110" t="s">
        <v>9</v>
      </c>
      <c r="C110">
        <v>11</v>
      </c>
      <c r="D110" s="9">
        <v>0</v>
      </c>
    </row>
    <row r="111" spans="1:5" x14ac:dyDescent="0.25">
      <c r="B111" t="s">
        <v>10</v>
      </c>
      <c r="C111">
        <v>277</v>
      </c>
      <c r="D111" s="9">
        <v>6</v>
      </c>
    </row>
    <row r="112" spans="1:5" x14ac:dyDescent="0.25">
      <c r="A112" t="s">
        <v>118</v>
      </c>
      <c r="B112" t="s">
        <v>9</v>
      </c>
      <c r="C112">
        <v>11</v>
      </c>
      <c r="D112" s="9">
        <v>0</v>
      </c>
    </row>
    <row r="113" spans="1:5" x14ac:dyDescent="0.25">
      <c r="B113" t="s">
        <v>10</v>
      </c>
      <c r="C113">
        <v>156</v>
      </c>
      <c r="D113" s="9">
        <v>1</v>
      </c>
    </row>
    <row r="114" spans="1:5" x14ac:dyDescent="0.25">
      <c r="A114" t="s">
        <v>119</v>
      </c>
      <c r="B114" t="s">
        <v>9</v>
      </c>
      <c r="C114">
        <v>24</v>
      </c>
      <c r="D114" s="9">
        <v>0</v>
      </c>
    </row>
    <row r="115" spans="1:5" x14ac:dyDescent="0.25">
      <c r="B115" t="s">
        <v>10</v>
      </c>
      <c r="C115">
        <v>430</v>
      </c>
      <c r="D115" s="9">
        <v>7</v>
      </c>
    </row>
    <row r="116" spans="1:5" x14ac:dyDescent="0.25">
      <c r="A116" s="4" t="s">
        <v>92</v>
      </c>
      <c r="B116" s="4" t="s">
        <v>9</v>
      </c>
      <c r="C116" s="4">
        <f>SUM(C114,C112,C110,C108)</f>
        <v>55</v>
      </c>
      <c r="D116" s="10">
        <f>SUM(D114,D112,D110,D108)</f>
        <v>0</v>
      </c>
      <c r="E116" s="4">
        <f>(D116/C116)*100</f>
        <v>0</v>
      </c>
    </row>
    <row r="117" spans="1:5" x14ac:dyDescent="0.25">
      <c r="A117" s="4"/>
      <c r="B117" s="4" t="s">
        <v>10</v>
      </c>
      <c r="C117" s="4">
        <f>SUM(C115,C113,C111,C109)</f>
        <v>1021</v>
      </c>
      <c r="D117" s="10">
        <f>SUM(D115,D113,D111,D109)</f>
        <v>18</v>
      </c>
      <c r="E117" s="4">
        <f>(D117/C117)*100</f>
        <v>1.762977473065622</v>
      </c>
    </row>
    <row r="118" spans="1:5" x14ac:dyDescent="0.25">
      <c r="B118" s="4"/>
      <c r="C118" s="4"/>
      <c r="D118" s="10"/>
      <c r="E118" s="4"/>
    </row>
    <row r="119" spans="1:5" x14ac:dyDescent="0.25">
      <c r="D119" s="9"/>
    </row>
    <row r="120" spans="1:5" s="12" customFormat="1" x14ac:dyDescent="0.25"/>
    <row r="121" spans="1:5" x14ac:dyDescent="0.25">
      <c r="D121" s="9"/>
    </row>
    <row r="122" spans="1:5" x14ac:dyDescent="0.25">
      <c r="D122" s="9"/>
    </row>
    <row r="123" spans="1:5" x14ac:dyDescent="0.25">
      <c r="C123" t="s">
        <v>87</v>
      </c>
      <c r="D123" t="s">
        <v>88</v>
      </c>
      <c r="E123" t="s">
        <v>211</v>
      </c>
    </row>
    <row r="124" spans="1:5" x14ac:dyDescent="0.25">
      <c r="A124" t="s">
        <v>51</v>
      </c>
      <c r="B124" t="s">
        <v>9</v>
      </c>
      <c r="C124">
        <v>10</v>
      </c>
      <c r="D124" s="9">
        <v>1</v>
      </c>
    </row>
    <row r="125" spans="1:5" x14ac:dyDescent="0.25">
      <c r="B125" t="s">
        <v>10</v>
      </c>
      <c r="C125">
        <v>283</v>
      </c>
      <c r="D125" s="9">
        <v>11</v>
      </c>
    </row>
    <row r="126" spans="1:5" x14ac:dyDescent="0.25">
      <c r="A126" t="s">
        <v>52</v>
      </c>
      <c r="B126" t="s">
        <v>9</v>
      </c>
      <c r="C126">
        <v>20</v>
      </c>
      <c r="D126" s="9">
        <v>1</v>
      </c>
    </row>
    <row r="127" spans="1:5" x14ac:dyDescent="0.25">
      <c r="B127" t="s">
        <v>10</v>
      </c>
      <c r="C127">
        <v>252</v>
      </c>
      <c r="D127" s="9">
        <v>7</v>
      </c>
    </row>
    <row r="128" spans="1:5" x14ac:dyDescent="0.25">
      <c r="A128" t="s">
        <v>93</v>
      </c>
      <c r="B128" t="s">
        <v>9</v>
      </c>
      <c r="C128">
        <v>35</v>
      </c>
      <c r="D128" s="9">
        <v>0</v>
      </c>
    </row>
    <row r="129" spans="1:5" x14ac:dyDescent="0.25">
      <c r="B129" t="s">
        <v>10</v>
      </c>
      <c r="C129">
        <v>195</v>
      </c>
      <c r="D129" s="9">
        <v>2</v>
      </c>
      <c r="E129" s="4"/>
    </row>
    <row r="130" spans="1:5" x14ac:dyDescent="0.25">
      <c r="A130" t="s">
        <v>94</v>
      </c>
      <c r="B130" t="s">
        <v>9</v>
      </c>
      <c r="C130">
        <v>30</v>
      </c>
      <c r="D130" s="9">
        <v>2</v>
      </c>
    </row>
    <row r="131" spans="1:5" x14ac:dyDescent="0.25">
      <c r="B131" t="s">
        <v>10</v>
      </c>
      <c r="C131">
        <v>313</v>
      </c>
      <c r="D131" s="9">
        <v>11</v>
      </c>
    </row>
    <row r="132" spans="1:5" x14ac:dyDescent="0.25">
      <c r="B132" s="4" t="s">
        <v>41</v>
      </c>
      <c r="C132" s="4">
        <f t="shared" ref="C132:D133" si="4">SUM(C126,C128,C130,C124)</f>
        <v>95</v>
      </c>
      <c r="D132" s="10">
        <f t="shared" si="4"/>
        <v>4</v>
      </c>
      <c r="E132" s="4">
        <f>(D132/C132)*100</f>
        <v>4.2105263157894735</v>
      </c>
    </row>
    <row r="133" spans="1:5" x14ac:dyDescent="0.25">
      <c r="B133" s="4" t="s">
        <v>42</v>
      </c>
      <c r="C133" s="4">
        <f t="shared" si="4"/>
        <v>1043</v>
      </c>
      <c r="D133" s="10">
        <f t="shared" si="4"/>
        <v>31</v>
      </c>
      <c r="E133" s="4">
        <f>(D133/C133)*100</f>
        <v>2.9721955896452541</v>
      </c>
    </row>
    <row r="134" spans="1:5" x14ac:dyDescent="0.25">
      <c r="D134" s="9"/>
    </row>
    <row r="135" spans="1:5" x14ac:dyDescent="0.25">
      <c r="C135" t="s">
        <v>87</v>
      </c>
      <c r="D135" t="s">
        <v>88</v>
      </c>
      <c r="E135" t="s">
        <v>211</v>
      </c>
    </row>
    <row r="136" spans="1:5" x14ac:dyDescent="0.25">
      <c r="A136" t="s">
        <v>90</v>
      </c>
      <c r="B136" t="s">
        <v>9</v>
      </c>
      <c r="C136">
        <v>122</v>
      </c>
      <c r="D136" s="9">
        <v>4</v>
      </c>
    </row>
    <row r="137" spans="1:5" x14ac:dyDescent="0.25">
      <c r="B137" t="s">
        <v>10</v>
      </c>
      <c r="C137">
        <v>544</v>
      </c>
      <c r="D137" s="9">
        <v>8</v>
      </c>
    </row>
    <row r="138" spans="1:5" x14ac:dyDescent="0.25">
      <c r="A138" t="s">
        <v>91</v>
      </c>
      <c r="B138" t="s">
        <v>9</v>
      </c>
      <c r="C138">
        <v>71</v>
      </c>
      <c r="D138" s="9">
        <v>5</v>
      </c>
    </row>
    <row r="139" spans="1:5" x14ac:dyDescent="0.25">
      <c r="B139" t="s">
        <v>10</v>
      </c>
      <c r="C139">
        <v>505</v>
      </c>
      <c r="D139" s="9">
        <v>14</v>
      </c>
      <c r="E139" s="4"/>
    </row>
    <row r="140" spans="1:5" x14ac:dyDescent="0.25">
      <c r="A140" s="4" t="s">
        <v>92</v>
      </c>
      <c r="B140" s="4" t="s">
        <v>9</v>
      </c>
      <c r="C140" s="4">
        <f t="shared" ref="C140:D141" si="5">SUM(C136,C138)</f>
        <v>193</v>
      </c>
      <c r="D140" s="10">
        <f t="shared" si="5"/>
        <v>9</v>
      </c>
      <c r="E140" s="4">
        <f>(D140/C140)*100</f>
        <v>4.6632124352331603</v>
      </c>
    </row>
    <row r="141" spans="1:5" x14ac:dyDescent="0.25">
      <c r="A141" s="4"/>
      <c r="B141" s="4" t="s">
        <v>10</v>
      </c>
      <c r="C141" s="4">
        <f t="shared" si="5"/>
        <v>1049</v>
      </c>
      <c r="D141" s="10">
        <f t="shared" si="5"/>
        <v>22</v>
      </c>
      <c r="E141" s="4">
        <f>(D141/C141)*100</f>
        <v>2.0972354623450906</v>
      </c>
    </row>
    <row r="142" spans="1:5" x14ac:dyDescent="0.25">
      <c r="A142" s="4"/>
      <c r="B142" s="4"/>
      <c r="C142" s="4"/>
      <c r="D142" s="10"/>
      <c r="E142" s="4"/>
    </row>
    <row r="143" spans="1:5" x14ac:dyDescent="0.25">
      <c r="A143" s="4"/>
      <c r="B143" s="4"/>
      <c r="C143" s="4"/>
      <c r="D143" s="10"/>
      <c r="E143" s="4"/>
    </row>
    <row r="144" spans="1:5" x14ac:dyDescent="0.25">
      <c r="A144" s="4"/>
      <c r="B144" s="4"/>
      <c r="C144" t="s">
        <v>87</v>
      </c>
      <c r="D144" t="s">
        <v>88</v>
      </c>
      <c r="E144" t="s">
        <v>211</v>
      </c>
    </row>
    <row r="145" spans="1:5" x14ac:dyDescent="0.25">
      <c r="A145" t="s">
        <v>120</v>
      </c>
      <c r="B145" t="s">
        <v>9</v>
      </c>
      <c r="C145">
        <v>44</v>
      </c>
      <c r="D145" s="9">
        <v>0</v>
      </c>
    </row>
    <row r="146" spans="1:5" x14ac:dyDescent="0.25">
      <c r="B146" t="s">
        <v>10</v>
      </c>
      <c r="C146">
        <v>260</v>
      </c>
      <c r="D146" s="9">
        <v>5</v>
      </c>
    </row>
    <row r="147" spans="1:5" x14ac:dyDescent="0.25">
      <c r="A147" t="s">
        <v>120</v>
      </c>
      <c r="B147" t="s">
        <v>9</v>
      </c>
      <c r="C147">
        <v>58</v>
      </c>
      <c r="D147" s="9">
        <v>0</v>
      </c>
    </row>
    <row r="148" spans="1:5" x14ac:dyDescent="0.25">
      <c r="B148" t="s">
        <v>10</v>
      </c>
      <c r="C148">
        <v>394</v>
      </c>
      <c r="D148" s="9">
        <v>14</v>
      </c>
    </row>
    <row r="149" spans="1:5" x14ac:dyDescent="0.25">
      <c r="A149" t="s">
        <v>121</v>
      </c>
      <c r="B149" t="s">
        <v>9</v>
      </c>
      <c r="C149">
        <v>14</v>
      </c>
      <c r="D149" s="9">
        <v>3</v>
      </c>
    </row>
    <row r="150" spans="1:5" x14ac:dyDescent="0.25">
      <c r="B150" t="s">
        <v>10</v>
      </c>
      <c r="C150">
        <v>164</v>
      </c>
      <c r="D150" s="9">
        <v>4</v>
      </c>
    </row>
    <row r="151" spans="1:5" x14ac:dyDescent="0.25">
      <c r="A151" t="s">
        <v>122</v>
      </c>
      <c r="B151" t="s">
        <v>9</v>
      </c>
      <c r="C151">
        <v>25</v>
      </c>
      <c r="D151" s="9">
        <v>3</v>
      </c>
    </row>
    <row r="152" spans="1:5" x14ac:dyDescent="0.25">
      <c r="B152" t="s">
        <v>10</v>
      </c>
      <c r="C152">
        <v>255</v>
      </c>
      <c r="D152" s="9">
        <v>8</v>
      </c>
    </row>
    <row r="153" spans="1:5" x14ac:dyDescent="0.25">
      <c r="A153" s="4" t="s">
        <v>92</v>
      </c>
      <c r="B153" s="4" t="s">
        <v>9</v>
      </c>
      <c r="C153" s="4">
        <f>SUM(C151,C149,C147,C145)</f>
        <v>141</v>
      </c>
      <c r="D153" s="10">
        <f>SUM(D151,D149,D147,D145)</f>
        <v>6</v>
      </c>
      <c r="E153" s="4">
        <f>(D153/C153)*100</f>
        <v>4.2553191489361701</v>
      </c>
    </row>
    <row r="154" spans="1:5" x14ac:dyDescent="0.25">
      <c r="A154" s="4"/>
      <c r="B154" s="4" t="s">
        <v>10</v>
      </c>
      <c r="C154" s="4">
        <f>SUM(C152,C150,C148,C146)</f>
        <v>1073</v>
      </c>
      <c r="D154" s="10">
        <f>SUM(D152,D150,D148,D146)</f>
        <v>31</v>
      </c>
      <c r="E154" s="4">
        <f>(D154/C154)*100</f>
        <v>2.8890959925442683</v>
      </c>
    </row>
    <row r="155" spans="1:5" x14ac:dyDescent="0.25">
      <c r="A155" s="4"/>
      <c r="B155" s="4"/>
      <c r="C155" t="s">
        <v>87</v>
      </c>
      <c r="D155" t="s">
        <v>88</v>
      </c>
      <c r="E155" t="s">
        <v>211</v>
      </c>
    </row>
    <row r="156" spans="1:5" x14ac:dyDescent="0.25">
      <c r="A156" t="s">
        <v>123</v>
      </c>
      <c r="B156" t="s">
        <v>9</v>
      </c>
      <c r="C156">
        <v>47</v>
      </c>
      <c r="D156" s="19">
        <v>0</v>
      </c>
    </row>
    <row r="157" spans="1:5" x14ac:dyDescent="0.25">
      <c r="B157" t="s">
        <v>10</v>
      </c>
      <c r="C157">
        <v>205</v>
      </c>
      <c r="D157" s="19">
        <v>1</v>
      </c>
    </row>
    <row r="158" spans="1:5" x14ac:dyDescent="0.25">
      <c r="A158" t="s">
        <v>124</v>
      </c>
      <c r="B158" t="s">
        <v>9</v>
      </c>
      <c r="C158">
        <v>102</v>
      </c>
      <c r="D158" s="19">
        <v>1</v>
      </c>
    </row>
    <row r="159" spans="1:5" x14ac:dyDescent="0.25">
      <c r="B159" t="s">
        <v>10</v>
      </c>
      <c r="C159">
        <v>251</v>
      </c>
      <c r="D159" s="19">
        <v>8</v>
      </c>
    </row>
    <row r="160" spans="1:5" x14ac:dyDescent="0.25">
      <c r="A160" t="s">
        <v>125</v>
      </c>
      <c r="B160" t="s">
        <v>9</v>
      </c>
      <c r="C160">
        <v>59</v>
      </c>
      <c r="D160" s="19">
        <v>3</v>
      </c>
    </row>
    <row r="161" spans="1:5" x14ac:dyDescent="0.25">
      <c r="B161" t="s">
        <v>10</v>
      </c>
      <c r="C161">
        <v>400</v>
      </c>
      <c r="D161" s="19">
        <v>9</v>
      </c>
    </row>
    <row r="162" spans="1:5" x14ac:dyDescent="0.25">
      <c r="A162" t="s">
        <v>126</v>
      </c>
      <c r="B162" t="s">
        <v>9</v>
      </c>
      <c r="C162">
        <v>63</v>
      </c>
      <c r="D162" s="19">
        <v>5</v>
      </c>
    </row>
    <row r="163" spans="1:5" x14ac:dyDescent="0.25">
      <c r="B163" t="s">
        <v>10</v>
      </c>
      <c r="C163">
        <v>454</v>
      </c>
      <c r="D163" s="9">
        <v>15</v>
      </c>
    </row>
    <row r="164" spans="1:5" x14ac:dyDescent="0.25">
      <c r="A164" s="4" t="s">
        <v>92</v>
      </c>
      <c r="B164" s="4" t="s">
        <v>9</v>
      </c>
      <c r="C164" s="4">
        <f>SUM(C162,C160,C158,C156)</f>
        <v>271</v>
      </c>
      <c r="D164" s="10">
        <f>SUM(D162,D160,D158,D156)</f>
        <v>9</v>
      </c>
      <c r="E164" s="4">
        <f>(D164/C164)*100</f>
        <v>3.3210332103321036</v>
      </c>
    </row>
    <row r="165" spans="1:5" x14ac:dyDescent="0.25">
      <c r="A165" s="4"/>
      <c r="B165" s="4" t="s">
        <v>10</v>
      </c>
      <c r="C165" s="4">
        <f>SUM(C163,C161,C159,C157)</f>
        <v>1310</v>
      </c>
      <c r="D165" s="10">
        <f>SUM(D163,D161,D159,D157)</f>
        <v>33</v>
      </c>
      <c r="E165" s="4">
        <f>(D165/C165)*100</f>
        <v>2.5190839694656488</v>
      </c>
    </row>
    <row r="166" spans="1:5" x14ac:dyDescent="0.25">
      <c r="D166" s="9"/>
    </row>
    <row r="167" spans="1:5" x14ac:dyDescent="0.25">
      <c r="D167" s="9"/>
    </row>
    <row r="168" spans="1:5" x14ac:dyDescent="0.25">
      <c r="D168" s="9"/>
    </row>
    <row r="169" spans="1:5" x14ac:dyDescent="0.25">
      <c r="D169" s="9"/>
    </row>
    <row r="170" spans="1:5" s="12" customFormat="1" x14ac:dyDescent="0.25"/>
    <row r="171" spans="1:5" s="9" customFormat="1" x14ac:dyDescent="0.25"/>
    <row r="172" spans="1:5" s="9" customFormat="1" x14ac:dyDescent="0.25"/>
    <row r="173" spans="1:5" x14ac:dyDescent="0.25">
      <c r="C173" t="s">
        <v>87</v>
      </c>
      <c r="D173" t="s">
        <v>88</v>
      </c>
      <c r="E173" t="s">
        <v>211</v>
      </c>
    </row>
    <row r="174" spans="1:5" x14ac:dyDescent="0.25">
      <c r="A174" t="s">
        <v>53</v>
      </c>
      <c r="B174" t="s">
        <v>9</v>
      </c>
      <c r="C174">
        <v>98</v>
      </c>
      <c r="D174" s="9">
        <v>2</v>
      </c>
    </row>
    <row r="175" spans="1:5" x14ac:dyDescent="0.25">
      <c r="B175" t="s">
        <v>10</v>
      </c>
      <c r="C175">
        <v>268</v>
      </c>
      <c r="D175" s="9">
        <v>5</v>
      </c>
    </row>
    <row r="176" spans="1:5" x14ac:dyDescent="0.25">
      <c r="A176" t="s">
        <v>54</v>
      </c>
      <c r="B176" t="s">
        <v>9</v>
      </c>
      <c r="C176">
        <v>113</v>
      </c>
      <c r="D176" s="9">
        <v>0</v>
      </c>
    </row>
    <row r="177" spans="1:5" x14ac:dyDescent="0.25">
      <c r="B177" t="s">
        <v>10</v>
      </c>
      <c r="C177">
        <v>326</v>
      </c>
      <c r="D177" s="9">
        <v>4</v>
      </c>
    </row>
    <row r="178" spans="1:5" x14ac:dyDescent="0.25">
      <c r="A178" t="s">
        <v>55</v>
      </c>
      <c r="B178" t="s">
        <v>9</v>
      </c>
      <c r="C178">
        <v>86</v>
      </c>
      <c r="D178" s="9">
        <v>0</v>
      </c>
    </row>
    <row r="179" spans="1:5" x14ac:dyDescent="0.25">
      <c r="B179" t="s">
        <v>10</v>
      </c>
      <c r="C179">
        <v>276</v>
      </c>
      <c r="D179" s="9">
        <v>1</v>
      </c>
      <c r="E179" s="4"/>
    </row>
    <row r="180" spans="1:5" x14ac:dyDescent="0.25">
      <c r="A180" t="s">
        <v>102</v>
      </c>
      <c r="B180" t="s">
        <v>9</v>
      </c>
      <c r="C180">
        <v>105</v>
      </c>
      <c r="D180" s="9">
        <v>2</v>
      </c>
    </row>
    <row r="181" spans="1:5" x14ac:dyDescent="0.25">
      <c r="B181" t="s">
        <v>10</v>
      </c>
      <c r="C181">
        <v>269</v>
      </c>
      <c r="D181" s="9">
        <v>1</v>
      </c>
    </row>
    <row r="182" spans="1:5" x14ac:dyDescent="0.25">
      <c r="A182" t="s">
        <v>103</v>
      </c>
      <c r="B182" t="s">
        <v>9</v>
      </c>
      <c r="C182">
        <v>102</v>
      </c>
      <c r="D182" s="9">
        <v>0</v>
      </c>
    </row>
    <row r="183" spans="1:5" x14ac:dyDescent="0.25">
      <c r="B183" t="s">
        <v>10</v>
      </c>
      <c r="C183">
        <v>382</v>
      </c>
      <c r="D183" s="9">
        <v>0</v>
      </c>
    </row>
    <row r="184" spans="1:5" x14ac:dyDescent="0.25">
      <c r="B184" s="4" t="s">
        <v>41</v>
      </c>
      <c r="C184" s="4">
        <f t="shared" ref="C184:D185" si="6">SUM(C178,C180,C182,C176,C174)</f>
        <v>504</v>
      </c>
      <c r="D184" s="10">
        <f t="shared" si="6"/>
        <v>4</v>
      </c>
      <c r="E184" s="4">
        <f>(D184/C184)*100</f>
        <v>0.79365079365079361</v>
      </c>
    </row>
    <row r="185" spans="1:5" x14ac:dyDescent="0.25">
      <c r="B185" s="4" t="s">
        <v>42</v>
      </c>
      <c r="C185" s="4">
        <f t="shared" si="6"/>
        <v>1521</v>
      </c>
      <c r="D185" s="10">
        <f t="shared" si="6"/>
        <v>11</v>
      </c>
      <c r="E185" s="4">
        <f>(D185/C185)*100</f>
        <v>0.72320841551610782</v>
      </c>
    </row>
    <row r="186" spans="1:5" x14ac:dyDescent="0.25">
      <c r="D186" s="9"/>
    </row>
    <row r="187" spans="1:5" x14ac:dyDescent="0.25">
      <c r="C187" t="s">
        <v>87</v>
      </c>
      <c r="D187" t="s">
        <v>88</v>
      </c>
      <c r="E187" t="s">
        <v>211</v>
      </c>
    </row>
    <row r="188" spans="1:5" x14ac:dyDescent="0.25">
      <c r="A188" t="s">
        <v>56</v>
      </c>
      <c r="B188" t="s">
        <v>9</v>
      </c>
      <c r="C188">
        <v>87</v>
      </c>
      <c r="D188" s="9">
        <v>2</v>
      </c>
    </row>
    <row r="189" spans="1:5" x14ac:dyDescent="0.25">
      <c r="B189" t="s">
        <v>10</v>
      </c>
      <c r="C189">
        <v>262</v>
      </c>
      <c r="D189" s="9">
        <v>3</v>
      </c>
    </row>
    <row r="190" spans="1:5" x14ac:dyDescent="0.25">
      <c r="A190" t="s">
        <v>57</v>
      </c>
      <c r="B190" t="s">
        <v>9</v>
      </c>
      <c r="C190">
        <v>94</v>
      </c>
      <c r="D190" s="9">
        <v>0</v>
      </c>
    </row>
    <row r="191" spans="1:5" x14ac:dyDescent="0.25">
      <c r="B191" t="s">
        <v>10</v>
      </c>
      <c r="C191">
        <v>269</v>
      </c>
      <c r="D191" s="9">
        <v>3</v>
      </c>
    </row>
    <row r="192" spans="1:5" x14ac:dyDescent="0.25">
      <c r="A192" t="s">
        <v>58</v>
      </c>
      <c r="B192" t="s">
        <v>9</v>
      </c>
      <c r="C192">
        <v>88</v>
      </c>
      <c r="D192" s="9">
        <v>0</v>
      </c>
    </row>
    <row r="193" spans="1:5" x14ac:dyDescent="0.25">
      <c r="B193" t="s">
        <v>10</v>
      </c>
      <c r="C193">
        <v>239</v>
      </c>
      <c r="D193" s="9">
        <v>3</v>
      </c>
      <c r="E193" s="4"/>
    </row>
    <row r="194" spans="1:5" x14ac:dyDescent="0.25">
      <c r="A194" t="s">
        <v>104</v>
      </c>
      <c r="B194" t="s">
        <v>9</v>
      </c>
      <c r="C194">
        <v>94</v>
      </c>
      <c r="D194" s="9">
        <v>2</v>
      </c>
    </row>
    <row r="195" spans="1:5" x14ac:dyDescent="0.25">
      <c r="B195" t="s">
        <v>10</v>
      </c>
      <c r="C195">
        <v>346</v>
      </c>
      <c r="D195" s="9">
        <v>0</v>
      </c>
    </row>
    <row r="196" spans="1:5" x14ac:dyDescent="0.25">
      <c r="A196" t="s">
        <v>105</v>
      </c>
      <c r="B196" t="s">
        <v>9</v>
      </c>
      <c r="C196">
        <v>89</v>
      </c>
      <c r="D196" s="9">
        <v>0</v>
      </c>
    </row>
    <row r="197" spans="1:5" x14ac:dyDescent="0.25">
      <c r="B197" t="s">
        <v>10</v>
      </c>
      <c r="C197">
        <v>330</v>
      </c>
      <c r="D197" s="9">
        <v>0</v>
      </c>
    </row>
    <row r="198" spans="1:5" x14ac:dyDescent="0.25">
      <c r="B198" s="4" t="s">
        <v>41</v>
      </c>
      <c r="C198" s="4">
        <f t="shared" ref="C198:D199" si="7">SUM(C192,C194,C196,C190,C188)</f>
        <v>452</v>
      </c>
      <c r="D198" s="10">
        <f t="shared" si="7"/>
        <v>4</v>
      </c>
      <c r="E198" s="4">
        <f>(D198/C198)*100</f>
        <v>0.88495575221238942</v>
      </c>
    </row>
    <row r="199" spans="1:5" x14ac:dyDescent="0.25">
      <c r="B199" s="4" t="s">
        <v>42</v>
      </c>
      <c r="C199" s="4">
        <f t="shared" si="7"/>
        <v>1446</v>
      </c>
      <c r="D199" s="10">
        <f t="shared" si="7"/>
        <v>9</v>
      </c>
      <c r="E199" s="4">
        <f>(D199/C199)*100</f>
        <v>0.62240663900414939</v>
      </c>
    </row>
    <row r="200" spans="1:5" x14ac:dyDescent="0.25">
      <c r="D200" s="9"/>
    </row>
    <row r="201" spans="1:5" x14ac:dyDescent="0.25">
      <c r="C201" t="s">
        <v>87</v>
      </c>
      <c r="D201" t="s">
        <v>88</v>
      </c>
      <c r="E201" t="s">
        <v>211</v>
      </c>
    </row>
    <row r="202" spans="1:5" x14ac:dyDescent="0.25">
      <c r="A202" t="s">
        <v>127</v>
      </c>
      <c r="B202" t="s">
        <v>9</v>
      </c>
      <c r="C202">
        <v>128</v>
      </c>
      <c r="D202" s="9">
        <v>2</v>
      </c>
    </row>
    <row r="203" spans="1:5" x14ac:dyDescent="0.25">
      <c r="B203" t="s">
        <v>10</v>
      </c>
      <c r="C203">
        <v>318</v>
      </c>
      <c r="D203" s="9">
        <v>2</v>
      </c>
    </row>
    <row r="204" spans="1:5" x14ac:dyDescent="0.25">
      <c r="A204" t="s">
        <v>128</v>
      </c>
      <c r="B204" t="s">
        <v>9</v>
      </c>
      <c r="C204">
        <v>134</v>
      </c>
      <c r="D204" s="9">
        <v>3</v>
      </c>
    </row>
    <row r="205" spans="1:5" x14ac:dyDescent="0.25">
      <c r="B205" t="s">
        <v>10</v>
      </c>
      <c r="C205">
        <v>257</v>
      </c>
      <c r="D205" s="9">
        <v>2</v>
      </c>
    </row>
    <row r="206" spans="1:5" x14ac:dyDescent="0.25">
      <c r="A206" t="s">
        <v>129</v>
      </c>
      <c r="B206" t="s">
        <v>9</v>
      </c>
      <c r="C206">
        <v>75</v>
      </c>
      <c r="D206" s="9">
        <v>2</v>
      </c>
    </row>
    <row r="207" spans="1:5" x14ac:dyDescent="0.25">
      <c r="B207" t="s">
        <v>10</v>
      </c>
      <c r="C207">
        <v>255</v>
      </c>
      <c r="D207" s="9">
        <v>3</v>
      </c>
    </row>
    <row r="208" spans="1:5" x14ac:dyDescent="0.25">
      <c r="A208" t="s">
        <v>130</v>
      </c>
      <c r="B208" t="s">
        <v>9</v>
      </c>
      <c r="C208">
        <v>89</v>
      </c>
      <c r="D208" s="9">
        <v>1</v>
      </c>
    </row>
    <row r="209" spans="1:5" x14ac:dyDescent="0.25">
      <c r="B209" t="s">
        <v>10</v>
      </c>
      <c r="C209">
        <v>254</v>
      </c>
      <c r="D209" s="9">
        <v>4</v>
      </c>
    </row>
    <row r="210" spans="1:5" x14ac:dyDescent="0.25">
      <c r="A210" s="4" t="s">
        <v>92</v>
      </c>
      <c r="B210" s="4" t="s">
        <v>9</v>
      </c>
      <c r="C210" s="4">
        <f>SUM(C208,C206,C204,C202)</f>
        <v>426</v>
      </c>
      <c r="D210" s="10">
        <f>SUM(D208,D206,D204,D202)</f>
        <v>8</v>
      </c>
      <c r="E210" s="4">
        <f>(D210/C210)*100</f>
        <v>1.8779342723004695</v>
      </c>
    </row>
    <row r="211" spans="1:5" x14ac:dyDescent="0.25">
      <c r="A211" s="4"/>
      <c r="B211" s="4" t="s">
        <v>10</v>
      </c>
      <c r="C211" s="4">
        <f>SUM(C209,C207,C205,C203)</f>
        <v>1084</v>
      </c>
      <c r="D211" s="10">
        <f>SUM(D209,D207,D205,D203)</f>
        <v>11</v>
      </c>
      <c r="E211" s="4">
        <f>(D211/C211)*100</f>
        <v>1.014760147601476</v>
      </c>
    </row>
    <row r="212" spans="1:5" x14ac:dyDescent="0.25">
      <c r="C212" t="s">
        <v>87</v>
      </c>
      <c r="D212" t="s">
        <v>88</v>
      </c>
      <c r="E212" t="s">
        <v>211</v>
      </c>
    </row>
    <row r="213" spans="1:5" x14ac:dyDescent="0.25">
      <c r="A213" t="s">
        <v>131</v>
      </c>
      <c r="B213" t="s">
        <v>9</v>
      </c>
      <c r="C213">
        <v>110</v>
      </c>
      <c r="D213" s="9">
        <v>0</v>
      </c>
    </row>
    <row r="214" spans="1:5" x14ac:dyDescent="0.25">
      <c r="B214" t="s">
        <v>10</v>
      </c>
      <c r="C214">
        <v>307</v>
      </c>
      <c r="D214" s="9">
        <v>3</v>
      </c>
    </row>
    <row r="215" spans="1:5" x14ac:dyDescent="0.25">
      <c r="A215" t="s">
        <v>132</v>
      </c>
      <c r="B215" t="s">
        <v>9</v>
      </c>
      <c r="C215">
        <v>99</v>
      </c>
      <c r="D215" s="9">
        <v>3</v>
      </c>
    </row>
    <row r="216" spans="1:5" x14ac:dyDescent="0.25">
      <c r="B216" t="s">
        <v>10</v>
      </c>
      <c r="C216">
        <v>222</v>
      </c>
      <c r="D216" s="9">
        <v>4</v>
      </c>
    </row>
    <row r="217" spans="1:5" x14ac:dyDescent="0.25">
      <c r="A217" t="s">
        <v>133</v>
      </c>
      <c r="B217" t="s">
        <v>9</v>
      </c>
      <c r="C217">
        <v>47</v>
      </c>
      <c r="D217" s="9">
        <v>1</v>
      </c>
    </row>
    <row r="218" spans="1:5" x14ac:dyDescent="0.25">
      <c r="B218" t="s">
        <v>10</v>
      </c>
      <c r="C218">
        <v>144</v>
      </c>
      <c r="D218" s="9">
        <v>3</v>
      </c>
    </row>
    <row r="219" spans="1:5" x14ac:dyDescent="0.25">
      <c r="A219" t="s">
        <v>134</v>
      </c>
      <c r="B219" t="s">
        <v>9</v>
      </c>
      <c r="C219">
        <v>45</v>
      </c>
      <c r="D219" s="9">
        <v>2</v>
      </c>
    </row>
    <row r="220" spans="1:5" x14ac:dyDescent="0.25">
      <c r="B220" t="s">
        <v>10</v>
      </c>
      <c r="C220">
        <v>213</v>
      </c>
      <c r="D220" s="9">
        <v>3</v>
      </c>
    </row>
    <row r="221" spans="1:5" x14ac:dyDescent="0.25">
      <c r="A221" s="4" t="s">
        <v>92</v>
      </c>
      <c r="B221" s="4" t="s">
        <v>9</v>
      </c>
      <c r="C221" s="4">
        <f>SUM(C219,C217,C215,C213)</f>
        <v>301</v>
      </c>
      <c r="D221" s="10">
        <f>SUM(D219,D217,D215,D213)</f>
        <v>6</v>
      </c>
      <c r="E221" s="4">
        <f>(D221/C221)*100</f>
        <v>1.9933554817275747</v>
      </c>
    </row>
    <row r="222" spans="1:5" x14ac:dyDescent="0.25">
      <c r="A222" s="4"/>
      <c r="B222" s="4" t="s">
        <v>10</v>
      </c>
      <c r="C222" s="4">
        <f>SUM(C220,C218,C216,C214)</f>
        <v>886</v>
      </c>
      <c r="D222" s="10">
        <f>SUM(D220,D218,D216,D214)</f>
        <v>13</v>
      </c>
      <c r="E222" s="4">
        <f>(D222/C222)*100</f>
        <v>1.4672686230248306</v>
      </c>
    </row>
    <row r="223" spans="1:5" x14ac:dyDescent="0.25">
      <c r="D223" s="9"/>
    </row>
    <row r="224" spans="1:5" x14ac:dyDescent="0.25">
      <c r="D224" s="9"/>
    </row>
    <row r="225" spans="4:4" x14ac:dyDescent="0.25">
      <c r="D225" s="9"/>
    </row>
    <row r="226" spans="4:4" x14ac:dyDescent="0.25">
      <c r="D226" s="9"/>
    </row>
    <row r="227" spans="4:4" x14ac:dyDescent="0.25">
      <c r="D227" s="9"/>
    </row>
    <row r="228" spans="4:4" x14ac:dyDescent="0.25">
      <c r="D228" s="9"/>
    </row>
    <row r="229" spans="4:4" x14ac:dyDescent="0.25">
      <c r="D229" s="9"/>
    </row>
    <row r="230" spans="4:4" x14ac:dyDescent="0.25">
      <c r="D230" s="9"/>
    </row>
    <row r="231" spans="4:4" x14ac:dyDescent="0.25">
      <c r="D231" s="9"/>
    </row>
    <row r="232" spans="4:4" x14ac:dyDescent="0.25">
      <c r="D232" s="9"/>
    </row>
    <row r="233" spans="4:4" x14ac:dyDescent="0.25">
      <c r="D233" s="9"/>
    </row>
    <row r="234" spans="4:4" x14ac:dyDescent="0.25">
      <c r="D234" s="9"/>
    </row>
    <row r="235" spans="4:4" x14ac:dyDescent="0.25">
      <c r="D235" s="9"/>
    </row>
    <row r="236" spans="4:4" x14ac:dyDescent="0.25">
      <c r="D236" s="9"/>
    </row>
    <row r="237" spans="4:4" x14ac:dyDescent="0.25">
      <c r="D237" s="9"/>
    </row>
    <row r="238" spans="4:4" x14ac:dyDescent="0.25">
      <c r="D238" s="9"/>
    </row>
    <row r="239" spans="4:4" x14ac:dyDescent="0.25">
      <c r="D239" s="9"/>
    </row>
    <row r="240" spans="4:4" x14ac:dyDescent="0.25">
      <c r="D240" s="9"/>
    </row>
    <row r="241" spans="4:4" x14ac:dyDescent="0.25">
      <c r="D241" s="9"/>
    </row>
    <row r="242" spans="4:4" x14ac:dyDescent="0.25">
      <c r="D242" s="9"/>
    </row>
    <row r="243" spans="4:4" x14ac:dyDescent="0.25">
      <c r="D243" s="9"/>
    </row>
    <row r="244" spans="4:4" x14ac:dyDescent="0.25">
      <c r="D244" s="9"/>
    </row>
    <row r="245" spans="4:4" x14ac:dyDescent="0.25">
      <c r="D245" s="9"/>
    </row>
    <row r="246" spans="4:4" x14ac:dyDescent="0.25">
      <c r="D246" s="9"/>
    </row>
    <row r="247" spans="4:4" x14ac:dyDescent="0.25">
      <c r="D247" s="9"/>
    </row>
    <row r="248" spans="4:4" x14ac:dyDescent="0.25">
      <c r="D248" s="9"/>
    </row>
    <row r="249" spans="4:4" x14ac:dyDescent="0.25">
      <c r="D249" s="9"/>
    </row>
    <row r="250" spans="4:4" x14ac:dyDescent="0.25">
      <c r="D250" s="9"/>
    </row>
    <row r="251" spans="4:4" x14ac:dyDescent="0.25">
      <c r="D251" s="9"/>
    </row>
    <row r="252" spans="4:4" x14ac:dyDescent="0.25">
      <c r="D252" s="9"/>
    </row>
    <row r="253" spans="4:4" x14ac:dyDescent="0.25">
      <c r="D253" s="9"/>
    </row>
    <row r="254" spans="4:4" x14ac:dyDescent="0.25">
      <c r="D254" s="9"/>
    </row>
    <row r="255" spans="4:4" x14ac:dyDescent="0.25">
      <c r="D255" s="9"/>
    </row>
    <row r="256" spans="4:4" x14ac:dyDescent="0.25">
      <c r="D256" s="9"/>
    </row>
    <row r="257" spans="4:4" x14ac:dyDescent="0.25">
      <c r="D257" s="9"/>
    </row>
    <row r="258" spans="4:4" x14ac:dyDescent="0.25">
      <c r="D258" s="9"/>
    </row>
    <row r="259" spans="4:4" x14ac:dyDescent="0.25">
      <c r="D259" s="9"/>
    </row>
    <row r="260" spans="4:4" x14ac:dyDescent="0.25">
      <c r="D260" s="9"/>
    </row>
    <row r="261" spans="4:4" x14ac:dyDescent="0.25">
      <c r="D261" s="9"/>
    </row>
    <row r="262" spans="4:4" x14ac:dyDescent="0.25">
      <c r="D262" s="9"/>
    </row>
    <row r="263" spans="4:4" x14ac:dyDescent="0.25">
      <c r="D263" s="9"/>
    </row>
    <row r="264" spans="4:4" x14ac:dyDescent="0.25">
      <c r="D264" s="9"/>
    </row>
    <row r="265" spans="4:4" x14ac:dyDescent="0.25">
      <c r="D265" s="9"/>
    </row>
    <row r="266" spans="4:4" x14ac:dyDescent="0.25">
      <c r="D266" s="9"/>
    </row>
    <row r="267" spans="4:4" x14ac:dyDescent="0.25">
      <c r="D267" s="9"/>
    </row>
    <row r="268" spans="4:4" x14ac:dyDescent="0.25">
      <c r="D268" s="9"/>
    </row>
    <row r="269" spans="4:4" x14ac:dyDescent="0.25">
      <c r="D269" s="9"/>
    </row>
    <row r="270" spans="4:4" x14ac:dyDescent="0.25">
      <c r="D270" s="9"/>
    </row>
    <row r="271" spans="4:4" x14ac:dyDescent="0.25">
      <c r="D271" s="9"/>
    </row>
    <row r="272" spans="4:4" x14ac:dyDescent="0.25">
      <c r="D272" s="9"/>
    </row>
    <row r="273" spans="4:4" x14ac:dyDescent="0.25">
      <c r="D273" s="9"/>
    </row>
    <row r="274" spans="4:4" x14ac:dyDescent="0.25">
      <c r="D274" s="9"/>
    </row>
    <row r="275" spans="4:4" x14ac:dyDescent="0.25">
      <c r="D275" s="9"/>
    </row>
    <row r="276" spans="4:4" x14ac:dyDescent="0.25">
      <c r="D276" s="9"/>
    </row>
    <row r="277" spans="4:4" x14ac:dyDescent="0.25">
      <c r="D277" s="9"/>
    </row>
    <row r="278" spans="4:4" x14ac:dyDescent="0.25">
      <c r="D278" s="9"/>
    </row>
    <row r="279" spans="4:4" x14ac:dyDescent="0.25">
      <c r="D279" s="9"/>
    </row>
    <row r="280" spans="4:4" x14ac:dyDescent="0.25">
      <c r="D280" s="9"/>
    </row>
    <row r="281" spans="4:4" x14ac:dyDescent="0.25">
      <c r="D281" s="9"/>
    </row>
    <row r="282" spans="4:4" x14ac:dyDescent="0.25">
      <c r="D282" s="9"/>
    </row>
    <row r="283" spans="4:4" x14ac:dyDescent="0.25">
      <c r="D283" s="9"/>
    </row>
    <row r="284" spans="4:4" x14ac:dyDescent="0.25">
      <c r="D284" s="9"/>
    </row>
    <row r="285" spans="4:4" x14ac:dyDescent="0.25">
      <c r="D285" s="9"/>
    </row>
    <row r="286" spans="4:4" x14ac:dyDescent="0.25">
      <c r="D286" s="9"/>
    </row>
    <row r="287" spans="4:4" x14ac:dyDescent="0.25">
      <c r="D287" s="9"/>
    </row>
    <row r="288" spans="4:4" x14ac:dyDescent="0.25">
      <c r="D288" s="9"/>
    </row>
    <row r="289" spans="4:4" x14ac:dyDescent="0.25">
      <c r="D289" s="9"/>
    </row>
    <row r="290" spans="4:4" x14ac:dyDescent="0.25">
      <c r="D290" s="9"/>
    </row>
    <row r="291" spans="4:4" x14ac:dyDescent="0.25">
      <c r="D291" s="9"/>
    </row>
    <row r="292" spans="4:4" x14ac:dyDescent="0.25">
      <c r="D292" s="9"/>
    </row>
    <row r="293" spans="4:4" x14ac:dyDescent="0.25">
      <c r="D293" s="9"/>
    </row>
    <row r="294" spans="4:4" x14ac:dyDescent="0.25">
      <c r="D294" s="9"/>
    </row>
    <row r="295" spans="4:4" x14ac:dyDescent="0.25">
      <c r="D295" s="9"/>
    </row>
  </sheetData>
  <mergeCells count="2">
    <mergeCell ref="C6:F6"/>
    <mergeCell ref="G6:J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Figure 6A</vt:lpstr>
      <vt:lpstr>Figure 6B</vt:lpstr>
      <vt:lpstr>Figure 6C</vt:lpstr>
      <vt:lpstr>Figure 6D</vt:lpstr>
      <vt:lpstr>Figure 6F</vt:lpstr>
      <vt:lpstr>Figure 6G</vt:lpstr>
      <vt:lpstr>Figure 6H</vt:lpstr>
      <vt:lpstr>Figure 6I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2021-11-19T13:08:59Z</dcterms:created>
  <dcterms:modified xsi:type="dcterms:W3CDTF">2021-11-25T12:21:28Z</dcterms:modified>
</cp:coreProperties>
</file>