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cgrail/Mirror/McGrail Manuscripts/Liu Kambakam Mingh et al 20-06-2021-RA-eLife-71478 UFlip conditional floxed alleles/04-27-22 eLIfe revision liu kambakam ming et al/04-27-22 v2 figures and Source data files/"/>
    </mc:Choice>
  </mc:AlternateContent>
  <xr:revisionPtr revIDLastSave="0" documentId="8_{CEC57ADC-5D44-E344-A60F-4B31C62BB68D}" xr6:coauthVersionLast="47" xr6:coauthVersionMax="47" xr10:uidLastSave="{00000000-0000-0000-0000-000000000000}"/>
  <bookViews>
    <workbookView xWindow="520" yWindow="880" windowWidth="31020" windowHeight="19320" xr2:uid="{C918FB74-8B09-3041-84E3-C628B9C6A750}"/>
  </bookViews>
  <sheets>
    <sheet name="rbbp4-off incross" sheetId="1" r:id="rId1"/>
    <sheet name="rbbp4-on incross" sheetId="2" r:id="rId2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E29" i="2"/>
  <c r="I29" i="2" s="1"/>
  <c r="J29" i="2" s="1"/>
  <c r="H28" i="2"/>
  <c r="E28" i="2"/>
  <c r="H27" i="2"/>
  <c r="E27" i="2"/>
  <c r="I27" i="2" s="1"/>
  <c r="J27" i="2" s="1"/>
  <c r="H25" i="2"/>
  <c r="E25" i="2"/>
  <c r="H24" i="2"/>
  <c r="E24" i="2"/>
  <c r="H23" i="2"/>
  <c r="E23" i="2"/>
  <c r="H21" i="2"/>
  <c r="I21" i="2" s="1"/>
  <c r="J21" i="2" s="1"/>
  <c r="E21" i="2"/>
  <c r="H20" i="2"/>
  <c r="E20" i="2"/>
  <c r="H19" i="2"/>
  <c r="E19" i="2"/>
  <c r="H14" i="2"/>
  <c r="E14" i="2"/>
  <c r="I14" i="2" s="1"/>
  <c r="J14" i="2" s="1"/>
  <c r="H13" i="2"/>
  <c r="I13" i="2" s="1"/>
  <c r="J13" i="2" s="1"/>
  <c r="E13" i="2"/>
  <c r="H12" i="2"/>
  <c r="E12" i="2"/>
  <c r="H10" i="2"/>
  <c r="E10" i="2"/>
  <c r="H9" i="2"/>
  <c r="E9" i="2"/>
  <c r="H8" i="2"/>
  <c r="E8" i="2"/>
  <c r="H6" i="2"/>
  <c r="E6" i="2"/>
  <c r="I6" i="2" s="1"/>
  <c r="J6" i="2" s="1"/>
  <c r="H5" i="2"/>
  <c r="I5" i="2" s="1"/>
  <c r="J5" i="2" s="1"/>
  <c r="E5" i="2"/>
  <c r="H4" i="2"/>
  <c r="E4" i="2"/>
  <c r="H28" i="1"/>
  <c r="E28" i="1"/>
  <c r="H27" i="1"/>
  <c r="E27" i="1"/>
  <c r="H26" i="1"/>
  <c r="E26" i="1"/>
  <c r="H24" i="1"/>
  <c r="E24" i="1"/>
  <c r="H23" i="1"/>
  <c r="E23" i="1"/>
  <c r="H22" i="1"/>
  <c r="E22" i="1"/>
  <c r="I22" i="1" s="1"/>
  <c r="J22" i="1" s="1"/>
  <c r="H20" i="1"/>
  <c r="E20" i="1"/>
  <c r="H19" i="1"/>
  <c r="E19" i="1"/>
  <c r="H18" i="1"/>
  <c r="E18" i="1"/>
  <c r="H14" i="1"/>
  <c r="E14" i="1"/>
  <c r="H13" i="1"/>
  <c r="E13" i="1"/>
  <c r="H12" i="1"/>
  <c r="E12" i="1"/>
  <c r="I12" i="1" s="1"/>
  <c r="J12" i="1" s="1"/>
  <c r="H10" i="1"/>
  <c r="E10" i="1"/>
  <c r="H9" i="1"/>
  <c r="E9" i="1"/>
  <c r="H8" i="1"/>
  <c r="E8" i="1"/>
  <c r="H6" i="1"/>
  <c r="E6" i="1"/>
  <c r="H5" i="1"/>
  <c r="E5" i="1"/>
  <c r="H4" i="1"/>
  <c r="E4" i="1"/>
  <c r="I23" i="1" l="1"/>
  <c r="J23" i="1" s="1"/>
  <c r="I28" i="1"/>
  <c r="J28" i="1" s="1"/>
  <c r="I25" i="2"/>
  <c r="J25" i="2" s="1"/>
  <c r="I10" i="1"/>
  <c r="J10" i="1" s="1"/>
  <c r="I8" i="2"/>
  <c r="J8" i="2" s="1"/>
  <c r="K9" i="2" s="1"/>
  <c r="I6" i="1"/>
  <c r="J6" i="1" s="1"/>
  <c r="I28" i="2"/>
  <c r="J28" i="2" s="1"/>
  <c r="I8" i="1"/>
  <c r="J8" i="1" s="1"/>
  <c r="K9" i="1" s="1"/>
  <c r="I10" i="2"/>
  <c r="J10" i="2" s="1"/>
  <c r="I19" i="2"/>
  <c r="J19" i="2" s="1"/>
  <c r="K20" i="2" s="1"/>
  <c r="L19" i="2" s="1"/>
  <c r="M19" i="2" s="1"/>
  <c r="I24" i="2"/>
  <c r="J24" i="2" s="1"/>
  <c r="I27" i="1"/>
  <c r="J27" i="1" s="1"/>
  <c r="I14" i="1"/>
  <c r="J14" i="1" s="1"/>
  <c r="I19" i="1"/>
  <c r="J19" i="1" s="1"/>
  <c r="I5" i="1"/>
  <c r="J5" i="1" s="1"/>
  <c r="I20" i="1"/>
  <c r="J20" i="1" s="1"/>
  <c r="I4" i="1"/>
  <c r="J4" i="1" s="1"/>
  <c r="I24" i="1"/>
  <c r="J24" i="1" s="1"/>
  <c r="K23" i="1" s="1"/>
  <c r="I13" i="1"/>
  <c r="J13" i="1" s="1"/>
  <c r="K13" i="1" s="1"/>
  <c r="I9" i="1"/>
  <c r="J9" i="1" s="1"/>
  <c r="I26" i="1"/>
  <c r="J26" i="1" s="1"/>
  <c r="I9" i="2"/>
  <c r="J9" i="2" s="1"/>
  <c r="I18" i="1"/>
  <c r="J18" i="1" s="1"/>
  <c r="I23" i="2"/>
  <c r="J23" i="2" s="1"/>
  <c r="K24" i="2" s="1"/>
  <c r="I12" i="2"/>
  <c r="J12" i="2" s="1"/>
  <c r="K13" i="2" s="1"/>
  <c r="I4" i="2"/>
  <c r="J4" i="2" s="1"/>
  <c r="K5" i="2" s="1"/>
  <c r="I20" i="2"/>
  <c r="J20" i="2" s="1"/>
  <c r="K28" i="2"/>
  <c r="K27" i="1"/>
  <c r="K19" i="1" l="1"/>
  <c r="L19" i="1" s="1"/>
  <c r="M19" i="1" s="1"/>
  <c r="K5" i="1"/>
  <c r="L4" i="1" s="1"/>
  <c r="M4" i="1" s="1"/>
  <c r="L5" i="2"/>
  <c r="M5" i="2" s="1"/>
  <c r="L4" i="2"/>
  <c r="M4" i="2" s="1"/>
  <c r="L14" i="1"/>
  <c r="M14" i="1" s="1"/>
  <c r="L21" i="2"/>
  <c r="M21" i="2" s="1"/>
  <c r="L12" i="1"/>
  <c r="M12" i="1" s="1"/>
  <c r="L10" i="1"/>
  <c r="M10" i="1" s="1"/>
  <c r="L28" i="1"/>
  <c r="M28" i="1" s="1"/>
  <c r="L6" i="1"/>
  <c r="M6" i="1" s="1"/>
  <c r="L26" i="1"/>
  <c r="M26" i="1" s="1"/>
  <c r="L9" i="1"/>
  <c r="M9" i="1" s="1"/>
  <c r="L14" i="2"/>
  <c r="M14" i="2" s="1"/>
  <c r="L9" i="2"/>
  <c r="M9" i="2" s="1"/>
  <c r="L24" i="1"/>
  <c r="M24" i="1" s="1"/>
  <c r="L10" i="2"/>
  <c r="M10" i="2" s="1"/>
  <c r="L8" i="2"/>
  <c r="M8" i="2" s="1"/>
  <c r="L29" i="2"/>
  <c r="M29" i="2" s="1"/>
  <c r="L24" i="2"/>
  <c r="M24" i="2" s="1"/>
  <c r="L28" i="2"/>
  <c r="M28" i="2" s="1"/>
  <c r="L23" i="2"/>
  <c r="M23" i="2" s="1"/>
  <c r="L25" i="2"/>
  <c r="M25" i="2" s="1"/>
  <c r="L6" i="2"/>
  <c r="M6" i="2" s="1"/>
  <c r="N5" i="2" s="1"/>
  <c r="L13" i="2"/>
  <c r="M13" i="2" s="1"/>
  <c r="L20" i="2"/>
  <c r="M20" i="2" s="1"/>
  <c r="L12" i="2"/>
  <c r="M12" i="2" s="1"/>
  <c r="L27" i="2"/>
  <c r="M27" i="2" s="1"/>
  <c r="M30" i="2" s="1"/>
  <c r="L8" i="1"/>
  <c r="M8" i="1" s="1"/>
  <c r="L20" i="1"/>
  <c r="M20" i="1" s="1"/>
  <c r="L5" i="1"/>
  <c r="M5" i="1" s="1"/>
  <c r="L23" i="1"/>
  <c r="M23" i="1" s="1"/>
  <c r="L13" i="1"/>
  <c r="M13" i="1" s="1"/>
  <c r="L22" i="1"/>
  <c r="M22" i="1" s="1"/>
  <c r="L27" i="1"/>
  <c r="M27" i="1" s="1"/>
  <c r="L18" i="1" l="1"/>
  <c r="M18" i="1" s="1"/>
  <c r="N19" i="1" s="1"/>
  <c r="N13" i="1"/>
  <c r="M15" i="1"/>
  <c r="M26" i="2"/>
  <c r="M11" i="1"/>
  <c r="M29" i="1"/>
  <c r="M15" i="2"/>
  <c r="M25" i="1"/>
  <c r="N20" i="2"/>
  <c r="M11" i="2"/>
  <c r="N23" i="1"/>
  <c r="N9" i="1"/>
  <c r="N5" i="1"/>
  <c r="N9" i="2"/>
  <c r="N27" i="1"/>
  <c r="N28" i="2"/>
  <c r="N13" i="2"/>
  <c r="N24" i="2"/>
</calcChain>
</file>

<file path=xl/sharedStrings.xml><?xml version="1.0" encoding="utf-8"?>
<sst xmlns="http://schemas.openxmlformats.org/spreadsheetml/2006/main" count="82" uniqueCount="26">
  <si>
    <t>average</t>
    <phoneticPr fontId="3" type="noConversion"/>
  </si>
  <si>
    <t>2^-ΔCT</t>
    <phoneticPr fontId="3" type="noConversion"/>
  </si>
  <si>
    <t>2^-ΔΔ CT</t>
    <phoneticPr fontId="3" type="noConversion"/>
  </si>
  <si>
    <t>Percentage</t>
    <phoneticPr fontId="3" type="noConversion"/>
  </si>
  <si>
    <t>+/+ rep1</t>
    <phoneticPr fontId="3" type="noConversion"/>
  </si>
  <si>
    <t>+/+ rep2</t>
    <phoneticPr fontId="3" type="noConversion"/>
  </si>
  <si>
    <t>+/+ rep3</t>
    <phoneticPr fontId="3" type="noConversion"/>
  </si>
  <si>
    <t>Delta CT</t>
  </si>
  <si>
    <r>
      <rPr>
        <b/>
        <i/>
        <sz val="10"/>
        <rFont val="Arial"/>
        <family val="2"/>
      </rPr>
      <t>rbbp4</t>
    </r>
    <r>
      <rPr>
        <b/>
        <sz val="10"/>
        <rFont val="Arial"/>
        <family val="2"/>
      </rPr>
      <t xml:space="preserve"> ex4-ex5</t>
    </r>
  </si>
  <si>
    <r>
      <rPr>
        <b/>
        <i/>
        <sz val="10"/>
        <rFont val="Arial"/>
        <family val="2"/>
      </rPr>
      <t>rbbp4</t>
    </r>
    <r>
      <rPr>
        <b/>
        <sz val="10"/>
        <rFont val="Arial"/>
        <family val="2"/>
      </rPr>
      <t xml:space="preserve"> ex11-ex12</t>
    </r>
  </si>
  <si>
    <t xml:space="preserve">rps6kb1b </t>
  </si>
  <si>
    <t>ttest</t>
  </si>
  <si>
    <r>
      <rPr>
        <i/>
        <sz val="10"/>
        <rFont val="Arial"/>
        <family val="2"/>
      </rPr>
      <t>rbbp4</t>
    </r>
    <r>
      <rPr>
        <i/>
        <vertAlign val="superscript"/>
        <sz val="10"/>
        <rFont val="Arial"/>
        <family val="2"/>
      </rPr>
      <t>off/+</t>
    </r>
    <r>
      <rPr>
        <sz val="10"/>
        <rFont val="Arial"/>
        <family val="2"/>
      </rPr>
      <t xml:space="preserve"> rep1</t>
    </r>
  </si>
  <si>
    <r>
      <rPr>
        <i/>
        <sz val="10"/>
        <rFont val="Arial"/>
        <family val="2"/>
      </rPr>
      <t>rbbp4</t>
    </r>
    <r>
      <rPr>
        <i/>
        <vertAlign val="superscript"/>
        <sz val="10"/>
        <rFont val="Arial"/>
        <family val="2"/>
      </rPr>
      <t>off</t>
    </r>
    <r>
      <rPr>
        <vertAlign val="superscript"/>
        <sz val="10"/>
        <rFont val="Arial"/>
        <family val="2"/>
      </rPr>
      <t>/+</t>
    </r>
    <r>
      <rPr>
        <sz val="10"/>
        <rFont val="Arial"/>
        <family val="2"/>
      </rPr>
      <t xml:space="preserve"> rep2</t>
    </r>
  </si>
  <si>
    <r>
      <rPr>
        <i/>
        <sz val="10"/>
        <rFont val="Arial"/>
        <family val="2"/>
      </rPr>
      <t>rbbp4</t>
    </r>
    <r>
      <rPr>
        <i/>
        <vertAlign val="superscript"/>
        <sz val="10"/>
        <rFont val="Arial"/>
        <family val="2"/>
      </rPr>
      <t>off</t>
    </r>
    <r>
      <rPr>
        <vertAlign val="superscript"/>
        <sz val="10"/>
        <rFont val="Arial"/>
        <family val="2"/>
      </rPr>
      <t>/+</t>
    </r>
    <r>
      <rPr>
        <sz val="10"/>
        <rFont val="Arial"/>
        <family val="2"/>
      </rPr>
      <t xml:space="preserve"> rep3</t>
    </r>
  </si>
  <si>
    <r>
      <rPr>
        <i/>
        <sz val="10"/>
        <rFont val="Arial"/>
        <family val="2"/>
      </rPr>
      <t>rbbp4</t>
    </r>
    <r>
      <rPr>
        <i/>
        <vertAlign val="superscript"/>
        <sz val="10"/>
        <rFont val="Arial"/>
        <family val="2"/>
      </rPr>
      <t>off/off</t>
    </r>
    <r>
      <rPr>
        <sz val="10"/>
        <rFont val="Arial"/>
        <family val="2"/>
      </rPr>
      <t xml:space="preserve"> rep1</t>
    </r>
  </si>
  <si>
    <r>
      <rPr>
        <i/>
        <sz val="10"/>
        <rFont val="Arial"/>
        <family val="2"/>
      </rPr>
      <t>rbbp4</t>
    </r>
    <r>
      <rPr>
        <i/>
        <vertAlign val="superscript"/>
        <sz val="10"/>
        <rFont val="Arial"/>
        <family val="2"/>
      </rPr>
      <t>off/off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rep2</t>
    </r>
  </si>
  <si>
    <r>
      <rPr>
        <i/>
        <sz val="10"/>
        <rFont val="Arial"/>
        <family val="2"/>
      </rPr>
      <t>rbbp4</t>
    </r>
    <r>
      <rPr>
        <i/>
        <vertAlign val="superscript"/>
        <sz val="10"/>
        <rFont val="Arial"/>
        <family val="2"/>
      </rPr>
      <t>off/off</t>
    </r>
    <r>
      <rPr>
        <sz val="10"/>
        <rFont val="Arial"/>
        <family val="2"/>
      </rPr>
      <t xml:space="preserve"> rep3</t>
    </r>
  </si>
  <si>
    <r>
      <rPr>
        <i/>
        <sz val="10"/>
        <rFont val="Arial"/>
        <family val="2"/>
      </rPr>
      <t>rbbp4</t>
    </r>
    <r>
      <rPr>
        <i/>
        <vertAlign val="superscript"/>
        <sz val="10"/>
        <rFont val="Arial"/>
        <family val="2"/>
      </rPr>
      <t>on/+</t>
    </r>
    <r>
      <rPr>
        <sz val="10"/>
        <rFont val="Arial"/>
        <family val="2"/>
      </rPr>
      <t xml:space="preserve"> rep1</t>
    </r>
  </si>
  <si>
    <r>
      <rPr>
        <i/>
        <sz val="10"/>
        <rFont val="Arial"/>
        <family val="2"/>
      </rPr>
      <t>rbbp4</t>
    </r>
    <r>
      <rPr>
        <i/>
        <vertAlign val="superscript"/>
        <sz val="10"/>
        <rFont val="Arial"/>
        <family val="2"/>
      </rPr>
      <t>on/+</t>
    </r>
    <r>
      <rPr>
        <sz val="10"/>
        <rFont val="Arial"/>
        <family val="2"/>
      </rPr>
      <t xml:space="preserve"> rep3</t>
    </r>
  </si>
  <si>
    <r>
      <rPr>
        <i/>
        <sz val="10"/>
        <rFont val="Arial"/>
        <family val="2"/>
      </rPr>
      <t>rbbp4</t>
    </r>
    <r>
      <rPr>
        <i/>
        <vertAlign val="superscript"/>
        <sz val="10"/>
        <rFont val="Arial"/>
        <family val="2"/>
      </rPr>
      <t>on/+</t>
    </r>
    <r>
      <rPr>
        <sz val="10"/>
        <rFont val="Arial"/>
        <family val="2"/>
      </rPr>
      <t xml:space="preserve"> rep2</t>
    </r>
  </si>
  <si>
    <r>
      <rPr>
        <i/>
        <sz val="10"/>
        <rFont val="Arial"/>
        <family val="2"/>
      </rPr>
      <t>rbbp4</t>
    </r>
    <r>
      <rPr>
        <i/>
        <vertAlign val="superscript"/>
        <sz val="10"/>
        <rFont val="Arial"/>
        <family val="2"/>
      </rPr>
      <t>on</t>
    </r>
    <r>
      <rPr>
        <vertAlign val="superscript"/>
        <sz val="10"/>
        <rFont val="Arial"/>
        <family val="2"/>
      </rPr>
      <t>/</t>
    </r>
    <r>
      <rPr>
        <i/>
        <vertAlign val="superscript"/>
        <sz val="10"/>
        <rFont val="Arial"/>
        <family val="2"/>
      </rPr>
      <t>on</t>
    </r>
    <r>
      <rPr>
        <sz val="10"/>
        <rFont val="Arial"/>
        <family val="2"/>
      </rPr>
      <t xml:space="preserve"> rep1</t>
    </r>
  </si>
  <si>
    <r>
      <rPr>
        <i/>
        <sz val="10"/>
        <rFont val="Arial"/>
        <family val="2"/>
      </rPr>
      <t>rbbp4</t>
    </r>
    <r>
      <rPr>
        <i/>
        <vertAlign val="superscript"/>
        <sz val="10"/>
        <rFont val="Arial"/>
        <family val="2"/>
      </rPr>
      <t>on/on</t>
    </r>
    <r>
      <rPr>
        <sz val="10"/>
        <rFont val="Arial"/>
        <family val="2"/>
      </rPr>
      <t xml:space="preserve"> rep2</t>
    </r>
  </si>
  <si>
    <r>
      <rPr>
        <i/>
        <sz val="10"/>
        <rFont val="Arial"/>
        <family val="2"/>
      </rPr>
      <t>rbbp4</t>
    </r>
    <r>
      <rPr>
        <i/>
        <vertAlign val="superscript"/>
        <sz val="10"/>
        <rFont val="Arial"/>
        <family val="2"/>
      </rPr>
      <t>on/on</t>
    </r>
    <r>
      <rPr>
        <sz val="10"/>
        <rFont val="Arial"/>
        <family val="2"/>
      </rPr>
      <t xml:space="preserve"> rep3</t>
    </r>
  </si>
  <si>
    <r>
      <t xml:space="preserve">Figure 4 J - </t>
    </r>
    <r>
      <rPr>
        <b/>
        <i/>
        <sz val="12"/>
        <color rgb="FF000000"/>
        <rFont val="Calibri"/>
        <family val="2"/>
      </rPr>
      <t>rbbp4</t>
    </r>
    <r>
      <rPr>
        <b/>
        <i/>
        <vertAlign val="superscript"/>
        <sz val="12"/>
        <color rgb="FF000000"/>
        <rFont val="Calibri"/>
        <family val="2"/>
      </rPr>
      <t>on/+</t>
    </r>
    <r>
      <rPr>
        <b/>
        <sz val="12"/>
        <color rgb="FF000000"/>
        <rFont val="Calibri"/>
        <family val="2"/>
      </rPr>
      <t xml:space="preserve"> incross RT-qPCR source data</t>
    </r>
  </si>
  <si>
    <r>
      <t xml:space="preserve">Figure 4 B - </t>
    </r>
    <r>
      <rPr>
        <b/>
        <i/>
        <sz val="12"/>
        <color rgb="FF000000"/>
        <rFont val="Arial"/>
        <family val="2"/>
      </rPr>
      <t>rbbp4</t>
    </r>
    <r>
      <rPr>
        <b/>
        <i/>
        <vertAlign val="superscript"/>
        <sz val="12"/>
        <color rgb="FF000000"/>
        <rFont val="Arial"/>
        <family val="2"/>
      </rPr>
      <t>off/+</t>
    </r>
    <r>
      <rPr>
        <b/>
        <i/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incross RT-qPCR source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</si>
</sst>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\-###0.00"/>
  </numFmts>
  <fonts count="28" x14ac:knownFonts="1">
    <font>
      <sz val="12"/>
      <color theme="1"/>
      <name val="Calibri"/>
      <family val="2"/>
      <charset val="134"/>
      <scheme val="minor"/>
    </font>
    <font>
      <sz val="12"/>
      <color rgb="FFFF0000"/>
      <name val="Calibri"/>
      <family val="2"/>
      <charset val="134"/>
      <scheme val="minor"/>
    </font>
    <font>
      <b/>
      <sz val="10"/>
      <name val="Arial"/>
      <family val="2"/>
    </font>
    <font>
      <sz val="9"/>
      <name val="Calibri"/>
      <family val="2"/>
      <charset val="134"/>
      <scheme val="minor"/>
    </font>
    <font>
      <b/>
      <sz val="10"/>
      <color rgb="FFFF0000"/>
      <name val="Arial"/>
      <family val="2"/>
    </font>
    <font>
      <b/>
      <sz val="12"/>
      <color rgb="FFFF0000"/>
      <name val="Calibri"/>
      <family val="4"/>
      <charset val="134"/>
      <scheme val="minor"/>
    </font>
    <font>
      <sz val="10"/>
      <name val="Arial"/>
      <family val="2"/>
    </font>
    <font>
      <sz val="8.25"/>
      <name val="Microsoft Sans Serif"/>
      <family val="2"/>
    </font>
    <font>
      <sz val="10"/>
      <color rgb="FF000000"/>
      <name val="Arial"/>
      <family val="2"/>
    </font>
    <font>
      <b/>
      <sz val="8.25"/>
      <name val="Microsoft Sans Serif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8.25"/>
      <name val="Arial"/>
      <family val="2"/>
    </font>
    <font>
      <sz val="12"/>
      <color rgb="FFFF0000"/>
      <name val="Arial"/>
      <family val="2"/>
    </font>
    <font>
      <b/>
      <sz val="8.25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b/>
      <i/>
      <vertAlign val="superscript"/>
      <sz val="12"/>
      <color rgb="FF000000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i/>
      <vertAlign val="superscript"/>
      <sz val="12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NumberFormat="1" applyFont="1" applyFill="1" applyBorder="1" applyAlignment="1" applyProtection="1">
      <alignment vertical="top"/>
      <protection locked="0"/>
    </xf>
    <xf numFmtId="0" fontId="6" fillId="0" borderId="0" xfId="0" applyNumberFormat="1" applyFont="1" applyFill="1" applyBorder="1" applyAlignment="1" applyProtection="1">
      <alignment vertical="top"/>
      <protection locked="0"/>
    </xf>
    <xf numFmtId="0" fontId="2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top"/>
      <protection locked="0"/>
    </xf>
    <xf numFmtId="0" fontId="15" fillId="0" borderId="0" xfId="0" applyFont="1" applyAlignment="1">
      <alignment horizontal="left" vertical="center"/>
    </xf>
    <xf numFmtId="0" fontId="17" fillId="0" borderId="0" xfId="0" applyFont="1" applyAlignment="1" applyProtection="1">
      <alignment vertical="center"/>
    </xf>
    <xf numFmtId="0" fontId="17" fillId="0" borderId="0" xfId="0" applyFont="1">
      <alignment vertical="center"/>
    </xf>
    <xf numFmtId="0" fontId="18" fillId="0" borderId="0" xfId="0" applyNumberFormat="1" applyFont="1" applyFill="1" applyBorder="1" applyAlignment="1" applyProtection="1">
      <alignment vertical="top"/>
      <protection locked="0"/>
    </xf>
    <xf numFmtId="0" fontId="17" fillId="0" borderId="0" xfId="0" applyNumberFormat="1" applyFont="1" applyFill="1" applyBorder="1" applyAlignment="1" applyProtection="1">
      <alignment vertical="top"/>
      <protection locked="0"/>
    </xf>
    <xf numFmtId="0" fontId="20" fillId="0" borderId="0" xfId="0" applyNumberFormat="1" applyFont="1" applyFill="1" applyBorder="1" applyAlignment="1" applyProtection="1">
      <alignment vertical="top"/>
      <protection locked="0"/>
    </xf>
    <xf numFmtId="0" fontId="14" fillId="0" borderId="0" xfId="0" applyNumberFormat="1" applyFont="1" applyFill="1" applyBorder="1" applyAlignment="1" applyProtection="1">
      <alignment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164" fontId="19" fillId="0" borderId="0" xfId="0" applyNumberFormat="1" applyFont="1" applyBorder="1">
      <alignment vertical="center"/>
    </xf>
    <xf numFmtId="0" fontId="2" fillId="4" borderId="0" xfId="0" applyFont="1" applyFill="1" applyBorder="1" applyAlignment="1">
      <alignment horizontal="center" vertical="center"/>
    </xf>
    <xf numFmtId="0" fontId="6" fillId="5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7" borderId="0" xfId="0" applyNumberFormat="1" applyFont="1" applyFill="1" applyBorder="1" applyAlignment="1" applyProtection="1">
      <alignment horizontal="center" vertical="center"/>
    </xf>
    <xf numFmtId="0" fontId="6" fillId="8" borderId="0" xfId="0" applyNumberFormat="1" applyFont="1" applyFill="1" applyBorder="1" applyAlignment="1" applyProtection="1">
      <alignment horizontal="center" vertical="center"/>
    </xf>
    <xf numFmtId="0" fontId="6" fillId="9" borderId="0" xfId="0" applyNumberFormat="1" applyFont="1" applyFill="1" applyBorder="1" applyAlignment="1" applyProtection="1">
      <alignment horizontal="center" vertical="center"/>
    </xf>
    <xf numFmtId="0" fontId="6" fillId="10" borderId="0" xfId="0" applyNumberFormat="1" applyFont="1" applyFill="1" applyBorder="1" applyAlignment="1" applyProtection="1">
      <alignment horizontal="center" vertical="center"/>
    </xf>
    <xf numFmtId="0" fontId="6" fillId="11" borderId="0" xfId="0" applyNumberFormat="1" applyFont="1" applyFill="1" applyBorder="1" applyAlignment="1" applyProtection="1">
      <alignment horizontal="center" vertical="center"/>
    </xf>
    <xf numFmtId="0" fontId="6" fillId="12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4" fontId="9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0EC8-ACBA-BD42-9158-0D188121920D}">
  <dimension ref="A1:N29"/>
  <sheetViews>
    <sheetView tabSelected="1" zoomScale="130" zoomScaleNormal="130" workbookViewId="0">
      <selection activeCell="A6" sqref="A6"/>
    </sheetView>
  </sheetViews>
  <sheetFormatPr baseColWidth="10" defaultRowHeight="16" x14ac:dyDescent="0.2"/>
  <cols>
    <col min="1" max="1" width="13" style="12" customWidth="1"/>
    <col min="2" max="2" width="17" style="12" customWidth="1"/>
    <col min="3" max="5" width="10.83203125" style="12"/>
    <col min="6" max="6" width="8.6640625" style="12" customWidth="1"/>
    <col min="7" max="7" width="9.1640625" style="12" customWidth="1"/>
    <col min="8" max="12" width="10.83203125" style="12"/>
    <col min="13" max="13" width="15.6640625" style="12" bestFit="1" customWidth="1"/>
    <col min="14" max="16384" width="10.83203125" style="12"/>
  </cols>
  <sheetData>
    <row r="1" spans="1:14" ht="18" x14ac:dyDescent="0.2">
      <c r="A1" s="39" t="s">
        <v>25</v>
      </c>
      <c r="B1" s="39"/>
      <c r="C1" s="39"/>
      <c r="D1" s="39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15">
      <c r="B3" s="1"/>
      <c r="C3" s="1" t="s">
        <v>8</v>
      </c>
      <c r="D3" s="1"/>
      <c r="E3" s="1" t="s">
        <v>0</v>
      </c>
      <c r="F3" s="16" t="s">
        <v>10</v>
      </c>
      <c r="G3" s="1"/>
      <c r="H3" s="1" t="s">
        <v>0</v>
      </c>
      <c r="I3" s="7" t="s">
        <v>7</v>
      </c>
      <c r="J3" s="2" t="s">
        <v>1</v>
      </c>
      <c r="K3" s="1" t="s">
        <v>0</v>
      </c>
      <c r="L3" s="2" t="s">
        <v>2</v>
      </c>
      <c r="M3" s="13" t="s">
        <v>3</v>
      </c>
      <c r="N3" s="13"/>
    </row>
    <row r="4" spans="1:14" x14ac:dyDescent="0.2">
      <c r="B4" s="17" t="s">
        <v>4</v>
      </c>
      <c r="C4" s="18">
        <v>21.723333611857498</v>
      </c>
      <c r="D4" s="18">
        <v>21.627861437922999</v>
      </c>
      <c r="E4" s="19">
        <f>AVERAGE(C4:D4)</f>
        <v>21.67559752489025</v>
      </c>
      <c r="F4" s="18">
        <v>22.3258537812542</v>
      </c>
      <c r="G4" s="18">
        <v>22.318735558424699</v>
      </c>
      <c r="H4" s="19">
        <f>AVERAGE(F4:G4)</f>
        <v>22.322294669839451</v>
      </c>
      <c r="I4" s="14">
        <f>E4-H4</f>
        <v>-0.64669714494920072</v>
      </c>
      <c r="J4" s="14">
        <f>2^-I4</f>
        <v>1.5655799065891338</v>
      </c>
      <c r="K4" s="14"/>
      <c r="L4" s="14">
        <f>J4/$K$5</f>
        <v>1.0835130909202471</v>
      </c>
      <c r="M4" s="14">
        <f>L4*100</f>
        <v>108.35130909202471</v>
      </c>
      <c r="N4" s="14"/>
    </row>
    <row r="5" spans="1:14" x14ac:dyDescent="0.2">
      <c r="B5" s="20" t="s">
        <v>5</v>
      </c>
      <c r="C5" s="18">
        <v>21.7380031656181</v>
      </c>
      <c r="D5" s="18">
        <v>21.7887324333701</v>
      </c>
      <c r="E5" s="19">
        <f>AVERAGE(C5:D5)</f>
        <v>21.763367799494098</v>
      </c>
      <c r="F5" s="18">
        <v>22.3199079302054</v>
      </c>
      <c r="G5" s="18">
        <v>22.367720004283001</v>
      </c>
      <c r="H5" s="19">
        <f>AVERAGE(F5:G5)</f>
        <v>22.343813967244202</v>
      </c>
      <c r="I5" s="14">
        <f t="shared" ref="I5:I6" si="0">E5-H5</f>
        <v>-0.58044616775010383</v>
      </c>
      <c r="J5" s="14">
        <f>2^-I5</f>
        <v>1.4953116170833842</v>
      </c>
      <c r="K5" s="15">
        <f>AVERAGE(J4:J6)</f>
        <v>1.444910928819013</v>
      </c>
      <c r="L5" s="14">
        <f t="shared" ref="L5:L6" si="1">J5/$K$5</f>
        <v>1.0348815191712655</v>
      </c>
      <c r="M5" s="14">
        <f t="shared" ref="M5:M6" si="2">L5*100</f>
        <v>103.48815191712654</v>
      </c>
      <c r="N5" s="15">
        <f>AVERAGE(M4:M6)</f>
        <v>100</v>
      </c>
    </row>
    <row r="6" spans="1:14" x14ac:dyDescent="0.2">
      <c r="B6" s="21" t="s">
        <v>6</v>
      </c>
      <c r="C6" s="18">
        <v>21.9235435025996</v>
      </c>
      <c r="D6" s="18">
        <v>21.685124967892001</v>
      </c>
      <c r="E6" s="19">
        <f>AVERAGE(C6:D6)</f>
        <v>21.8043342352458</v>
      </c>
      <c r="F6" s="18">
        <v>22.0186805514223</v>
      </c>
      <c r="G6" s="18">
        <v>22.288358939466899</v>
      </c>
      <c r="H6" s="19">
        <f>AVERAGE(F6:G6)</f>
        <v>22.153519745444598</v>
      </c>
      <c r="I6" s="14">
        <f t="shared" si="0"/>
        <v>-0.34918551019879729</v>
      </c>
      <c r="J6" s="14">
        <f>2^-I6</f>
        <v>1.2738412627845213</v>
      </c>
      <c r="K6" s="14"/>
      <c r="L6" s="14">
        <f t="shared" si="1"/>
        <v>0.8816053899084878</v>
      </c>
      <c r="M6" s="14">
        <f t="shared" si="2"/>
        <v>88.160538990848778</v>
      </c>
      <c r="N6" s="14"/>
    </row>
    <row r="7" spans="1:14" x14ac:dyDescent="0.2">
      <c r="B7" s="37"/>
      <c r="C7" s="22"/>
      <c r="D7" s="22"/>
      <c r="E7" s="23"/>
      <c r="F7" s="22"/>
      <c r="G7" s="22"/>
      <c r="H7" s="6"/>
      <c r="I7" s="14"/>
      <c r="J7" s="14"/>
      <c r="K7" s="14"/>
      <c r="L7" s="14"/>
      <c r="M7" s="14"/>
      <c r="N7" s="14"/>
    </row>
    <row r="8" spans="1:14" x14ac:dyDescent="0.2">
      <c r="B8" s="24" t="s">
        <v>12</v>
      </c>
      <c r="C8" s="18">
        <v>22.612299777805202</v>
      </c>
      <c r="D8" s="18">
        <v>22.261806650277801</v>
      </c>
      <c r="E8" s="19">
        <f>AVERAGE(C8:D8)</f>
        <v>22.437053214041502</v>
      </c>
      <c r="F8" s="18">
        <v>22.116472739456899</v>
      </c>
      <c r="G8" s="18">
        <v>22.184724032985599</v>
      </c>
      <c r="H8" s="19">
        <f>AVERAGE(F8:G8)</f>
        <v>22.150598386221247</v>
      </c>
      <c r="I8" s="14">
        <f>E8-H8</f>
        <v>0.28645482782025411</v>
      </c>
      <c r="J8" s="14">
        <f>2^-I8</f>
        <v>0.81991438208928813</v>
      </c>
      <c r="K8" s="14"/>
      <c r="L8" s="14">
        <f>J8/$K$5</f>
        <v>0.56744977544009512</v>
      </c>
      <c r="M8" s="14">
        <f>L8*100</f>
        <v>56.744977544009515</v>
      </c>
      <c r="N8" s="14"/>
    </row>
    <row r="9" spans="1:14" x14ac:dyDescent="0.2">
      <c r="B9" s="25" t="s">
        <v>13</v>
      </c>
      <c r="C9" s="18">
        <v>22.3424800968575</v>
      </c>
      <c r="D9" s="18">
        <v>22.293475963649399</v>
      </c>
      <c r="E9" s="19">
        <f>AVERAGE(C9:D9)</f>
        <v>22.31797803025345</v>
      </c>
      <c r="F9" s="18">
        <v>22.4220368628575</v>
      </c>
      <c r="G9" s="18">
        <v>22.532831492968</v>
      </c>
      <c r="H9" s="19">
        <f>AVERAGE(F9:G9)</f>
        <v>22.477434177912748</v>
      </c>
      <c r="I9" s="14">
        <f t="shared" ref="I9:I10" si="3">E9-H9</f>
        <v>-0.15945614765929861</v>
      </c>
      <c r="J9" s="14">
        <f>2^-I9</f>
        <v>1.116866034033144</v>
      </c>
      <c r="K9" s="14">
        <f>AVERAGE(J8:J10)</f>
        <v>0.97938498288158293</v>
      </c>
      <c r="L9" s="14">
        <f t="shared" ref="L9:L10" si="4">J9/$K$5</f>
        <v>0.7729653169320313</v>
      </c>
      <c r="M9" s="14">
        <f t="shared" ref="M9:M10" si="5">L9*100</f>
        <v>77.296531693203136</v>
      </c>
      <c r="N9" s="15">
        <f>AVERAGE(M8:M10)</f>
        <v>67.78168559373249</v>
      </c>
    </row>
    <row r="10" spans="1:14" x14ac:dyDescent="0.2">
      <c r="B10" s="26" t="s">
        <v>14</v>
      </c>
      <c r="C10" s="18">
        <v>22.128683190957101</v>
      </c>
      <c r="D10" s="18">
        <v>22.001661537939601</v>
      </c>
      <c r="E10" s="19">
        <f>AVERAGE(C10:D10)</f>
        <v>22.065172364448351</v>
      </c>
      <c r="F10" s="18">
        <v>22.094601857631201</v>
      </c>
      <c r="G10" s="18">
        <v>22.039706210526699</v>
      </c>
      <c r="H10" s="19">
        <f>AVERAGE(F10:G10)</f>
        <v>22.06715403407895</v>
      </c>
      <c r="I10" s="14">
        <f t="shared" si="3"/>
        <v>-1.9816696305987591E-3</v>
      </c>
      <c r="J10" s="14">
        <f>2^-I10</f>
        <v>1.0013745325223167</v>
      </c>
      <c r="K10" s="14"/>
      <c r="L10" s="14">
        <f t="shared" si="4"/>
        <v>0.69303547543984778</v>
      </c>
      <c r="M10" s="14">
        <f t="shared" si="5"/>
        <v>69.303547543984777</v>
      </c>
      <c r="N10" s="14"/>
    </row>
    <row r="11" spans="1:14" x14ac:dyDescent="0.2">
      <c r="B11" s="38" t="s">
        <v>11</v>
      </c>
      <c r="C11" s="22"/>
      <c r="D11" s="22"/>
      <c r="E11" s="23"/>
      <c r="F11" s="22"/>
      <c r="G11" s="22"/>
      <c r="H11" s="6"/>
      <c r="I11" s="14"/>
      <c r="J11" s="14"/>
      <c r="K11" s="14"/>
      <c r="L11" s="14"/>
      <c r="M11" s="15">
        <f>TTEST(M8:M10,M4:M6,2,2)</f>
        <v>1.9498062626883271E-2</v>
      </c>
      <c r="N11" s="14"/>
    </row>
    <row r="12" spans="1:14" x14ac:dyDescent="0.2">
      <c r="B12" s="27" t="s">
        <v>15</v>
      </c>
      <c r="C12" s="18">
        <v>35.206906942919701</v>
      </c>
      <c r="D12" s="18">
        <v>35.973892481621199</v>
      </c>
      <c r="E12" s="19">
        <f>AVERAGE(C12:D12)</f>
        <v>35.590399712270454</v>
      </c>
      <c r="F12" s="18">
        <v>21.4063855551674</v>
      </c>
      <c r="G12" s="18">
        <v>21.389242041149899</v>
      </c>
      <c r="H12" s="19">
        <f>AVERAGE(F12:G12)</f>
        <v>21.397813798158651</v>
      </c>
      <c r="I12" s="14">
        <f>E12-H12</f>
        <v>14.192585914111802</v>
      </c>
      <c r="J12" s="14">
        <f>2^-I12</f>
        <v>5.3407951893484505E-5</v>
      </c>
      <c r="K12" s="14"/>
      <c r="L12" s="14">
        <f>J12/$K$5</f>
        <v>3.6962798763752924E-5</v>
      </c>
      <c r="M12" s="14">
        <f>L12*100</f>
        <v>3.6962798763752924E-3</v>
      </c>
      <c r="N12" s="14"/>
    </row>
    <row r="13" spans="1:14" x14ac:dyDescent="0.2">
      <c r="B13" s="28" t="s">
        <v>16</v>
      </c>
      <c r="C13" s="18">
        <v>34.7009269994997</v>
      </c>
      <c r="D13" s="18">
        <v>34.468078762937502</v>
      </c>
      <c r="E13" s="19">
        <f>AVERAGE(C13:D13)</f>
        <v>34.584502881218597</v>
      </c>
      <c r="F13" s="18">
        <v>22.117786085537801</v>
      </c>
      <c r="G13" s="18">
        <v>22.1117607945286</v>
      </c>
      <c r="H13" s="19">
        <f>AVERAGE(F13:G13)</f>
        <v>22.114773440033201</v>
      </c>
      <c r="I13" s="14">
        <f t="shared" ref="I13:I14" si="6">E13-H13</f>
        <v>12.469729441185397</v>
      </c>
      <c r="J13" s="14">
        <f>2^-I13</f>
        <v>1.7629394667725235E-4</v>
      </c>
      <c r="K13" s="14">
        <f>AVERAGE(J12:J14)</f>
        <v>1.025286240804643E-4</v>
      </c>
      <c r="L13" s="14">
        <f t="shared" ref="L13:L14" si="7">J13/$K$5</f>
        <v>1.2201025209307876E-4</v>
      </c>
      <c r="M13" s="14">
        <f t="shared" ref="M13:M14" si="8">L13*100</f>
        <v>1.2201025209307876E-2</v>
      </c>
      <c r="N13" s="15">
        <f>AVERAGE(M12:M14)</f>
        <v>7.0958439053586024E-3</v>
      </c>
    </row>
    <row r="14" spans="1:14" x14ac:dyDescent="0.2">
      <c r="B14" s="29" t="s">
        <v>17</v>
      </c>
      <c r="C14" s="18">
        <v>34.393286272323699</v>
      </c>
      <c r="D14" s="18">
        <v>36.713213818591498</v>
      </c>
      <c r="E14" s="19">
        <f>AVERAGE(C14:D14)</f>
        <v>35.553250045457602</v>
      </c>
      <c r="F14" s="18">
        <v>21.904936063819399</v>
      </c>
      <c r="G14" s="18"/>
      <c r="H14" s="19">
        <f>AVERAGE(F14:G14)</f>
        <v>21.904936063819399</v>
      </c>
      <c r="I14" s="14">
        <f t="shared" si="6"/>
        <v>13.648313981638204</v>
      </c>
      <c r="J14" s="14">
        <f>2^-I14</f>
        <v>7.7883973670656037E-5</v>
      </c>
      <c r="K14" s="14"/>
      <c r="L14" s="14">
        <f t="shared" si="7"/>
        <v>5.3902266303926373E-5</v>
      </c>
      <c r="M14" s="14">
        <f t="shared" si="8"/>
        <v>5.3902266303926371E-3</v>
      </c>
      <c r="N14" s="14"/>
    </row>
    <row r="15" spans="1:14" x14ac:dyDescent="0.2">
      <c r="B15" s="30" t="s">
        <v>11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15">
        <f>TTEST(M12:M14,M4:M6,2,2)</f>
        <v>8.0235290831956384E-5</v>
      </c>
      <c r="N15" s="30"/>
    </row>
    <row r="16" spans="1:14" x14ac:dyDescent="0.2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2:14" x14ac:dyDescent="0.15">
      <c r="B17" s="1"/>
      <c r="C17" s="1" t="s">
        <v>9</v>
      </c>
      <c r="D17" s="1"/>
      <c r="E17" s="1" t="s">
        <v>0</v>
      </c>
      <c r="F17" s="16" t="s">
        <v>10</v>
      </c>
      <c r="G17" s="1"/>
      <c r="H17" s="1" t="s">
        <v>0</v>
      </c>
      <c r="I17" s="7" t="s">
        <v>7</v>
      </c>
      <c r="J17" s="2" t="s">
        <v>1</v>
      </c>
      <c r="K17" s="1" t="s">
        <v>0</v>
      </c>
      <c r="L17" s="2" t="s">
        <v>2</v>
      </c>
      <c r="M17" s="13" t="s">
        <v>3</v>
      </c>
      <c r="N17" s="13"/>
    </row>
    <row r="18" spans="2:14" x14ac:dyDescent="0.2">
      <c r="B18" s="17" t="s">
        <v>4</v>
      </c>
      <c r="C18" s="18">
        <v>20.9375889372842</v>
      </c>
      <c r="D18" s="18">
        <v>21.137241422317</v>
      </c>
      <c r="E18" s="19">
        <f>AVERAGE(C18:D18)</f>
        <v>21.0374151798006</v>
      </c>
      <c r="F18" s="18">
        <v>22.3258537812542</v>
      </c>
      <c r="G18" s="18">
        <v>22.318735558424699</v>
      </c>
      <c r="H18" s="19">
        <f>AVERAGE(F18:G18)</f>
        <v>22.322294669839451</v>
      </c>
      <c r="I18" s="14">
        <f>E18-H18</f>
        <v>-1.2848794900388505</v>
      </c>
      <c r="J18" s="14">
        <f>2^-I18</f>
        <v>2.4366169854554061</v>
      </c>
      <c r="K18" s="14"/>
      <c r="L18" s="14">
        <f>J18/$K$19</f>
        <v>1.0538545625736346</v>
      </c>
      <c r="M18" s="14">
        <f>L18*100</f>
        <v>105.38545625736346</v>
      </c>
      <c r="N18" s="14"/>
    </row>
    <row r="19" spans="2:14" x14ac:dyDescent="0.2">
      <c r="B19" s="20" t="s">
        <v>5</v>
      </c>
      <c r="C19" s="18">
        <v>21.157811342342299</v>
      </c>
      <c r="D19" s="18">
        <v>21.216504747179702</v>
      </c>
      <c r="E19" s="19">
        <f>AVERAGE(C19:D19)</f>
        <v>21.187158044760999</v>
      </c>
      <c r="F19" s="18">
        <v>22.3199079302054</v>
      </c>
      <c r="G19" s="18">
        <v>22.367720004283001</v>
      </c>
      <c r="H19" s="19">
        <f>AVERAGE(F19:G19)</f>
        <v>22.343813967244202</v>
      </c>
      <c r="I19" s="14">
        <f t="shared" ref="I19:I20" si="9">E19-H19</f>
        <v>-1.1566559224832034</v>
      </c>
      <c r="J19" s="14">
        <f>2^-I19</f>
        <v>2.2294006700993503</v>
      </c>
      <c r="K19" s="15">
        <f>AVERAGE(J18:J20)</f>
        <v>2.3120998589263642</v>
      </c>
      <c r="L19" s="14">
        <f t="shared" ref="L19:L20" si="10">J19/$K$19</f>
        <v>0.96423199953594751</v>
      </c>
      <c r="M19" s="14">
        <f t="shared" ref="M19:M20" si="11">L19*100</f>
        <v>96.423199953594747</v>
      </c>
      <c r="N19" s="15">
        <f>AVERAGE(M18:M20)</f>
        <v>99.999999999999986</v>
      </c>
    </row>
    <row r="20" spans="2:14" x14ac:dyDescent="0.2">
      <c r="B20" s="21" t="s">
        <v>6</v>
      </c>
      <c r="C20" s="18">
        <v>21.001809761955101</v>
      </c>
      <c r="D20" s="18">
        <v>20.9394868069433</v>
      </c>
      <c r="E20" s="19">
        <f>AVERAGE(C20:D20)</f>
        <v>20.970648284449201</v>
      </c>
      <c r="F20" s="18">
        <v>22.0186805514223</v>
      </c>
      <c r="G20" s="18">
        <v>22.288358939466899</v>
      </c>
      <c r="H20" s="19">
        <f>AVERAGE(F20:G20)</f>
        <v>22.153519745444598</v>
      </c>
      <c r="I20" s="14">
        <f t="shared" si="9"/>
        <v>-1.182871460995397</v>
      </c>
      <c r="J20" s="14">
        <f>2^-I20</f>
        <v>2.2702819212243353</v>
      </c>
      <c r="K20" s="14"/>
      <c r="L20" s="14">
        <f t="shared" si="10"/>
        <v>0.98191343789041741</v>
      </c>
      <c r="M20" s="14">
        <f t="shared" si="11"/>
        <v>98.191343789041738</v>
      </c>
      <c r="N20" s="14"/>
    </row>
    <row r="21" spans="2:14" x14ac:dyDescent="0.2">
      <c r="B21" s="36"/>
      <c r="C21" s="22"/>
      <c r="D21" s="22"/>
      <c r="E21" s="23"/>
      <c r="F21" s="22"/>
      <c r="G21" s="22"/>
      <c r="H21" s="6"/>
      <c r="I21" s="14"/>
      <c r="J21" s="14"/>
      <c r="K21" s="14"/>
      <c r="L21" s="14"/>
      <c r="M21" s="14"/>
      <c r="N21" s="14"/>
    </row>
    <row r="22" spans="2:14" x14ac:dyDescent="0.2">
      <c r="B22" s="24" t="s">
        <v>12</v>
      </c>
      <c r="C22" s="18">
        <v>21.7752153580564</v>
      </c>
      <c r="D22" s="18">
        <v>21.880604183130401</v>
      </c>
      <c r="E22" s="19">
        <f>AVERAGE(C22:D22)</f>
        <v>21.827909770593401</v>
      </c>
      <c r="F22" s="18">
        <v>22.116472739456899</v>
      </c>
      <c r="G22" s="18">
        <v>22.184724032985599</v>
      </c>
      <c r="H22" s="19">
        <f>AVERAGE(F22:G22)</f>
        <v>22.150598386221247</v>
      </c>
      <c r="I22" s="14">
        <f>E22-H22</f>
        <v>-0.32268861562784679</v>
      </c>
      <c r="J22" s="14">
        <f>2^-I22</f>
        <v>1.2506591147206043</v>
      </c>
      <c r="K22" s="14"/>
      <c r="L22" s="14">
        <f>J22/$K$19</f>
        <v>0.54091916051642963</v>
      </c>
      <c r="M22" s="14">
        <f>L22*100</f>
        <v>54.091916051642961</v>
      </c>
      <c r="N22" s="14"/>
    </row>
    <row r="23" spans="2:14" x14ac:dyDescent="0.2">
      <c r="B23" s="25" t="s">
        <v>13</v>
      </c>
      <c r="C23" s="18">
        <v>21.925275223986301</v>
      </c>
      <c r="D23" s="18">
        <v>22.025708338727501</v>
      </c>
      <c r="E23" s="19">
        <f>AVERAGE(C23:D23)</f>
        <v>21.975491781356901</v>
      </c>
      <c r="F23" s="18">
        <v>22.4220368628575</v>
      </c>
      <c r="G23" s="18">
        <v>22.532831492968</v>
      </c>
      <c r="H23" s="19">
        <f>AVERAGE(F23:G23)</f>
        <v>22.477434177912748</v>
      </c>
      <c r="I23" s="14">
        <f t="shared" ref="I23:I24" si="12">E23-H23</f>
        <v>-0.50194239655584738</v>
      </c>
      <c r="J23" s="14">
        <f>2^-I23</f>
        <v>1.4161188947650316</v>
      </c>
      <c r="K23" s="14">
        <f>AVERAGE(J22:J24)</f>
        <v>1.3251462686477447</v>
      </c>
      <c r="L23" s="14">
        <f t="shared" ref="L23:L24" si="13">J23/$K$19</f>
        <v>0.61248171842483223</v>
      </c>
      <c r="M23" s="14">
        <f t="shared" ref="M23:M24" si="14">L23*100</f>
        <v>61.248171842483224</v>
      </c>
      <c r="N23" s="15">
        <f>AVERAGE(M22:M24)</f>
        <v>57.313539617751779</v>
      </c>
    </row>
    <row r="24" spans="2:14" x14ac:dyDescent="0.2">
      <c r="B24" s="26" t="s">
        <v>14</v>
      </c>
      <c r="C24" s="18">
        <v>21.641443820627199</v>
      </c>
      <c r="D24" s="18">
        <v>21.7166818462184</v>
      </c>
      <c r="E24" s="19">
        <f>AVERAGE(C24:D24)</f>
        <v>21.679062833422797</v>
      </c>
      <c r="F24" s="18">
        <v>22.094601857631201</v>
      </c>
      <c r="G24" s="18">
        <v>22.039706210526699</v>
      </c>
      <c r="H24" s="19">
        <f>AVERAGE(F24:G24)</f>
        <v>22.06715403407895</v>
      </c>
      <c r="I24" s="14">
        <f t="shared" si="12"/>
        <v>-0.38809120065615232</v>
      </c>
      <c r="J24" s="14">
        <f>2^-I24</f>
        <v>1.3086607964575978</v>
      </c>
      <c r="K24" s="14"/>
      <c r="L24" s="14">
        <f t="shared" si="13"/>
        <v>0.56600530959129136</v>
      </c>
      <c r="M24" s="14">
        <f t="shared" si="14"/>
        <v>56.600530959129138</v>
      </c>
      <c r="N24" s="14"/>
    </row>
    <row r="25" spans="2:14" x14ac:dyDescent="0.2">
      <c r="B25" s="38" t="s">
        <v>11</v>
      </c>
      <c r="C25" s="22"/>
      <c r="D25" s="22"/>
      <c r="E25" s="23"/>
      <c r="F25" s="22"/>
      <c r="G25" s="22"/>
      <c r="H25" s="6"/>
      <c r="I25" s="14"/>
      <c r="J25" s="14"/>
      <c r="K25" s="14"/>
      <c r="L25" s="14"/>
      <c r="M25" s="15">
        <f>TTEST(M22:M24,M18:M20,2,2)</f>
        <v>2.4538190531875131E-4</v>
      </c>
      <c r="N25" s="14"/>
    </row>
    <row r="26" spans="2:14" x14ac:dyDescent="0.2">
      <c r="B26" s="27" t="s">
        <v>15</v>
      </c>
      <c r="C26" s="18">
        <v>26.830439105465</v>
      </c>
      <c r="D26" s="18">
        <v>26.896602779011499</v>
      </c>
      <c r="E26" s="19">
        <f>AVERAGE(C26:D26)</f>
        <v>26.863520942238249</v>
      </c>
      <c r="F26" s="18">
        <v>21.4063855551674</v>
      </c>
      <c r="G26" s="18">
        <v>21.389242041149899</v>
      </c>
      <c r="H26" s="19">
        <f>AVERAGE(F26:G26)</f>
        <v>21.397813798158651</v>
      </c>
      <c r="I26" s="14">
        <f>E26-H26</f>
        <v>5.4657071440795981</v>
      </c>
      <c r="J26" s="14">
        <f>2^-I26</f>
        <v>2.2628626913263009E-2</v>
      </c>
      <c r="K26" s="14"/>
      <c r="L26" s="14">
        <f>J26/$K$19</f>
        <v>9.787045670151432E-3</v>
      </c>
      <c r="M26" s="14">
        <f>L26*100</f>
        <v>0.97870456701514319</v>
      </c>
      <c r="N26" s="14"/>
    </row>
    <row r="27" spans="2:14" x14ac:dyDescent="0.2">
      <c r="B27" s="28" t="s">
        <v>16</v>
      </c>
      <c r="C27" s="18">
        <v>27.296379706984698</v>
      </c>
      <c r="D27" s="18">
        <v>27.276003780486398</v>
      </c>
      <c r="E27" s="19">
        <f>AVERAGE(C27:D27)</f>
        <v>27.28619174373555</v>
      </c>
      <c r="F27" s="18">
        <v>22.117786085537801</v>
      </c>
      <c r="G27" s="18">
        <v>22.1117607945286</v>
      </c>
      <c r="H27" s="19">
        <f>AVERAGE(F27:G27)</f>
        <v>22.114773440033201</v>
      </c>
      <c r="I27" s="14">
        <f t="shared" ref="I27:I28" si="15">E27-H27</f>
        <v>5.1714183037023496</v>
      </c>
      <c r="J27" s="14">
        <f>2^-I27</f>
        <v>2.7749040479373457E-2</v>
      </c>
      <c r="K27" s="14">
        <f>AVERAGE(J26:J28)</f>
        <v>2.6072523626770826E-2</v>
      </c>
      <c r="L27" s="14">
        <f t="shared" ref="L27:L28" si="16">J27/$K$19</f>
        <v>1.2001661767437187E-2</v>
      </c>
      <c r="M27" s="14">
        <f t="shared" ref="M27:M28" si="17">L27*100</f>
        <v>1.2001661767437186</v>
      </c>
      <c r="N27" s="15">
        <f>AVERAGE(M26:M28)</f>
        <v>1.1276556038923744</v>
      </c>
    </row>
    <row r="28" spans="2:14" x14ac:dyDescent="0.2">
      <c r="B28" s="29" t="s">
        <v>17</v>
      </c>
      <c r="C28" s="18">
        <v>27.146869690517999</v>
      </c>
      <c r="D28" s="18">
        <v>26.9964063970335</v>
      </c>
      <c r="E28" s="19">
        <f>AVERAGE(C28:D28)</f>
        <v>27.071638043775749</v>
      </c>
      <c r="F28" s="18">
        <v>21.904936063819399</v>
      </c>
      <c r="G28" s="18"/>
      <c r="H28" s="19">
        <f>AVERAGE(F28:G28)</f>
        <v>21.904936063819399</v>
      </c>
      <c r="I28" s="14">
        <f t="shared" si="15"/>
        <v>5.1667019799563505</v>
      </c>
      <c r="J28" s="14">
        <f>2^-I28</f>
        <v>2.7839903487676013E-2</v>
      </c>
      <c r="K28" s="14"/>
      <c r="L28" s="14">
        <f t="shared" si="16"/>
        <v>1.2040960679182611E-2</v>
      </c>
      <c r="M28" s="14">
        <f t="shared" si="17"/>
        <v>1.2040960679182611</v>
      </c>
      <c r="N28" s="14"/>
    </row>
    <row r="29" spans="2:14" x14ac:dyDescent="0.2">
      <c r="B29" s="11" t="s">
        <v>11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5">
        <f>TTEST(M26:M28,M18:M20,2,2)</f>
        <v>3.5294081492354627E-6</v>
      </c>
      <c r="N29" s="11"/>
    </row>
  </sheetData>
  <mergeCells count="1">
    <mergeCell ref="A1:D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A1D5-4F45-0E45-B07D-2C74692F939B}">
  <dimension ref="A1:N30"/>
  <sheetViews>
    <sheetView zoomScaleNormal="100" workbookViewId="0">
      <selection sqref="A1:D1"/>
    </sheetView>
  </sheetViews>
  <sheetFormatPr baseColWidth="10" defaultRowHeight="16" x14ac:dyDescent="0.2"/>
  <cols>
    <col min="1" max="1" width="16.33203125" style="31" customWidth="1"/>
    <col min="2" max="2" width="21.5" style="34" customWidth="1"/>
    <col min="3" max="3" width="10.6640625" style="31" customWidth="1"/>
    <col min="4" max="13" width="10.83203125" style="31"/>
    <col min="14" max="14" width="12.5" style="31" customWidth="1"/>
    <col min="15" max="16384" width="10.83203125" style="31"/>
  </cols>
  <sheetData>
    <row r="1" spans="1:14" ht="19" x14ac:dyDescent="0.2">
      <c r="A1" s="40" t="s">
        <v>24</v>
      </c>
      <c r="B1" s="40"/>
      <c r="C1" s="40"/>
      <c r="D1" s="40"/>
    </row>
    <row r="3" spans="1:14" x14ac:dyDescent="0.15">
      <c r="B3" s="9"/>
      <c r="C3" s="1" t="s">
        <v>8</v>
      </c>
      <c r="D3" s="1"/>
      <c r="E3" s="1" t="s">
        <v>0</v>
      </c>
      <c r="F3" s="16" t="s">
        <v>10</v>
      </c>
      <c r="G3" s="1"/>
      <c r="H3" s="1" t="s">
        <v>0</v>
      </c>
      <c r="I3" s="7" t="s">
        <v>7</v>
      </c>
      <c r="J3" s="2" t="s">
        <v>1</v>
      </c>
      <c r="K3" s="1" t="s">
        <v>0</v>
      </c>
      <c r="L3" s="2" t="s">
        <v>2</v>
      </c>
      <c r="M3" s="3" t="s">
        <v>3</v>
      </c>
    </row>
    <row r="4" spans="1:14" x14ac:dyDescent="0.2">
      <c r="B4" s="17" t="s">
        <v>4</v>
      </c>
      <c r="C4" s="8">
        <v>22.021527794044999</v>
      </c>
      <c r="D4" s="8">
        <v>22.1813563970648</v>
      </c>
      <c r="E4" s="19">
        <f>AVERAGE(C4:D4)</f>
        <v>22.101442095554901</v>
      </c>
      <c r="F4" s="8">
        <v>23.603897826419701</v>
      </c>
      <c r="G4" s="8">
        <v>23.869127018395801</v>
      </c>
      <c r="H4" s="19">
        <f>AVERAGE(F4:G4)</f>
        <v>23.736512422407749</v>
      </c>
      <c r="I4" s="4">
        <f>E4-H4</f>
        <v>-1.6350703268528477</v>
      </c>
      <c r="J4" s="4">
        <f>2^-I4</f>
        <v>3.1060269053718552</v>
      </c>
      <c r="K4" s="4"/>
      <c r="L4" s="4">
        <f>J4/$K$5</f>
        <v>0.96151409375047714</v>
      </c>
      <c r="M4" s="4">
        <f>L4*100</f>
        <v>96.15140937504772</v>
      </c>
    </row>
    <row r="5" spans="1:14" x14ac:dyDescent="0.2">
      <c r="B5" s="20" t="s">
        <v>5</v>
      </c>
      <c r="C5" s="8">
        <v>22.048762088905399</v>
      </c>
      <c r="D5" s="8">
        <v>21.811109592184401</v>
      </c>
      <c r="E5" s="19">
        <f>AVERAGE(C5:D5)</f>
        <v>21.9299358405449</v>
      </c>
      <c r="F5" s="8">
        <v>23.2699253974321</v>
      </c>
      <c r="G5" s="8">
        <v>23.468800352094998</v>
      </c>
      <c r="H5" s="19">
        <f>AVERAGE(F5:G5)</f>
        <v>23.369362874763549</v>
      </c>
      <c r="I5" s="4">
        <f t="shared" ref="I5:I6" si="0">E5-H5</f>
        <v>-1.4394270342186495</v>
      </c>
      <c r="J5" s="4">
        <f>2^-I5</f>
        <v>2.7121313190661103</v>
      </c>
      <c r="K5" s="5">
        <f>AVERAGE(J4:J6)</f>
        <v>3.2303498467261171</v>
      </c>
      <c r="L5" s="4">
        <f t="shared" ref="L5:L6" si="1">J5/$K$5</f>
        <v>0.83957820290418106</v>
      </c>
      <c r="M5" s="4">
        <f t="shared" ref="M5:M6" si="2">L5*100</f>
        <v>83.957820290418113</v>
      </c>
      <c r="N5" s="5">
        <f>AVERAGE(M4:M6)</f>
        <v>100</v>
      </c>
    </row>
    <row r="6" spans="1:14" x14ac:dyDescent="0.2">
      <c r="B6" s="21" t="s">
        <v>6</v>
      </c>
      <c r="C6" s="8">
        <v>21.2907945511737</v>
      </c>
      <c r="D6" s="8">
        <v>21.2043199318327</v>
      </c>
      <c r="E6" s="19">
        <f>AVERAGE(C6:D6)</f>
        <v>21.247557241503202</v>
      </c>
      <c r="F6" s="8">
        <v>23.069445519531399</v>
      </c>
      <c r="G6" s="8">
        <v>23.3324909951554</v>
      </c>
      <c r="H6" s="19">
        <f>AVERAGE(F6:G6)</f>
        <v>23.200968257343398</v>
      </c>
      <c r="I6" s="4">
        <f t="shared" si="0"/>
        <v>-1.9534110158401958</v>
      </c>
      <c r="J6" s="4">
        <f>2^-I6</f>
        <v>3.8728913157403868</v>
      </c>
      <c r="K6" s="4"/>
      <c r="L6" s="4">
        <f t="shared" si="1"/>
        <v>1.1989077033453421</v>
      </c>
      <c r="M6" s="4">
        <f t="shared" si="2"/>
        <v>119.89077033453421</v>
      </c>
      <c r="N6" s="4"/>
    </row>
    <row r="7" spans="1:14" x14ac:dyDescent="0.2">
      <c r="B7" s="36"/>
      <c r="C7" s="32"/>
      <c r="D7" s="32"/>
      <c r="E7" s="23"/>
      <c r="F7" s="32"/>
      <c r="G7" s="32"/>
      <c r="H7" s="6"/>
      <c r="I7" s="4"/>
      <c r="J7" s="4"/>
      <c r="K7" s="4"/>
      <c r="L7" s="4"/>
      <c r="M7" s="4"/>
      <c r="N7" s="4"/>
    </row>
    <row r="8" spans="1:14" x14ac:dyDescent="0.2">
      <c r="B8" s="24" t="s">
        <v>18</v>
      </c>
      <c r="C8" s="8">
        <v>22.1134627751469</v>
      </c>
      <c r="D8" s="8">
        <v>22.029389203964602</v>
      </c>
      <c r="E8" s="19">
        <f>AVERAGE(C8:D8)</f>
        <v>22.071425989555749</v>
      </c>
      <c r="F8" s="8">
        <v>23.309741820437299</v>
      </c>
      <c r="G8" s="8">
        <v>23.464083536208999</v>
      </c>
      <c r="H8" s="19">
        <f>AVERAGE(F8:G8)</f>
        <v>23.386912678323149</v>
      </c>
      <c r="I8" s="4">
        <f>E8-H8</f>
        <v>-1.3154866887674004</v>
      </c>
      <c r="J8" s="4">
        <f>2^-I8</f>
        <v>2.4888627752514507</v>
      </c>
      <c r="K8" s="4"/>
      <c r="L8" s="4">
        <f>J8/$K$5</f>
        <v>0.77046230078573508</v>
      </c>
      <c r="M8" s="4">
        <f>L8*100</f>
        <v>77.046230078573501</v>
      </c>
      <c r="N8" s="4"/>
    </row>
    <row r="9" spans="1:14" x14ac:dyDescent="0.2">
      <c r="B9" s="25" t="s">
        <v>20</v>
      </c>
      <c r="C9" s="8">
        <v>22.287345933466</v>
      </c>
      <c r="D9" s="8">
        <v>22.079151404701101</v>
      </c>
      <c r="E9" s="19">
        <f>AVERAGE(C9:D9)</f>
        <v>22.18324866908355</v>
      </c>
      <c r="F9" s="8">
        <v>23.3561172173731</v>
      </c>
      <c r="G9" s="8">
        <v>23.462286864011901</v>
      </c>
      <c r="H9" s="19">
        <f>AVERAGE(F9:G9)</f>
        <v>23.409202040692499</v>
      </c>
      <c r="I9" s="4">
        <f t="shared" ref="I9:I10" si="3">E9-H9</f>
        <v>-1.2259533716089486</v>
      </c>
      <c r="J9" s="4">
        <f>2^-I9</f>
        <v>2.3390997263888802</v>
      </c>
      <c r="K9" s="4">
        <f>AVERAGE(J8:J10)</f>
        <v>2.5520078044266228</v>
      </c>
      <c r="L9" s="4">
        <f t="shared" ref="L9:L10" si="4">J9/$K$5</f>
        <v>0.72410105325263829</v>
      </c>
      <c r="M9" s="4">
        <f t="shared" ref="M9:M10" si="5">L9*100</f>
        <v>72.410105325263828</v>
      </c>
      <c r="N9" s="5">
        <f>AVERAGE(M8:M10)</f>
        <v>79.000972820730922</v>
      </c>
    </row>
    <row r="10" spans="1:14" x14ac:dyDescent="0.2">
      <c r="B10" s="26" t="s">
        <v>19</v>
      </c>
      <c r="C10" s="8">
        <v>22.0757391868597</v>
      </c>
      <c r="D10" s="8">
        <v>22.218753224562899</v>
      </c>
      <c r="E10" s="19">
        <f>AVERAGE(C10:D10)</f>
        <v>22.147246205711298</v>
      </c>
      <c r="F10" s="8">
        <v>23.571729720459299</v>
      </c>
      <c r="G10" s="8">
        <v>23.722389078339901</v>
      </c>
      <c r="H10" s="19">
        <f>AVERAGE(F10:G10)</f>
        <v>23.647059399399602</v>
      </c>
      <c r="I10" s="4">
        <f t="shared" si="3"/>
        <v>-1.4998131936883041</v>
      </c>
      <c r="J10" s="4">
        <f>2^-I10</f>
        <v>2.8280609116395374</v>
      </c>
      <c r="K10" s="4"/>
      <c r="L10" s="4">
        <f t="shared" si="4"/>
        <v>0.87546583058355432</v>
      </c>
      <c r="M10" s="4">
        <f t="shared" si="5"/>
        <v>87.546583058355438</v>
      </c>
      <c r="N10" s="4"/>
    </row>
    <row r="11" spans="1:14" x14ac:dyDescent="0.2">
      <c r="B11" s="35" t="s">
        <v>11</v>
      </c>
      <c r="C11" s="32"/>
      <c r="D11" s="32"/>
      <c r="E11" s="23"/>
      <c r="F11" s="32"/>
      <c r="G11" s="32"/>
      <c r="H11" s="6"/>
      <c r="I11" s="4"/>
      <c r="J11" s="4"/>
      <c r="K11" s="4"/>
      <c r="L11" s="4"/>
      <c r="M11" s="15">
        <f>TTEST(M8:M10,M4:M6,2,2)</f>
        <v>0.14085849429668598</v>
      </c>
      <c r="N11" s="4"/>
    </row>
    <row r="12" spans="1:14" x14ac:dyDescent="0.2">
      <c r="B12" s="27" t="s">
        <v>21</v>
      </c>
      <c r="C12" s="8">
        <v>22.3807379124021</v>
      </c>
      <c r="D12" s="8">
        <v>22.390124987265501</v>
      </c>
      <c r="E12" s="19">
        <f>AVERAGE(C12:D12)</f>
        <v>22.385431449833803</v>
      </c>
      <c r="F12" s="8">
        <v>22.921453236460898</v>
      </c>
      <c r="G12" s="8">
        <v>23.3096348042343</v>
      </c>
      <c r="H12" s="19">
        <f>AVERAGE(F12:G12)</f>
        <v>23.115544020347599</v>
      </c>
      <c r="I12" s="4">
        <f>E12-H12</f>
        <v>-0.7301125705137963</v>
      </c>
      <c r="J12" s="4">
        <f>2^-I12</f>
        <v>1.6587685168601989</v>
      </c>
      <c r="K12" s="4"/>
      <c r="L12" s="4">
        <f>J12/$K$5</f>
        <v>0.51349500690809735</v>
      </c>
      <c r="M12" s="4">
        <f>L12*100</f>
        <v>51.349500690809734</v>
      </c>
      <c r="N12" s="4"/>
    </row>
    <row r="13" spans="1:14" x14ac:dyDescent="0.2">
      <c r="B13" s="28" t="s">
        <v>22</v>
      </c>
      <c r="C13" s="8">
        <v>22.6560401413793</v>
      </c>
      <c r="D13" s="8">
        <v>22.844732220432501</v>
      </c>
      <c r="E13" s="19">
        <f>AVERAGE(C13:D13)</f>
        <v>22.750386180905899</v>
      </c>
      <c r="F13" s="8">
        <v>23.6238125845443</v>
      </c>
      <c r="G13" s="8">
        <v>23.621591233455302</v>
      </c>
      <c r="H13" s="19">
        <f>AVERAGE(F13:G13)</f>
        <v>23.622701908999801</v>
      </c>
      <c r="I13" s="4">
        <f t="shared" ref="I13:I14" si="6">E13-H13</f>
        <v>-0.87231572809390201</v>
      </c>
      <c r="J13" s="4">
        <f>2^-I13</f>
        <v>1.8305989117412853</v>
      </c>
      <c r="K13" s="4">
        <f>AVERAGE(J12:J14)</f>
        <v>1.850326052988055</v>
      </c>
      <c r="L13" s="4">
        <f t="shared" ref="L13:L14" si="7">J13/$K$5</f>
        <v>0.5666875102077733</v>
      </c>
      <c r="M13" s="4">
        <f t="shared" ref="M13:M14" si="8">L13*100</f>
        <v>56.668751020777329</v>
      </c>
      <c r="N13" s="5">
        <f>AVERAGE(M12:M14)</f>
        <v>57.279432283884567</v>
      </c>
    </row>
    <row r="14" spans="1:14" x14ac:dyDescent="0.2">
      <c r="B14" s="29" t="s">
        <v>23</v>
      </c>
      <c r="C14" s="8">
        <v>22.404008096301801</v>
      </c>
      <c r="D14" s="8">
        <v>22.419358210963001</v>
      </c>
      <c r="E14" s="19">
        <f>AVERAGE(C14:D14)</f>
        <v>22.411683153632403</v>
      </c>
      <c r="F14" s="8">
        <v>23.4082672623266</v>
      </c>
      <c r="G14" s="8">
        <v>23.502642947603501</v>
      </c>
      <c r="H14" s="19">
        <f>AVERAGE(F14:G14)</f>
        <v>23.455455104965051</v>
      </c>
      <c r="I14" s="4">
        <f t="shared" si="6"/>
        <v>-1.0437719513326478</v>
      </c>
      <c r="J14" s="4">
        <f>2^-I14</f>
        <v>2.0616107303626809</v>
      </c>
      <c r="K14" s="4"/>
      <c r="L14" s="4">
        <f t="shared" si="7"/>
        <v>0.63820045140066628</v>
      </c>
      <c r="M14" s="4">
        <f t="shared" si="8"/>
        <v>63.820045140066625</v>
      </c>
    </row>
    <row r="15" spans="1:14" x14ac:dyDescent="0.2">
      <c r="B15" s="35" t="s">
        <v>11</v>
      </c>
      <c r="M15" s="15">
        <f>TTEST(M12:M14,M4:M6,2,2)</f>
        <v>1.8602816441332378E-2</v>
      </c>
    </row>
    <row r="17" spans="2:14" x14ac:dyDescent="0.2">
      <c r="B17" s="33"/>
    </row>
    <row r="18" spans="2:14" x14ac:dyDescent="0.15">
      <c r="B18" s="9"/>
      <c r="C18" s="1" t="s">
        <v>9</v>
      </c>
      <c r="D18" s="1"/>
      <c r="E18" s="1" t="s">
        <v>0</v>
      </c>
      <c r="F18" s="16" t="s">
        <v>10</v>
      </c>
      <c r="G18" s="1"/>
      <c r="H18" s="1" t="s">
        <v>0</v>
      </c>
      <c r="I18" s="7" t="s">
        <v>7</v>
      </c>
      <c r="J18" s="2" t="s">
        <v>1</v>
      </c>
      <c r="K18" s="1" t="s">
        <v>0</v>
      </c>
      <c r="L18" s="2" t="s">
        <v>2</v>
      </c>
      <c r="M18" s="3" t="s">
        <v>3</v>
      </c>
    </row>
    <row r="19" spans="2:14" x14ac:dyDescent="0.2">
      <c r="B19" s="17" t="s">
        <v>4</v>
      </c>
      <c r="C19" s="8">
        <v>22.2476386205057</v>
      </c>
      <c r="D19" s="8">
        <v>22.041105354804099</v>
      </c>
      <c r="E19" s="19">
        <f>AVERAGE(C19:D19)</f>
        <v>22.1443719876549</v>
      </c>
      <c r="F19" s="8">
        <v>23.603897826419701</v>
      </c>
      <c r="G19" s="8">
        <v>23.869127018395801</v>
      </c>
      <c r="H19" s="19">
        <f>AVERAGE(F19:G19)</f>
        <v>23.736512422407749</v>
      </c>
      <c r="I19" s="4">
        <f>E19-H19</f>
        <v>-1.5921404347528494</v>
      </c>
      <c r="J19" s="4">
        <f>2^-I19</f>
        <v>3.0149632872477241</v>
      </c>
      <c r="K19" s="4"/>
      <c r="L19" s="4">
        <f>J19/$K$20</f>
        <v>0.95825050545638457</v>
      </c>
      <c r="M19" s="4">
        <f>L19*100</f>
        <v>95.825050545638462</v>
      </c>
    </row>
    <row r="20" spans="2:14" x14ac:dyDescent="0.2">
      <c r="B20" s="20" t="s">
        <v>5</v>
      </c>
      <c r="C20" s="8">
        <v>21.591157179573699</v>
      </c>
      <c r="D20" s="8">
        <v>21.737382897632699</v>
      </c>
      <c r="E20" s="19">
        <f>AVERAGE(C20:D20)</f>
        <v>21.664270038603199</v>
      </c>
      <c r="F20" s="8">
        <v>23.2699253974321</v>
      </c>
      <c r="G20" s="8">
        <v>23.468800352094998</v>
      </c>
      <c r="H20" s="19">
        <f>AVERAGE(F20:G20)</f>
        <v>23.369362874763549</v>
      </c>
      <c r="I20" s="4">
        <f t="shared" ref="I20:I21" si="9">E20-H20</f>
        <v>-1.7050928361603503</v>
      </c>
      <c r="J20" s="4">
        <f>2^-I20</f>
        <v>3.2604991331192021</v>
      </c>
      <c r="K20" s="5">
        <f>AVERAGE(J19:J21)</f>
        <v>3.1463205811843449</v>
      </c>
      <c r="L20" s="4">
        <f t="shared" ref="L20:L21" si="10">J20/$K$20</f>
        <v>1.0362895480573941</v>
      </c>
      <c r="M20" s="4">
        <f t="shared" ref="M20:M21" si="11">L20*100</f>
        <v>103.62895480573941</v>
      </c>
      <c r="N20" s="5">
        <f>AVERAGE(M19:M21)</f>
        <v>100</v>
      </c>
    </row>
    <row r="21" spans="2:14" x14ac:dyDescent="0.2">
      <c r="B21" s="21" t="s">
        <v>6</v>
      </c>
      <c r="C21" s="8">
        <v>21.344922512735099</v>
      </c>
      <c r="D21" s="8">
        <v>21.73397142756</v>
      </c>
      <c r="E21" s="19">
        <f>AVERAGE(C21:D21)</f>
        <v>21.539446970147551</v>
      </c>
      <c r="F21" s="8">
        <v>23.069445519531399</v>
      </c>
      <c r="G21" s="8">
        <v>23.3324909951554</v>
      </c>
      <c r="H21" s="19">
        <f>AVERAGE(F21:G21)</f>
        <v>23.200968257343398</v>
      </c>
      <c r="I21" s="4">
        <f t="shared" si="9"/>
        <v>-1.6615212871958462</v>
      </c>
      <c r="J21" s="4">
        <f>2^-I21</f>
        <v>3.1634993231861088</v>
      </c>
      <c r="K21" s="4"/>
      <c r="L21" s="4">
        <f t="shared" si="10"/>
        <v>1.0054599464862215</v>
      </c>
      <c r="M21" s="4">
        <f t="shared" si="11"/>
        <v>100.54599464862216</v>
      </c>
      <c r="N21" s="4"/>
    </row>
    <row r="22" spans="2:14" x14ac:dyDescent="0.2">
      <c r="B22" s="36"/>
      <c r="C22" s="32"/>
      <c r="D22" s="32"/>
      <c r="E22" s="23"/>
      <c r="F22" s="32"/>
      <c r="G22" s="32"/>
      <c r="H22" s="6"/>
      <c r="I22" s="4"/>
      <c r="J22" s="4"/>
      <c r="K22" s="4"/>
      <c r="L22" s="4"/>
      <c r="M22" s="4"/>
      <c r="N22" s="4"/>
    </row>
    <row r="23" spans="2:14" x14ac:dyDescent="0.2">
      <c r="B23" s="24" t="s">
        <v>18</v>
      </c>
      <c r="C23" s="8">
        <v>22.112569108157601</v>
      </c>
      <c r="D23" s="8">
        <v>22.083537585258998</v>
      </c>
      <c r="E23" s="19">
        <f>AVERAGE(C23:D23)</f>
        <v>22.098053346708298</v>
      </c>
      <c r="F23" s="8">
        <v>23.309741820437299</v>
      </c>
      <c r="G23" s="8">
        <v>23.464083536208999</v>
      </c>
      <c r="H23" s="19">
        <f>AVERAGE(F23:G23)</f>
        <v>23.386912678323149</v>
      </c>
      <c r="I23" s="4">
        <f>E23-H23</f>
        <v>-1.2888593316148516</v>
      </c>
      <c r="J23" s="4">
        <f>2^-I23</f>
        <v>2.4433479557907036</v>
      </c>
      <c r="K23" s="4"/>
      <c r="L23" s="4">
        <f>J23/$K$20</f>
        <v>0.77657310904757626</v>
      </c>
      <c r="M23" s="4">
        <f>L23*100</f>
        <v>77.657310904757622</v>
      </c>
      <c r="N23" s="4"/>
    </row>
    <row r="24" spans="2:14" x14ac:dyDescent="0.2">
      <c r="B24" s="25" t="s">
        <v>20</v>
      </c>
      <c r="C24" s="8">
        <v>22.0881481657417</v>
      </c>
      <c r="D24" s="8">
        <v>22.3329596417218</v>
      </c>
      <c r="E24" s="19">
        <f>AVERAGE(C24:D24)</f>
        <v>22.21055390373175</v>
      </c>
      <c r="F24" s="8">
        <v>23.3561172173731</v>
      </c>
      <c r="G24" s="8">
        <v>23.462286864011901</v>
      </c>
      <c r="H24" s="19">
        <f>AVERAGE(F24:G24)</f>
        <v>23.409202040692499</v>
      </c>
      <c r="I24" s="4">
        <f t="shared" ref="I24:I25" si="12">E24-H24</f>
        <v>-1.1986481369607489</v>
      </c>
      <c r="J24" s="4">
        <f>2^-I24</f>
        <v>2.2952449655493194</v>
      </c>
      <c r="K24" s="4">
        <f>AVERAGE(J23:J25)</f>
        <v>2.3394852423091379</v>
      </c>
      <c r="L24" s="4">
        <f t="shared" ref="L24:L25" si="13">J24/$K$20</f>
        <v>0.72950130361011667</v>
      </c>
      <c r="M24" s="4">
        <f t="shared" ref="M24:M25" si="14">L24*100</f>
        <v>72.950130361011674</v>
      </c>
      <c r="N24" s="5">
        <f>AVERAGE(M23:M25)</f>
        <v>74.356226008873634</v>
      </c>
    </row>
    <row r="25" spans="2:14" x14ac:dyDescent="0.2">
      <c r="B25" s="26" t="s">
        <v>19</v>
      </c>
      <c r="C25" s="8">
        <v>22.4121971189489</v>
      </c>
      <c r="D25" s="8">
        <v>22.5040276588369</v>
      </c>
      <c r="E25" s="19">
        <f>AVERAGE(C25:D25)</f>
        <v>22.4581123888929</v>
      </c>
      <c r="F25" s="8">
        <v>23.571729720459299</v>
      </c>
      <c r="G25" s="8">
        <v>23.722389078339901</v>
      </c>
      <c r="H25" s="19">
        <f>AVERAGE(F25:G25)</f>
        <v>23.647059399399602</v>
      </c>
      <c r="I25" s="4">
        <f t="shared" si="12"/>
        <v>-1.1889470105067019</v>
      </c>
      <c r="J25" s="4">
        <f>2^-I25</f>
        <v>2.2798628055873906</v>
      </c>
      <c r="K25" s="4"/>
      <c r="L25" s="4">
        <f t="shared" si="13"/>
        <v>0.72461236760851611</v>
      </c>
      <c r="M25" s="4">
        <f t="shared" si="14"/>
        <v>72.461236760851605</v>
      </c>
      <c r="N25" s="4"/>
    </row>
    <row r="26" spans="2:14" x14ac:dyDescent="0.2">
      <c r="B26" s="35" t="s">
        <v>11</v>
      </c>
      <c r="C26" s="32"/>
      <c r="D26" s="32"/>
      <c r="E26" s="23"/>
      <c r="F26" s="32"/>
      <c r="G26" s="32"/>
      <c r="H26" s="6"/>
      <c r="I26" s="4"/>
      <c r="J26" s="4"/>
      <c r="K26" s="4"/>
      <c r="L26" s="4"/>
      <c r="M26" s="15">
        <f>TTEST(M23:M25,M19:M21,2,2)</f>
        <v>7.9949841868718924E-4</v>
      </c>
      <c r="N26" s="4"/>
    </row>
    <row r="27" spans="2:14" x14ac:dyDescent="0.2">
      <c r="B27" s="27" t="s">
        <v>21</v>
      </c>
      <c r="C27" s="8">
        <v>22.358640670839801</v>
      </c>
      <c r="D27" s="8">
        <v>22.4812194512931</v>
      </c>
      <c r="E27" s="19">
        <f>AVERAGE(C27:D27)</f>
        <v>22.419930061066452</v>
      </c>
      <c r="F27" s="8">
        <v>22.921453236460898</v>
      </c>
      <c r="G27" s="8">
        <v>23.3096348042343</v>
      </c>
      <c r="H27" s="19">
        <f>AVERAGE(F27:G27)</f>
        <v>23.115544020347599</v>
      </c>
      <c r="I27" s="4">
        <f>E27-H27</f>
        <v>-0.69561395928114678</v>
      </c>
      <c r="J27" s="4">
        <f>2^-I27</f>
        <v>1.6195735188786653</v>
      </c>
      <c r="K27" s="4"/>
      <c r="L27" s="4">
        <f>J27/$K$20</f>
        <v>0.51475158906694174</v>
      </c>
      <c r="M27" s="4">
        <f>L27*100</f>
        <v>51.475158906694176</v>
      </c>
      <c r="N27" s="4"/>
    </row>
    <row r="28" spans="2:14" x14ac:dyDescent="0.2">
      <c r="B28" s="28" t="s">
        <v>22</v>
      </c>
      <c r="C28" s="8">
        <v>22.642790447048299</v>
      </c>
      <c r="D28" s="8">
        <v>22.853546091391198</v>
      </c>
      <c r="E28" s="19">
        <f>AVERAGE(C28:D28)</f>
        <v>22.748168269219747</v>
      </c>
      <c r="F28" s="8">
        <v>23.6238125845443</v>
      </c>
      <c r="G28" s="8">
        <v>23.621591233455302</v>
      </c>
      <c r="H28" s="19">
        <f>AVERAGE(F28:G28)</f>
        <v>23.622701908999801</v>
      </c>
      <c r="I28" s="4">
        <f t="shared" ref="I28:I29" si="15">E28-H28</f>
        <v>-0.87453363978005427</v>
      </c>
      <c r="J28" s="4">
        <f>2^-I28</f>
        <v>1.833415327604943</v>
      </c>
      <c r="K28" s="4">
        <f>AVERAGE(J27:J29)</f>
        <v>1.7916779609845559</v>
      </c>
      <c r="L28" s="4">
        <f t="shared" ref="L28:L29" si="16">J28/$K$20</f>
        <v>0.58271726618360187</v>
      </c>
      <c r="M28" s="4">
        <f t="shared" ref="M28:M29" si="17">L28*100</f>
        <v>58.271726618360184</v>
      </c>
      <c r="N28" s="5">
        <f>AVERAGE(M27:M29)</f>
        <v>56.945181355617883</v>
      </c>
    </row>
    <row r="29" spans="2:14" x14ac:dyDescent="0.2">
      <c r="B29" s="29" t="s">
        <v>23</v>
      </c>
      <c r="C29" s="8">
        <v>22.440841621414201</v>
      </c>
      <c r="D29" s="8">
        <v>22.584784306374999</v>
      </c>
      <c r="E29" s="19">
        <f>AVERAGE(C29:D29)</f>
        <v>22.5128129638946</v>
      </c>
      <c r="F29" s="8">
        <v>23.4082672623266</v>
      </c>
      <c r="G29" s="8">
        <v>23.502642947603501</v>
      </c>
      <c r="H29" s="19">
        <f>AVERAGE(F29:G29)</f>
        <v>23.455455104965051</v>
      </c>
      <c r="I29" s="4">
        <f t="shared" si="15"/>
        <v>-0.94264214107045063</v>
      </c>
      <c r="J29" s="4">
        <f>2^-I29</f>
        <v>1.9220450364700596</v>
      </c>
      <c r="K29" s="4"/>
      <c r="L29" s="4">
        <f t="shared" si="16"/>
        <v>0.61088658541799301</v>
      </c>
      <c r="M29" s="4">
        <f t="shared" si="17"/>
        <v>61.088658541799305</v>
      </c>
    </row>
    <row r="30" spans="2:14" x14ac:dyDescent="0.2">
      <c r="B30" s="35" t="s">
        <v>11</v>
      </c>
      <c r="M30" s="15">
        <f>TTEST(M27:M29,M19:M21,2,2)</f>
        <v>2.9424565316049715E-4</v>
      </c>
    </row>
  </sheetData>
  <mergeCells count="1">
    <mergeCell ref="A1:D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rbbp4-off incross</vt:lpstr>
      <vt:lpstr>rbbp4-on incross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Maura McGrail</cp:lastModifiedBy>
  <dcterms:created xsi:type="dcterms:W3CDTF">2022-03-10T17:20:45Z</dcterms:created>
  <dcterms:modified xsi:type="dcterms:W3CDTF">2022-04-28T00:20:42Z</dcterms:modified>
</cp:coreProperties>
</file>