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599C8B44-3921-1848-A21D-4FBAD0C9DCD8}" xr6:coauthVersionLast="47" xr6:coauthVersionMax="47" xr10:uidLastSave="{00000000-0000-0000-0000-000000000000}"/>
  <bookViews>
    <workbookView xWindow="2920" yWindow="1420" windowWidth="25600" windowHeight="14480" xr2:uid="{68B40317-8F81-3F40-995D-871C6D522F63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G45" i="1"/>
  <c r="F45" i="1"/>
  <c r="I34" i="1" l="1"/>
  <c r="F34" i="1"/>
  <c r="I33" i="1"/>
  <c r="F33" i="1"/>
  <c r="I32" i="1"/>
  <c r="F32" i="1"/>
  <c r="I30" i="1"/>
  <c r="F30" i="1"/>
  <c r="I29" i="1"/>
  <c r="F29" i="1"/>
  <c r="I28" i="1"/>
  <c r="F28" i="1"/>
  <c r="I24" i="1"/>
  <c r="F24" i="1"/>
  <c r="I23" i="1"/>
  <c r="F23" i="1"/>
  <c r="I22" i="1"/>
  <c r="F22" i="1"/>
  <c r="I20" i="1"/>
  <c r="F20" i="1"/>
  <c r="I19" i="1"/>
  <c r="F19" i="1"/>
  <c r="I18" i="1"/>
  <c r="F18" i="1"/>
  <c r="J18" i="1" s="1"/>
  <c r="K18" i="1" s="1"/>
  <c r="G12" i="1"/>
  <c r="H12" i="1"/>
  <c r="J32" i="1" l="1"/>
  <c r="K32" i="1" s="1"/>
  <c r="J28" i="1"/>
  <c r="K28" i="1" s="1"/>
  <c r="J33" i="1"/>
  <c r="K33" i="1" s="1"/>
  <c r="J22" i="1"/>
  <c r="K22" i="1" s="1"/>
  <c r="J34" i="1"/>
  <c r="K34" i="1" s="1"/>
  <c r="L33" i="1" s="1"/>
  <c r="J23" i="1"/>
  <c r="K23" i="1" s="1"/>
  <c r="J20" i="1"/>
  <c r="K20" i="1" s="1"/>
  <c r="J30" i="1"/>
  <c r="K30" i="1" s="1"/>
  <c r="J19" i="1"/>
  <c r="K19" i="1" s="1"/>
  <c r="J24" i="1"/>
  <c r="K24" i="1" s="1"/>
  <c r="J29" i="1"/>
  <c r="K29" i="1" s="1"/>
  <c r="L23" i="1" l="1"/>
  <c r="L19" i="1"/>
  <c r="M20" i="1" s="1"/>
  <c r="N20" i="1" s="1"/>
  <c r="L29" i="1"/>
  <c r="M30" i="1" s="1"/>
  <c r="N30" i="1" s="1"/>
  <c r="M23" i="1" l="1"/>
  <c r="N23" i="1" s="1"/>
  <c r="M28" i="1"/>
  <c r="N28" i="1" s="1"/>
  <c r="M32" i="1"/>
  <c r="N32" i="1" s="1"/>
  <c r="M33" i="1"/>
  <c r="N33" i="1" s="1"/>
  <c r="M34" i="1"/>
  <c r="N34" i="1" s="1"/>
  <c r="M18" i="1"/>
  <c r="N18" i="1" s="1"/>
  <c r="M22" i="1"/>
  <c r="N22" i="1" s="1"/>
  <c r="M24" i="1"/>
  <c r="N24" i="1" s="1"/>
  <c r="M29" i="1"/>
  <c r="N29" i="1" s="1"/>
  <c r="M19" i="1"/>
  <c r="N19" i="1" s="1"/>
  <c r="N25" i="1" l="1"/>
  <c r="N35" i="1"/>
  <c r="O23" i="1"/>
  <c r="O33" i="1"/>
  <c r="O19" i="1"/>
  <c r="O29" i="1"/>
</calcChain>
</file>

<file path=xl/sharedStrings.xml><?xml version="1.0" encoding="utf-8"?>
<sst xmlns="http://schemas.openxmlformats.org/spreadsheetml/2006/main" count="74" uniqueCount="42">
  <si>
    <t># of activated caspase-3 positive cells</t>
    <phoneticPr fontId="1" type="noConversion"/>
  </si>
  <si>
    <t xml:space="preserve">individual 2dpf larvae </t>
    <phoneticPr fontId="1" type="noConversion"/>
  </si>
  <si>
    <t>midbrain</t>
  </si>
  <si>
    <t xml:space="preserve">retina </t>
  </si>
  <si>
    <t xml:space="preserve">midbrain	</t>
    <phoneticPr fontId="1" type="noConversion"/>
  </si>
  <si>
    <t>1#</t>
    <phoneticPr fontId="1" type="noConversion"/>
  </si>
  <si>
    <t>2#</t>
    <phoneticPr fontId="1" type="noConversion"/>
  </si>
  <si>
    <t>3#</t>
  </si>
  <si>
    <t>5'jx</t>
    <phoneticPr fontId="1" type="noConversion"/>
  </si>
  <si>
    <t>average</t>
    <phoneticPr fontId="1" type="noConversion"/>
  </si>
  <si>
    <t>2^-ΔCT</t>
    <phoneticPr fontId="1" type="noConversion"/>
  </si>
  <si>
    <t>2^-ΔΔ CT</t>
    <phoneticPr fontId="1" type="noConversion"/>
  </si>
  <si>
    <t>Percentage</t>
    <phoneticPr fontId="1" type="noConversion"/>
  </si>
  <si>
    <t>rep1</t>
    <phoneticPr fontId="1" type="noConversion"/>
  </si>
  <si>
    <t xml:space="preserve"> rep2</t>
    <phoneticPr fontId="1" type="noConversion"/>
  </si>
  <si>
    <t>rep3</t>
    <phoneticPr fontId="1" type="noConversion"/>
  </si>
  <si>
    <t xml:space="preserve"> rep1</t>
    <phoneticPr fontId="1" type="noConversion"/>
  </si>
  <si>
    <t>rep2</t>
    <phoneticPr fontId="1" type="noConversion"/>
  </si>
  <si>
    <t xml:space="preserve"> rep3</t>
    <phoneticPr fontId="1" type="noConversion"/>
  </si>
  <si>
    <t>3'jx</t>
    <phoneticPr fontId="1" type="noConversion"/>
  </si>
  <si>
    <t>Delta CT</t>
  </si>
  <si>
    <t xml:space="preserve">individual 2 dpf larvae </t>
  </si>
  <si>
    <t>rep2</t>
  </si>
  <si>
    <t>t-test</t>
    <phoneticPr fontId="1" type="noConversion"/>
  </si>
  <si>
    <t>**</t>
    <phoneticPr fontId="1" type="noConversion"/>
  </si>
  <si>
    <t>****</t>
    <phoneticPr fontId="1" type="noConversion"/>
  </si>
  <si>
    <t>***</t>
  </si>
  <si>
    <t>***</t>
    <phoneticPr fontId="1" type="noConversion"/>
  </si>
  <si>
    <t>rps6kb1b</t>
  </si>
  <si>
    <r>
      <t>rbbp4</t>
    </r>
    <r>
      <rPr>
        <i/>
        <vertAlign val="superscript"/>
        <sz val="11"/>
        <color theme="1"/>
        <rFont val="Arial"/>
        <family val="2"/>
      </rPr>
      <t>off/</t>
    </r>
    <r>
      <rPr>
        <i/>
        <vertAlign val="superscript"/>
        <sz val="11"/>
        <color theme="1"/>
        <rFont val="Symbol"/>
        <charset val="2"/>
      </rPr>
      <t>D</t>
    </r>
    <r>
      <rPr>
        <i/>
        <vertAlign val="superscript"/>
        <sz val="11"/>
        <color theme="1"/>
        <rFont val="Arial"/>
        <family val="2"/>
      </rPr>
      <t>4</t>
    </r>
  </si>
  <si>
    <r>
      <t xml:space="preserve">Cre injected </t>
    </r>
    <r>
      <rPr>
        <i/>
        <sz val="11"/>
        <color theme="1"/>
        <rFont val="Arial"/>
        <family val="2"/>
      </rPr>
      <t>rbbp4</t>
    </r>
    <r>
      <rPr>
        <i/>
        <vertAlign val="superscript"/>
        <sz val="11"/>
        <color theme="1"/>
        <rFont val="Arial"/>
        <family val="2"/>
      </rPr>
      <t>off/</t>
    </r>
    <r>
      <rPr>
        <i/>
        <vertAlign val="superscript"/>
        <sz val="11"/>
        <color theme="1"/>
        <rFont val="Symbol"/>
        <charset val="2"/>
      </rPr>
      <t>D</t>
    </r>
    <r>
      <rPr>
        <i/>
        <vertAlign val="superscript"/>
        <sz val="11"/>
        <color theme="1"/>
        <rFont val="Arial"/>
        <family val="2"/>
      </rPr>
      <t>4</t>
    </r>
  </si>
  <si>
    <r>
      <rPr>
        <i/>
        <sz val="11"/>
        <color theme="1"/>
        <rFont val="Arial"/>
        <family val="2"/>
      </rPr>
      <t>rbbp4</t>
    </r>
    <r>
      <rPr>
        <i/>
        <vertAlign val="superscript"/>
        <sz val="11"/>
        <color theme="1"/>
        <rFont val="Arial"/>
        <family val="2"/>
      </rPr>
      <t>off/</t>
    </r>
    <r>
      <rPr>
        <i/>
        <vertAlign val="superscript"/>
        <sz val="11"/>
        <color theme="1"/>
        <rFont val="Symbol"/>
        <charset val="2"/>
      </rPr>
      <t>D</t>
    </r>
    <r>
      <rPr>
        <i/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Cre injected</t>
    </r>
  </si>
  <si>
    <r>
      <t xml:space="preserve">Quantification of activated caspase-3 positive cells in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off/∆4</t>
    </r>
    <r>
      <rPr>
        <b/>
        <i/>
        <sz val="11"/>
        <color theme="1"/>
        <rFont val="Arial"/>
        <family val="2"/>
      </rPr>
      <t>,</t>
    </r>
    <r>
      <rPr>
        <b/>
        <sz val="11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ascl1b-2A-Cre</t>
    </r>
    <r>
      <rPr>
        <b/>
        <sz val="11"/>
        <color theme="1"/>
        <rFont val="Arial"/>
        <family val="2"/>
      </rPr>
      <t xml:space="preserve">;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off/∆4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neruod1-2A-Cre; rbbp4</t>
    </r>
    <r>
      <rPr>
        <b/>
        <i/>
        <vertAlign val="superscript"/>
        <sz val="11"/>
        <color theme="1"/>
        <rFont val="Arial"/>
        <family val="2"/>
      </rPr>
      <t>off/∆4</t>
    </r>
    <r>
      <rPr>
        <b/>
        <sz val="11"/>
        <color theme="1"/>
        <rFont val="Arial"/>
        <family val="2"/>
      </rPr>
      <t xml:space="preserve"> 2 dpf larval midbrain and retina </t>
    </r>
  </si>
  <si>
    <r>
      <t>rbbp4</t>
    </r>
    <r>
      <rPr>
        <i/>
        <vertAlign val="superscript"/>
        <sz val="11"/>
        <color theme="1"/>
        <rFont val="Arial"/>
        <family val="2"/>
      </rPr>
      <t>off/∆4</t>
    </r>
  </si>
  <si>
    <r>
      <t>ascl1b-2A-Cre;  rbbp4</t>
    </r>
    <r>
      <rPr>
        <i/>
        <vertAlign val="superscript"/>
        <sz val="11"/>
        <color theme="1"/>
        <rFont val="Arial"/>
        <family val="2"/>
      </rPr>
      <t>off/∆4</t>
    </r>
  </si>
  <si>
    <r>
      <t>neurod12A-Cre; rbbp4</t>
    </r>
    <r>
      <rPr>
        <i/>
        <vertAlign val="superscript"/>
        <sz val="11"/>
        <color theme="1"/>
        <rFont val="Arial"/>
        <family val="2"/>
      </rPr>
      <t>off/∆4</t>
    </r>
  </si>
  <si>
    <r>
      <t xml:space="preserve">Quantification of activated caspase-3 positive cells in 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off/</t>
    </r>
    <r>
      <rPr>
        <b/>
        <i/>
        <vertAlign val="superscript"/>
        <sz val="11"/>
        <color theme="1"/>
        <rFont val="Symbol"/>
        <charset val="2"/>
      </rPr>
      <t>D</t>
    </r>
    <r>
      <rPr>
        <b/>
        <i/>
        <vertAlign val="superscript"/>
        <sz val="11"/>
        <color theme="1"/>
        <rFont val="Arial"/>
        <family val="2"/>
      </rPr>
      <t>4</t>
    </r>
    <r>
      <rPr>
        <b/>
        <sz val="11"/>
        <color theme="1"/>
        <rFont val="Arial"/>
        <family val="2"/>
      </rPr>
      <t xml:space="preserve"> and Cre injected </t>
    </r>
    <r>
      <rPr>
        <b/>
        <i/>
        <sz val="11"/>
        <color theme="1"/>
        <rFont val="Arial"/>
        <family val="2"/>
      </rPr>
      <t>rbbp4</t>
    </r>
    <r>
      <rPr>
        <b/>
        <i/>
        <vertAlign val="superscript"/>
        <sz val="11"/>
        <color theme="1"/>
        <rFont val="Arial"/>
        <family val="2"/>
      </rPr>
      <t>off/</t>
    </r>
    <r>
      <rPr>
        <b/>
        <i/>
        <vertAlign val="superscript"/>
        <sz val="11"/>
        <color theme="1"/>
        <rFont val="Symbol"/>
        <charset val="2"/>
      </rPr>
      <t>D</t>
    </r>
    <r>
      <rPr>
        <b/>
        <i/>
        <vertAlign val="superscript"/>
        <sz val="11"/>
        <color theme="1"/>
        <rFont val="Arial"/>
        <family val="2"/>
      </rPr>
      <t>4</t>
    </r>
    <r>
      <rPr>
        <b/>
        <sz val="11"/>
        <color theme="1"/>
        <rFont val="Arial"/>
        <family val="2"/>
      </rPr>
      <t xml:space="preserve"> 2 dpf larval midbrain and retina </t>
    </r>
  </si>
  <si>
    <r>
      <rPr>
        <b/>
        <i/>
        <sz val="12"/>
        <color theme="1"/>
        <rFont val="Arial"/>
        <family val="2"/>
      </rPr>
      <t>rbbp4</t>
    </r>
    <r>
      <rPr>
        <b/>
        <i/>
        <vertAlign val="superscript"/>
        <sz val="12"/>
        <color theme="1"/>
        <rFont val="Arial"/>
        <family val="2"/>
      </rPr>
      <t>off/</t>
    </r>
    <r>
      <rPr>
        <b/>
        <i/>
        <vertAlign val="superscript"/>
        <sz val="12"/>
        <color theme="1"/>
        <rFont val="Symbol"/>
        <charset val="2"/>
      </rPr>
      <t>D</t>
    </r>
    <r>
      <rPr>
        <b/>
        <i/>
        <vertAlign val="superscript"/>
        <sz val="12"/>
        <color theme="1"/>
        <rFont val="Arial"/>
        <family val="2"/>
      </rPr>
      <t>4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Cre injected 5' and 3' junction qPCR</t>
    </r>
  </si>
  <si>
    <t>Figure 5 - Source data</t>
  </si>
  <si>
    <t>Figure 5 F</t>
  </si>
  <si>
    <t>Figure 5 G</t>
  </si>
  <si>
    <t>Figure 5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</si>
</sst>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18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4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i/>
      <vertAlign val="superscript"/>
      <sz val="11"/>
      <color theme="1"/>
      <name val="Symbol"/>
      <charset val="2"/>
    </font>
    <font>
      <i/>
      <vertAlign val="superscript"/>
      <sz val="11"/>
      <color theme="1"/>
      <name val="Arial"/>
      <family val="2"/>
    </font>
    <font>
      <i/>
      <vertAlign val="superscript"/>
      <sz val="11"/>
      <color theme="1"/>
      <name val="Symbol"/>
      <charset val="2"/>
    </font>
    <font>
      <b/>
      <i/>
      <vertAlign val="superscript"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i/>
      <vertAlign val="superscript"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" fontId="5" fillId="0" borderId="0" xfId="0" applyNumberFormat="1" applyFont="1" applyBorder="1">
      <alignment vertical="center"/>
    </xf>
    <xf numFmtId="0" fontId="6" fillId="0" borderId="0" xfId="0" applyFont="1" applyBorder="1" applyAlignment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2" xfId="0" applyFont="1" applyBorder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vertical="top"/>
      <protection locked="0"/>
    </xf>
    <xf numFmtId="0" fontId="2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7" xfId="0" applyFont="1" applyFill="1" applyBorder="1" applyAlignment="1" applyProtection="1">
      <alignment vertical="center"/>
    </xf>
    <xf numFmtId="0" fontId="4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Font="1" applyBorder="1">
      <alignment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10" fillId="0" borderId="7" xfId="0" applyFont="1" applyBorder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3F95-FD54-4A4E-ADBF-838B92276B9B}">
  <dimension ref="A1:O45"/>
  <sheetViews>
    <sheetView tabSelected="1" topLeftCell="A28" zoomScaleNormal="100" workbookViewId="0">
      <selection activeCell="A37" sqref="A37"/>
    </sheetView>
  </sheetViews>
  <sheetFormatPr baseColWidth="10" defaultRowHeight="16" x14ac:dyDescent="0.2"/>
  <cols>
    <col min="1" max="1" width="11.83203125" customWidth="1"/>
    <col min="2" max="2" width="23.33203125" customWidth="1"/>
    <col min="3" max="3" width="21.5" customWidth="1"/>
    <col min="6" max="6" width="12.6640625" customWidth="1"/>
    <col min="7" max="7" width="12.1640625" customWidth="1"/>
    <col min="8" max="8" width="10.5" customWidth="1"/>
    <col min="9" max="10" width="13.83203125" customWidth="1"/>
  </cols>
  <sheetData>
    <row r="1" spans="1:15" x14ac:dyDescent="0.2">
      <c r="A1" s="35" t="s">
        <v>38</v>
      </c>
    </row>
    <row r="3" spans="1:15" x14ac:dyDescent="0.2">
      <c r="A3" s="4" t="s">
        <v>39</v>
      </c>
      <c r="B3" s="5"/>
      <c r="C3" s="5"/>
      <c r="D3" s="5"/>
      <c r="E3" s="5"/>
      <c r="F3" s="5"/>
      <c r="G3" s="5"/>
      <c r="H3" s="5"/>
      <c r="I3" s="5"/>
      <c r="J3" s="6"/>
    </row>
    <row r="4" spans="1:15" x14ac:dyDescent="0.2">
      <c r="A4" s="7" t="s">
        <v>36</v>
      </c>
      <c r="B4" s="8"/>
      <c r="C4" s="8"/>
      <c r="D4" s="8"/>
      <c r="E4" s="8"/>
      <c r="F4" s="8"/>
      <c r="G4" s="8"/>
      <c r="H4" s="8"/>
      <c r="I4" s="9"/>
      <c r="J4" s="10"/>
    </row>
    <row r="5" spans="1:15" x14ac:dyDescent="0.2">
      <c r="A5" s="11"/>
      <c r="B5" s="12"/>
      <c r="D5" s="56" t="s">
        <v>0</v>
      </c>
      <c r="E5" s="57"/>
      <c r="F5" s="57"/>
      <c r="G5" s="57"/>
      <c r="H5" s="58"/>
      <c r="I5" s="12"/>
      <c r="J5" s="10"/>
    </row>
    <row r="6" spans="1:15" x14ac:dyDescent="0.2">
      <c r="A6" s="11"/>
      <c r="B6" s="12"/>
      <c r="C6" s="13" t="s">
        <v>1</v>
      </c>
      <c r="D6" s="62" t="s">
        <v>29</v>
      </c>
      <c r="E6" s="64"/>
      <c r="F6" s="13"/>
      <c r="G6" s="64" t="s">
        <v>30</v>
      </c>
      <c r="H6" s="64"/>
      <c r="I6" s="12"/>
      <c r="J6" s="10"/>
    </row>
    <row r="7" spans="1:15" x14ac:dyDescent="0.2">
      <c r="A7" s="11"/>
      <c r="B7" s="12"/>
      <c r="C7" s="13"/>
      <c r="D7" s="14" t="s">
        <v>2</v>
      </c>
      <c r="E7" s="13" t="s">
        <v>3</v>
      </c>
      <c r="F7" s="13"/>
      <c r="G7" s="13" t="s">
        <v>4</v>
      </c>
      <c r="H7" s="13" t="s">
        <v>3</v>
      </c>
      <c r="I7" s="12"/>
      <c r="J7" s="10"/>
    </row>
    <row r="8" spans="1:15" x14ac:dyDescent="0.15">
      <c r="A8" s="11"/>
      <c r="B8" s="12"/>
      <c r="C8" s="13" t="s">
        <v>5</v>
      </c>
      <c r="D8" s="16">
        <v>95</v>
      </c>
      <c r="E8" s="17">
        <v>258</v>
      </c>
      <c r="F8" s="16"/>
      <c r="G8" s="17">
        <v>18</v>
      </c>
      <c r="H8" s="18">
        <v>25</v>
      </c>
      <c r="I8" s="12"/>
      <c r="J8" s="10"/>
    </row>
    <row r="9" spans="1:15" x14ac:dyDescent="0.15">
      <c r="A9" s="11"/>
      <c r="B9" s="12"/>
      <c r="C9" s="13" t="s">
        <v>6</v>
      </c>
      <c r="D9" s="16">
        <v>70</v>
      </c>
      <c r="E9" s="17">
        <v>223</v>
      </c>
      <c r="F9" s="16"/>
      <c r="G9" s="17">
        <v>3</v>
      </c>
      <c r="H9" s="18">
        <v>4</v>
      </c>
      <c r="I9" s="12"/>
      <c r="J9" s="10"/>
    </row>
    <row r="10" spans="1:15" x14ac:dyDescent="0.15">
      <c r="A10" s="11"/>
      <c r="B10" s="12"/>
      <c r="C10" s="13" t="s">
        <v>7</v>
      </c>
      <c r="D10" s="16">
        <v>108</v>
      </c>
      <c r="E10" s="17">
        <v>260</v>
      </c>
      <c r="F10" s="16"/>
      <c r="G10" s="17">
        <v>3</v>
      </c>
      <c r="H10" s="18">
        <v>4</v>
      </c>
      <c r="I10" s="12"/>
      <c r="J10" s="10"/>
    </row>
    <row r="11" spans="1:15" x14ac:dyDescent="0.15">
      <c r="A11" s="11"/>
      <c r="B11" s="12"/>
      <c r="C11" s="13"/>
      <c r="D11" s="16"/>
      <c r="E11" s="16"/>
      <c r="F11" s="16"/>
      <c r="G11" s="17"/>
      <c r="H11" s="18"/>
      <c r="I11" s="12"/>
      <c r="J11" s="10"/>
    </row>
    <row r="12" spans="1:15" x14ac:dyDescent="0.2">
      <c r="A12" s="39" t="s">
        <v>23</v>
      </c>
      <c r="B12" s="12"/>
      <c r="C12" s="13"/>
      <c r="D12" s="17"/>
      <c r="E12" s="16"/>
      <c r="F12" s="16"/>
      <c r="G12" s="36">
        <f>TTEST(D8:D10,G8:G10,2,2)</f>
        <v>2.4539147053719798E-3</v>
      </c>
      <c r="H12" s="36">
        <f>TTEST(E8:E10,H8:H10,2,2)</f>
        <v>7.0653349588525082E-5</v>
      </c>
      <c r="I12" s="12"/>
      <c r="J12" s="10"/>
    </row>
    <row r="13" spans="1:15" ht="18" x14ac:dyDescent="0.2">
      <c r="A13" s="19"/>
      <c r="B13" s="20"/>
      <c r="C13" s="20"/>
      <c r="D13" s="20"/>
      <c r="E13" s="20"/>
      <c r="F13" s="20"/>
      <c r="G13" s="55" t="s">
        <v>24</v>
      </c>
      <c r="H13" s="55" t="s">
        <v>25</v>
      </c>
      <c r="I13" s="20"/>
      <c r="J13" s="21"/>
    </row>
    <row r="14" spans="1:15" x14ac:dyDescent="0.2">
      <c r="A14" s="1"/>
    </row>
    <row r="15" spans="1:15" x14ac:dyDescent="0.2">
      <c r="A15" s="22" t="s">
        <v>40</v>
      </c>
      <c r="B15" s="22"/>
      <c r="C15" s="2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8" x14ac:dyDescent="0.2">
      <c r="A16" s="27" t="s">
        <v>37</v>
      </c>
      <c r="B16" s="27"/>
      <c r="C16" s="27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</row>
    <row r="17" spans="1:15" x14ac:dyDescent="0.15">
      <c r="A17" s="45"/>
      <c r="B17" s="2"/>
      <c r="C17" s="3"/>
      <c r="D17" s="3" t="s">
        <v>8</v>
      </c>
      <c r="E17" s="3"/>
      <c r="F17" s="3" t="s">
        <v>9</v>
      </c>
      <c r="G17" s="26" t="s">
        <v>28</v>
      </c>
      <c r="H17" s="3"/>
      <c r="I17" s="3" t="s">
        <v>9</v>
      </c>
      <c r="J17" s="46" t="s">
        <v>20</v>
      </c>
      <c r="K17" s="47" t="s">
        <v>10</v>
      </c>
      <c r="L17" s="3" t="s">
        <v>9</v>
      </c>
      <c r="M17" s="47" t="s">
        <v>11</v>
      </c>
      <c r="N17" s="3" t="s">
        <v>12</v>
      </c>
      <c r="O17" s="23"/>
    </row>
    <row r="18" spans="1:15" x14ac:dyDescent="0.2">
      <c r="A18" s="45"/>
      <c r="B18" s="2"/>
      <c r="C18" s="47" t="s">
        <v>13</v>
      </c>
      <c r="D18" s="48">
        <v>24.202137560332599</v>
      </c>
      <c r="E18" s="48">
        <v>24.152147544439298</v>
      </c>
      <c r="F18" s="49">
        <f>AVERAGE(D18:E18)</f>
        <v>24.177142552385948</v>
      </c>
      <c r="G18" s="48">
        <v>22.167701572116901</v>
      </c>
      <c r="H18" s="48">
        <v>22.079304672919299</v>
      </c>
      <c r="I18" s="49">
        <f>AVERAGE(G18:H18)</f>
        <v>22.123503122518102</v>
      </c>
      <c r="J18" s="3">
        <f>F18-I18</f>
        <v>2.0536394298678466</v>
      </c>
      <c r="K18" s="3">
        <f>2^-J18</f>
        <v>0.24087566759754361</v>
      </c>
      <c r="L18" s="3"/>
      <c r="M18" s="3">
        <f>K18/$L$19</f>
        <v>1.0351857699810976</v>
      </c>
      <c r="N18" s="3">
        <f>M18*100</f>
        <v>103.51857699810975</v>
      </c>
      <c r="O18" s="23"/>
    </row>
    <row r="19" spans="1:15" x14ac:dyDescent="0.2">
      <c r="A19" s="45"/>
      <c r="B19" s="50" t="s">
        <v>29</v>
      </c>
      <c r="C19" s="47" t="s">
        <v>14</v>
      </c>
      <c r="D19" s="48">
        <v>24.313870219029202</v>
      </c>
      <c r="E19" s="48">
        <v>24.473575187105901</v>
      </c>
      <c r="F19" s="49">
        <f>AVERAGE(D19:E19)</f>
        <v>24.393722703067553</v>
      </c>
      <c r="G19" s="48">
        <v>22.4778312460435</v>
      </c>
      <c r="H19" s="48">
        <v>22.401137881973</v>
      </c>
      <c r="I19" s="49">
        <f>AVERAGE(G19:H19)</f>
        <v>22.43948456400825</v>
      </c>
      <c r="J19" s="3">
        <f t="shared" ref="J19:J20" si="0">F19-I19</f>
        <v>1.9542381390593029</v>
      </c>
      <c r="K19" s="3">
        <f>2^-J19</f>
        <v>0.25805703406295372</v>
      </c>
      <c r="L19" s="3">
        <f>AVERAGE(K18:K20)</f>
        <v>0.23268834887668713</v>
      </c>
      <c r="M19" s="3">
        <f t="shared" ref="M19:M20" si="1">K19/$L$19</f>
        <v>1.1090243035748675</v>
      </c>
      <c r="N19" s="3">
        <f t="shared" ref="N19:N20" si="2">M19*100</f>
        <v>110.90243035748675</v>
      </c>
      <c r="O19" s="24">
        <f>AVERAGE(N18:N20)</f>
        <v>100</v>
      </c>
    </row>
    <row r="20" spans="1:15" x14ac:dyDescent="0.2">
      <c r="A20" s="45"/>
      <c r="B20" s="2"/>
      <c r="C20" s="47" t="s">
        <v>15</v>
      </c>
      <c r="D20" s="48">
        <v>25.250256766439001</v>
      </c>
      <c r="E20" s="48">
        <v>25.053315276975798</v>
      </c>
      <c r="F20" s="49">
        <f>AVERAGE(D20:E20)</f>
        <v>25.151786021707402</v>
      </c>
      <c r="G20" s="48">
        <v>22.863198406599299</v>
      </c>
      <c r="H20" s="48">
        <v>22.783972599727001</v>
      </c>
      <c r="I20" s="49">
        <f>AVERAGE(G20:H20)</f>
        <v>22.823585503163152</v>
      </c>
      <c r="J20" s="3">
        <f t="shared" si="0"/>
        <v>2.32820051854425</v>
      </c>
      <c r="K20" s="3">
        <f>2^-J20</f>
        <v>0.19913234496956411</v>
      </c>
      <c r="L20" s="3"/>
      <c r="M20" s="3">
        <f t="shared" si="1"/>
        <v>0.8557899264440354</v>
      </c>
      <c r="N20" s="3">
        <f t="shared" si="2"/>
        <v>85.578992644403542</v>
      </c>
      <c r="O20" s="24"/>
    </row>
    <row r="21" spans="1:15" x14ac:dyDescent="0.2">
      <c r="A21" s="45"/>
      <c r="B21" s="2"/>
      <c r="C21" s="47"/>
      <c r="D21" s="51"/>
      <c r="E21" s="51"/>
      <c r="F21" s="49"/>
      <c r="G21" s="51"/>
      <c r="H21" s="51"/>
      <c r="I21" s="3"/>
      <c r="J21" s="3"/>
      <c r="K21" s="3"/>
      <c r="L21" s="3"/>
      <c r="M21" s="3"/>
      <c r="N21" s="3"/>
      <c r="O21" s="24"/>
    </row>
    <row r="22" spans="1:15" x14ac:dyDescent="0.2">
      <c r="A22" s="45"/>
      <c r="B22" s="2"/>
      <c r="C22" s="47" t="s">
        <v>16</v>
      </c>
      <c r="D22" s="48">
        <v>31.233403531110302</v>
      </c>
      <c r="E22" s="48">
        <v>31.044033804058401</v>
      </c>
      <c r="F22" s="49">
        <f>AVERAGE(D22:E22)</f>
        <v>31.138718667584349</v>
      </c>
      <c r="G22" s="48">
        <v>22.4419296640623</v>
      </c>
      <c r="H22" s="48">
        <v>22.340923415968099</v>
      </c>
      <c r="I22" s="49">
        <f>AVERAGE(G22:H22)</f>
        <v>22.3914265400152</v>
      </c>
      <c r="J22" s="3">
        <f>F22-I22</f>
        <v>8.7472921275691498</v>
      </c>
      <c r="K22" s="3">
        <f>2^-J22</f>
        <v>2.3270337857330607E-3</v>
      </c>
      <c r="L22" s="3"/>
      <c r="M22" s="3">
        <f>K22/$L$19</f>
        <v>1.0000645915306524E-2</v>
      </c>
      <c r="N22" s="3">
        <f>M22*100</f>
        <v>1.0000645915306523</v>
      </c>
      <c r="O22" s="24"/>
    </row>
    <row r="23" spans="1:15" x14ac:dyDescent="0.2">
      <c r="A23" s="45"/>
      <c r="B23" s="52" t="s">
        <v>31</v>
      </c>
      <c r="C23" s="47" t="s">
        <v>17</v>
      </c>
      <c r="D23" s="48">
        <v>30.245865364330399</v>
      </c>
      <c r="E23" s="48">
        <v>29.744423513055899</v>
      </c>
      <c r="F23" s="49">
        <f>AVERAGE(D23:E23)</f>
        <v>29.995144438693149</v>
      </c>
      <c r="G23" s="48">
        <v>22.220889706689601</v>
      </c>
      <c r="H23" s="48">
        <v>22.234956845064801</v>
      </c>
      <c r="I23" s="49">
        <f>AVERAGE(G23:H23)</f>
        <v>22.227923275877203</v>
      </c>
      <c r="J23" s="3">
        <f t="shared" ref="J23:J24" si="3">F23-I23</f>
        <v>7.7672211628159467</v>
      </c>
      <c r="K23" s="3">
        <f>2^-J23</f>
        <v>4.590219430737774E-3</v>
      </c>
      <c r="L23" s="3">
        <f>AVERAGE(K22:K24)</f>
        <v>1.5344915390259442E-2</v>
      </c>
      <c r="M23" s="3">
        <f t="shared" ref="M23:M24" si="4">K23/$L$19</f>
        <v>1.972689845837685E-2</v>
      </c>
      <c r="N23" s="3">
        <f t="shared" ref="N23:N24" si="5">M23*100</f>
        <v>1.9726898458376849</v>
      </c>
      <c r="O23" s="24">
        <f>AVERAGE(N22:N24)</f>
        <v>6.594621288232811</v>
      </c>
    </row>
    <row r="24" spans="1:15" x14ac:dyDescent="0.2">
      <c r="A24" s="45"/>
      <c r="B24" s="2"/>
      <c r="C24" s="47" t="s">
        <v>18</v>
      </c>
      <c r="D24" s="48">
        <v>27.824128904614899</v>
      </c>
      <c r="E24" s="48">
        <v>27.602858205704401</v>
      </c>
      <c r="F24" s="49">
        <f>AVERAGE(D24:E24)</f>
        <v>27.713493555159651</v>
      </c>
      <c r="G24" s="48">
        <v>23.103918133847401</v>
      </c>
      <c r="H24" s="48">
        <v>22.970984418367301</v>
      </c>
      <c r="I24" s="49">
        <f>AVERAGE(G24:H24)</f>
        <v>23.037451276107351</v>
      </c>
      <c r="J24" s="3">
        <f t="shared" si="3"/>
        <v>4.6760422790523002</v>
      </c>
      <c r="K24" s="3">
        <f>2^-J24</f>
        <v>3.9117492954307491E-2</v>
      </c>
      <c r="L24" s="3"/>
      <c r="M24" s="3">
        <f t="shared" si="4"/>
        <v>0.16811109427330095</v>
      </c>
      <c r="N24" s="3">
        <f t="shared" si="5"/>
        <v>16.811109427330095</v>
      </c>
      <c r="O24" s="24"/>
    </row>
    <row r="25" spans="1:15" x14ac:dyDescent="0.2">
      <c r="A25" s="4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>TTEST(N18:N20,N22:N24,2,2)</f>
        <v>5.067528667702199E-4</v>
      </c>
      <c r="O25" s="39" t="s">
        <v>23</v>
      </c>
    </row>
    <row r="26" spans="1:15" x14ac:dyDescent="0.2">
      <c r="A26" s="4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27</v>
      </c>
      <c r="O26" s="23"/>
    </row>
    <row r="27" spans="1:15" x14ac:dyDescent="0.15">
      <c r="A27" s="45"/>
      <c r="B27" s="2"/>
      <c r="C27" s="3"/>
      <c r="D27" s="3" t="s">
        <v>19</v>
      </c>
      <c r="E27" s="3"/>
      <c r="F27" s="3" t="s">
        <v>9</v>
      </c>
      <c r="G27" s="26" t="s">
        <v>28</v>
      </c>
      <c r="H27" s="3"/>
      <c r="I27" s="3" t="s">
        <v>9</v>
      </c>
      <c r="J27" s="46" t="s">
        <v>20</v>
      </c>
      <c r="K27" s="47" t="s">
        <v>10</v>
      </c>
      <c r="L27" s="3" t="s">
        <v>9</v>
      </c>
      <c r="M27" s="47" t="s">
        <v>11</v>
      </c>
      <c r="N27" s="3" t="s">
        <v>12</v>
      </c>
      <c r="O27" s="23"/>
    </row>
    <row r="28" spans="1:15" x14ac:dyDescent="0.2">
      <c r="A28" s="45"/>
      <c r="B28" s="2"/>
      <c r="C28" s="47" t="s">
        <v>13</v>
      </c>
      <c r="D28" s="48">
        <v>22.617898169859998</v>
      </c>
      <c r="E28" s="48">
        <v>23.138148180002801</v>
      </c>
      <c r="F28" s="49">
        <f>AVERAGE(D28:E28)</f>
        <v>22.8780231749314</v>
      </c>
      <c r="G28" s="48">
        <v>22.167701572116901</v>
      </c>
      <c r="H28" s="48">
        <v>22.079304672919299</v>
      </c>
      <c r="I28" s="49">
        <f>AVERAGE(G28:H28)</f>
        <v>22.123503122518102</v>
      </c>
      <c r="J28" s="3">
        <f>F28-I28</f>
        <v>0.754520052413298</v>
      </c>
      <c r="K28" s="3">
        <f>2^-J28</f>
        <v>0.59274354322743794</v>
      </c>
      <c r="L28" s="3"/>
      <c r="M28" s="3">
        <f>K28/$L$29</f>
        <v>1.0484275345544907</v>
      </c>
      <c r="N28" s="3">
        <f>M28*100</f>
        <v>104.84275345544907</v>
      </c>
      <c r="O28" s="23"/>
    </row>
    <row r="29" spans="1:15" x14ac:dyDescent="0.2">
      <c r="A29" s="45"/>
      <c r="B29" s="50" t="s">
        <v>29</v>
      </c>
      <c r="C29" s="47" t="s">
        <v>22</v>
      </c>
      <c r="D29" s="48">
        <v>23.041361099790802</v>
      </c>
      <c r="E29" s="48">
        <v>23.171656188832401</v>
      </c>
      <c r="F29" s="49">
        <f>AVERAGE(D29:E29)</f>
        <v>23.106508644311603</v>
      </c>
      <c r="G29" s="48">
        <v>22.4778312460435</v>
      </c>
      <c r="H29" s="48">
        <v>22.401137881973</v>
      </c>
      <c r="I29" s="49">
        <f>AVERAGE(G29:H29)</f>
        <v>22.43948456400825</v>
      </c>
      <c r="J29" s="3">
        <f t="shared" ref="J29:J30" si="6">F29-I29</f>
        <v>0.66702408030335292</v>
      </c>
      <c r="K29" s="3">
        <f>2^-J29</f>
        <v>0.62980447769701253</v>
      </c>
      <c r="L29" s="3">
        <f>AVERAGE(K28:K30)</f>
        <v>0.56536434201846197</v>
      </c>
      <c r="M29" s="3">
        <f t="shared" ref="M29:M30" si="7">K29/$L$29</f>
        <v>1.1139798372293637</v>
      </c>
      <c r="N29" s="3">
        <f t="shared" ref="N29:N30" si="8">M29*100</f>
        <v>111.39798372293637</v>
      </c>
      <c r="O29" s="24">
        <f>AVERAGE(N28:N30)</f>
        <v>100</v>
      </c>
    </row>
    <row r="30" spans="1:15" x14ac:dyDescent="0.2">
      <c r="A30" s="45"/>
      <c r="B30" s="2"/>
      <c r="C30" s="47" t="s">
        <v>15</v>
      </c>
      <c r="D30" s="48">
        <v>23.880769231831898</v>
      </c>
      <c r="E30" s="48">
        <v>23.9232548759494</v>
      </c>
      <c r="F30" s="49">
        <f>AVERAGE(D30:E30)</f>
        <v>23.902012053890651</v>
      </c>
      <c r="G30" s="48">
        <v>22.863198406599299</v>
      </c>
      <c r="H30" s="48">
        <v>22.783972599727001</v>
      </c>
      <c r="I30" s="49">
        <f>AVERAGE(G30:H30)</f>
        <v>22.823585503163152</v>
      </c>
      <c r="J30" s="3">
        <f t="shared" si="6"/>
        <v>1.0784265507274995</v>
      </c>
      <c r="K30" s="3">
        <f>2^-J30</f>
        <v>0.47354500513093556</v>
      </c>
      <c r="L30" s="3"/>
      <c r="M30" s="3">
        <f t="shared" si="7"/>
        <v>0.83759262821614588</v>
      </c>
      <c r="N30" s="3">
        <f t="shared" si="8"/>
        <v>83.759262821614584</v>
      </c>
      <c r="O30" s="24"/>
    </row>
    <row r="31" spans="1:15" x14ac:dyDescent="0.2">
      <c r="A31" s="45"/>
      <c r="B31" s="2"/>
      <c r="C31" s="47"/>
      <c r="D31" s="51"/>
      <c r="E31" s="51"/>
      <c r="F31" s="49"/>
      <c r="G31" s="51"/>
      <c r="H31" s="51"/>
      <c r="I31" s="3"/>
      <c r="J31" s="3"/>
      <c r="K31" s="3"/>
      <c r="L31" s="3"/>
      <c r="M31" s="3"/>
      <c r="N31" s="3"/>
      <c r="O31" s="24"/>
    </row>
    <row r="32" spans="1:15" x14ac:dyDescent="0.2">
      <c r="A32" s="45"/>
      <c r="B32" s="2"/>
      <c r="C32" s="47" t="s">
        <v>16</v>
      </c>
      <c r="D32" s="48">
        <v>29.027376292097699</v>
      </c>
      <c r="E32" s="48">
        <v>28.7923724735153</v>
      </c>
      <c r="F32" s="49">
        <f>AVERAGE(D32:E32)</f>
        <v>28.9098743828065</v>
      </c>
      <c r="G32" s="48">
        <v>22.4419296640623</v>
      </c>
      <c r="H32" s="48">
        <v>22.340923415968099</v>
      </c>
      <c r="I32" s="49">
        <f>AVERAGE(G32:H32)</f>
        <v>22.3914265400152</v>
      </c>
      <c r="J32" s="3">
        <f>F32-I32</f>
        <v>6.5184478427913</v>
      </c>
      <c r="K32" s="3">
        <f>2^-J32</f>
        <v>1.0908164386336116E-2</v>
      </c>
      <c r="L32" s="3"/>
      <c r="M32" s="3">
        <f>K32/$L$29</f>
        <v>1.9294043814988088E-2</v>
      </c>
      <c r="N32" s="3">
        <f>M32*100</f>
        <v>1.9294043814988089</v>
      </c>
      <c r="O32" s="24"/>
    </row>
    <row r="33" spans="1:15" x14ac:dyDescent="0.2">
      <c r="A33" s="45"/>
      <c r="B33" s="52" t="s">
        <v>31</v>
      </c>
      <c r="C33" s="47" t="s">
        <v>17</v>
      </c>
      <c r="D33" s="48">
        <v>28.251194389937201</v>
      </c>
      <c r="E33" s="48">
        <v>28.396458820919399</v>
      </c>
      <c r="F33" s="49">
        <f>AVERAGE(D33:E33)</f>
        <v>28.323826605428302</v>
      </c>
      <c r="G33" s="48">
        <v>22.220889706689601</v>
      </c>
      <c r="H33" s="48">
        <v>22.234956845064801</v>
      </c>
      <c r="I33" s="49">
        <f>AVERAGE(G33:H33)</f>
        <v>22.227923275877203</v>
      </c>
      <c r="J33" s="3">
        <f t="shared" ref="J33:J34" si="9">F33-I33</f>
        <v>6.0959033295510991</v>
      </c>
      <c r="K33" s="3">
        <f>2^-J33</f>
        <v>1.4620096767412756E-2</v>
      </c>
      <c r="L33" s="3">
        <f>AVERAGE(K32:K34)</f>
        <v>3.9453634815830745E-2</v>
      </c>
      <c r="M33" s="3">
        <f t="shared" ref="M33:M34" si="10">K33/$L$29</f>
        <v>2.5859601819273097E-2</v>
      </c>
      <c r="N33" s="3">
        <f t="shared" ref="N33:N34" si="11">M33*100</f>
        <v>2.5859601819273097</v>
      </c>
      <c r="O33" s="24">
        <f>AVERAGE(N32:N34)</f>
        <v>6.9784441436425757</v>
      </c>
    </row>
    <row r="34" spans="1:15" x14ac:dyDescent="0.2">
      <c r="A34" s="45"/>
      <c r="B34" s="2"/>
      <c r="C34" s="47" t="s">
        <v>18</v>
      </c>
      <c r="D34" s="48">
        <v>26.4857341488059</v>
      </c>
      <c r="E34" s="48">
        <v>26.4476163869723</v>
      </c>
      <c r="F34" s="49">
        <f>AVERAGE(D34:E34)</f>
        <v>26.466675267889102</v>
      </c>
      <c r="G34" s="48">
        <v>23.103918133847401</v>
      </c>
      <c r="H34" s="48">
        <v>22.970984418367301</v>
      </c>
      <c r="I34" s="49">
        <f>AVERAGE(G34:H34)</f>
        <v>23.037451276107351</v>
      </c>
      <c r="J34" s="3">
        <f t="shared" si="9"/>
        <v>3.4292239917817504</v>
      </c>
      <c r="K34" s="3">
        <f>2^-J34</f>
        <v>9.2832643293743355E-2</v>
      </c>
      <c r="L34" s="3"/>
      <c r="M34" s="3">
        <f t="shared" si="10"/>
        <v>0.16419967867501609</v>
      </c>
      <c r="N34" s="3">
        <f t="shared" si="11"/>
        <v>16.419967867501608</v>
      </c>
      <c r="O34" s="24"/>
    </row>
    <row r="35" spans="1:15" x14ac:dyDescent="0.2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38">
        <f>TTEST(N28:N30,N32:N34,2,2)</f>
        <v>6.3064508591774687E-4</v>
      </c>
      <c r="O35" s="37" t="s">
        <v>23</v>
      </c>
    </row>
    <row r="36" spans="1:15" x14ac:dyDescent="0.2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 t="s">
        <v>26</v>
      </c>
      <c r="O36" s="12"/>
    </row>
    <row r="37" spans="1:15" x14ac:dyDescent="0.2">
      <c r="A37" s="4" t="s">
        <v>41</v>
      </c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5" x14ac:dyDescent="0.2">
      <c r="A38" s="59" t="s">
        <v>32</v>
      </c>
      <c r="B38" s="60"/>
      <c r="C38" s="60"/>
      <c r="D38" s="60"/>
      <c r="E38" s="60"/>
      <c r="F38" s="60"/>
      <c r="G38" s="60"/>
      <c r="H38" s="60"/>
      <c r="I38" s="60"/>
      <c r="J38" s="60"/>
      <c r="K38" s="61"/>
    </row>
    <row r="39" spans="1:15" x14ac:dyDescent="0.2">
      <c r="A39" s="28"/>
      <c r="B39" s="29"/>
      <c r="C39" s="56" t="s">
        <v>0</v>
      </c>
      <c r="D39" s="57"/>
      <c r="E39" s="57"/>
      <c r="F39" s="57"/>
      <c r="G39" s="57"/>
      <c r="H39" s="57"/>
      <c r="I39" s="57"/>
      <c r="J39" s="58"/>
      <c r="K39" s="30"/>
    </row>
    <row r="40" spans="1:15" x14ac:dyDescent="0.2">
      <c r="A40" s="28"/>
      <c r="B40" s="25" t="s">
        <v>21</v>
      </c>
      <c r="C40" s="62" t="s">
        <v>33</v>
      </c>
      <c r="D40" s="63"/>
      <c r="E40" s="29"/>
      <c r="F40" s="62" t="s">
        <v>34</v>
      </c>
      <c r="G40" s="64"/>
      <c r="H40" s="31"/>
      <c r="I40" s="62" t="s">
        <v>35</v>
      </c>
      <c r="J40" s="62"/>
      <c r="K40" s="30"/>
    </row>
    <row r="41" spans="1:15" x14ac:dyDescent="0.2">
      <c r="A41" s="28"/>
      <c r="B41" s="25"/>
      <c r="C41" s="14" t="s">
        <v>2</v>
      </c>
      <c r="D41" s="15" t="s">
        <v>3</v>
      </c>
      <c r="E41" s="15"/>
      <c r="F41" s="15" t="s">
        <v>4</v>
      </c>
      <c r="G41" s="15" t="s">
        <v>3</v>
      </c>
      <c r="H41" s="16"/>
      <c r="I41" s="15" t="s">
        <v>4</v>
      </c>
      <c r="J41" s="15" t="s">
        <v>3</v>
      </c>
      <c r="K41" s="30"/>
    </row>
    <row r="42" spans="1:15" x14ac:dyDescent="0.2">
      <c r="A42" s="28"/>
      <c r="B42" s="25" t="s">
        <v>5</v>
      </c>
      <c r="C42" s="17">
        <v>104</v>
      </c>
      <c r="D42" s="16">
        <v>182</v>
      </c>
      <c r="E42" s="16"/>
      <c r="F42" s="16">
        <v>86</v>
      </c>
      <c r="G42" s="16">
        <v>93</v>
      </c>
      <c r="H42" s="16"/>
      <c r="I42" s="16">
        <v>43</v>
      </c>
      <c r="J42" s="16">
        <v>139</v>
      </c>
      <c r="K42" s="30"/>
    </row>
    <row r="43" spans="1:15" x14ac:dyDescent="0.2">
      <c r="A43" s="28"/>
      <c r="B43" s="25" t="s">
        <v>6</v>
      </c>
      <c r="C43" s="17">
        <v>72.5</v>
      </c>
      <c r="D43" s="16">
        <v>197</v>
      </c>
      <c r="E43" s="16"/>
      <c r="F43" s="16">
        <v>73</v>
      </c>
      <c r="G43" s="16">
        <v>151</v>
      </c>
      <c r="H43" s="16"/>
      <c r="I43" s="16">
        <v>85</v>
      </c>
      <c r="J43" s="16">
        <v>179</v>
      </c>
      <c r="K43" s="30"/>
    </row>
    <row r="44" spans="1:15" x14ac:dyDescent="0.2">
      <c r="A44" s="28"/>
      <c r="B44" s="25" t="s">
        <v>7</v>
      </c>
      <c r="C44" s="17">
        <v>81</v>
      </c>
      <c r="D44" s="16">
        <v>90</v>
      </c>
      <c r="E44" s="16"/>
      <c r="F44" s="16">
        <v>54</v>
      </c>
      <c r="G44" s="16">
        <v>192</v>
      </c>
      <c r="H44" s="16"/>
      <c r="I44" s="16">
        <v>110</v>
      </c>
      <c r="J44" s="16">
        <v>160</v>
      </c>
      <c r="K44" s="30"/>
    </row>
    <row r="45" spans="1:15" x14ac:dyDescent="0.2">
      <c r="A45" s="32"/>
      <c r="B45" s="37" t="s">
        <v>23</v>
      </c>
      <c r="C45" s="33"/>
      <c r="D45" s="33"/>
      <c r="E45" s="33"/>
      <c r="F45" s="40">
        <f>TTEST(F42:F44,C42:C44,2,2)</f>
        <v>0.32475869824242332</v>
      </c>
      <c r="G45" s="40">
        <f>TTEST(G42:G44,D42:D44,2,2)</f>
        <v>0.81525297535210206</v>
      </c>
      <c r="H45" s="40"/>
      <c r="I45" s="40">
        <f>TTEST(I42:I44,C42:C44,2,2)</f>
        <v>0.77939168624983513</v>
      </c>
      <c r="J45" s="40">
        <f>TTEST(J42:J44,D42:D44,2,2)</f>
        <v>0.93651190907029125</v>
      </c>
      <c r="K45" s="34"/>
    </row>
  </sheetData>
  <mergeCells count="8">
    <mergeCell ref="C39:J39"/>
    <mergeCell ref="D5:H5"/>
    <mergeCell ref="A38:K38"/>
    <mergeCell ref="C40:D40"/>
    <mergeCell ref="F40:G40"/>
    <mergeCell ref="I40:J40"/>
    <mergeCell ref="D6:E6"/>
    <mergeCell ref="G6:H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2022-03-21T20:25:22Z</dcterms:created>
  <dcterms:modified xsi:type="dcterms:W3CDTF">2022-04-28T00:27:38Z</dcterms:modified>
</cp:coreProperties>
</file>