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grail/Mirror/McGrail Manuscripts/Liu Kambakam Mingh et al 20-06-2021-RA-eLife-71478 UFlip conditional floxed alleles/04-27-22 eLIfe revision liu kambakam ming et al/04-27-22 v2 figures and Source data files/"/>
    </mc:Choice>
  </mc:AlternateContent>
  <xr:revisionPtr revIDLastSave="0" documentId="8_{D7601870-1233-8142-A0A7-59C9BD8B4B70}" xr6:coauthVersionLast="47" xr6:coauthVersionMax="47" xr10:uidLastSave="{00000000-0000-0000-0000-000000000000}"/>
  <bookViews>
    <workbookView xWindow="0" yWindow="460" windowWidth="23120" windowHeight="19740" xr2:uid="{DC79741D-666F-664D-AE60-B2D09B3E4499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E44" i="1"/>
  <c r="H43" i="1"/>
  <c r="E43" i="1"/>
  <c r="H42" i="1"/>
  <c r="E42" i="1"/>
  <c r="H40" i="1"/>
  <c r="E40" i="1"/>
  <c r="I40" i="1" s="1"/>
  <c r="J40" i="1" s="1"/>
  <c r="H39" i="1"/>
  <c r="E39" i="1"/>
  <c r="I39" i="1" s="1"/>
  <c r="J39" i="1" s="1"/>
  <c r="H38" i="1"/>
  <c r="E38" i="1"/>
  <c r="H34" i="1"/>
  <c r="E34" i="1"/>
  <c r="H33" i="1"/>
  <c r="E33" i="1"/>
  <c r="H32" i="1"/>
  <c r="E32" i="1"/>
  <c r="I32" i="1" s="1"/>
  <c r="J32" i="1" s="1"/>
  <c r="H30" i="1"/>
  <c r="E30" i="1"/>
  <c r="H29" i="1"/>
  <c r="E29" i="1"/>
  <c r="H28" i="1"/>
  <c r="E28" i="1"/>
  <c r="I28" i="1" s="1"/>
  <c r="J28" i="1" s="1"/>
  <c r="I21" i="1"/>
  <c r="F21" i="1"/>
  <c r="J21" i="1" s="1"/>
  <c r="K21" i="1" s="1"/>
  <c r="I20" i="1"/>
  <c r="F20" i="1"/>
  <c r="J20" i="1" s="1"/>
  <c r="K20" i="1" s="1"/>
  <c r="I19" i="1"/>
  <c r="F19" i="1"/>
  <c r="I17" i="1"/>
  <c r="F17" i="1"/>
  <c r="I16" i="1"/>
  <c r="F16" i="1"/>
  <c r="I15" i="1"/>
  <c r="F15" i="1"/>
  <c r="J15" i="1" s="1"/>
  <c r="K15" i="1" s="1"/>
  <c r="I11" i="1"/>
  <c r="F11" i="1"/>
  <c r="I10" i="1"/>
  <c r="F10" i="1"/>
  <c r="I9" i="1"/>
  <c r="F9" i="1"/>
  <c r="J9" i="1" s="1"/>
  <c r="K9" i="1" s="1"/>
  <c r="I7" i="1"/>
  <c r="F7" i="1"/>
  <c r="J7" i="1" s="1"/>
  <c r="K7" i="1" s="1"/>
  <c r="I6" i="1"/>
  <c r="F6" i="1"/>
  <c r="I5" i="1"/>
  <c r="F5" i="1"/>
  <c r="I44" i="1" l="1"/>
  <c r="J44" i="1" s="1"/>
  <c r="J17" i="1"/>
  <c r="K17" i="1" s="1"/>
  <c r="I38" i="1"/>
  <c r="J38" i="1" s="1"/>
  <c r="J5" i="1"/>
  <c r="K5" i="1" s="1"/>
  <c r="L6" i="1" s="1"/>
  <c r="J16" i="1"/>
  <c r="K16" i="1" s="1"/>
  <c r="L16" i="1" s="1"/>
  <c r="J11" i="1"/>
  <c r="K11" i="1" s="1"/>
  <c r="J19" i="1"/>
  <c r="K19" i="1" s="1"/>
  <c r="L20" i="1" s="1"/>
  <c r="I34" i="1"/>
  <c r="J34" i="1" s="1"/>
  <c r="I42" i="1"/>
  <c r="J42" i="1" s="1"/>
  <c r="J10" i="1"/>
  <c r="K10" i="1" s="1"/>
  <c r="J6" i="1"/>
  <c r="K6" i="1" s="1"/>
  <c r="I30" i="1"/>
  <c r="J30" i="1" s="1"/>
  <c r="I43" i="1"/>
  <c r="J43" i="1" s="1"/>
  <c r="I29" i="1"/>
  <c r="J29" i="1" s="1"/>
  <c r="I33" i="1"/>
  <c r="J33" i="1" s="1"/>
  <c r="K39" i="1"/>
  <c r="L44" i="1" s="1"/>
  <c r="M44" i="1" s="1"/>
  <c r="L10" i="1" l="1"/>
  <c r="M17" i="1"/>
  <c r="N17" i="1" s="1"/>
  <c r="M15" i="1"/>
  <c r="N15" i="1" s="1"/>
  <c r="M19" i="1"/>
  <c r="N19" i="1" s="1"/>
  <c r="M11" i="1"/>
  <c r="N11" i="1" s="1"/>
  <c r="M9" i="1"/>
  <c r="N9" i="1" s="1"/>
  <c r="M6" i="1"/>
  <c r="N6" i="1" s="1"/>
  <c r="M10" i="1"/>
  <c r="N10" i="1" s="1"/>
  <c r="O10" i="1" s="1"/>
  <c r="K33" i="1"/>
  <c r="K43" i="1"/>
  <c r="M5" i="1"/>
  <c r="N5" i="1" s="1"/>
  <c r="M7" i="1"/>
  <c r="N7" i="1" s="1"/>
  <c r="K29" i="1"/>
  <c r="L29" i="1" s="1"/>
  <c r="M29" i="1" s="1"/>
  <c r="L43" i="1"/>
  <c r="M43" i="1" s="1"/>
  <c r="O6" i="1"/>
  <c r="N12" i="1"/>
  <c r="L38" i="1"/>
  <c r="M38" i="1" s="1"/>
  <c r="L40" i="1"/>
  <c r="M40" i="1" s="1"/>
  <c r="L39" i="1"/>
  <c r="M39" i="1" s="1"/>
  <c r="M20" i="1"/>
  <c r="N20" i="1" s="1"/>
  <c r="M21" i="1"/>
  <c r="N21" i="1" s="1"/>
  <c r="L42" i="1"/>
  <c r="M42" i="1" s="1"/>
  <c r="N43" i="1" s="1"/>
  <c r="M16" i="1"/>
  <c r="N16" i="1" s="1"/>
  <c r="O16" i="1" l="1"/>
  <c r="N22" i="1"/>
  <c r="O20" i="1"/>
  <c r="L32" i="1"/>
  <c r="M32" i="1" s="1"/>
  <c r="L34" i="1"/>
  <c r="M34" i="1" s="1"/>
  <c r="L33" i="1"/>
  <c r="M33" i="1" s="1"/>
  <c r="L30" i="1"/>
  <c r="M30" i="1" s="1"/>
  <c r="L28" i="1"/>
  <c r="M28" i="1" s="1"/>
  <c r="M45" i="1"/>
  <c r="N39" i="1"/>
  <c r="N33" i="1" l="1"/>
  <c r="M35" i="1"/>
  <c r="N29" i="1"/>
</calcChain>
</file>

<file path=xl/sharedStrings.xml><?xml version="1.0" encoding="utf-8"?>
<sst xmlns="http://schemas.openxmlformats.org/spreadsheetml/2006/main" count="79" uniqueCount="24">
  <si>
    <t>average</t>
    <phoneticPr fontId="2" type="noConversion"/>
  </si>
  <si>
    <t>2^-ΔCT</t>
    <phoneticPr fontId="2" type="noConversion"/>
  </si>
  <si>
    <t>2^-ΔΔ CT</t>
    <phoneticPr fontId="2" type="noConversion"/>
  </si>
  <si>
    <t>Percentage</t>
    <phoneticPr fontId="2" type="noConversion"/>
  </si>
  <si>
    <t>rep1</t>
    <phoneticPr fontId="2" type="noConversion"/>
  </si>
  <si>
    <t xml:space="preserve"> rep2</t>
    <phoneticPr fontId="2" type="noConversion"/>
  </si>
  <si>
    <t>rep3</t>
    <phoneticPr fontId="2" type="noConversion"/>
  </si>
  <si>
    <t xml:space="preserve"> rep1</t>
    <phoneticPr fontId="2" type="noConversion"/>
  </si>
  <si>
    <t>rep2</t>
    <phoneticPr fontId="2" type="noConversion"/>
  </si>
  <si>
    <t xml:space="preserve"> rep3</t>
    <phoneticPr fontId="2" type="noConversion"/>
  </si>
  <si>
    <t>5' junction</t>
  </si>
  <si>
    <t>3' junction</t>
  </si>
  <si>
    <t>Delta CT</t>
  </si>
  <si>
    <t>t-test</t>
  </si>
  <si>
    <t>*</t>
    <phoneticPr fontId="2" type="noConversion"/>
  </si>
  <si>
    <t>**</t>
    <phoneticPr fontId="2" type="noConversion"/>
  </si>
  <si>
    <t xml:space="preserve">rps6kb1b </t>
  </si>
  <si>
    <r>
      <t>rbbp4</t>
    </r>
    <r>
      <rPr>
        <i/>
        <vertAlign val="superscript"/>
        <sz val="11"/>
        <rFont val="Arial"/>
        <family val="2"/>
      </rPr>
      <t>off/Δ4</t>
    </r>
  </si>
  <si>
    <r>
      <t xml:space="preserve"> ascl1b-2A-Cre; rbbp4</t>
    </r>
    <r>
      <rPr>
        <i/>
        <vertAlign val="superscript"/>
        <sz val="11"/>
        <rFont val="Arial"/>
        <family val="2"/>
      </rPr>
      <t>off/Δ4</t>
    </r>
  </si>
  <si>
    <r>
      <t xml:space="preserve"> neurod1-2A-Cre; rbbp4</t>
    </r>
    <r>
      <rPr>
        <i/>
        <vertAlign val="superscript"/>
        <sz val="11"/>
        <rFont val="Arial"/>
        <family val="2"/>
      </rPr>
      <t>off/Δ4</t>
    </r>
  </si>
  <si>
    <r>
      <t>neurod1-2A-Cre; rbbp4</t>
    </r>
    <r>
      <rPr>
        <i/>
        <vertAlign val="superscript"/>
        <sz val="11"/>
        <rFont val="Arial"/>
        <family val="2"/>
      </rPr>
      <t>off/Δ4</t>
    </r>
  </si>
  <si>
    <t>Figure 5 supplement figure 1 source data</t>
  </si>
  <si>
    <t>Figure 5 supplement figure 1 A</t>
  </si>
  <si>
    <t>Figure 5 supplement figure 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</si>
</sst>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12" x14ac:knownFonts="1">
    <font>
      <sz val="12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sz val="9"/>
      <name val="Calibri"/>
      <family val="2"/>
      <charset val="134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4" fillId="0" borderId="5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Fill="1" applyBorder="1">
      <alignment vertical="center"/>
    </xf>
    <xf numFmtId="0" fontId="1" fillId="0" borderId="9" xfId="0" applyFont="1" applyBorder="1">
      <alignment vertical="center"/>
    </xf>
    <xf numFmtId="0" fontId="8" fillId="0" borderId="9" xfId="0" applyFont="1" applyBorder="1" applyAlignment="1" applyProtection="1">
      <alignment vertical="top"/>
      <protection locked="0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0" xfId="0" applyFont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NumberFormat="1" applyFont="1" applyFill="1" applyBorder="1" applyAlignment="1" applyProtection="1">
      <alignment vertical="top"/>
      <protection locked="0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2619-2A54-4041-BB3A-B121FE4C05D3}">
  <dimension ref="A1:O46"/>
  <sheetViews>
    <sheetView tabSelected="1" topLeftCell="A34" zoomScale="140" zoomScaleNormal="140" workbookViewId="0">
      <selection activeCell="A25" sqref="A25"/>
    </sheetView>
  </sheetViews>
  <sheetFormatPr baseColWidth="10" defaultRowHeight="16" x14ac:dyDescent="0.2"/>
  <cols>
    <col min="1" max="1" width="37.5" customWidth="1"/>
  </cols>
  <sheetData>
    <row r="1" spans="1:15" x14ac:dyDescent="0.2">
      <c r="A1" s="25" t="s">
        <v>21</v>
      </c>
    </row>
    <row r="2" spans="1:15" x14ac:dyDescent="0.2">
      <c r="A2" s="40"/>
      <c r="B2" s="40"/>
      <c r="C2" s="40"/>
      <c r="D2" s="40"/>
      <c r="E2" s="40"/>
      <c r="F2" s="40"/>
      <c r="G2" s="40"/>
    </row>
    <row r="3" spans="1:15" x14ac:dyDescent="0.2">
      <c r="A3" s="26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x14ac:dyDescent="0.15">
      <c r="A4" s="3"/>
      <c r="B4" s="4"/>
      <c r="C4" s="31" t="s">
        <v>10</v>
      </c>
      <c r="D4" s="4"/>
      <c r="E4" s="4"/>
      <c r="F4" s="4" t="s">
        <v>0</v>
      </c>
      <c r="G4" s="32" t="s">
        <v>16</v>
      </c>
      <c r="H4" s="4"/>
      <c r="I4" s="4" t="s">
        <v>0</v>
      </c>
      <c r="J4" s="5" t="s">
        <v>12</v>
      </c>
      <c r="K4" s="6" t="s">
        <v>1</v>
      </c>
      <c r="L4" s="4" t="s">
        <v>0</v>
      </c>
      <c r="M4" s="6" t="s">
        <v>2</v>
      </c>
      <c r="N4" s="7" t="s">
        <v>3</v>
      </c>
      <c r="O4" s="8"/>
    </row>
    <row r="5" spans="1:15" x14ac:dyDescent="0.2">
      <c r="A5" s="27"/>
      <c r="B5" s="9" t="s">
        <v>4</v>
      </c>
      <c r="C5" s="10">
        <v>26.473225141896901</v>
      </c>
      <c r="D5" s="10">
        <v>26.636291082634401</v>
      </c>
      <c r="E5" s="10">
        <v>26.350268604768399</v>
      </c>
      <c r="F5" s="11">
        <f>AVERAGE(C5:E5)</f>
        <v>26.486594943099902</v>
      </c>
      <c r="G5" s="10">
        <v>22.343702671359502</v>
      </c>
      <c r="H5" s="10">
        <v>22.179039012097601</v>
      </c>
      <c r="I5" s="11">
        <f>AVERAGE(G5:H5)</f>
        <v>22.261370841728549</v>
      </c>
      <c r="J5" s="12">
        <f>F5-I5</f>
        <v>4.225224101371353</v>
      </c>
      <c r="K5" s="12">
        <f>2^-J5</f>
        <v>5.3466383246945678E-2</v>
      </c>
      <c r="L5" s="12"/>
      <c r="M5" s="12">
        <f>K5/$L$6</f>
        <v>0.96350518809317387</v>
      </c>
      <c r="N5" s="12">
        <f>M5*100</f>
        <v>96.350518809317393</v>
      </c>
      <c r="O5" s="8"/>
    </row>
    <row r="6" spans="1:15" x14ac:dyDescent="0.2">
      <c r="A6" s="28" t="s">
        <v>17</v>
      </c>
      <c r="B6" s="9" t="s">
        <v>5</v>
      </c>
      <c r="C6" s="10">
        <v>26.887064201283899</v>
      </c>
      <c r="D6" s="10">
        <v>26.5910673883523</v>
      </c>
      <c r="E6" s="10">
        <v>26.362956211935199</v>
      </c>
      <c r="F6" s="11">
        <f>AVERAGE(C6:E6)</f>
        <v>26.613695933857134</v>
      </c>
      <c r="G6" s="10">
        <v>22.4611244090854</v>
      </c>
      <c r="H6" s="10">
        <v>22.6038462914515</v>
      </c>
      <c r="I6" s="11">
        <f>AVERAGE(G6:H6)</f>
        <v>22.532485350268452</v>
      </c>
      <c r="J6" s="12">
        <f>F6-I6</f>
        <v>4.0812105835886818</v>
      </c>
      <c r="K6" s="12">
        <f>2^-J6</f>
        <v>5.9079008175238236E-2</v>
      </c>
      <c r="L6" s="7">
        <f>AVERAGE(K5:K7)</f>
        <v>5.5491536431431565E-2</v>
      </c>
      <c r="M6" s="12">
        <f t="shared" ref="M6:M7" si="0">K6/$L$6</f>
        <v>1.0646489892785642</v>
      </c>
      <c r="N6" s="12">
        <f t="shared" ref="N6:N7" si="1">M6*100</f>
        <v>106.46489892785642</v>
      </c>
      <c r="O6" s="13">
        <f>AVERAGE(N5:N7)</f>
        <v>100</v>
      </c>
    </row>
    <row r="7" spans="1:15" x14ac:dyDescent="0.2">
      <c r="A7" s="27"/>
      <c r="B7" s="14" t="s">
        <v>6</v>
      </c>
      <c r="C7" s="10">
        <v>26.897399592878099</v>
      </c>
      <c r="D7" s="10">
        <v>26.7448316461209</v>
      </c>
      <c r="E7" s="10">
        <v>26.431280103314201</v>
      </c>
      <c r="F7" s="11">
        <f>AVERAGE(C7:E7)</f>
        <v>26.691170447437731</v>
      </c>
      <c r="G7" s="10">
        <v>22.4862141718163</v>
      </c>
      <c r="H7" s="10">
        <v>22.470548565102099</v>
      </c>
      <c r="I7" s="11">
        <f>AVERAGE(G7:H7)</f>
        <v>22.4783813684592</v>
      </c>
      <c r="J7" s="12">
        <f>F7-I7</f>
        <v>4.2127890789785312</v>
      </c>
      <c r="K7" s="12">
        <f>2^-J7</f>
        <v>5.392921787211076E-2</v>
      </c>
      <c r="L7" s="12"/>
      <c r="M7" s="12">
        <f t="shared" si="0"/>
        <v>0.97184582262826169</v>
      </c>
      <c r="N7" s="12">
        <f t="shared" si="1"/>
        <v>97.184582262826169</v>
      </c>
      <c r="O7" s="15"/>
    </row>
    <row r="8" spans="1:15" x14ac:dyDescent="0.2">
      <c r="A8" s="29"/>
      <c r="B8" s="14"/>
      <c r="C8" s="16"/>
      <c r="D8" s="16"/>
      <c r="E8" s="16"/>
      <c r="F8" s="11"/>
      <c r="G8" s="16"/>
      <c r="H8" s="16"/>
      <c r="I8" s="4"/>
      <c r="J8" s="12"/>
      <c r="K8" s="12"/>
      <c r="L8" s="12"/>
      <c r="M8" s="12"/>
      <c r="N8" s="12"/>
      <c r="O8" s="15"/>
    </row>
    <row r="9" spans="1:15" x14ac:dyDescent="0.2">
      <c r="A9" s="27"/>
      <c r="B9" s="9" t="s">
        <v>7</v>
      </c>
      <c r="C9" s="10">
        <v>27.320349085088498</v>
      </c>
      <c r="D9" s="10">
        <v>26.954415635809099</v>
      </c>
      <c r="E9" s="10">
        <v>27.001608244650502</v>
      </c>
      <c r="F9" s="11">
        <f>AVERAGE(C9:E9)</f>
        <v>27.092124321849365</v>
      </c>
      <c r="G9" s="10">
        <v>22.503130822777099</v>
      </c>
      <c r="H9" s="17"/>
      <c r="I9" s="11">
        <f>AVERAGE(G9:H9)</f>
        <v>22.503130822777099</v>
      </c>
      <c r="J9" s="12">
        <f>F9-I9</f>
        <v>4.5889934990722665</v>
      </c>
      <c r="K9" s="12">
        <f>2^-J9</f>
        <v>4.1550409360545132E-2</v>
      </c>
      <c r="L9" s="12"/>
      <c r="M9" s="12">
        <f>K9/$L$6</f>
        <v>0.74877020952352136</v>
      </c>
      <c r="N9" s="12">
        <f>M9*100</f>
        <v>74.87702095235214</v>
      </c>
      <c r="O9" s="15"/>
    </row>
    <row r="10" spans="1:15" x14ac:dyDescent="0.2">
      <c r="A10" s="28" t="s">
        <v>18</v>
      </c>
      <c r="B10" s="9" t="s">
        <v>8</v>
      </c>
      <c r="C10" s="10">
        <v>28.168774721943901</v>
      </c>
      <c r="D10" s="10">
        <v>27.409823569488001</v>
      </c>
      <c r="E10" s="10">
        <v>27.705217721434099</v>
      </c>
      <c r="F10" s="11">
        <f>AVERAGE(C10:E10)</f>
        <v>27.761272004288667</v>
      </c>
      <c r="G10" s="10">
        <v>23.099508622363</v>
      </c>
      <c r="H10" s="17"/>
      <c r="I10" s="11">
        <f>AVERAGE(G10:H10)</f>
        <v>23.099508622363</v>
      </c>
      <c r="J10" s="12">
        <f>F10-I10</f>
        <v>4.6617633819256667</v>
      </c>
      <c r="K10" s="12">
        <f>2^-J10</f>
        <v>3.9506575814297652E-2</v>
      </c>
      <c r="L10" s="7">
        <f>AVERAGE(K9:K11)</f>
        <v>3.6031296378671994E-2</v>
      </c>
      <c r="M10" s="12">
        <f t="shared" ref="M10:M11" si="2">K10/$L$6</f>
        <v>0.7119387631862415</v>
      </c>
      <c r="N10" s="12">
        <f t="shared" ref="N10:N11" si="3">M10*100</f>
        <v>71.193876318624149</v>
      </c>
      <c r="O10" s="13">
        <f>AVERAGE(N9:N11)</f>
        <v>64.931156525453702</v>
      </c>
    </row>
    <row r="11" spans="1:15" x14ac:dyDescent="0.2">
      <c r="A11" s="27"/>
      <c r="B11" s="9" t="s">
        <v>9</v>
      </c>
      <c r="C11" s="10">
        <v>27.867857294798601</v>
      </c>
      <c r="D11" s="10">
        <v>28.357289833843801</v>
      </c>
      <c r="E11" s="10">
        <v>27.647847686659802</v>
      </c>
      <c r="F11" s="11">
        <f>AVERAGE(C11:E11)</f>
        <v>27.957664938434068</v>
      </c>
      <c r="G11" s="10">
        <v>22.748738704436501</v>
      </c>
      <c r="H11" s="17"/>
      <c r="I11" s="11">
        <f>AVERAGE(G11:H11)</f>
        <v>22.748738704436501</v>
      </c>
      <c r="J11" s="12">
        <f>F11-I11</f>
        <v>5.2089262339975662</v>
      </c>
      <c r="K11" s="12">
        <f>2^-J11</f>
        <v>2.7036903961173208E-2</v>
      </c>
      <c r="L11" s="12"/>
      <c r="M11" s="12">
        <f t="shared" si="2"/>
        <v>0.48722572305384826</v>
      </c>
      <c r="N11" s="12">
        <f t="shared" si="3"/>
        <v>48.722572305384823</v>
      </c>
      <c r="O11" s="15"/>
    </row>
    <row r="12" spans="1:15" x14ac:dyDescent="0.2">
      <c r="A12" s="2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3">
        <f>TTEST(N5:N7,N9:N11,2,2)</f>
        <v>1.6288367149903338E-2</v>
      </c>
      <c r="O12" s="34" t="s">
        <v>13</v>
      </c>
    </row>
    <row r="13" spans="1:15" ht="18" x14ac:dyDescent="0.2">
      <c r="A13" s="2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9" t="s">
        <v>14</v>
      </c>
      <c r="O13" s="8"/>
    </row>
    <row r="14" spans="1:15" x14ac:dyDescent="0.15">
      <c r="A14" s="29"/>
      <c r="B14" s="4"/>
      <c r="C14" s="31" t="s">
        <v>11</v>
      </c>
      <c r="D14" s="4"/>
      <c r="E14" s="4"/>
      <c r="F14" s="4" t="s">
        <v>0</v>
      </c>
      <c r="G14" s="32" t="s">
        <v>16</v>
      </c>
      <c r="H14" s="4"/>
      <c r="I14" s="4" t="s">
        <v>0</v>
      </c>
      <c r="J14" s="5" t="s">
        <v>12</v>
      </c>
      <c r="K14" s="6" t="s">
        <v>1</v>
      </c>
      <c r="L14" s="4" t="s">
        <v>0</v>
      </c>
      <c r="M14" s="6" t="s">
        <v>2</v>
      </c>
      <c r="N14" s="7" t="s">
        <v>3</v>
      </c>
      <c r="O14" s="8"/>
    </row>
    <row r="15" spans="1:15" x14ac:dyDescent="0.2">
      <c r="A15" s="27"/>
      <c r="B15" s="9" t="s">
        <v>4</v>
      </c>
      <c r="C15" s="10">
        <v>23.9555279088821</v>
      </c>
      <c r="D15" s="10">
        <v>24.074205780612299</v>
      </c>
      <c r="E15" s="10">
        <v>23.725629956722301</v>
      </c>
      <c r="F15" s="11">
        <f>AVERAGE(C15:E15)</f>
        <v>23.918454548738897</v>
      </c>
      <c r="G15" s="10">
        <v>22.343702671359502</v>
      </c>
      <c r="H15" s="10">
        <v>22.179039012097601</v>
      </c>
      <c r="I15" s="11">
        <f>AVERAGE(G15:H15)</f>
        <v>22.261370841728549</v>
      </c>
      <c r="J15" s="12">
        <f>F15-I15</f>
        <v>1.6570837070103472</v>
      </c>
      <c r="K15" s="12">
        <f>2^-J15</f>
        <v>0.31707945194263992</v>
      </c>
      <c r="L15" s="12"/>
      <c r="M15" s="12">
        <f>K15/$L$16</f>
        <v>0.89845824540742081</v>
      </c>
      <c r="N15" s="12">
        <f>M15*100</f>
        <v>89.845824540742086</v>
      </c>
      <c r="O15" s="8"/>
    </row>
    <row r="16" spans="1:15" x14ac:dyDescent="0.2">
      <c r="A16" s="28" t="s">
        <v>17</v>
      </c>
      <c r="B16" s="9" t="s">
        <v>5</v>
      </c>
      <c r="C16" s="10">
        <v>24.014454127826401</v>
      </c>
      <c r="D16" s="10">
        <v>24.121049774587</v>
      </c>
      <c r="E16" s="10">
        <v>23.677964073950001</v>
      </c>
      <c r="F16" s="11">
        <f>AVERAGE(C16:E16)</f>
        <v>23.937822658787798</v>
      </c>
      <c r="G16" s="10">
        <v>22.4611244090854</v>
      </c>
      <c r="H16" s="10">
        <v>22.6038462914515</v>
      </c>
      <c r="I16" s="11">
        <f>AVERAGE(G16:H16)</f>
        <v>22.532485350268452</v>
      </c>
      <c r="J16" s="12">
        <f>F16-I16</f>
        <v>1.4053373085193464</v>
      </c>
      <c r="K16" s="12">
        <f>2^-J16</f>
        <v>0.37752986790834842</v>
      </c>
      <c r="L16" s="7">
        <f>AVERAGE(K15:K17)</f>
        <v>0.35291506707566023</v>
      </c>
      <c r="M16" s="12">
        <f t="shared" ref="M16:M17" si="4">K16/$L$16</f>
        <v>1.0697470953469128</v>
      </c>
      <c r="N16" s="12">
        <f t="shared" ref="N16:N17" si="5">M16*100</f>
        <v>106.97470953469129</v>
      </c>
      <c r="O16" s="13">
        <f>AVERAGE(N15:N17)</f>
        <v>100</v>
      </c>
    </row>
    <row r="17" spans="1:15" x14ac:dyDescent="0.2">
      <c r="A17" s="27"/>
      <c r="B17" s="14" t="s">
        <v>6</v>
      </c>
      <c r="C17" s="10">
        <v>23.802911435627198</v>
      </c>
      <c r="D17" s="10">
        <v>24.079475447930701</v>
      </c>
      <c r="E17" s="10">
        <v>23.925110780432298</v>
      </c>
      <c r="F17" s="11">
        <f>AVERAGE(C17:E17)</f>
        <v>23.935832554663403</v>
      </c>
      <c r="G17" s="10">
        <v>22.4862141718163</v>
      </c>
      <c r="H17" s="10">
        <v>22.470548565102099</v>
      </c>
      <c r="I17" s="11">
        <f>AVERAGE(G17:H17)</f>
        <v>22.4783813684592</v>
      </c>
      <c r="J17" s="12">
        <f>F17-I17</f>
        <v>1.457451186204203</v>
      </c>
      <c r="K17" s="12">
        <f>2^-J17</f>
        <v>0.36413588137599229</v>
      </c>
      <c r="L17" s="12"/>
      <c r="M17" s="12">
        <f t="shared" si="4"/>
        <v>1.0317946592456662</v>
      </c>
      <c r="N17" s="12">
        <f t="shared" si="5"/>
        <v>103.17946592456661</v>
      </c>
      <c r="O17" s="15"/>
    </row>
    <row r="18" spans="1:15" x14ac:dyDescent="0.2">
      <c r="A18" s="29"/>
      <c r="B18" s="14"/>
      <c r="C18" s="16"/>
      <c r="D18" s="16"/>
      <c r="E18" s="16"/>
      <c r="F18" s="11"/>
      <c r="G18" s="16"/>
      <c r="H18" s="16"/>
      <c r="I18" s="4"/>
      <c r="J18" s="12"/>
      <c r="K18" s="12"/>
      <c r="L18" s="12"/>
      <c r="M18" s="12"/>
      <c r="N18" s="12"/>
      <c r="O18" s="15"/>
    </row>
    <row r="19" spans="1:15" x14ac:dyDescent="0.2">
      <c r="A19" s="27"/>
      <c r="B19" s="9" t="s">
        <v>7</v>
      </c>
      <c r="C19" s="10">
        <v>24.240219147141001</v>
      </c>
      <c r="D19" s="10">
        <v>24.323304171622201</v>
      </c>
      <c r="E19" s="10">
        <v>24.1782024114463</v>
      </c>
      <c r="F19" s="11">
        <f>AVERAGE(C19:E19)</f>
        <v>24.247241910069835</v>
      </c>
      <c r="G19" s="10">
        <v>22.503130822777099</v>
      </c>
      <c r="H19" s="17"/>
      <c r="I19" s="11">
        <f>AVERAGE(G19:H19)</f>
        <v>22.503130822777099</v>
      </c>
      <c r="J19" s="12">
        <f>F19-I19</f>
        <v>1.7441110872927368</v>
      </c>
      <c r="K19" s="12">
        <f>2^-J19</f>
        <v>0.29851781005893907</v>
      </c>
      <c r="L19" s="12"/>
      <c r="M19" s="12">
        <f>K19/$L$16</f>
        <v>0.84586303592116363</v>
      </c>
      <c r="N19" s="12">
        <f>M19*100</f>
        <v>84.586303592116366</v>
      </c>
      <c r="O19" s="15"/>
    </row>
    <row r="20" spans="1:15" x14ac:dyDescent="0.2">
      <c r="A20" s="28" t="s">
        <v>18</v>
      </c>
      <c r="B20" s="9" t="s">
        <v>8</v>
      </c>
      <c r="C20" s="10">
        <v>24.991325589091701</v>
      </c>
      <c r="D20" s="10">
        <v>25.127138121640101</v>
      </c>
      <c r="E20" s="10">
        <v>25.209553390805802</v>
      </c>
      <c r="F20" s="11">
        <f>AVERAGE(C20:E20)</f>
        <v>25.109339033845867</v>
      </c>
      <c r="G20" s="10">
        <v>23.099508622363</v>
      </c>
      <c r="H20" s="17"/>
      <c r="I20" s="11">
        <f>AVERAGE(G20:H20)</f>
        <v>23.099508622363</v>
      </c>
      <c r="J20" s="12">
        <f>F20-I20</f>
        <v>2.0098304114828665</v>
      </c>
      <c r="K20" s="12">
        <f>2^-J20</f>
        <v>0.24830231003131709</v>
      </c>
      <c r="L20" s="7">
        <f>AVERAGE(K19:K21)</f>
        <v>0.23703262668371597</v>
      </c>
      <c r="M20" s="12">
        <f t="shared" ref="M20:M21" si="6">K20/$L$16</f>
        <v>0.70357525987430969</v>
      </c>
      <c r="N20" s="12">
        <f t="shared" ref="N20:N21" si="7">M20*100</f>
        <v>70.357525987430975</v>
      </c>
      <c r="O20" s="13">
        <f>AVERAGE(N19:N21)</f>
        <v>67.164212808431728</v>
      </c>
    </row>
    <row r="21" spans="1:15" x14ac:dyDescent="0.2">
      <c r="A21" s="27"/>
      <c r="B21" s="9" t="s">
        <v>9</v>
      </c>
      <c r="C21" s="10">
        <v>24.747264186866499</v>
      </c>
      <c r="D21" s="10">
        <v>25.6437951146568</v>
      </c>
      <c r="E21" s="10">
        <v>25.6725295551446</v>
      </c>
      <c r="F21" s="11">
        <f>AVERAGE(C21:E21)</f>
        <v>25.354529618889302</v>
      </c>
      <c r="G21" s="10">
        <v>22.748738704436501</v>
      </c>
      <c r="H21" s="17"/>
      <c r="I21" s="11">
        <f>AVERAGE(G21:H21)</f>
        <v>22.748738704436501</v>
      </c>
      <c r="J21" s="12">
        <f>F21-I21</f>
        <v>2.6057909144528004</v>
      </c>
      <c r="K21" s="12">
        <f>2^-J21</f>
        <v>0.16427775996089181</v>
      </c>
      <c r="L21" s="12"/>
      <c r="M21" s="12">
        <f t="shared" si="6"/>
        <v>0.4654880884574783</v>
      </c>
      <c r="N21" s="12">
        <f t="shared" si="7"/>
        <v>46.548808845747828</v>
      </c>
      <c r="O21" s="15"/>
    </row>
    <row r="22" spans="1:15" x14ac:dyDescent="0.2">
      <c r="A22" s="3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>
        <f>TTEST(N15:N17,N19:N21,1,2)</f>
        <v>2.7609671772691056E-2</v>
      </c>
      <c r="O22" s="35" t="s">
        <v>13</v>
      </c>
    </row>
    <row r="23" spans="1:15" ht="18" x14ac:dyDescent="0.2">
      <c r="A23" s="29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9" t="s">
        <v>14</v>
      </c>
      <c r="O23" s="23"/>
    </row>
    <row r="24" spans="1:15" x14ac:dyDescent="0.2">
      <c r="A24" s="2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2"/>
      <c r="O24" s="23"/>
    </row>
    <row r="25" spans="1:15" x14ac:dyDescent="0.2">
      <c r="A25" s="26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x14ac:dyDescent="0.15">
      <c r="A27" s="3"/>
      <c r="B27" s="4"/>
      <c r="C27" s="31" t="s">
        <v>10</v>
      </c>
      <c r="D27" s="4"/>
      <c r="E27" s="4" t="s">
        <v>0</v>
      </c>
      <c r="F27" s="32" t="s">
        <v>16</v>
      </c>
      <c r="G27" s="4"/>
      <c r="H27" s="4" t="s">
        <v>0</v>
      </c>
      <c r="I27" s="5" t="s">
        <v>12</v>
      </c>
      <c r="J27" s="6" t="s">
        <v>1</v>
      </c>
      <c r="K27" s="4" t="s">
        <v>0</v>
      </c>
      <c r="L27" s="6" t="s">
        <v>2</v>
      </c>
      <c r="M27" s="7" t="s">
        <v>3</v>
      </c>
      <c r="N27" s="18"/>
      <c r="O27" s="24"/>
    </row>
    <row r="28" spans="1:15" x14ac:dyDescent="0.2">
      <c r="A28" s="27"/>
      <c r="B28" s="9" t="s">
        <v>4</v>
      </c>
      <c r="C28" s="17">
        <v>25.2197277145786</v>
      </c>
      <c r="D28" s="17">
        <v>25.0886329759037</v>
      </c>
      <c r="E28" s="11">
        <f>AVERAGE(C28:D28)</f>
        <v>25.154180345241151</v>
      </c>
      <c r="F28" s="17">
        <v>21.464453859495698</v>
      </c>
      <c r="G28" s="17">
        <v>21.5507053431005</v>
      </c>
      <c r="H28" s="11">
        <f>AVERAGE(F28:G28)</f>
        <v>21.507579601298097</v>
      </c>
      <c r="I28" s="12">
        <f>E28-H28</f>
        <v>3.6466007439430541</v>
      </c>
      <c r="J28" s="12">
        <f>2^-I28</f>
        <v>7.984795427153657E-2</v>
      </c>
      <c r="K28" s="12"/>
      <c r="L28" s="12">
        <f>J28/$K$29</f>
        <v>1.132755051547885</v>
      </c>
      <c r="M28" s="12">
        <f>L28*100</f>
        <v>113.2755051547885</v>
      </c>
      <c r="N28" s="18"/>
      <c r="O28" s="24"/>
    </row>
    <row r="29" spans="1:15" x14ac:dyDescent="0.2">
      <c r="A29" s="28" t="s">
        <v>17</v>
      </c>
      <c r="B29" s="9" t="s">
        <v>5</v>
      </c>
      <c r="C29" s="17">
        <v>25.2566669854242</v>
      </c>
      <c r="D29" s="17">
        <v>25.101476050730199</v>
      </c>
      <c r="E29" s="11">
        <f>AVERAGE(C29:D29)</f>
        <v>25.179071518077201</v>
      </c>
      <c r="F29" s="17">
        <v>21.3906842550291</v>
      </c>
      <c r="G29" s="17">
        <v>21.1390974969765</v>
      </c>
      <c r="H29" s="11">
        <f>AVERAGE(F29:G29)</f>
        <v>21.264890876002802</v>
      </c>
      <c r="I29" s="12">
        <f t="shared" ref="I29:I30" si="8">E29-H29</f>
        <v>3.914180642074399</v>
      </c>
      <c r="J29" s="12">
        <f>2^-I29</f>
        <v>6.6330644676905165E-2</v>
      </c>
      <c r="K29" s="7">
        <f>AVERAGE(J28:J30)</f>
        <v>7.0490044747473057E-2</v>
      </c>
      <c r="L29" s="12">
        <f t="shared" ref="L29:L30" si="9">J29/$K$29</f>
        <v>0.94099308511622137</v>
      </c>
      <c r="M29" s="12">
        <f t="shared" ref="M29:M30" si="10">L29*100</f>
        <v>94.099308511622141</v>
      </c>
      <c r="N29" s="7">
        <f>AVERAGE(M28:M30)</f>
        <v>100.00000000000001</v>
      </c>
      <c r="O29" s="24"/>
    </row>
    <row r="30" spans="1:15" x14ac:dyDescent="0.2">
      <c r="A30" s="27"/>
      <c r="B30" s="14" t="s">
        <v>6</v>
      </c>
      <c r="C30" s="17">
        <v>25.917342215103599</v>
      </c>
      <c r="D30" s="17">
        <v>25.882133063238999</v>
      </c>
      <c r="E30" s="11">
        <f>AVERAGE(C30:D30)</f>
        <v>25.899737639171299</v>
      </c>
      <c r="F30" s="17">
        <v>21.9625459832336</v>
      </c>
      <c r="G30" s="17">
        <v>21.963008847618202</v>
      </c>
      <c r="H30" s="11">
        <f>AVERAGE(F30:G30)</f>
        <v>21.962777415425901</v>
      </c>
      <c r="I30" s="12">
        <f t="shared" si="8"/>
        <v>3.9369602237453982</v>
      </c>
      <c r="J30" s="12">
        <f>2^-I30</f>
        <v>6.5291535293977451E-2</v>
      </c>
      <c r="K30" s="12"/>
      <c r="L30" s="12">
        <f t="shared" si="9"/>
        <v>0.92625186333589382</v>
      </c>
      <c r="M30" s="12">
        <f t="shared" si="10"/>
        <v>92.625186333589383</v>
      </c>
      <c r="N30" s="12"/>
      <c r="O30" s="24"/>
    </row>
    <row r="31" spans="1:15" x14ac:dyDescent="0.2">
      <c r="A31" s="29"/>
      <c r="B31" s="14"/>
      <c r="C31" s="16"/>
      <c r="D31" s="16"/>
      <c r="E31" s="11"/>
      <c r="F31" s="16"/>
      <c r="G31" s="16"/>
      <c r="H31" s="4"/>
      <c r="I31" s="12"/>
      <c r="J31" s="12"/>
      <c r="K31" s="12"/>
      <c r="L31" s="12"/>
      <c r="M31" s="12"/>
      <c r="N31" s="12"/>
      <c r="O31" s="24"/>
    </row>
    <row r="32" spans="1:15" x14ac:dyDescent="0.2">
      <c r="A32" s="27"/>
      <c r="B32" s="9" t="s">
        <v>7</v>
      </c>
      <c r="C32" s="17">
        <v>26.2104018274065</v>
      </c>
      <c r="D32" s="17">
        <v>26.077752590556099</v>
      </c>
      <c r="E32" s="11">
        <f>AVERAGE(C32:D32)</f>
        <v>26.144077208981301</v>
      </c>
      <c r="F32" s="17">
        <v>21.639047496538801</v>
      </c>
      <c r="G32" s="17">
        <v>21.561707697720799</v>
      </c>
      <c r="H32" s="11">
        <f>AVERAGE(F32:G32)</f>
        <v>21.6003775971298</v>
      </c>
      <c r="I32" s="12">
        <f>E32-H32</f>
        <v>4.5436996118515012</v>
      </c>
      <c r="J32" s="12">
        <f>2^-I32</f>
        <v>4.2875591603186228E-2</v>
      </c>
      <c r="K32" s="12"/>
      <c r="L32" s="12">
        <f>J32/$K$29</f>
        <v>0.60825031047697331</v>
      </c>
      <c r="M32" s="12">
        <f>L32*100</f>
        <v>60.82503104769733</v>
      </c>
      <c r="N32" s="12"/>
      <c r="O32" s="24"/>
    </row>
    <row r="33" spans="1:15" x14ac:dyDescent="0.2">
      <c r="A33" s="28" t="s">
        <v>19</v>
      </c>
      <c r="B33" s="9" t="s">
        <v>8</v>
      </c>
      <c r="C33" s="17">
        <v>25.605931121380401</v>
      </c>
      <c r="D33" s="17">
        <v>25.745700009962899</v>
      </c>
      <c r="E33" s="11">
        <f>AVERAGE(C33:D33)</f>
        <v>25.675815565671648</v>
      </c>
      <c r="F33" s="17">
        <v>21.280558396578801</v>
      </c>
      <c r="G33" s="17">
        <v>21.279544020466801</v>
      </c>
      <c r="H33" s="11">
        <f>AVERAGE(F33:G33)</f>
        <v>21.280051208522799</v>
      </c>
      <c r="I33" s="12">
        <f t="shared" ref="I33:I34" si="11">E33-H33</f>
        <v>4.3957643571488489</v>
      </c>
      <c r="J33" s="12">
        <f>2^-I33</f>
        <v>4.7505410433562274E-2</v>
      </c>
      <c r="K33" s="7">
        <f>AVERAGE(J32:J34)</f>
        <v>4.5696458391888593E-2</v>
      </c>
      <c r="L33" s="12">
        <f t="shared" ref="L33:L34" si="12">J33/$K$29</f>
        <v>0.67393077424972492</v>
      </c>
      <c r="M33" s="12">
        <f t="shared" ref="M33:M34" si="13">L33*100</f>
        <v>67.393077424972489</v>
      </c>
      <c r="N33" s="7">
        <f>AVERAGE(M32:M34)</f>
        <v>64.826825625652233</v>
      </c>
      <c r="O33" s="24"/>
    </row>
    <row r="34" spans="1:15" x14ac:dyDescent="0.2">
      <c r="A34" s="27"/>
      <c r="B34" s="9" t="s">
        <v>9</v>
      </c>
      <c r="C34" s="17">
        <v>25.8409859563235</v>
      </c>
      <c r="D34" s="17">
        <v>25.5945810538499</v>
      </c>
      <c r="E34" s="11">
        <f>AVERAGE(C34:D34)</f>
        <v>25.7177835050867</v>
      </c>
      <c r="F34" s="17">
        <v>21.3543815976602</v>
      </c>
      <c r="G34" s="17">
        <v>21.240835426331799</v>
      </c>
      <c r="H34" s="11">
        <f>AVERAGE(F34:G34)</f>
        <v>21.297608511996</v>
      </c>
      <c r="I34" s="12">
        <f t="shared" si="11"/>
        <v>4.4201749930907006</v>
      </c>
      <c r="J34" s="12">
        <f>2^-I34</f>
        <v>4.670837313891725E-2</v>
      </c>
      <c r="K34" s="12"/>
      <c r="L34" s="12">
        <f t="shared" si="12"/>
        <v>0.66262368404286853</v>
      </c>
      <c r="M34" s="12">
        <f t="shared" si="13"/>
        <v>66.26236840428686</v>
      </c>
      <c r="N34" s="12"/>
      <c r="O34" s="24"/>
    </row>
    <row r="35" spans="1:15" x14ac:dyDescent="0.2">
      <c r="A35" s="2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3">
        <f>TTEST(M28:M30,M32:M34,2,2)</f>
        <v>7.1888449745092266E-3</v>
      </c>
      <c r="N35" s="37" t="s">
        <v>13</v>
      </c>
      <c r="O35" s="24"/>
    </row>
    <row r="36" spans="1:15" ht="18" x14ac:dyDescent="0.2">
      <c r="A36" s="2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9" t="s">
        <v>15</v>
      </c>
      <c r="N36" s="18"/>
      <c r="O36" s="24"/>
    </row>
    <row r="37" spans="1:15" x14ac:dyDescent="0.15">
      <c r="A37" s="29"/>
      <c r="B37" s="4"/>
      <c r="C37" s="31" t="s">
        <v>11</v>
      </c>
      <c r="D37" s="4"/>
      <c r="E37" s="4" t="s">
        <v>0</v>
      </c>
      <c r="F37" s="32" t="s">
        <v>16</v>
      </c>
      <c r="G37" s="4"/>
      <c r="H37" s="4" t="s">
        <v>0</v>
      </c>
      <c r="I37" s="5" t="s">
        <v>12</v>
      </c>
      <c r="J37" s="6" t="s">
        <v>1</v>
      </c>
      <c r="K37" s="4" t="s">
        <v>0</v>
      </c>
      <c r="L37" s="6" t="s">
        <v>2</v>
      </c>
      <c r="M37" s="7" t="s">
        <v>3</v>
      </c>
      <c r="N37" s="18"/>
      <c r="O37" s="24"/>
    </row>
    <row r="38" spans="1:15" x14ac:dyDescent="0.2">
      <c r="A38" s="27"/>
      <c r="B38" s="9" t="s">
        <v>4</v>
      </c>
      <c r="C38" s="17">
        <v>22.617898169859998</v>
      </c>
      <c r="D38" s="17">
        <v>23.138148180002801</v>
      </c>
      <c r="E38" s="11">
        <f>AVERAGE(C38:D38)</f>
        <v>22.8780231749314</v>
      </c>
      <c r="F38" s="17">
        <v>21.464453859495698</v>
      </c>
      <c r="G38" s="17">
        <v>21.5507053431005</v>
      </c>
      <c r="H38" s="11">
        <f>AVERAGE(F38:G38)</f>
        <v>21.507579601298097</v>
      </c>
      <c r="I38" s="12">
        <f>E38-H38</f>
        <v>1.3704435736333025</v>
      </c>
      <c r="J38" s="12">
        <f>2^-I38</f>
        <v>0.3867723123858971</v>
      </c>
      <c r="K38" s="12"/>
      <c r="L38" s="12">
        <f>J38/$K$39</f>
        <v>1.2523174484444588</v>
      </c>
      <c r="M38" s="12">
        <f>L38*100</f>
        <v>125.23174484444588</v>
      </c>
      <c r="N38" s="18"/>
      <c r="O38" s="24"/>
    </row>
    <row r="39" spans="1:15" x14ac:dyDescent="0.2">
      <c r="A39" s="28" t="s">
        <v>17</v>
      </c>
      <c r="B39" s="9" t="s">
        <v>5</v>
      </c>
      <c r="C39" s="17">
        <v>23.041361099790802</v>
      </c>
      <c r="D39" s="17">
        <v>23.171656188832401</v>
      </c>
      <c r="E39" s="11">
        <f>AVERAGE(C39:D39)</f>
        <v>23.106508644311603</v>
      </c>
      <c r="F39" s="17">
        <v>21.3906842550291</v>
      </c>
      <c r="G39" s="17">
        <v>21.1390974969765</v>
      </c>
      <c r="H39" s="11">
        <f>AVERAGE(F39:G39)</f>
        <v>21.264890876002802</v>
      </c>
      <c r="I39" s="12">
        <f t="shared" ref="I39:I40" si="14">E39-H39</f>
        <v>1.8416177683088009</v>
      </c>
      <c r="J39" s="12">
        <f>2^-I39</f>
        <v>0.27900874215233123</v>
      </c>
      <c r="K39" s="7">
        <f>AVERAGE(J38:J40)</f>
        <v>0.30884526352828401</v>
      </c>
      <c r="L39" s="12">
        <f t="shared" ref="L39:L40" si="15">J39/$K$39</f>
        <v>0.90339330111429617</v>
      </c>
      <c r="M39" s="12">
        <f t="shared" ref="M39:M40" si="16">L39*100</f>
        <v>90.339330111429618</v>
      </c>
      <c r="N39" s="7">
        <f>AVERAGE(M38:M40)</f>
        <v>100</v>
      </c>
      <c r="O39" s="24"/>
    </row>
    <row r="40" spans="1:15" x14ac:dyDescent="0.2">
      <c r="A40" s="27"/>
      <c r="B40" s="14" t="s">
        <v>6</v>
      </c>
      <c r="C40" s="17">
        <v>23.880769231831898</v>
      </c>
      <c r="D40" s="17">
        <v>23.9232548759494</v>
      </c>
      <c r="E40" s="11">
        <f>AVERAGE(C40:D40)</f>
        <v>23.902012053890651</v>
      </c>
      <c r="F40" s="17">
        <v>21.9625459832336</v>
      </c>
      <c r="G40" s="17">
        <v>21.963008847618202</v>
      </c>
      <c r="H40" s="11">
        <f>AVERAGE(F40:G40)</f>
        <v>21.962777415425901</v>
      </c>
      <c r="I40" s="12">
        <f t="shared" si="14"/>
        <v>1.9392346384647503</v>
      </c>
      <c r="J40" s="12">
        <f>2^-I40</f>
        <v>0.26075473604662369</v>
      </c>
      <c r="K40" s="12"/>
      <c r="L40" s="12">
        <f t="shared" si="15"/>
        <v>0.84428925044124503</v>
      </c>
      <c r="M40" s="12">
        <f t="shared" si="16"/>
        <v>84.428925044124497</v>
      </c>
      <c r="N40" s="12"/>
      <c r="O40" s="24"/>
    </row>
    <row r="41" spans="1:15" x14ac:dyDescent="0.2">
      <c r="A41" s="29"/>
      <c r="B41" s="14"/>
      <c r="C41" s="16"/>
      <c r="D41" s="16"/>
      <c r="E41" s="11"/>
      <c r="F41" s="16"/>
      <c r="G41" s="16"/>
      <c r="H41" s="4"/>
      <c r="I41" s="12"/>
      <c r="J41" s="12"/>
      <c r="K41" s="12"/>
      <c r="L41" s="12"/>
      <c r="M41" s="12"/>
      <c r="N41" s="12"/>
      <c r="O41" s="24"/>
    </row>
    <row r="42" spans="1:15" x14ac:dyDescent="0.2">
      <c r="A42" s="27"/>
      <c r="B42" s="9" t="s">
        <v>7</v>
      </c>
      <c r="C42" s="17">
        <v>25.787480724729001</v>
      </c>
      <c r="D42" s="17">
        <v>25.625236701139499</v>
      </c>
      <c r="E42" s="11">
        <f>AVERAGE(C42:D42)</f>
        <v>25.70635871293425</v>
      </c>
      <c r="F42" s="17">
        <v>23.440758977375001</v>
      </c>
      <c r="G42" s="17">
        <v>23.295903652591502</v>
      </c>
      <c r="H42" s="11">
        <f>AVERAGE(F42:G42)</f>
        <v>23.368331314983251</v>
      </c>
      <c r="I42" s="12">
        <f>E42-H42</f>
        <v>2.3380273979509987</v>
      </c>
      <c r="J42" s="12">
        <f>2^-I42</f>
        <v>0.19778056924699305</v>
      </c>
      <c r="K42" s="12"/>
      <c r="L42" s="12">
        <f>J42/$K$39</f>
        <v>0.6403872508437557</v>
      </c>
      <c r="M42" s="12">
        <f>L42*100</f>
        <v>64.038725084375571</v>
      </c>
      <c r="N42" s="12"/>
      <c r="O42" s="24"/>
    </row>
    <row r="43" spans="1:15" x14ac:dyDescent="0.2">
      <c r="A43" s="28" t="s">
        <v>20</v>
      </c>
      <c r="B43" s="9" t="s">
        <v>8</v>
      </c>
      <c r="C43" s="17">
        <v>25.4928729293263</v>
      </c>
      <c r="D43" s="17">
        <v>25.460044047749602</v>
      </c>
      <c r="E43" s="11">
        <f>AVERAGE(C43:D43)</f>
        <v>25.476458488537951</v>
      </c>
      <c r="F43" s="17">
        <v>23.267117704361699</v>
      </c>
      <c r="G43" s="17">
        <v>23.219497740938099</v>
      </c>
      <c r="H43" s="11">
        <f>AVERAGE(F43:G43)</f>
        <v>23.243307722649899</v>
      </c>
      <c r="I43" s="12">
        <f t="shared" ref="I43:I44" si="17">E43-H43</f>
        <v>2.2331507658880518</v>
      </c>
      <c r="J43" s="12">
        <f>2^-I43</f>
        <v>0.21269370409562208</v>
      </c>
      <c r="K43" s="7">
        <f>AVERAGE(J42:J44)</f>
        <v>0.20619784968065122</v>
      </c>
      <c r="L43" s="12">
        <f t="shared" ref="L43:L44" si="18">J43/$K$39</f>
        <v>0.68867400349866015</v>
      </c>
      <c r="M43" s="12">
        <f t="shared" ref="M43:M44" si="19">L43*100</f>
        <v>68.867400349866017</v>
      </c>
      <c r="N43" s="7">
        <f>AVERAGE(M42:M44)</f>
        <v>66.764128847249637</v>
      </c>
      <c r="O43" s="24"/>
    </row>
    <row r="44" spans="1:15" x14ac:dyDescent="0.2">
      <c r="A44" s="27"/>
      <c r="B44" s="9" t="s">
        <v>9</v>
      </c>
      <c r="C44" s="17">
        <v>25.3935767976036</v>
      </c>
      <c r="D44" s="17">
        <v>25.355567868996101</v>
      </c>
      <c r="E44" s="11">
        <f>AVERAGE(C44:D44)</f>
        <v>25.374572333299852</v>
      </c>
      <c r="F44" s="17">
        <v>23.205125337498799</v>
      </c>
      <c r="G44" s="17">
        <v>23.014984322408701</v>
      </c>
      <c r="H44" s="11">
        <f>AVERAGE(F44:G44)</f>
        <v>23.11005482995375</v>
      </c>
      <c r="I44" s="12">
        <f t="shared" si="17"/>
        <v>2.2645175033461022</v>
      </c>
      <c r="J44" s="12">
        <f>2^-I44</f>
        <v>0.2081192756993385</v>
      </c>
      <c r="K44" s="12"/>
      <c r="L44" s="12">
        <f t="shared" si="18"/>
        <v>0.67386261107507306</v>
      </c>
      <c r="M44" s="12">
        <f t="shared" si="19"/>
        <v>67.386261107507309</v>
      </c>
      <c r="N44" s="12"/>
      <c r="O44" s="24"/>
    </row>
    <row r="45" spans="1:15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6">
        <f>TTEST(M38:M40,M42:M44,1,2)</f>
        <v>3.0201387482446749E-2</v>
      </c>
      <c r="N45" s="38" t="s">
        <v>13</v>
      </c>
      <c r="O45" s="21"/>
    </row>
    <row r="46" spans="1:15" ht="18" x14ac:dyDescent="0.2">
      <c r="M46" s="39" t="s">
        <v>14</v>
      </c>
    </row>
  </sheetData>
  <mergeCells count="1">
    <mergeCell ref="A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Maura McGrail</cp:lastModifiedBy>
  <dcterms:created xsi:type="dcterms:W3CDTF">2022-04-07T15:46:04Z</dcterms:created>
  <dcterms:modified xsi:type="dcterms:W3CDTF">2022-04-28T00:28:13Z</dcterms:modified>
</cp:coreProperties>
</file>