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cgrail/Mirror/McGrail Manuscripts/Liu Kambakam Mingh et al 20-06-2021-RA-eLife-71478 UFlip conditional floxed alleles/04-27-22 eLIfe revision liu kambakam ming et al/04-27-22 v2 figures and Source data files/"/>
    </mc:Choice>
  </mc:AlternateContent>
  <xr:revisionPtr revIDLastSave="0" documentId="8_{662290CB-D091-8746-AB05-0EA53C692015}" xr6:coauthVersionLast="47" xr6:coauthVersionMax="47" xr10:uidLastSave="{00000000-0000-0000-0000-000000000000}"/>
  <bookViews>
    <workbookView xWindow="1980" yWindow="1740" windowWidth="34380" windowHeight="17380" xr2:uid="{493566EE-EE27-5542-81FF-5A81FCA8467C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G50" i="1"/>
  <c r="F50" i="1"/>
  <c r="H34" i="1"/>
  <c r="E34" i="1"/>
  <c r="H33" i="1"/>
  <c r="E33" i="1"/>
  <c r="H32" i="1"/>
  <c r="E32" i="1"/>
  <c r="H30" i="1"/>
  <c r="E30" i="1"/>
  <c r="H29" i="1"/>
  <c r="E29" i="1"/>
  <c r="H28" i="1"/>
  <c r="E28" i="1"/>
  <c r="H23" i="1"/>
  <c r="E23" i="1"/>
  <c r="H22" i="1"/>
  <c r="E22" i="1"/>
  <c r="H21" i="1"/>
  <c r="E21" i="1"/>
  <c r="H19" i="1"/>
  <c r="E19" i="1"/>
  <c r="H18" i="1"/>
  <c r="E18" i="1"/>
  <c r="H17" i="1"/>
  <c r="E17" i="1"/>
  <c r="F11" i="1"/>
  <c r="G11" i="1"/>
  <c r="I32" i="1" l="1"/>
  <c r="J32" i="1" s="1"/>
  <c r="I17" i="1"/>
  <c r="J17" i="1" s="1"/>
  <c r="I22" i="1"/>
  <c r="J22" i="1" s="1"/>
  <c r="I19" i="1"/>
  <c r="J19" i="1" s="1"/>
  <c r="I18" i="1"/>
  <c r="J18" i="1" s="1"/>
  <c r="I28" i="1"/>
  <c r="J28" i="1" s="1"/>
  <c r="I33" i="1"/>
  <c r="J33" i="1" s="1"/>
  <c r="I21" i="1"/>
  <c r="J21" i="1" s="1"/>
  <c r="I29" i="1"/>
  <c r="J29" i="1" s="1"/>
  <c r="I34" i="1"/>
  <c r="J34" i="1" s="1"/>
  <c r="I23" i="1"/>
  <c r="J23" i="1" s="1"/>
  <c r="I30" i="1"/>
  <c r="J30" i="1" s="1"/>
  <c r="K33" i="1" l="1"/>
  <c r="K18" i="1"/>
  <c r="L22" i="1" s="1"/>
  <c r="M22" i="1" s="1"/>
  <c r="K22" i="1"/>
  <c r="K29" i="1"/>
  <c r="L28" i="1" s="1"/>
  <c r="M28" i="1" s="1"/>
  <c r="L23" i="1" l="1"/>
  <c r="M23" i="1" s="1"/>
  <c r="L17" i="1"/>
  <c r="M17" i="1" s="1"/>
  <c r="L21" i="1"/>
  <c r="M21" i="1" s="1"/>
  <c r="L18" i="1"/>
  <c r="M18" i="1" s="1"/>
  <c r="L19" i="1"/>
  <c r="M19" i="1" s="1"/>
  <c r="N18" i="1" s="1"/>
  <c r="L34" i="1"/>
  <c r="M34" i="1" s="1"/>
  <c r="L32" i="1"/>
  <c r="M32" i="1" s="1"/>
  <c r="L33" i="1"/>
  <c r="M33" i="1" s="1"/>
  <c r="L30" i="1"/>
  <c r="M30" i="1" s="1"/>
  <c r="L29" i="1"/>
  <c r="M29" i="1" s="1"/>
  <c r="N22" i="1"/>
  <c r="M35" i="1" l="1"/>
  <c r="M24" i="1"/>
  <c r="N29" i="1"/>
  <c r="N33" i="1"/>
</calcChain>
</file>

<file path=xl/sharedStrings.xml><?xml version="1.0" encoding="utf-8"?>
<sst xmlns="http://schemas.openxmlformats.org/spreadsheetml/2006/main" count="93" uniqueCount="50">
  <si>
    <t># of activated caspase-3 positive cells</t>
    <phoneticPr fontId="1" type="noConversion"/>
  </si>
  <si>
    <t xml:space="preserve">individual 2dpf larvae </t>
    <phoneticPr fontId="1" type="noConversion"/>
  </si>
  <si>
    <t>midbrain</t>
  </si>
  <si>
    <t xml:space="preserve">retina </t>
  </si>
  <si>
    <t xml:space="preserve">midbrain	</t>
    <phoneticPr fontId="1" type="noConversion"/>
  </si>
  <si>
    <t>1#</t>
    <phoneticPr fontId="1" type="noConversion"/>
  </si>
  <si>
    <t>2#</t>
    <phoneticPr fontId="1" type="noConversion"/>
  </si>
  <si>
    <t>3#</t>
  </si>
  <si>
    <t>5'jx</t>
    <phoneticPr fontId="1" type="noConversion"/>
  </si>
  <si>
    <t>average</t>
    <phoneticPr fontId="1" type="noConversion"/>
  </si>
  <si>
    <t>2^-ΔCT</t>
    <phoneticPr fontId="1" type="noConversion"/>
  </si>
  <si>
    <t>2^-ΔΔ CT</t>
    <phoneticPr fontId="1" type="noConversion"/>
  </si>
  <si>
    <t>Percentage</t>
    <phoneticPr fontId="1" type="noConversion"/>
  </si>
  <si>
    <t>rep1</t>
    <phoneticPr fontId="1" type="noConversion"/>
  </si>
  <si>
    <t xml:space="preserve"> rep2</t>
    <phoneticPr fontId="1" type="noConversion"/>
  </si>
  <si>
    <t>rep3</t>
    <phoneticPr fontId="1" type="noConversion"/>
  </si>
  <si>
    <t xml:space="preserve"> rep1</t>
    <phoneticPr fontId="1" type="noConversion"/>
  </si>
  <si>
    <t>rep2</t>
    <phoneticPr fontId="1" type="noConversion"/>
  </si>
  <si>
    <t xml:space="preserve"> rep3</t>
    <phoneticPr fontId="1" type="noConversion"/>
  </si>
  <si>
    <t>3'jx</t>
    <phoneticPr fontId="1" type="noConversion"/>
  </si>
  <si>
    <t>4#</t>
  </si>
  <si>
    <t>5#</t>
  </si>
  <si>
    <t>6#</t>
  </si>
  <si>
    <t>Delta CT</t>
  </si>
  <si>
    <t xml:space="preserve">individual 2 dpf larvae </t>
  </si>
  <si>
    <t>Figure 4 F</t>
  </si>
  <si>
    <t>t-test</t>
    <phoneticPr fontId="1" type="noConversion"/>
  </si>
  <si>
    <t>*</t>
    <phoneticPr fontId="1" type="noConversion"/>
  </si>
  <si>
    <t>***</t>
    <phoneticPr fontId="1" type="noConversion"/>
  </si>
  <si>
    <t>**</t>
    <phoneticPr fontId="1" type="noConversion"/>
  </si>
  <si>
    <t>**</t>
  </si>
  <si>
    <t>n.s.</t>
  </si>
  <si>
    <t>rps6kb1b</t>
  </si>
  <si>
    <t xml:space="preserve">rps6kb1b </t>
  </si>
  <si>
    <r>
      <t>rbbp4</t>
    </r>
    <r>
      <rPr>
        <i/>
        <vertAlign val="superscript"/>
        <sz val="11"/>
        <color theme="1"/>
        <rFont val="Arial"/>
        <family val="2"/>
      </rPr>
      <t>on/Δ4</t>
    </r>
  </si>
  <si>
    <r>
      <t>rbbp4</t>
    </r>
    <r>
      <rPr>
        <i/>
        <vertAlign val="superscript"/>
        <sz val="11"/>
        <color theme="1"/>
        <rFont val="Arial"/>
        <family val="2"/>
      </rPr>
      <t>on/Δ4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Cre injected</t>
    </r>
  </si>
  <si>
    <r>
      <rPr>
        <b/>
        <i/>
        <sz val="11"/>
        <color theme="1"/>
        <rFont val="Arial"/>
        <family val="2"/>
      </rPr>
      <t>rbbp4</t>
    </r>
    <r>
      <rPr>
        <b/>
        <i/>
        <vertAlign val="superscript"/>
        <sz val="11"/>
        <color theme="1"/>
        <rFont val="Arial"/>
        <family val="2"/>
      </rPr>
      <t>on/Δ4</t>
    </r>
    <r>
      <rPr>
        <b/>
        <sz val="11"/>
        <color theme="1"/>
        <rFont val="Arial"/>
        <family val="2"/>
      </rPr>
      <t xml:space="preserve"> Cre inversion 5' and 3' junction qPCR</t>
    </r>
  </si>
  <si>
    <r>
      <t xml:space="preserve">Quantification of activated caspase-3 positive cells in </t>
    </r>
    <r>
      <rPr>
        <b/>
        <i/>
        <sz val="11"/>
        <color theme="1"/>
        <rFont val="Arial"/>
        <family val="2"/>
      </rPr>
      <t>rbbp4</t>
    </r>
    <r>
      <rPr>
        <b/>
        <i/>
        <vertAlign val="superscript"/>
        <sz val="11"/>
        <color theme="1"/>
        <rFont val="Arial"/>
        <family val="2"/>
      </rPr>
      <t>on/∆4</t>
    </r>
    <r>
      <rPr>
        <b/>
        <sz val="11"/>
        <color theme="1"/>
        <rFont val="Arial"/>
        <family val="2"/>
      </rPr>
      <t xml:space="preserve"> and Cre injected rbbp4</t>
    </r>
    <r>
      <rPr>
        <b/>
        <vertAlign val="superscript"/>
        <sz val="11"/>
        <color theme="1"/>
        <rFont val="Arial"/>
        <family val="2"/>
      </rPr>
      <t>on/∆4</t>
    </r>
    <r>
      <rPr>
        <b/>
        <sz val="11"/>
        <color theme="1"/>
        <rFont val="Arial"/>
        <family val="2"/>
      </rPr>
      <t xml:space="preserve"> 2 dpf larval midbrain and retina </t>
    </r>
  </si>
  <si>
    <r>
      <t>rbbp4</t>
    </r>
    <r>
      <rPr>
        <i/>
        <vertAlign val="superscript"/>
        <sz val="11"/>
        <color theme="1"/>
        <rFont val="Arial"/>
        <family val="2"/>
      </rPr>
      <t>on/∆4</t>
    </r>
  </si>
  <si>
    <r>
      <t xml:space="preserve">Cre injected </t>
    </r>
    <r>
      <rPr>
        <i/>
        <sz val="11"/>
        <color theme="1"/>
        <rFont val="Arial"/>
        <family val="2"/>
      </rPr>
      <t>rbbp4</t>
    </r>
    <r>
      <rPr>
        <i/>
        <vertAlign val="superscript"/>
        <sz val="11"/>
        <color theme="1"/>
        <rFont val="Arial"/>
        <family val="2"/>
      </rPr>
      <t>on/∆4</t>
    </r>
  </si>
  <si>
    <r>
      <t xml:space="preserve">Quantification of activated caspase-3 positive cells in </t>
    </r>
    <r>
      <rPr>
        <b/>
        <i/>
        <sz val="11"/>
        <color theme="1"/>
        <rFont val="Arial"/>
        <family val="2"/>
      </rPr>
      <t>ascl1b-2A-Cre; rbbp4</t>
    </r>
    <r>
      <rPr>
        <b/>
        <i/>
        <vertAlign val="superscript"/>
        <sz val="11"/>
        <color theme="1"/>
        <rFont val="Arial"/>
        <family val="2"/>
      </rPr>
      <t>∆4/+</t>
    </r>
    <r>
      <rPr>
        <b/>
        <sz val="11"/>
        <color theme="1"/>
        <rFont val="Arial"/>
        <family val="2"/>
      </rPr>
      <t xml:space="preserve"> and </t>
    </r>
    <r>
      <rPr>
        <b/>
        <i/>
        <sz val="11"/>
        <color theme="1"/>
        <rFont val="Arial"/>
        <family val="2"/>
      </rPr>
      <t>ascl1b-2A-Cr; rbbp4</t>
    </r>
    <r>
      <rPr>
        <b/>
        <i/>
        <vertAlign val="superscript"/>
        <sz val="11"/>
        <color theme="1"/>
        <rFont val="Arial"/>
        <family val="2"/>
      </rPr>
      <t>on/∆4</t>
    </r>
    <r>
      <rPr>
        <b/>
        <sz val="11"/>
        <color theme="1"/>
        <rFont val="Arial"/>
        <family val="2"/>
      </rPr>
      <t xml:space="preserve"> 2 dpf larval midbrain and retina </t>
    </r>
  </si>
  <si>
    <r>
      <t>ascl1b-2A-Cre; rbbp4</t>
    </r>
    <r>
      <rPr>
        <i/>
        <vertAlign val="superscript"/>
        <sz val="11"/>
        <color theme="1"/>
        <rFont val="Arial"/>
        <family val="2"/>
      </rPr>
      <t>∆4/+</t>
    </r>
  </si>
  <si>
    <r>
      <t xml:space="preserve"> ascl1b-2A-Cre; rbbp4</t>
    </r>
    <r>
      <rPr>
        <i/>
        <vertAlign val="superscript"/>
        <sz val="11"/>
        <color theme="1"/>
        <rFont val="Arial"/>
        <family val="2"/>
      </rPr>
      <t>on/∆4</t>
    </r>
  </si>
  <si>
    <r>
      <t xml:space="preserve">Quantification of activated caspase-3 positive cells in </t>
    </r>
    <r>
      <rPr>
        <b/>
        <i/>
        <sz val="11"/>
        <color theme="1"/>
        <rFont val="Arial"/>
        <family val="2"/>
      </rPr>
      <t>neurod1-2A-Cre; rbbp4</t>
    </r>
    <r>
      <rPr>
        <b/>
        <i/>
        <vertAlign val="superscript"/>
        <sz val="11"/>
        <color theme="1"/>
        <rFont val="Arial"/>
        <family val="2"/>
      </rPr>
      <t>∆4/+</t>
    </r>
    <r>
      <rPr>
        <b/>
        <sz val="11"/>
        <color theme="1"/>
        <rFont val="Arial"/>
        <family val="2"/>
      </rPr>
      <t xml:space="preserve"> and </t>
    </r>
    <r>
      <rPr>
        <b/>
        <i/>
        <sz val="11"/>
        <color theme="1"/>
        <rFont val="Arial"/>
        <family val="2"/>
      </rPr>
      <t>neurod1-2A-Cre; rbbp4</t>
    </r>
    <r>
      <rPr>
        <b/>
        <i/>
        <vertAlign val="superscript"/>
        <sz val="11"/>
        <color theme="1"/>
        <rFont val="Arial"/>
        <family val="2"/>
      </rPr>
      <t>on/∆4</t>
    </r>
    <r>
      <rPr>
        <b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2dpf larval midbrain and retina </t>
    </r>
  </si>
  <si>
    <r>
      <t>neurod1-2A-Cre; rbbp4</t>
    </r>
    <r>
      <rPr>
        <i/>
        <vertAlign val="superscript"/>
        <sz val="11"/>
        <color theme="1"/>
        <rFont val="Arial"/>
        <family val="2"/>
      </rPr>
      <t>∆4/+</t>
    </r>
    <r>
      <rPr>
        <i/>
        <sz val="11"/>
        <color theme="1"/>
        <rFont val="Arial"/>
        <family val="2"/>
      </rPr>
      <t xml:space="preserve"> </t>
    </r>
  </si>
  <si>
    <r>
      <t>neurod1-2A-Cre; rbbp4</t>
    </r>
    <r>
      <rPr>
        <i/>
        <vertAlign val="superscript"/>
        <sz val="11"/>
        <color theme="1"/>
        <rFont val="Arial"/>
        <family val="2"/>
      </rPr>
      <t>on/∆4</t>
    </r>
  </si>
  <si>
    <t>Figure 6 Source data</t>
  </si>
  <si>
    <t>Figure 6 G</t>
  </si>
  <si>
    <t>Figure 6 L</t>
  </si>
  <si>
    <t>Fig 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</si>
</sst>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000"/>
  </numFmts>
  <fonts count="15" x14ac:knownFonts="1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vertAlign val="superscript"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1" fontId="6" fillId="0" borderId="0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2" fillId="0" borderId="3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165" fontId="2" fillId="0" borderId="1" xfId="0" applyNumberFormat="1" applyFont="1" applyBorder="1">
      <alignment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A11D-5AEA-2D45-AF3B-0BA7278AE396}">
  <dimension ref="A1:N62"/>
  <sheetViews>
    <sheetView tabSelected="1" zoomScale="120" zoomScaleNormal="120" workbookViewId="0">
      <selection activeCell="A53" sqref="A53"/>
    </sheetView>
  </sheetViews>
  <sheetFormatPr baseColWidth="10" defaultRowHeight="16" x14ac:dyDescent="0.2"/>
  <cols>
    <col min="1" max="1" width="21.5" customWidth="1"/>
    <col min="2" max="2" width="22.83203125" customWidth="1"/>
    <col min="3" max="4" width="13.5" customWidth="1"/>
    <col min="6" max="7" width="14" customWidth="1"/>
  </cols>
  <sheetData>
    <row r="1" spans="1:14" x14ac:dyDescent="0.2">
      <c r="A1" s="46" t="s">
        <v>46</v>
      </c>
    </row>
    <row r="3" spans="1:14" x14ac:dyDescent="0.2">
      <c r="A3" s="40" t="s">
        <v>25</v>
      </c>
      <c r="B3" s="29"/>
      <c r="C3" s="29"/>
      <c r="D3" s="29"/>
      <c r="E3" s="29"/>
      <c r="F3" s="29"/>
      <c r="G3" s="29"/>
      <c r="H3" s="29"/>
      <c r="I3" s="12"/>
      <c r="J3" s="13"/>
    </row>
    <row r="4" spans="1:14" x14ac:dyDescent="0.2">
      <c r="A4" s="38" t="s">
        <v>37</v>
      </c>
      <c r="B4" s="38"/>
      <c r="C4" s="38"/>
      <c r="D4" s="38"/>
      <c r="E4" s="38"/>
      <c r="F4" s="38"/>
      <c r="G4" s="38"/>
      <c r="H4" s="38"/>
      <c r="I4" s="18"/>
      <c r="J4" s="19"/>
    </row>
    <row r="5" spans="1:14" x14ac:dyDescent="0.2">
      <c r="A5" s="14"/>
      <c r="B5" s="35"/>
      <c r="C5" s="69" t="s">
        <v>0</v>
      </c>
      <c r="D5" s="70"/>
      <c r="E5" s="70"/>
      <c r="F5" s="70"/>
      <c r="G5" s="71"/>
      <c r="H5" s="17"/>
      <c r="I5" s="18"/>
      <c r="J5" s="19"/>
    </row>
    <row r="6" spans="1:14" x14ac:dyDescent="0.2">
      <c r="A6" s="14"/>
      <c r="B6" s="15" t="s">
        <v>1</v>
      </c>
      <c r="C6" s="75" t="s">
        <v>38</v>
      </c>
      <c r="D6" s="77"/>
      <c r="E6" s="15"/>
      <c r="F6" s="77" t="s">
        <v>39</v>
      </c>
      <c r="G6" s="77"/>
      <c r="H6" s="17"/>
      <c r="I6" s="18"/>
      <c r="J6" s="19"/>
    </row>
    <row r="7" spans="1:14" x14ac:dyDescent="0.2">
      <c r="A7" s="14"/>
      <c r="B7" s="15"/>
      <c r="C7" s="16" t="s">
        <v>2</v>
      </c>
      <c r="D7" s="15" t="s">
        <v>3</v>
      </c>
      <c r="E7" s="15"/>
      <c r="F7" s="15" t="s">
        <v>4</v>
      </c>
      <c r="G7" s="15" t="s">
        <v>3</v>
      </c>
      <c r="H7" s="17"/>
      <c r="I7" s="18"/>
      <c r="J7" s="19"/>
    </row>
    <row r="8" spans="1:14" x14ac:dyDescent="0.15">
      <c r="A8" s="14"/>
      <c r="B8" s="15" t="s">
        <v>5</v>
      </c>
      <c r="C8" s="20">
        <v>1</v>
      </c>
      <c r="D8" s="21">
        <v>1</v>
      </c>
      <c r="E8" s="22"/>
      <c r="F8" s="21">
        <v>105</v>
      </c>
      <c r="G8" s="21">
        <v>102</v>
      </c>
      <c r="H8" s="17"/>
      <c r="I8" s="18"/>
      <c r="J8" s="19"/>
    </row>
    <row r="9" spans="1:14" x14ac:dyDescent="0.15">
      <c r="A9" s="14"/>
      <c r="B9" s="15" t="s">
        <v>6</v>
      </c>
      <c r="C9" s="20">
        <v>0</v>
      </c>
      <c r="D9" s="21">
        <v>2</v>
      </c>
      <c r="E9" s="22"/>
      <c r="F9" s="21">
        <v>54</v>
      </c>
      <c r="G9" s="21">
        <v>205</v>
      </c>
      <c r="H9" s="17"/>
      <c r="I9" s="18"/>
      <c r="J9" s="19"/>
    </row>
    <row r="10" spans="1:14" x14ac:dyDescent="0.15">
      <c r="A10" s="14"/>
      <c r="B10" s="15" t="s">
        <v>7</v>
      </c>
      <c r="C10" s="20">
        <v>3</v>
      </c>
      <c r="D10" s="21">
        <v>1</v>
      </c>
      <c r="E10" s="22"/>
      <c r="F10" s="21">
        <v>32</v>
      </c>
      <c r="G10" s="21">
        <v>79</v>
      </c>
      <c r="H10" s="17"/>
      <c r="I10" s="18"/>
      <c r="J10" s="19"/>
    </row>
    <row r="11" spans="1:14" x14ac:dyDescent="0.2">
      <c r="A11" s="61" t="s">
        <v>26</v>
      </c>
      <c r="B11" s="35"/>
      <c r="C11" s="44"/>
      <c r="D11" s="22"/>
      <c r="E11" s="22"/>
      <c r="F11" s="60">
        <f>TTEST(C8:C10,F8:F10,2,2)</f>
        <v>4.4982530937790019E-2</v>
      </c>
      <c r="G11" s="60">
        <f>TTEST(D8:D10,G8:G10,2,2)</f>
        <v>3.0307611023052725E-2</v>
      </c>
      <c r="H11" s="17"/>
      <c r="I11" s="18"/>
      <c r="J11" s="19"/>
    </row>
    <row r="12" spans="1:14" ht="18" x14ac:dyDescent="0.2">
      <c r="A12" s="47"/>
      <c r="B12" s="23"/>
      <c r="C12" s="24"/>
      <c r="D12" s="25"/>
      <c r="E12" s="25"/>
      <c r="F12" s="62" t="s">
        <v>27</v>
      </c>
      <c r="G12" s="63" t="s">
        <v>27</v>
      </c>
      <c r="H12" s="26"/>
      <c r="I12" s="27"/>
      <c r="J12" s="28"/>
    </row>
    <row r="14" spans="1:14" x14ac:dyDescent="0.2">
      <c r="A14" s="36" t="s">
        <v>47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x14ac:dyDescent="0.2">
      <c r="A15" s="37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9"/>
    </row>
    <row r="16" spans="1:14" x14ac:dyDescent="0.15">
      <c r="A16" s="8"/>
      <c r="B16" s="4"/>
      <c r="C16" s="4" t="s">
        <v>8</v>
      </c>
      <c r="D16" s="4"/>
      <c r="E16" s="4" t="s">
        <v>9</v>
      </c>
      <c r="F16" s="41" t="s">
        <v>32</v>
      </c>
      <c r="G16" s="4"/>
      <c r="H16" s="4" t="s">
        <v>9</v>
      </c>
      <c r="I16" s="49" t="s">
        <v>23</v>
      </c>
      <c r="J16" s="50" t="s">
        <v>10</v>
      </c>
      <c r="K16" s="4" t="s">
        <v>9</v>
      </c>
      <c r="L16" s="50" t="s">
        <v>11</v>
      </c>
      <c r="M16" s="4" t="s">
        <v>12</v>
      </c>
      <c r="N16" s="10" t="s">
        <v>9</v>
      </c>
    </row>
    <row r="17" spans="1:14" x14ac:dyDescent="0.2">
      <c r="A17" s="8"/>
      <c r="B17" s="50" t="s">
        <v>13</v>
      </c>
      <c r="C17" s="51">
        <v>22.244270551356902</v>
      </c>
      <c r="D17" s="51">
        <v>22.219735792957401</v>
      </c>
      <c r="E17" s="52">
        <f>AVERAGE(C17:D17)</f>
        <v>22.23200317215715</v>
      </c>
      <c r="F17" s="51">
        <v>21.580338456684999</v>
      </c>
      <c r="G17" s="51">
        <v>21.571445333818801</v>
      </c>
      <c r="H17" s="52">
        <f>AVERAGE(F17:G17)</f>
        <v>21.5758918952519</v>
      </c>
      <c r="I17" s="4">
        <f>E17-H17</f>
        <v>0.65611127690524995</v>
      </c>
      <c r="J17" s="4">
        <f>2^-I17</f>
        <v>0.6345864946579548</v>
      </c>
      <c r="K17" s="4"/>
      <c r="L17" s="4">
        <f>J17/$K$18</f>
        <v>0.93785053411177133</v>
      </c>
      <c r="M17" s="4">
        <f>L17*100</f>
        <v>93.785053411177131</v>
      </c>
      <c r="N17" s="9"/>
    </row>
    <row r="18" spans="1:14" x14ac:dyDescent="0.2">
      <c r="A18" s="67" t="s">
        <v>34</v>
      </c>
      <c r="B18" s="50" t="s">
        <v>14</v>
      </c>
      <c r="C18" s="51">
        <v>22.334280570309001</v>
      </c>
      <c r="D18" s="51">
        <v>22.380924942822801</v>
      </c>
      <c r="E18" s="52">
        <f>AVERAGE(C18:D18)</f>
        <v>22.357602756565903</v>
      </c>
      <c r="F18" s="51">
        <v>21.9564909060906</v>
      </c>
      <c r="G18" s="51">
        <v>22.000104033825298</v>
      </c>
      <c r="H18" s="52">
        <f>AVERAGE(F18:G18)</f>
        <v>21.978297469957951</v>
      </c>
      <c r="I18" s="4">
        <f t="shared" ref="I18:I19" si="0">E18-H18</f>
        <v>0.37930528660795204</v>
      </c>
      <c r="J18" s="4">
        <f>2^-I18</f>
        <v>0.76880771213461896</v>
      </c>
      <c r="K18" s="4">
        <f>AVERAGE(J17:J19)</f>
        <v>0.67663926348238979</v>
      </c>
      <c r="L18" s="4">
        <f t="shared" ref="L18:L19" si="1">J18/$K$18</f>
        <v>1.1362150463717924</v>
      </c>
      <c r="M18" s="4">
        <f t="shared" ref="M18:M19" si="2">L18*100</f>
        <v>113.62150463717924</v>
      </c>
      <c r="N18" s="10">
        <f>AVERAGE(M17:M19)</f>
        <v>100</v>
      </c>
    </row>
    <row r="19" spans="1:14" x14ac:dyDescent="0.2">
      <c r="A19" s="68"/>
      <c r="B19" s="50" t="s">
        <v>15</v>
      </c>
      <c r="C19" s="51">
        <v>22.182762501085701</v>
      </c>
      <c r="D19" s="51">
        <v>22.1514445124966</v>
      </c>
      <c r="E19" s="52">
        <f>AVERAGE(C19:D19)</f>
        <v>22.16710350679115</v>
      </c>
      <c r="F19" s="51">
        <v>21.5878660981652</v>
      </c>
      <c r="G19" s="51">
        <v>21.397222358882399</v>
      </c>
      <c r="H19" s="52">
        <f>AVERAGE(F19:G19)</f>
        <v>21.492544228523798</v>
      </c>
      <c r="I19" s="4">
        <f t="shared" si="0"/>
        <v>0.67455927826735262</v>
      </c>
      <c r="J19" s="4">
        <f>2^-I19</f>
        <v>0.62652358365459559</v>
      </c>
      <c r="K19" s="4"/>
      <c r="L19" s="4">
        <f t="shared" si="1"/>
        <v>0.92593441951643629</v>
      </c>
      <c r="M19" s="4">
        <f t="shared" si="2"/>
        <v>92.593441951643626</v>
      </c>
      <c r="N19" s="10"/>
    </row>
    <row r="20" spans="1:14" x14ac:dyDescent="0.2">
      <c r="A20" s="68"/>
      <c r="B20" s="50"/>
      <c r="C20" s="53"/>
      <c r="D20" s="53"/>
      <c r="E20" s="52"/>
      <c r="F20" s="53"/>
      <c r="G20" s="53"/>
      <c r="H20" s="4"/>
      <c r="I20" s="4"/>
      <c r="J20" s="4"/>
      <c r="K20" s="4"/>
      <c r="L20" s="4"/>
      <c r="M20" s="4"/>
      <c r="N20" s="10"/>
    </row>
    <row r="21" spans="1:14" x14ac:dyDescent="0.2">
      <c r="A21" s="68"/>
      <c r="B21" s="50" t="s">
        <v>16</v>
      </c>
      <c r="C21" s="51">
        <v>25.5252554688212</v>
      </c>
      <c r="D21" s="51">
        <v>25.343057826811801</v>
      </c>
      <c r="E21" s="52">
        <f>AVERAGE(C21:D21)</f>
        <v>25.434156647816501</v>
      </c>
      <c r="F21" s="51">
        <v>21.760855613938499</v>
      </c>
      <c r="G21" s="51">
        <v>21.686842412719599</v>
      </c>
      <c r="H21" s="52">
        <f>AVERAGE(F21:G21)</f>
        <v>21.723849013329051</v>
      </c>
      <c r="I21" s="4">
        <f>E21-H21</f>
        <v>3.7103076344874495</v>
      </c>
      <c r="J21" s="4">
        <f>2^-I21</f>
        <v>7.6398724661979667E-2</v>
      </c>
      <c r="K21" s="4"/>
      <c r="L21" s="4">
        <f>J21/$K$18</f>
        <v>0.11290909172013784</v>
      </c>
      <c r="M21" s="4">
        <f>L21*100</f>
        <v>11.290909172013784</v>
      </c>
      <c r="N21" s="10"/>
    </row>
    <row r="22" spans="1:14" x14ac:dyDescent="0.2">
      <c r="A22" s="67" t="s">
        <v>35</v>
      </c>
      <c r="B22" s="50" t="s">
        <v>17</v>
      </c>
      <c r="C22" s="51">
        <v>25.025630813716901</v>
      </c>
      <c r="D22" s="51">
        <v>24.906380255993</v>
      </c>
      <c r="E22" s="52">
        <f>AVERAGE(C22:D22)</f>
        <v>24.966005534854951</v>
      </c>
      <c r="F22" s="51">
        <v>21.782351983945698</v>
      </c>
      <c r="G22" s="51">
        <v>21.740280207115301</v>
      </c>
      <c r="H22" s="52">
        <f>AVERAGE(F22:G22)</f>
        <v>21.7613160955305</v>
      </c>
      <c r="I22" s="4">
        <f t="shared" ref="I22:I23" si="3">E22-H22</f>
        <v>3.2046894393244507</v>
      </c>
      <c r="J22" s="4">
        <f>2^-I22</f>
        <v>0.10846568216555283</v>
      </c>
      <c r="K22" s="4">
        <f>AVERAGE(J21:J23)</f>
        <v>9.2899020936618948E-2</v>
      </c>
      <c r="L22" s="4">
        <f t="shared" ref="L22:L23" si="4">J22/$K$18</f>
        <v>0.16030060331900287</v>
      </c>
      <c r="M22" s="4">
        <f t="shared" ref="M22:M23" si="5">L22*100</f>
        <v>16.030060331900287</v>
      </c>
      <c r="N22" s="10">
        <f>AVERAGE(M21:M23)</f>
        <v>13.729475357150443</v>
      </c>
    </row>
    <row r="23" spans="1:14" x14ac:dyDescent="0.2">
      <c r="A23" s="8"/>
      <c r="B23" s="50" t="s">
        <v>18</v>
      </c>
      <c r="C23" s="51">
        <v>25.261495023617801</v>
      </c>
      <c r="D23" s="51">
        <v>25.061855123162399</v>
      </c>
      <c r="E23" s="52">
        <f>AVERAGE(C23:D23)</f>
        <v>25.1616750733901</v>
      </c>
      <c r="F23" s="51">
        <v>21.750362287730301</v>
      </c>
      <c r="G23" s="51">
        <v>21.745455683716301</v>
      </c>
      <c r="H23" s="52">
        <f>AVERAGE(F23:G23)</f>
        <v>21.747908985723299</v>
      </c>
      <c r="I23" s="4">
        <f t="shared" si="3"/>
        <v>3.4137660876668008</v>
      </c>
      <c r="J23" s="4">
        <f>2^-I23</f>
        <v>9.3832655982324376E-2</v>
      </c>
      <c r="K23" s="4"/>
      <c r="L23" s="4">
        <f t="shared" si="4"/>
        <v>0.13867456567537256</v>
      </c>
      <c r="M23" s="4">
        <f t="shared" si="5"/>
        <v>13.867456567537257</v>
      </c>
      <c r="N23" s="10"/>
    </row>
    <row r="24" spans="1:14" x14ac:dyDescent="0.2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6">
        <f>TTEST(M17:M19,M21:M23,2,2)</f>
        <v>2.4291922094440361E-4</v>
      </c>
      <c r="N24" s="59" t="s">
        <v>26</v>
      </c>
    </row>
    <row r="25" spans="1:14" x14ac:dyDescent="0.2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4" t="s">
        <v>28</v>
      </c>
      <c r="N25" s="59"/>
    </row>
    <row r="26" spans="1:14" x14ac:dyDescent="0.2">
      <c r="A26" s="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9"/>
    </row>
    <row r="27" spans="1:14" x14ac:dyDescent="0.15">
      <c r="A27" s="8"/>
      <c r="B27" s="4"/>
      <c r="C27" s="4" t="s">
        <v>19</v>
      </c>
      <c r="D27" s="4"/>
      <c r="E27" s="4" t="s">
        <v>9</v>
      </c>
      <c r="F27" s="41" t="s">
        <v>33</v>
      </c>
      <c r="G27" s="4"/>
      <c r="H27" s="4" t="s">
        <v>9</v>
      </c>
      <c r="I27" s="49" t="s">
        <v>23</v>
      </c>
      <c r="J27" s="50" t="s">
        <v>10</v>
      </c>
      <c r="K27" s="4" t="s">
        <v>9</v>
      </c>
      <c r="L27" s="50" t="s">
        <v>11</v>
      </c>
      <c r="M27" s="4" t="s">
        <v>12</v>
      </c>
      <c r="N27" s="9"/>
    </row>
    <row r="28" spans="1:14" x14ac:dyDescent="0.2">
      <c r="A28" s="8"/>
      <c r="B28" s="50" t="s">
        <v>13</v>
      </c>
      <c r="C28" s="51">
        <v>23.611320072371701</v>
      </c>
      <c r="D28" s="51">
        <v>23.579292410097899</v>
      </c>
      <c r="E28" s="52">
        <f>AVERAGE(C28:D28)</f>
        <v>23.595306241234802</v>
      </c>
      <c r="F28" s="51">
        <v>21.580338456684999</v>
      </c>
      <c r="G28" s="51">
        <v>21.571445333818801</v>
      </c>
      <c r="H28" s="52">
        <f>AVERAGE(F28:G28)</f>
        <v>21.5758918952519</v>
      </c>
      <c r="I28" s="4">
        <f>E28-H28</f>
        <v>2.0194143459829021</v>
      </c>
      <c r="J28" s="4">
        <f>2^-I28</f>
        <v>0.24665828535980799</v>
      </c>
      <c r="K28" s="4"/>
      <c r="L28" s="4">
        <f>J28/$K$29</f>
        <v>0.91385276314724506</v>
      </c>
      <c r="M28" s="4">
        <f>L28*100</f>
        <v>91.385276314724507</v>
      </c>
      <c r="N28" s="9"/>
    </row>
    <row r="29" spans="1:14" x14ac:dyDescent="0.2">
      <c r="A29" s="67" t="s">
        <v>34</v>
      </c>
      <c r="B29" s="50" t="s">
        <v>14</v>
      </c>
      <c r="C29" s="51">
        <v>23.564124925365199</v>
      </c>
      <c r="D29" s="51">
        <v>23.5490504188271</v>
      </c>
      <c r="E29" s="52">
        <f>AVERAGE(C29:D29)</f>
        <v>23.55658767209615</v>
      </c>
      <c r="F29" s="51">
        <v>21.9564909060906</v>
      </c>
      <c r="G29" s="51">
        <v>22.000104033825298</v>
      </c>
      <c r="H29" s="52">
        <f>AVERAGE(F29:G29)</f>
        <v>21.978297469957951</v>
      </c>
      <c r="I29" s="4">
        <f t="shared" ref="I29:I30" si="6">E29-H29</f>
        <v>1.5782902021381986</v>
      </c>
      <c r="J29" s="4">
        <f>2^-I29</f>
        <v>0.3348785320791639</v>
      </c>
      <c r="K29" s="4">
        <f>AVERAGE(J28:J30)</f>
        <v>0.26991031302497143</v>
      </c>
      <c r="L29" s="4">
        <f t="shared" ref="L29:L30" si="7">J29/$K$29</f>
        <v>1.2407029888042174</v>
      </c>
      <c r="M29" s="4">
        <f t="shared" ref="M29:M30" si="8">L29*100</f>
        <v>124.07029888042173</v>
      </c>
      <c r="N29" s="10">
        <f>AVERAGE(M28:M30)</f>
        <v>100</v>
      </c>
    </row>
    <row r="30" spans="1:14" x14ac:dyDescent="0.2">
      <c r="A30" s="68"/>
      <c r="B30" s="50" t="s">
        <v>15</v>
      </c>
      <c r="C30" s="51">
        <v>23.6419598564014</v>
      </c>
      <c r="D30" s="51">
        <v>23.606461534914501</v>
      </c>
      <c r="E30" s="52">
        <f>AVERAGE(C30:D30)</f>
        <v>23.624210695657951</v>
      </c>
      <c r="F30" s="51">
        <v>21.5878660981652</v>
      </c>
      <c r="G30" s="51">
        <v>21.397222358882399</v>
      </c>
      <c r="H30" s="52">
        <f>AVERAGE(F30:G30)</f>
        <v>21.492544228523798</v>
      </c>
      <c r="I30" s="4">
        <f t="shared" si="6"/>
        <v>2.1316664671341528</v>
      </c>
      <c r="J30" s="4">
        <f>2^-I30</f>
        <v>0.2281941216359423</v>
      </c>
      <c r="K30" s="4"/>
      <c r="L30" s="4">
        <f t="shared" si="7"/>
        <v>0.84544424804853735</v>
      </c>
      <c r="M30" s="4">
        <f t="shared" si="8"/>
        <v>84.544424804853733</v>
      </c>
      <c r="N30" s="10"/>
    </row>
    <row r="31" spans="1:14" x14ac:dyDescent="0.2">
      <c r="A31" s="68"/>
      <c r="B31" s="50"/>
      <c r="C31" s="53"/>
      <c r="D31" s="53"/>
      <c r="E31" s="52"/>
      <c r="F31" s="53"/>
      <c r="G31" s="53"/>
      <c r="H31" s="4"/>
      <c r="I31" s="4"/>
      <c r="J31" s="4"/>
      <c r="K31" s="4"/>
      <c r="L31" s="4"/>
      <c r="M31" s="4"/>
      <c r="N31" s="10"/>
    </row>
    <row r="32" spans="1:14" x14ac:dyDescent="0.2">
      <c r="A32" s="68"/>
      <c r="B32" s="50" t="s">
        <v>16</v>
      </c>
      <c r="C32" s="51">
        <v>26.305383168320802</v>
      </c>
      <c r="D32" s="51">
        <v>26.019152393509401</v>
      </c>
      <c r="E32" s="52">
        <f>AVERAGE(C32:D32)</f>
        <v>26.162267780915101</v>
      </c>
      <c r="F32" s="51">
        <v>21.760855613938499</v>
      </c>
      <c r="G32" s="51">
        <v>21.686842412719599</v>
      </c>
      <c r="H32" s="52">
        <f>AVERAGE(F32:G32)</f>
        <v>21.723849013329051</v>
      </c>
      <c r="I32" s="4">
        <f>E32-H32</f>
        <v>4.4384187675860503</v>
      </c>
      <c r="J32" s="4">
        <f>2^-I32</f>
        <v>4.6121435677281816E-2</v>
      </c>
      <c r="K32" s="4"/>
      <c r="L32" s="4">
        <f>J32/$K$29</f>
        <v>0.17087689299598854</v>
      </c>
      <c r="M32" s="4">
        <f>L32*100</f>
        <v>17.087689299598853</v>
      </c>
      <c r="N32" s="10"/>
    </row>
    <row r="33" spans="1:14" x14ac:dyDescent="0.2">
      <c r="A33" s="67" t="s">
        <v>35</v>
      </c>
      <c r="B33" s="50" t="s">
        <v>17</v>
      </c>
      <c r="C33" s="51">
        <v>26.133001095642701</v>
      </c>
      <c r="D33" s="51">
        <v>25.960333682159799</v>
      </c>
      <c r="E33" s="52">
        <f>AVERAGE(C33:D33)</f>
        <v>26.046667388901248</v>
      </c>
      <c r="F33" s="51">
        <v>21.782351983945698</v>
      </c>
      <c r="G33" s="51">
        <v>21.740280207115301</v>
      </c>
      <c r="H33" s="52">
        <f>AVERAGE(F33:G33)</f>
        <v>21.7613160955305</v>
      </c>
      <c r="I33" s="4">
        <f t="shared" ref="I33:I34" si="9">E33-H33</f>
        <v>4.2853512933707485</v>
      </c>
      <c r="J33" s="4">
        <f>2^-I33</f>
        <v>5.1283861511993024E-2</v>
      </c>
      <c r="K33" s="4">
        <f>AVERAGE(J32:J34)</f>
        <v>4.7974882202841664E-2</v>
      </c>
      <c r="L33" s="4">
        <f t="shared" ref="L33:L34" si="10">J33/$K$29</f>
        <v>0.19000334198881971</v>
      </c>
      <c r="M33" s="4">
        <f t="shared" ref="M33:M34" si="11">L33*100</f>
        <v>19.000334198881973</v>
      </c>
      <c r="N33" s="10">
        <f>AVERAGE(M32:M34)</f>
        <v>17.774379076209343</v>
      </c>
    </row>
    <row r="34" spans="1:14" x14ac:dyDescent="0.2">
      <c r="A34" s="5"/>
      <c r="B34" s="50" t="s">
        <v>18</v>
      </c>
      <c r="C34" s="51">
        <v>26.2046612290819</v>
      </c>
      <c r="D34" s="51">
        <v>26.143207280664399</v>
      </c>
      <c r="E34" s="35">
        <f>AVERAGE(C34:D34)</f>
        <v>26.173934254873149</v>
      </c>
      <c r="F34" s="51">
        <v>21.750362287730301</v>
      </c>
      <c r="G34" s="51">
        <v>21.745455683716301</v>
      </c>
      <c r="H34" s="35">
        <f>AVERAGE(F34:G34)</f>
        <v>21.747908985723299</v>
      </c>
      <c r="I34" s="4">
        <f t="shared" si="9"/>
        <v>4.4260252691498501</v>
      </c>
      <c r="J34" s="4">
        <f>2^-I34</f>
        <v>4.6519349419250143E-2</v>
      </c>
      <c r="K34" s="4"/>
      <c r="L34" s="4">
        <f t="shared" si="10"/>
        <v>0.17235113730147203</v>
      </c>
      <c r="M34" s="4">
        <f t="shared" si="11"/>
        <v>17.235113730147201</v>
      </c>
      <c r="N34" s="10"/>
    </row>
    <row r="35" spans="1:14" x14ac:dyDescent="0.2">
      <c r="A35" s="5"/>
      <c r="B35" s="50"/>
      <c r="C35" s="51"/>
      <c r="D35" s="51"/>
      <c r="E35" s="35"/>
      <c r="F35" s="51"/>
      <c r="G35" s="51"/>
      <c r="H35" s="35"/>
      <c r="I35" s="4"/>
      <c r="J35" s="4"/>
      <c r="K35" s="4"/>
      <c r="L35" s="4"/>
      <c r="M35" s="56">
        <f>TTEST(M28:M30,M32:M34,2,2)</f>
        <v>2.5345530876684963E-3</v>
      </c>
      <c r="N35" s="59" t="s">
        <v>26</v>
      </c>
    </row>
    <row r="36" spans="1:14" ht="18" x14ac:dyDescent="0.2">
      <c r="A36" s="57"/>
      <c r="B36" s="54"/>
      <c r="C36" s="55"/>
      <c r="D36" s="55"/>
      <c r="E36" s="23"/>
      <c r="F36" s="55"/>
      <c r="G36" s="55"/>
      <c r="H36" s="23"/>
      <c r="I36" s="11"/>
      <c r="J36" s="11"/>
      <c r="K36" s="11"/>
      <c r="L36" s="11"/>
      <c r="M36" s="62" t="s">
        <v>29</v>
      </c>
      <c r="N36" s="28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9" spans="1:14" x14ac:dyDescent="0.2">
      <c r="A39" s="39" t="s">
        <v>48</v>
      </c>
      <c r="B39" s="29"/>
      <c r="C39" s="29"/>
      <c r="D39" s="29"/>
      <c r="E39" s="29"/>
      <c r="F39" s="29"/>
      <c r="G39" s="29"/>
      <c r="H39" s="29"/>
      <c r="I39" s="12"/>
      <c r="J39" s="13"/>
    </row>
    <row r="40" spans="1:14" x14ac:dyDescent="0.2">
      <c r="A40" s="29" t="s">
        <v>40</v>
      </c>
      <c r="B40" s="38"/>
      <c r="C40" s="38"/>
      <c r="D40" s="38"/>
      <c r="E40" s="38"/>
      <c r="F40" s="38"/>
      <c r="G40" s="38"/>
      <c r="H40" s="38"/>
      <c r="I40" s="18"/>
      <c r="J40" s="19"/>
    </row>
    <row r="41" spans="1:14" x14ac:dyDescent="0.2">
      <c r="A41" s="30"/>
      <c r="B41" s="31"/>
      <c r="C41" s="69" t="s">
        <v>0</v>
      </c>
      <c r="D41" s="70"/>
      <c r="E41" s="70"/>
      <c r="F41" s="70"/>
      <c r="G41" s="71"/>
      <c r="H41" s="18"/>
      <c r="I41" s="18"/>
      <c r="J41" s="19"/>
    </row>
    <row r="42" spans="1:14" x14ac:dyDescent="0.2">
      <c r="A42" s="30"/>
      <c r="B42" s="32" t="s">
        <v>24</v>
      </c>
      <c r="C42" s="75" t="s">
        <v>41</v>
      </c>
      <c r="D42" s="76"/>
      <c r="E42" s="33"/>
      <c r="F42" s="75" t="s">
        <v>42</v>
      </c>
      <c r="G42" s="75"/>
      <c r="H42" s="18"/>
      <c r="I42" s="18"/>
      <c r="J42" s="19"/>
    </row>
    <row r="43" spans="1:14" x14ac:dyDescent="0.2">
      <c r="A43" s="30"/>
      <c r="B43" s="32"/>
      <c r="C43" s="42" t="s">
        <v>2</v>
      </c>
      <c r="D43" s="43" t="s">
        <v>3</v>
      </c>
      <c r="E43" s="43"/>
      <c r="F43" s="43" t="s">
        <v>4</v>
      </c>
      <c r="G43" s="43" t="s">
        <v>3</v>
      </c>
      <c r="H43" s="18"/>
      <c r="I43" s="18"/>
      <c r="J43" s="19"/>
    </row>
    <row r="44" spans="1:14" x14ac:dyDescent="0.2">
      <c r="A44" s="30"/>
      <c r="B44" s="32" t="s">
        <v>5</v>
      </c>
      <c r="C44" s="44">
        <v>3.3333333299999999</v>
      </c>
      <c r="D44" s="22">
        <v>1</v>
      </c>
      <c r="E44" s="22"/>
      <c r="F44" s="44">
        <v>44.3333333</v>
      </c>
      <c r="G44" s="22">
        <v>0</v>
      </c>
      <c r="H44" s="18"/>
      <c r="I44" s="18"/>
      <c r="J44" s="19"/>
    </row>
    <row r="45" spans="1:14" x14ac:dyDescent="0.2">
      <c r="A45" s="30"/>
      <c r="B45" s="32" t="s">
        <v>6</v>
      </c>
      <c r="C45" s="44">
        <v>4.6666666699999997</v>
      </c>
      <c r="D45" s="22">
        <v>0</v>
      </c>
      <c r="E45" s="22"/>
      <c r="F45" s="44">
        <v>26.3333333</v>
      </c>
      <c r="G45" s="22">
        <v>0</v>
      </c>
      <c r="H45" s="18"/>
      <c r="I45" s="18"/>
      <c r="J45" s="19"/>
    </row>
    <row r="46" spans="1:14" x14ac:dyDescent="0.2">
      <c r="A46" s="30"/>
      <c r="B46" s="32" t="s">
        <v>7</v>
      </c>
      <c r="C46" s="44">
        <v>4</v>
      </c>
      <c r="D46" s="22">
        <v>3</v>
      </c>
      <c r="E46" s="22"/>
      <c r="F46" s="44">
        <v>43.6666667</v>
      </c>
      <c r="G46" s="22">
        <v>3</v>
      </c>
      <c r="H46" s="18"/>
      <c r="I46" s="18"/>
      <c r="J46" s="19"/>
    </row>
    <row r="47" spans="1:14" x14ac:dyDescent="0.2">
      <c r="A47" s="30"/>
      <c r="B47" s="32" t="s">
        <v>20</v>
      </c>
      <c r="C47" s="44">
        <v>4</v>
      </c>
      <c r="D47" s="22">
        <v>0</v>
      </c>
      <c r="E47" s="22"/>
      <c r="F47" s="44">
        <v>60.3333333</v>
      </c>
      <c r="G47" s="22">
        <v>2</v>
      </c>
      <c r="H47" s="18"/>
      <c r="I47" s="18"/>
      <c r="J47" s="19"/>
    </row>
    <row r="48" spans="1:14" x14ac:dyDescent="0.2">
      <c r="A48" s="30"/>
      <c r="B48" s="32" t="s">
        <v>21</v>
      </c>
      <c r="C48" s="44"/>
      <c r="D48" s="22"/>
      <c r="E48" s="22"/>
      <c r="F48" s="44">
        <v>20.3333333</v>
      </c>
      <c r="G48" s="22">
        <v>0</v>
      </c>
      <c r="H48" s="18"/>
      <c r="I48" s="18"/>
      <c r="J48" s="19"/>
    </row>
    <row r="49" spans="1:10" x14ac:dyDescent="0.2">
      <c r="A49" s="30"/>
      <c r="B49" s="32" t="s">
        <v>22</v>
      </c>
      <c r="C49" s="44"/>
      <c r="D49" s="22"/>
      <c r="E49" s="22"/>
      <c r="F49" s="44">
        <v>27</v>
      </c>
      <c r="G49" s="22">
        <v>0</v>
      </c>
      <c r="H49" s="18"/>
      <c r="I49" s="18"/>
      <c r="J49" s="19"/>
    </row>
    <row r="50" spans="1:10" x14ac:dyDescent="0.2">
      <c r="A50" s="34"/>
      <c r="B50" s="58" t="s">
        <v>26</v>
      </c>
      <c r="C50" s="24"/>
      <c r="D50" s="25"/>
      <c r="E50" s="25"/>
      <c r="F50" s="48">
        <f>TTEST(C44:C47,F44:F49,2,2)</f>
        <v>2.6447116901381624E-3</v>
      </c>
      <c r="G50" s="48">
        <f>TTEST(D44:D47,G44:G49,2,2)</f>
        <v>0.85433103981411529</v>
      </c>
      <c r="H50" s="27"/>
      <c r="I50" s="27"/>
      <c r="J50" s="28"/>
    </row>
    <row r="51" spans="1:10" x14ac:dyDescent="0.2">
      <c r="A51" s="18"/>
      <c r="B51" s="60"/>
      <c r="C51" s="44"/>
      <c r="D51" s="22"/>
      <c r="E51" s="22"/>
      <c r="F51" s="65" t="s">
        <v>30</v>
      </c>
      <c r="G51" s="65" t="s">
        <v>31</v>
      </c>
      <c r="H51" s="18"/>
      <c r="I51" s="18"/>
      <c r="J51" s="18"/>
    </row>
    <row r="52" spans="1:10" x14ac:dyDescent="0.2">
      <c r="B52" s="1"/>
      <c r="C52" s="2"/>
      <c r="F52" s="2"/>
    </row>
    <row r="53" spans="1:10" x14ac:dyDescent="0.2">
      <c r="A53" s="45" t="s">
        <v>49</v>
      </c>
      <c r="B53" s="29"/>
      <c r="C53" s="29"/>
      <c r="D53" s="29"/>
      <c r="E53" s="29"/>
      <c r="F53" s="29"/>
      <c r="G53" s="29"/>
      <c r="H53" s="29"/>
      <c r="I53" s="12"/>
      <c r="J53" s="13"/>
    </row>
    <row r="54" spans="1:10" x14ac:dyDescent="0.2">
      <c r="A54" s="38" t="s">
        <v>43</v>
      </c>
      <c r="B54" s="38"/>
      <c r="C54" s="38"/>
      <c r="D54" s="38"/>
      <c r="E54" s="38"/>
      <c r="F54" s="38"/>
      <c r="G54" s="38"/>
      <c r="H54" s="38"/>
      <c r="I54" s="18"/>
      <c r="J54" s="19"/>
    </row>
    <row r="55" spans="1:10" x14ac:dyDescent="0.2">
      <c r="A55" s="30"/>
      <c r="B55" s="31"/>
      <c r="C55" s="72" t="s">
        <v>0</v>
      </c>
      <c r="D55" s="73"/>
      <c r="E55" s="73"/>
      <c r="F55" s="73"/>
      <c r="G55" s="74"/>
      <c r="H55" s="18"/>
      <c r="I55" s="18"/>
      <c r="J55" s="19"/>
    </row>
    <row r="56" spans="1:10" x14ac:dyDescent="0.2">
      <c r="A56" s="30"/>
      <c r="B56" s="32" t="s">
        <v>24</v>
      </c>
      <c r="C56" s="75" t="s">
        <v>44</v>
      </c>
      <c r="D56" s="75"/>
      <c r="E56" s="33"/>
      <c r="F56" s="75" t="s">
        <v>45</v>
      </c>
      <c r="G56" s="76"/>
      <c r="H56" s="18"/>
      <c r="I56" s="18"/>
      <c r="J56" s="19"/>
    </row>
    <row r="57" spans="1:10" x14ac:dyDescent="0.2">
      <c r="A57" s="30"/>
      <c r="B57" s="32"/>
      <c r="C57" s="42" t="s">
        <v>2</v>
      </c>
      <c r="D57" s="43" t="s">
        <v>3</v>
      </c>
      <c r="E57" s="43"/>
      <c r="F57" s="43" t="s">
        <v>4</v>
      </c>
      <c r="G57" s="43" t="s">
        <v>3</v>
      </c>
      <c r="H57" s="18"/>
      <c r="I57" s="18"/>
      <c r="J57" s="19"/>
    </row>
    <row r="58" spans="1:10" x14ac:dyDescent="0.2">
      <c r="A58" s="30"/>
      <c r="B58" s="32" t="s">
        <v>5</v>
      </c>
      <c r="C58" s="44">
        <v>1</v>
      </c>
      <c r="D58" s="22">
        <v>0</v>
      </c>
      <c r="E58" s="22"/>
      <c r="F58" s="22">
        <v>1</v>
      </c>
      <c r="G58" s="22">
        <v>1</v>
      </c>
      <c r="H58" s="18"/>
      <c r="I58" s="18"/>
      <c r="J58" s="19"/>
    </row>
    <row r="59" spans="1:10" x14ac:dyDescent="0.2">
      <c r="A59" s="30"/>
      <c r="B59" s="32" t="s">
        <v>6</v>
      </c>
      <c r="C59" s="44">
        <v>0</v>
      </c>
      <c r="D59" s="22">
        <v>2</v>
      </c>
      <c r="E59" s="22"/>
      <c r="F59" s="22">
        <v>0</v>
      </c>
      <c r="G59" s="22">
        <v>1</v>
      </c>
      <c r="H59" s="18"/>
      <c r="I59" s="18"/>
      <c r="J59" s="19"/>
    </row>
    <row r="60" spans="1:10" x14ac:dyDescent="0.2">
      <c r="A60" s="30"/>
      <c r="B60" s="32" t="s">
        <v>7</v>
      </c>
      <c r="C60" s="44">
        <v>2</v>
      </c>
      <c r="D60" s="22">
        <v>1</v>
      </c>
      <c r="E60" s="22"/>
      <c r="F60" s="22">
        <v>0</v>
      </c>
      <c r="G60" s="22">
        <v>0</v>
      </c>
      <c r="H60" s="18"/>
      <c r="I60" s="18"/>
      <c r="J60" s="19"/>
    </row>
    <row r="61" spans="1:10" x14ac:dyDescent="0.2">
      <c r="A61" s="30"/>
      <c r="B61" s="58" t="s">
        <v>26</v>
      </c>
      <c r="C61" s="18"/>
      <c r="D61" s="18"/>
      <c r="E61" s="18"/>
      <c r="F61" s="47">
        <f>TTEST(C58:C60,F58:F60,2,2)</f>
        <v>0.37390096630005903</v>
      </c>
      <c r="G61" s="47">
        <f>TTEST(D58:D60,G58:G60,2,2)</f>
        <v>0.6433299631818632</v>
      </c>
      <c r="H61" s="18"/>
      <c r="I61" s="18"/>
      <c r="J61" s="19"/>
    </row>
    <row r="62" spans="1:10" x14ac:dyDescent="0.2">
      <c r="A62" s="34"/>
      <c r="B62" s="27"/>
      <c r="C62" s="27"/>
      <c r="D62" s="27"/>
      <c r="E62" s="27"/>
      <c r="F62" s="66" t="s">
        <v>31</v>
      </c>
      <c r="G62" s="66" t="s">
        <v>31</v>
      </c>
      <c r="H62" s="27"/>
      <c r="I62" s="27"/>
      <c r="J62" s="28"/>
    </row>
  </sheetData>
  <mergeCells count="9">
    <mergeCell ref="C5:G5"/>
    <mergeCell ref="C41:G41"/>
    <mergeCell ref="C55:G55"/>
    <mergeCell ref="C56:D56"/>
    <mergeCell ref="F56:G56"/>
    <mergeCell ref="C6:D6"/>
    <mergeCell ref="F6:G6"/>
    <mergeCell ref="C42:D42"/>
    <mergeCell ref="F42:G4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Maura McGrail</cp:lastModifiedBy>
  <dcterms:created xsi:type="dcterms:W3CDTF">2022-03-21T20:44:37Z</dcterms:created>
  <dcterms:modified xsi:type="dcterms:W3CDTF">2022-04-28T00:31:47Z</dcterms:modified>
</cp:coreProperties>
</file>