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cgrail/Mirror/McGrail Manuscripts/Liu Kambakam Mingh et al 20-06-2021-RA-eLife-71478 UFlip conditional floxed alleles/04-27-22 eLIfe revision liu kambakam ming et al/04-27-22 v2 figures and Source data files/"/>
    </mc:Choice>
  </mc:AlternateContent>
  <xr:revisionPtr revIDLastSave="0" documentId="8_{81FF47AA-FBFC-E540-A1F8-31CC2069AD13}" xr6:coauthVersionLast="47" xr6:coauthVersionMax="47" xr10:uidLastSave="{00000000-0000-0000-0000-000000000000}"/>
  <bookViews>
    <workbookView xWindow="0" yWindow="460" windowWidth="25600" windowHeight="14480" xr2:uid="{E7D091E4-D5BB-344E-B23E-BB51F7B01C4A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E45" i="1"/>
  <c r="H44" i="1"/>
  <c r="E44" i="1"/>
  <c r="H43" i="1"/>
  <c r="E43" i="1"/>
  <c r="H41" i="1"/>
  <c r="E41" i="1"/>
  <c r="H40" i="1"/>
  <c r="E40" i="1"/>
  <c r="I40" i="1" s="1"/>
  <c r="J40" i="1" s="1"/>
  <c r="H39" i="1"/>
  <c r="E39" i="1"/>
  <c r="H35" i="1"/>
  <c r="E35" i="1"/>
  <c r="H34" i="1"/>
  <c r="E34" i="1"/>
  <c r="H33" i="1"/>
  <c r="E33" i="1"/>
  <c r="I33" i="1" s="1"/>
  <c r="J33" i="1" s="1"/>
  <c r="H31" i="1"/>
  <c r="E31" i="1"/>
  <c r="H30" i="1"/>
  <c r="E30" i="1"/>
  <c r="H29" i="1"/>
  <c r="E29" i="1"/>
  <c r="H22" i="1"/>
  <c r="E22" i="1"/>
  <c r="H21" i="1"/>
  <c r="E21" i="1"/>
  <c r="H20" i="1"/>
  <c r="E20" i="1"/>
  <c r="I20" i="1" s="1"/>
  <c r="J20" i="1" s="1"/>
  <c r="H18" i="1"/>
  <c r="E18" i="1"/>
  <c r="H17" i="1"/>
  <c r="E17" i="1"/>
  <c r="I17" i="1" s="1"/>
  <c r="J17" i="1" s="1"/>
  <c r="H16" i="1"/>
  <c r="E16" i="1"/>
  <c r="I16" i="1" s="1"/>
  <c r="J16" i="1" s="1"/>
  <c r="H12" i="1"/>
  <c r="E12" i="1"/>
  <c r="H11" i="1"/>
  <c r="E11" i="1"/>
  <c r="H10" i="1"/>
  <c r="E10" i="1"/>
  <c r="I10" i="1" s="1"/>
  <c r="J10" i="1" s="1"/>
  <c r="H8" i="1"/>
  <c r="E8" i="1"/>
  <c r="I8" i="1" s="1"/>
  <c r="J8" i="1" s="1"/>
  <c r="H7" i="1"/>
  <c r="E7" i="1"/>
  <c r="H6" i="1"/>
  <c r="E6" i="1"/>
  <c r="I6" i="1" s="1"/>
  <c r="J6" i="1" s="1"/>
  <c r="I43" i="1" l="1"/>
  <c r="J43" i="1" s="1"/>
  <c r="I21" i="1"/>
  <c r="J21" i="1" s="1"/>
  <c r="I39" i="1"/>
  <c r="J39" i="1" s="1"/>
  <c r="I44" i="1"/>
  <c r="J44" i="1" s="1"/>
  <c r="I45" i="1"/>
  <c r="J45" i="1" s="1"/>
  <c r="I18" i="1"/>
  <c r="J18" i="1" s="1"/>
  <c r="K17" i="1" s="1"/>
  <c r="L16" i="1" s="1"/>
  <c r="M16" i="1" s="1"/>
  <c r="I22" i="1"/>
  <c r="J22" i="1" s="1"/>
  <c r="K21" i="1" s="1"/>
  <c r="I29" i="1"/>
  <c r="J29" i="1" s="1"/>
  <c r="I12" i="1"/>
  <c r="J12" i="1" s="1"/>
  <c r="I7" i="1"/>
  <c r="J7" i="1" s="1"/>
  <c r="K7" i="1" s="1"/>
  <c r="I30" i="1"/>
  <c r="J30" i="1" s="1"/>
  <c r="I35" i="1"/>
  <c r="J35" i="1" s="1"/>
  <c r="I11" i="1"/>
  <c r="J11" i="1" s="1"/>
  <c r="I31" i="1"/>
  <c r="J31" i="1" s="1"/>
  <c r="I34" i="1"/>
  <c r="J34" i="1" s="1"/>
  <c r="I41" i="1"/>
  <c r="J41" i="1" s="1"/>
  <c r="K40" i="1" s="1"/>
  <c r="L40" i="1" s="1"/>
  <c r="M40" i="1" s="1"/>
  <c r="K44" i="1" l="1"/>
  <c r="K11" i="1"/>
  <c r="K34" i="1"/>
  <c r="L8" i="1"/>
  <c r="M8" i="1" s="1"/>
  <c r="L6" i="1"/>
  <c r="M6" i="1" s="1"/>
  <c r="L10" i="1"/>
  <c r="M10" i="1" s="1"/>
  <c r="K30" i="1"/>
  <c r="L34" i="1" s="1"/>
  <c r="M34" i="1" s="1"/>
  <c r="L45" i="1"/>
  <c r="M45" i="1" s="1"/>
  <c r="L11" i="1"/>
  <c r="M11" i="1" s="1"/>
  <c r="L12" i="1"/>
  <c r="M12" i="1" s="1"/>
  <c r="L20" i="1"/>
  <c r="M20" i="1" s="1"/>
  <c r="L17" i="1"/>
  <c r="M17" i="1" s="1"/>
  <c r="L39" i="1"/>
  <c r="M39" i="1" s="1"/>
  <c r="L41" i="1"/>
  <c r="M41" i="1" s="1"/>
  <c r="N40" i="1" s="1"/>
  <c r="L43" i="1"/>
  <c r="M43" i="1" s="1"/>
  <c r="L44" i="1"/>
  <c r="M44" i="1" s="1"/>
  <c r="L21" i="1"/>
  <c r="M21" i="1" s="1"/>
  <c r="L7" i="1"/>
  <c r="M7" i="1" s="1"/>
  <c r="L22" i="1"/>
  <c r="M22" i="1" s="1"/>
  <c r="L18" i="1"/>
  <c r="M18" i="1" s="1"/>
  <c r="M46" i="1" l="1"/>
  <c r="M23" i="1"/>
  <c r="M13" i="1"/>
  <c r="L35" i="1"/>
  <c r="M35" i="1" s="1"/>
  <c r="N7" i="1"/>
  <c r="N17" i="1"/>
  <c r="N21" i="1"/>
  <c r="N11" i="1"/>
  <c r="L29" i="1"/>
  <c r="M29" i="1" s="1"/>
  <c r="L33" i="1"/>
  <c r="M33" i="1" s="1"/>
  <c r="N44" i="1"/>
  <c r="L31" i="1"/>
  <c r="M31" i="1" s="1"/>
  <c r="L30" i="1"/>
  <c r="M30" i="1" s="1"/>
  <c r="N34" i="1" l="1"/>
  <c r="N30" i="1"/>
  <c r="M36" i="1"/>
</calcChain>
</file>

<file path=xl/sharedStrings.xml><?xml version="1.0" encoding="utf-8"?>
<sst xmlns="http://schemas.openxmlformats.org/spreadsheetml/2006/main" count="81" uniqueCount="27">
  <si>
    <t>average</t>
    <phoneticPr fontId="2" type="noConversion"/>
  </si>
  <si>
    <t>Delat CT</t>
    <phoneticPr fontId="2" type="noConversion"/>
  </si>
  <si>
    <t>2^-ΔCT</t>
    <phoneticPr fontId="2" type="noConversion"/>
  </si>
  <si>
    <t>2^-ΔΔ CT</t>
    <phoneticPr fontId="2" type="noConversion"/>
  </si>
  <si>
    <t>Percentage</t>
    <phoneticPr fontId="2" type="noConversion"/>
  </si>
  <si>
    <t>rep1</t>
    <phoneticPr fontId="2" type="noConversion"/>
  </si>
  <si>
    <t xml:space="preserve"> rep2</t>
    <phoneticPr fontId="2" type="noConversion"/>
  </si>
  <si>
    <t>rep3</t>
    <phoneticPr fontId="2" type="noConversion"/>
  </si>
  <si>
    <t xml:space="preserve"> rep1</t>
    <phoneticPr fontId="2" type="noConversion"/>
  </si>
  <si>
    <t>rep2</t>
    <phoneticPr fontId="2" type="noConversion"/>
  </si>
  <si>
    <t xml:space="preserve"> rep3</t>
    <phoneticPr fontId="2" type="noConversion"/>
  </si>
  <si>
    <t>5' junction</t>
  </si>
  <si>
    <t>3' junction</t>
  </si>
  <si>
    <r>
      <rPr>
        <b/>
        <i/>
        <sz val="11"/>
        <color theme="1"/>
        <rFont val="Arial"/>
        <family val="2"/>
      </rPr>
      <t>rbbp4-on ; neurod1-2A-Cre</t>
    </r>
    <r>
      <rPr>
        <b/>
        <sz val="11"/>
        <color theme="1"/>
        <rFont val="Arial"/>
        <family val="2"/>
      </rPr>
      <t xml:space="preserve"> inversion 5' and 3' junction qPCR</t>
    </r>
  </si>
  <si>
    <t>Figure 4 - figure supplement 1 D</t>
  </si>
  <si>
    <t>t-test</t>
  </si>
  <si>
    <t>*</t>
  </si>
  <si>
    <t>*</t>
    <phoneticPr fontId="2" type="noConversion"/>
  </si>
  <si>
    <t>**</t>
    <phoneticPr fontId="2" type="noConversion"/>
  </si>
  <si>
    <t>rps6kb1b</t>
  </si>
  <si>
    <t xml:space="preserve">rps6kb1b </t>
  </si>
  <si>
    <r>
      <t>rbbp4</t>
    </r>
    <r>
      <rPr>
        <i/>
        <vertAlign val="superscript"/>
        <sz val="11"/>
        <color theme="1"/>
        <rFont val="Arial"/>
        <family val="2"/>
      </rPr>
      <t>on/Δ4</t>
    </r>
  </si>
  <si>
    <r>
      <rPr>
        <b/>
        <i/>
        <sz val="11"/>
        <color theme="1"/>
        <rFont val="Arial"/>
        <family val="2"/>
      </rPr>
      <t>ascl1b-2A-Cre; rbbp4</t>
    </r>
    <r>
      <rPr>
        <b/>
        <i/>
        <vertAlign val="superscript"/>
        <sz val="11"/>
        <color theme="1"/>
        <rFont val="Arial"/>
        <family val="2"/>
      </rPr>
      <t>on/Δ4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inversion 5' and 3' junction qPCR</t>
    </r>
  </si>
  <si>
    <r>
      <t xml:space="preserve"> ascl1b-2A-Cre; rbbp4</t>
    </r>
    <r>
      <rPr>
        <i/>
        <vertAlign val="superscript"/>
        <sz val="11"/>
        <color theme="1"/>
        <rFont val="Arial"/>
        <family val="2"/>
      </rPr>
      <t>on/Δ4</t>
    </r>
  </si>
  <si>
    <r>
      <t xml:space="preserve"> neurod1-2A-Cre; rbbp4</t>
    </r>
    <r>
      <rPr>
        <i/>
        <vertAlign val="superscript"/>
        <sz val="11"/>
        <color theme="1"/>
        <rFont val="Arial"/>
        <family val="2"/>
      </rPr>
      <t>on/Δ4</t>
    </r>
  </si>
  <si>
    <t>Figure 6 - figure supplement 1 - Source data</t>
  </si>
  <si>
    <t>Figure 6 - figure supplement 1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</si>
</sst>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00"/>
  </numFmts>
  <fonts count="11" x14ac:knownFonts="1">
    <font>
      <sz val="12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sz val="9"/>
      <name val="Calibri"/>
      <family val="2"/>
      <charset val="134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i/>
      <vertAlign val="superscript"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5" xfId="0" applyFont="1" applyFill="1" applyBorder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Fill="1" applyBorder="1" applyAlignment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2" fontId="1" fillId="0" borderId="0" xfId="0" applyNumberFormat="1" applyFont="1" applyFill="1" applyBorder="1" applyAlignment="1" applyProtection="1">
      <alignment vertical="center"/>
    </xf>
    <xf numFmtId="2" fontId="1" fillId="0" borderId="7" xfId="0" applyNumberFormat="1" applyFont="1" applyFill="1" applyBorder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4" xfId="0" applyFont="1" applyBorder="1">
      <alignment vertical="center"/>
    </xf>
    <xf numFmtId="0" fontId="1" fillId="0" borderId="9" xfId="0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7" xfId="0" applyNumberFormat="1" applyFont="1" applyFill="1" applyBorder="1" applyAlignment="1" applyProtection="1">
      <alignment vertical="top"/>
      <protection locked="0"/>
    </xf>
    <xf numFmtId="2" fontId="4" fillId="0" borderId="0" xfId="0" applyNumberFormat="1" applyFont="1" applyFill="1" applyBorder="1" applyAlignment="1" applyProtection="1">
      <alignment vertical="top"/>
      <protection locked="0"/>
    </xf>
    <xf numFmtId="2" fontId="4" fillId="0" borderId="7" xfId="0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horizontal="center" vertical="top"/>
      <protection locked="0"/>
    </xf>
    <xf numFmtId="165" fontId="1" fillId="0" borderId="0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11A9-5CF3-DE4C-BF45-036AAA5CEDC4}">
  <dimension ref="A1:O47"/>
  <sheetViews>
    <sheetView tabSelected="1" workbookViewId="0">
      <selection activeCell="A26" sqref="A26"/>
    </sheetView>
  </sheetViews>
  <sheetFormatPr baseColWidth="10" defaultRowHeight="16" x14ac:dyDescent="0.2"/>
  <cols>
    <col min="1" max="1" width="32.1640625" style="34" customWidth="1"/>
    <col min="2" max="11" width="10.83203125" style="34"/>
    <col min="12" max="12" width="11" style="34" bestFit="1" customWidth="1"/>
    <col min="13" max="13" width="12.5" style="34" bestFit="1" customWidth="1"/>
    <col min="14" max="14" width="10.5" style="34" customWidth="1"/>
    <col min="15" max="16384" width="10.83203125" style="34"/>
  </cols>
  <sheetData>
    <row r="1" spans="1:15" s="18" customFormat="1" x14ac:dyDescent="0.2">
      <c r="A1" s="44" t="s">
        <v>25</v>
      </c>
      <c r="B1" s="44"/>
      <c r="C1" s="44"/>
      <c r="D1" s="44"/>
      <c r="E1" s="44"/>
      <c r="F1" s="44"/>
      <c r="G1" s="44"/>
    </row>
    <row r="2" spans="1:15" s="18" customFormat="1" x14ac:dyDescent="0.2">
      <c r="A2" s="27"/>
      <c r="B2" s="27"/>
      <c r="C2" s="27"/>
      <c r="D2" s="27"/>
      <c r="E2" s="27"/>
      <c r="F2" s="27"/>
      <c r="G2" s="27"/>
    </row>
    <row r="3" spans="1:15" x14ac:dyDescent="0.2">
      <c r="A3" s="25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x14ac:dyDescent="0.2">
      <c r="A4" s="22" t="s">
        <v>22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5"/>
    </row>
    <row r="5" spans="1:15" x14ac:dyDescent="0.15">
      <c r="A5" s="3"/>
      <c r="B5" s="9"/>
      <c r="C5" s="9" t="s">
        <v>11</v>
      </c>
      <c r="D5" s="9"/>
      <c r="E5" s="9" t="s">
        <v>0</v>
      </c>
      <c r="F5" s="24" t="s">
        <v>19</v>
      </c>
      <c r="G5" s="9"/>
      <c r="H5" s="9" t="s">
        <v>0</v>
      </c>
      <c r="I5" s="35" t="s">
        <v>1</v>
      </c>
      <c r="J5" s="36" t="s">
        <v>2</v>
      </c>
      <c r="K5" s="9" t="s">
        <v>0</v>
      </c>
      <c r="L5" s="36" t="s">
        <v>3</v>
      </c>
      <c r="M5" s="9" t="s">
        <v>4</v>
      </c>
      <c r="N5" s="4"/>
      <c r="O5" s="5"/>
    </row>
    <row r="6" spans="1:15" x14ac:dyDescent="0.2">
      <c r="A6" s="23"/>
      <c r="B6" s="36" t="s">
        <v>5</v>
      </c>
      <c r="C6" s="6">
        <v>23.379898196666399</v>
      </c>
      <c r="D6" s="6">
        <v>23.475189999342401</v>
      </c>
      <c r="E6" s="7">
        <f>AVERAGE(C6:D6)</f>
        <v>23.4275440980044</v>
      </c>
      <c r="F6" s="6">
        <v>21.908187298361099</v>
      </c>
      <c r="G6" s="6">
        <v>21.9257381711076</v>
      </c>
      <c r="H6" s="7">
        <f>AVERAGE(F6:G6)</f>
        <v>21.916962734734348</v>
      </c>
      <c r="I6" s="8">
        <f>E6-H6</f>
        <v>1.5105813632700524</v>
      </c>
      <c r="J6" s="8">
        <f>2^-I6</f>
        <v>0.35096976004100922</v>
      </c>
      <c r="K6" s="8"/>
      <c r="L6" s="8">
        <f>J6/$K$7</f>
        <v>0.99356793549769773</v>
      </c>
      <c r="M6" s="8">
        <f>L6*100</f>
        <v>99.356793549769776</v>
      </c>
      <c r="N6" s="4"/>
      <c r="O6" s="5"/>
    </row>
    <row r="7" spans="1:15" x14ac:dyDescent="0.2">
      <c r="A7" s="37" t="s">
        <v>21</v>
      </c>
      <c r="B7" s="36" t="s">
        <v>6</v>
      </c>
      <c r="C7" s="6">
        <v>23.907000830248201</v>
      </c>
      <c r="D7" s="6">
        <v>23.725378080549302</v>
      </c>
      <c r="E7" s="7">
        <f>AVERAGE(C7:D7)</f>
        <v>23.816189455398749</v>
      </c>
      <c r="F7" s="6">
        <v>22.378237844299701</v>
      </c>
      <c r="G7" s="6">
        <v>22.362934916620201</v>
      </c>
      <c r="H7" s="7">
        <f>AVERAGE(F7:G7)</f>
        <v>22.370586380459951</v>
      </c>
      <c r="I7" s="8">
        <f t="shared" ref="I7:I8" si="0">E7-H7</f>
        <v>1.4456030749387985</v>
      </c>
      <c r="J7" s="8">
        <f>2^-I7</f>
        <v>0.36713865505006371</v>
      </c>
      <c r="K7" s="8">
        <f>AVERAGE(J6:J8)</f>
        <v>0.35324183430416517</v>
      </c>
      <c r="L7" s="8">
        <f t="shared" ref="L7:L8" si="1">J7/$K$7</f>
        <v>1.0393408124303092</v>
      </c>
      <c r="M7" s="8">
        <f t="shared" ref="M7:M8" si="2">L7*100</f>
        <v>103.93408124303092</v>
      </c>
      <c r="N7" s="12">
        <f>AVERAGE(M6:M8)</f>
        <v>100</v>
      </c>
      <c r="O7" s="5"/>
    </row>
    <row r="8" spans="1:15" x14ac:dyDescent="0.2">
      <c r="A8" s="23"/>
      <c r="B8" s="36" t="s">
        <v>7</v>
      </c>
      <c r="C8" s="6">
        <v>23.9856649964571</v>
      </c>
      <c r="D8" s="6">
        <v>23.742306371109802</v>
      </c>
      <c r="E8" s="7">
        <f>AVERAGE(C8:D8)</f>
        <v>23.863985683783451</v>
      </c>
      <c r="F8" s="6">
        <v>22.422356488968902</v>
      </c>
      <c r="G8" s="6">
        <v>22.206518970699399</v>
      </c>
      <c r="H8" s="7">
        <f>AVERAGE(F8:G8)</f>
        <v>22.31443772983415</v>
      </c>
      <c r="I8" s="8">
        <f t="shared" si="0"/>
        <v>1.5495479539493004</v>
      </c>
      <c r="J8" s="8">
        <f>2^-I8</f>
        <v>0.34161708782142253</v>
      </c>
      <c r="K8" s="8"/>
      <c r="L8" s="8">
        <f t="shared" si="1"/>
        <v>0.96709125207199287</v>
      </c>
      <c r="M8" s="8">
        <f t="shared" si="2"/>
        <v>96.709125207199293</v>
      </c>
      <c r="N8" s="9"/>
      <c r="O8" s="5"/>
    </row>
    <row r="9" spans="1:15" x14ac:dyDescent="0.2">
      <c r="A9" s="3"/>
      <c r="B9" s="36"/>
      <c r="C9" s="7"/>
      <c r="D9" s="7"/>
      <c r="E9" s="7"/>
      <c r="F9" s="7"/>
      <c r="G9" s="7"/>
      <c r="H9" s="8"/>
      <c r="I9" s="8"/>
      <c r="J9" s="8"/>
      <c r="K9" s="8"/>
      <c r="L9" s="8"/>
      <c r="M9" s="8"/>
      <c r="N9" s="9"/>
      <c r="O9" s="5"/>
    </row>
    <row r="10" spans="1:15" x14ac:dyDescent="0.2">
      <c r="A10" s="23"/>
      <c r="B10" s="36" t="s">
        <v>8</v>
      </c>
      <c r="C10" s="6">
        <v>24.081733665080701</v>
      </c>
      <c r="D10" s="6">
        <v>23.996711845987999</v>
      </c>
      <c r="E10" s="7">
        <f>AVERAGE(C10:D10)</f>
        <v>24.03922275553435</v>
      </c>
      <c r="F10" s="6">
        <v>22.193454744241599</v>
      </c>
      <c r="G10" s="6">
        <v>22.183381925243101</v>
      </c>
      <c r="H10" s="7">
        <f>AVERAGE(F10:G10)</f>
        <v>22.188418334742352</v>
      </c>
      <c r="I10" s="8">
        <f>E10-H10</f>
        <v>1.8508044207919987</v>
      </c>
      <c r="J10" s="8">
        <f>2^-I10</f>
        <v>0.27723774213682995</v>
      </c>
      <c r="K10" s="8"/>
      <c r="L10" s="8">
        <f>J10/$K$7</f>
        <v>0.78483836061758605</v>
      </c>
      <c r="M10" s="8">
        <f>L10*100</f>
        <v>78.483836061758609</v>
      </c>
      <c r="N10" s="9"/>
      <c r="O10" s="5"/>
    </row>
    <row r="11" spans="1:15" x14ac:dyDescent="0.2">
      <c r="A11" s="37" t="s">
        <v>23</v>
      </c>
      <c r="B11" s="36" t="s">
        <v>9</v>
      </c>
      <c r="C11" s="6">
        <v>23.815124140106501</v>
      </c>
      <c r="D11" s="6">
        <v>23.677798815843701</v>
      </c>
      <c r="E11" s="7">
        <f>AVERAGE(C11:D11)</f>
        <v>23.746461477975103</v>
      </c>
      <c r="F11" s="6">
        <v>21.976499536641501</v>
      </c>
      <c r="G11" s="6">
        <v>22.0098673009363</v>
      </c>
      <c r="H11" s="7">
        <f>AVERAGE(F11:G11)</f>
        <v>21.993183418788902</v>
      </c>
      <c r="I11" s="8">
        <f t="shared" ref="I11:I12" si="3">E11-H11</f>
        <v>1.7532780591862007</v>
      </c>
      <c r="J11" s="8">
        <f>2^-I11</f>
        <v>0.29662702321592693</v>
      </c>
      <c r="K11" s="8">
        <f>AVERAGE(J10:J12)</f>
        <v>0.29711766129822065</v>
      </c>
      <c r="L11" s="8">
        <f t="shared" ref="L11:L12" si="4">J11/$K$7</f>
        <v>0.8397278985945672</v>
      </c>
      <c r="M11" s="8">
        <f t="shared" ref="M11:M12" si="5">L11*100</f>
        <v>83.972789859456725</v>
      </c>
      <c r="N11" s="12">
        <f>AVERAGE(M10:M12)</f>
        <v>84.111685662458129</v>
      </c>
      <c r="O11" s="5"/>
    </row>
    <row r="12" spans="1:15" x14ac:dyDescent="0.2">
      <c r="A12" s="23"/>
      <c r="B12" s="36" t="s">
        <v>10</v>
      </c>
      <c r="C12" s="6">
        <v>23.838009870775899</v>
      </c>
      <c r="D12" s="6">
        <v>23.708341410153</v>
      </c>
      <c r="E12" s="7">
        <f>AVERAGE(C12:D12)</f>
        <v>23.773175640464451</v>
      </c>
      <c r="F12" s="6">
        <v>22.1417902312471</v>
      </c>
      <c r="G12" s="6">
        <v>22.094110973651301</v>
      </c>
      <c r="H12" s="7">
        <f>AVERAGE(F12:G12)</f>
        <v>22.117950602449199</v>
      </c>
      <c r="I12" s="8">
        <f t="shared" si="3"/>
        <v>1.6552250380152529</v>
      </c>
      <c r="J12" s="8">
        <f>2^-I12</f>
        <v>0.31748821854190495</v>
      </c>
      <c r="K12" s="8"/>
      <c r="L12" s="8">
        <f t="shared" si="4"/>
        <v>0.8987843106615907</v>
      </c>
      <c r="M12" s="8">
        <f t="shared" si="5"/>
        <v>89.878431066159067</v>
      </c>
      <c r="N12" s="9"/>
      <c r="O12" s="5"/>
    </row>
    <row r="13" spans="1:15" x14ac:dyDescent="0.2">
      <c r="A13" s="3"/>
      <c r="B13" s="21"/>
      <c r="C13" s="4"/>
      <c r="D13" s="4"/>
      <c r="E13" s="4"/>
      <c r="F13" s="4"/>
      <c r="G13" s="4"/>
      <c r="H13" s="4"/>
      <c r="I13" s="4"/>
      <c r="J13" s="4"/>
      <c r="K13" s="4"/>
      <c r="L13" s="4"/>
      <c r="M13" s="28">
        <f>TTEST(M6:M8,M10:M12,2,2)</f>
        <v>1.5287527615217509E-2</v>
      </c>
      <c r="N13" s="32" t="s">
        <v>15</v>
      </c>
      <c r="O13" s="5"/>
    </row>
    <row r="14" spans="1:15" ht="18" x14ac:dyDescent="0.2">
      <c r="A14" s="3"/>
      <c r="B14" s="21"/>
      <c r="C14" s="4"/>
      <c r="D14" s="4"/>
      <c r="E14" s="4"/>
      <c r="F14" s="4"/>
      <c r="G14" s="4"/>
      <c r="H14" s="4"/>
      <c r="I14" s="4"/>
      <c r="J14" s="4"/>
      <c r="K14" s="4"/>
      <c r="L14" s="4"/>
      <c r="M14" s="42" t="s">
        <v>17</v>
      </c>
      <c r="N14" s="4"/>
      <c r="O14" s="5"/>
    </row>
    <row r="15" spans="1:15" x14ac:dyDescent="0.15">
      <c r="A15" s="3"/>
      <c r="B15" s="38"/>
      <c r="C15" s="9" t="s">
        <v>12</v>
      </c>
      <c r="D15" s="9"/>
      <c r="E15" s="9" t="s">
        <v>0</v>
      </c>
      <c r="F15" s="24" t="s">
        <v>19</v>
      </c>
      <c r="G15" s="9"/>
      <c r="H15" s="9" t="s">
        <v>0</v>
      </c>
      <c r="I15" s="35" t="s">
        <v>1</v>
      </c>
      <c r="J15" s="36" t="s">
        <v>2</v>
      </c>
      <c r="K15" s="9" t="s">
        <v>0</v>
      </c>
      <c r="L15" s="36" t="s">
        <v>3</v>
      </c>
      <c r="M15" s="9" t="s">
        <v>4</v>
      </c>
      <c r="N15" s="4"/>
      <c r="O15" s="5"/>
    </row>
    <row r="16" spans="1:15" x14ac:dyDescent="0.15">
      <c r="A16" s="23"/>
      <c r="B16" s="36" t="s">
        <v>5</v>
      </c>
      <c r="C16" s="10">
        <v>23.231385265313101</v>
      </c>
      <c r="D16" s="10">
        <v>23.2691291015499</v>
      </c>
      <c r="E16" s="11">
        <f>AVERAGE(C16:D16)</f>
        <v>23.250257183431501</v>
      </c>
      <c r="F16" s="10">
        <v>21.853542543405901</v>
      </c>
      <c r="G16" s="10">
        <v>21.928610593746999</v>
      </c>
      <c r="H16" s="11">
        <f>AVERAGE(F16:G16)</f>
        <v>21.891076568576452</v>
      </c>
      <c r="I16" s="12">
        <f>E16-H16</f>
        <v>1.3591806148550489</v>
      </c>
      <c r="J16" s="12">
        <f>2^-I16</f>
        <v>0.38980361769218252</v>
      </c>
      <c r="K16" s="12"/>
      <c r="L16" s="12">
        <f>J16/$K$17</f>
        <v>0.99136645770539455</v>
      </c>
      <c r="M16" s="12">
        <f>L16*100</f>
        <v>99.136645770539459</v>
      </c>
      <c r="N16" s="4"/>
      <c r="O16" s="5"/>
    </row>
    <row r="17" spans="1:15" x14ac:dyDescent="0.15">
      <c r="A17" s="37" t="s">
        <v>21</v>
      </c>
      <c r="B17" s="36" t="s">
        <v>6</v>
      </c>
      <c r="C17" s="10">
        <v>23.538170279715398</v>
      </c>
      <c r="D17" s="10">
        <v>23.6541271808678</v>
      </c>
      <c r="E17" s="11">
        <f>AVERAGE(C17:D17)</f>
        <v>23.596148730291599</v>
      </c>
      <c r="F17" s="10">
        <v>22.2131563812917</v>
      </c>
      <c r="G17" s="10">
        <v>22.253653045426098</v>
      </c>
      <c r="H17" s="11">
        <f>AVERAGE(F17:G17)</f>
        <v>22.233404713358901</v>
      </c>
      <c r="I17" s="12">
        <f t="shared" ref="I17:I18" si="6">E17-H17</f>
        <v>1.3627440169326981</v>
      </c>
      <c r="J17" s="12">
        <f>2^-I17</f>
        <v>0.3888420055903456</v>
      </c>
      <c r="K17" s="12">
        <f>AVERAGE(J16:J18)</f>
        <v>0.39319831194855787</v>
      </c>
      <c r="L17" s="12">
        <f t="shared" ref="L17:L18" si="7">J17/$K$17</f>
        <v>0.98892084165716809</v>
      </c>
      <c r="M17" s="12">
        <f t="shared" ref="M17:M18" si="8">L17*100</f>
        <v>98.89208416571681</v>
      </c>
      <c r="N17" s="12">
        <f>AVERAGE(M16:M18)</f>
        <v>100.00000000000001</v>
      </c>
      <c r="O17" s="5"/>
    </row>
    <row r="18" spans="1:15" x14ac:dyDescent="0.15">
      <c r="A18" s="23"/>
      <c r="B18" s="36" t="s">
        <v>7</v>
      </c>
      <c r="C18" s="10">
        <v>23.652374234252701</v>
      </c>
      <c r="D18" s="10">
        <v>23.6696523607405</v>
      </c>
      <c r="E18" s="11">
        <f>AVERAGE(C18:D18)</f>
        <v>23.661013297496602</v>
      </c>
      <c r="F18" s="10">
        <v>22.433709643882601</v>
      </c>
      <c r="G18" s="10">
        <v>22.251300490876499</v>
      </c>
      <c r="H18" s="11">
        <f>AVERAGE(F18:G18)</f>
        <v>22.342505067379548</v>
      </c>
      <c r="I18" s="12">
        <f t="shared" si="6"/>
        <v>1.3185082301170539</v>
      </c>
      <c r="J18" s="12">
        <f>2^-I18</f>
        <v>0.4009493125631457</v>
      </c>
      <c r="K18" s="12"/>
      <c r="L18" s="12">
        <f t="shared" si="7"/>
        <v>1.0197127006374378</v>
      </c>
      <c r="M18" s="12">
        <f t="shared" si="8"/>
        <v>101.97127006374377</v>
      </c>
      <c r="N18" s="9"/>
      <c r="O18" s="5"/>
    </row>
    <row r="19" spans="1:15" x14ac:dyDescent="0.2">
      <c r="A19" s="3"/>
      <c r="B19" s="36"/>
      <c r="C19" s="11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9"/>
      <c r="O19" s="5"/>
    </row>
    <row r="20" spans="1:15" x14ac:dyDescent="0.15">
      <c r="A20" s="23"/>
      <c r="B20" s="36" t="s">
        <v>8</v>
      </c>
      <c r="C20" s="10">
        <v>24.051137517574499</v>
      </c>
      <c r="D20" s="10">
        <v>23.971868149273501</v>
      </c>
      <c r="E20" s="11">
        <f>AVERAGE(C20:D20)</f>
        <v>24.011502833424</v>
      </c>
      <c r="F20" s="10">
        <v>22.381491825011</v>
      </c>
      <c r="G20" s="10">
        <v>22.257572686084799</v>
      </c>
      <c r="H20" s="11">
        <f>AVERAGE(F20:G20)</f>
        <v>22.319532255547898</v>
      </c>
      <c r="I20" s="12">
        <f>E20-H20</f>
        <v>1.6919705778761021</v>
      </c>
      <c r="J20" s="12">
        <f>2^-I20</f>
        <v>0.30950388462458051</v>
      </c>
      <c r="K20" s="12"/>
      <c r="L20" s="12">
        <f>J20/$K$17</f>
        <v>0.78714448973797446</v>
      </c>
      <c r="M20" s="12">
        <f>L20*100</f>
        <v>78.714448973797445</v>
      </c>
      <c r="N20" s="9"/>
      <c r="O20" s="5"/>
    </row>
    <row r="21" spans="1:15" x14ac:dyDescent="0.15">
      <c r="A21" s="37" t="s">
        <v>23</v>
      </c>
      <c r="B21" s="36" t="s">
        <v>9</v>
      </c>
      <c r="C21" s="10">
        <v>23.672612845234202</v>
      </c>
      <c r="D21" s="10">
        <v>23.5037472652476</v>
      </c>
      <c r="E21" s="11">
        <f>AVERAGE(C21:D21)</f>
        <v>23.588180055240901</v>
      </c>
      <c r="F21" s="10">
        <v>22.030425885909001</v>
      </c>
      <c r="G21" s="10">
        <v>22.035778245465799</v>
      </c>
      <c r="H21" s="11">
        <f>AVERAGE(F21:G21)</f>
        <v>22.033102065687402</v>
      </c>
      <c r="I21" s="12">
        <f t="shared" ref="I21:I22" si="9">E21-H21</f>
        <v>1.5550779895534994</v>
      </c>
      <c r="J21" s="12">
        <f>2^-I21</f>
        <v>0.34031013206112209</v>
      </c>
      <c r="K21" s="12">
        <f>AVERAGE(J20:J22)</f>
        <v>0.31759146707497049</v>
      </c>
      <c r="L21" s="12">
        <f t="shared" ref="L21:L22" si="10">J21/$K$17</f>
        <v>0.86549235263666358</v>
      </c>
      <c r="M21" s="12">
        <f t="shared" ref="M21:M22" si="11">L21*100</f>
        <v>86.549235263666361</v>
      </c>
      <c r="N21" s="12">
        <f>AVERAGE(M20:M22)</f>
        <v>80.771320075382462</v>
      </c>
      <c r="O21" s="5"/>
    </row>
    <row r="22" spans="1:15" x14ac:dyDescent="0.15">
      <c r="A22" s="23"/>
      <c r="B22" s="36" t="s">
        <v>10</v>
      </c>
      <c r="C22" s="10">
        <v>24.182697411578399</v>
      </c>
      <c r="D22" s="10">
        <v>24.0591157394345</v>
      </c>
      <c r="E22" s="11">
        <f>AVERAGE(C22:D22)</f>
        <v>24.120906575506449</v>
      </c>
      <c r="F22" s="10">
        <v>22.383783285316401</v>
      </c>
      <c r="G22" s="10">
        <v>22.412431990939599</v>
      </c>
      <c r="H22" s="11">
        <f>AVERAGE(F22:G22)</f>
        <v>22.398107638128</v>
      </c>
      <c r="I22" s="12">
        <f t="shared" si="9"/>
        <v>1.7227989373784496</v>
      </c>
      <c r="J22" s="12">
        <f>2^-I22</f>
        <v>0.30296038453920893</v>
      </c>
      <c r="K22" s="12"/>
      <c r="L22" s="12">
        <f t="shared" si="10"/>
        <v>0.77050275988683603</v>
      </c>
      <c r="M22" s="12">
        <f t="shared" si="11"/>
        <v>77.050275988683609</v>
      </c>
      <c r="N22" s="9"/>
      <c r="O22" s="5"/>
    </row>
    <row r="23" spans="1:15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29">
        <f>TTEST(M16:M18,M20:M22,2,2)</f>
        <v>3.3988064314413734E-3</v>
      </c>
      <c r="N23" s="33" t="s">
        <v>15</v>
      </c>
      <c r="O23" s="15"/>
    </row>
    <row r="24" spans="1:15" ht="18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42" t="s">
        <v>18</v>
      </c>
      <c r="N24" s="17"/>
      <c r="O24" s="5"/>
    </row>
    <row r="25" spans="1:15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9"/>
      <c r="N25" s="17"/>
      <c r="O25" s="5"/>
    </row>
    <row r="26" spans="1:15" x14ac:dyDescent="0.2">
      <c r="A26" s="25" t="s">
        <v>26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</row>
    <row r="27" spans="1:15" x14ac:dyDescent="0.2">
      <c r="A27" s="22" t="s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5"/>
    </row>
    <row r="28" spans="1:15" x14ac:dyDescent="0.15">
      <c r="A28" s="16"/>
      <c r="B28" s="17"/>
      <c r="C28" s="9" t="s">
        <v>11</v>
      </c>
      <c r="D28" s="9"/>
      <c r="E28" s="9" t="s">
        <v>0</v>
      </c>
      <c r="F28" s="24" t="s">
        <v>20</v>
      </c>
      <c r="G28" s="9"/>
      <c r="H28" s="9" t="s">
        <v>0</v>
      </c>
      <c r="I28" s="35" t="s">
        <v>1</v>
      </c>
      <c r="J28" s="36" t="s">
        <v>2</v>
      </c>
      <c r="K28" s="9" t="s">
        <v>0</v>
      </c>
      <c r="L28" s="36" t="s">
        <v>3</v>
      </c>
      <c r="M28" s="9" t="s">
        <v>4</v>
      </c>
      <c r="N28" s="17"/>
      <c r="O28" s="5"/>
    </row>
    <row r="29" spans="1:15" x14ac:dyDescent="0.15">
      <c r="A29" s="23"/>
      <c r="B29" s="36" t="s">
        <v>5</v>
      </c>
      <c r="C29" s="10">
        <v>24.1743098</v>
      </c>
      <c r="D29" s="10">
        <v>24.28832667</v>
      </c>
      <c r="E29" s="11">
        <f>AVERAGE(C29:D29)</f>
        <v>24.231318235</v>
      </c>
      <c r="F29" s="10">
        <v>22.770194270000001</v>
      </c>
      <c r="G29" s="10">
        <v>22.85268057</v>
      </c>
      <c r="H29" s="11">
        <f>AVERAGE(F29:G29)</f>
        <v>22.811437420000001</v>
      </c>
      <c r="I29" s="12">
        <f>E29-H29</f>
        <v>1.4198808149999991</v>
      </c>
      <c r="J29" s="12">
        <f>2^-I29</f>
        <v>0.37374318683462682</v>
      </c>
      <c r="K29" s="9"/>
      <c r="L29" s="12">
        <f>J29/$K$30</f>
        <v>0.96542934222526933</v>
      </c>
      <c r="M29" s="12">
        <f>L29*100</f>
        <v>96.542934222526938</v>
      </c>
      <c r="N29" s="4"/>
      <c r="O29" s="5"/>
    </row>
    <row r="30" spans="1:15" x14ac:dyDescent="0.15">
      <c r="A30" s="37" t="s">
        <v>21</v>
      </c>
      <c r="B30" s="36" t="s">
        <v>6</v>
      </c>
      <c r="C30" s="10">
        <v>24.31177387</v>
      </c>
      <c r="D30" s="10">
        <v>24.250321849999999</v>
      </c>
      <c r="E30" s="11">
        <f>AVERAGE(C30:D30)</f>
        <v>24.281047860000001</v>
      </c>
      <c r="F30" s="10">
        <v>22.996147560000001</v>
      </c>
      <c r="G30" s="10">
        <v>22.928173610000002</v>
      </c>
      <c r="H30" s="11">
        <f>AVERAGE(F30:G30)</f>
        <v>22.962160584999999</v>
      </c>
      <c r="I30" s="12">
        <f t="shared" ref="I30:I31" si="12">E30-H30</f>
        <v>1.3188872750000016</v>
      </c>
      <c r="J30" s="12">
        <f>2^-I30</f>
        <v>0.40084398342716582</v>
      </c>
      <c r="K30" s="12">
        <f>AVERAGE(J29:J31)</f>
        <v>0.3871264011648603</v>
      </c>
      <c r="L30" s="12">
        <f t="shared" ref="L30:L31" si="13">J30/$K$30</f>
        <v>1.035434375493455</v>
      </c>
      <c r="M30" s="12">
        <f t="shared" ref="M30:M31" si="14">L30*100</f>
        <v>103.5434375493455</v>
      </c>
      <c r="N30" s="39">
        <f>AVERAGE(M29:M31)</f>
        <v>100</v>
      </c>
      <c r="O30" s="5"/>
    </row>
    <row r="31" spans="1:15" x14ac:dyDescent="0.15">
      <c r="A31" s="23"/>
      <c r="B31" s="36" t="s">
        <v>7</v>
      </c>
      <c r="C31" s="10">
        <v>24.094873809999999</v>
      </c>
      <c r="D31" s="10">
        <v>24.108771610000002</v>
      </c>
      <c r="E31" s="11">
        <f>AVERAGE(C31:D31)</f>
        <v>24.10182271</v>
      </c>
      <c r="F31" s="10">
        <v>22.834562859999998</v>
      </c>
      <c r="G31" s="10">
        <v>22.628342530000001</v>
      </c>
      <c r="H31" s="11">
        <f>AVERAGE(F31:G31)</f>
        <v>22.731452695000002</v>
      </c>
      <c r="I31" s="12">
        <f t="shared" si="12"/>
        <v>1.3703700149999989</v>
      </c>
      <c r="J31" s="12">
        <f>2^-I31</f>
        <v>0.38679203323278821</v>
      </c>
      <c r="K31" s="9"/>
      <c r="L31" s="12">
        <f t="shared" si="13"/>
        <v>0.9991362822812756</v>
      </c>
      <c r="M31" s="12">
        <f t="shared" si="14"/>
        <v>99.913628228127564</v>
      </c>
      <c r="N31" s="9"/>
      <c r="O31" s="5"/>
    </row>
    <row r="32" spans="1:15" x14ac:dyDescent="0.2">
      <c r="A32" s="3"/>
      <c r="B32" s="36"/>
      <c r="C32" s="11"/>
      <c r="D32" s="11"/>
      <c r="E32" s="11"/>
      <c r="F32" s="11"/>
      <c r="G32" s="11"/>
      <c r="H32" s="12"/>
      <c r="I32" s="12"/>
      <c r="J32" s="12"/>
      <c r="K32" s="9"/>
      <c r="L32" s="12"/>
      <c r="M32" s="12"/>
      <c r="N32" s="9"/>
      <c r="O32" s="5"/>
    </row>
    <row r="33" spans="1:15" x14ac:dyDescent="0.15">
      <c r="A33" s="23"/>
      <c r="B33" s="36" t="s">
        <v>8</v>
      </c>
      <c r="C33" s="10">
        <v>24.60298066</v>
      </c>
      <c r="D33" s="10">
        <v>24.484860139999999</v>
      </c>
      <c r="E33" s="11">
        <f>AVERAGE(C33:D33)</f>
        <v>24.543920399999998</v>
      </c>
      <c r="F33" s="10">
        <v>23.044981270000001</v>
      </c>
      <c r="G33" s="10">
        <v>23.025530509999999</v>
      </c>
      <c r="H33" s="11">
        <f>AVERAGE(F33:G33)</f>
        <v>23.035255890000002</v>
      </c>
      <c r="I33" s="12">
        <f>E33-H33</f>
        <v>1.5086645099999956</v>
      </c>
      <c r="J33" s="12">
        <f>2^-I33</f>
        <v>0.35143638995561222</v>
      </c>
      <c r="K33" s="9"/>
      <c r="L33" s="12">
        <f>J33/$K$30</f>
        <v>0.90780786042528461</v>
      </c>
      <c r="M33" s="12">
        <f>L33*100</f>
        <v>90.780786042528462</v>
      </c>
      <c r="N33" s="9"/>
      <c r="O33" s="5"/>
    </row>
    <row r="34" spans="1:15" x14ac:dyDescent="0.15">
      <c r="A34" s="37" t="s">
        <v>24</v>
      </c>
      <c r="B34" s="36" t="s">
        <v>9</v>
      </c>
      <c r="C34" s="10">
        <v>24.27809117</v>
      </c>
      <c r="D34" s="10">
        <v>24.217315060000001</v>
      </c>
      <c r="E34" s="11">
        <f>AVERAGE(C34:D34)</f>
        <v>24.247703115</v>
      </c>
      <c r="F34" s="10">
        <v>22.586165149999999</v>
      </c>
      <c r="G34" s="10">
        <v>22.60641214</v>
      </c>
      <c r="H34" s="11">
        <f>AVERAGE(F34:G34)</f>
        <v>22.596288645000001</v>
      </c>
      <c r="I34" s="12">
        <f t="shared" ref="I34:I35" si="15">E34-H34</f>
        <v>1.6514144699999989</v>
      </c>
      <c r="J34" s="12">
        <f>2^-I34</f>
        <v>0.31832790368038283</v>
      </c>
      <c r="K34" s="12">
        <f>AVERAGE(J33:J35)</f>
        <v>0.32504760361518575</v>
      </c>
      <c r="L34" s="12">
        <f t="shared" ref="L34:L35" si="16">J34/$K$30</f>
        <v>0.82228414988628173</v>
      </c>
      <c r="M34" s="12">
        <f t="shared" ref="M34:M35" si="17">L34*100</f>
        <v>82.228414988628174</v>
      </c>
      <c r="N34" s="39">
        <f>AVERAGE(M33:M35)</f>
        <v>83.964204620795712</v>
      </c>
      <c r="O34" s="5"/>
    </row>
    <row r="35" spans="1:15" x14ac:dyDescent="0.15">
      <c r="A35" s="23"/>
      <c r="B35" s="36" t="s">
        <v>10</v>
      </c>
      <c r="C35" s="10">
        <v>24.382887360000002</v>
      </c>
      <c r="D35" s="10">
        <v>24.208085109999999</v>
      </c>
      <c r="E35" s="11">
        <f>AVERAGE(C35:D35)</f>
        <v>24.295486234999998</v>
      </c>
      <c r="F35" s="10">
        <v>22.559500929999999</v>
      </c>
      <c r="G35" s="10">
        <v>22.608812499999999</v>
      </c>
      <c r="H35" s="11">
        <f>AVERAGE(F35:G35)</f>
        <v>22.584156714999999</v>
      </c>
      <c r="I35" s="12">
        <f t="shared" si="15"/>
        <v>1.7113295199999996</v>
      </c>
      <c r="J35" s="12">
        <f>2^-I35</f>
        <v>0.30537851720956222</v>
      </c>
      <c r="K35" s="9"/>
      <c r="L35" s="12">
        <f t="shared" si="16"/>
        <v>0.78883412831230482</v>
      </c>
      <c r="M35" s="12">
        <f t="shared" si="17"/>
        <v>78.883412831230487</v>
      </c>
      <c r="N35" s="9"/>
      <c r="O35" s="5"/>
    </row>
    <row r="36" spans="1:15" x14ac:dyDescent="0.2">
      <c r="A36" s="3"/>
      <c r="B36" s="4"/>
      <c r="C36" s="19"/>
      <c r="D36" s="19"/>
      <c r="E36" s="19"/>
      <c r="F36" s="19"/>
      <c r="G36" s="19"/>
      <c r="H36" s="19"/>
      <c r="I36" s="19"/>
      <c r="J36" s="19"/>
      <c r="K36" s="4"/>
      <c r="L36" s="19"/>
      <c r="M36" s="30">
        <f>TTEST(M29:M31,M33:M35,2,2)</f>
        <v>1.7078133762750383E-2</v>
      </c>
      <c r="N36" s="32" t="s">
        <v>15</v>
      </c>
      <c r="O36" s="5"/>
    </row>
    <row r="37" spans="1:15" ht="18" x14ac:dyDescent="0.2">
      <c r="A37" s="3"/>
      <c r="B37" s="4"/>
      <c r="C37" s="19"/>
      <c r="D37" s="19"/>
      <c r="E37" s="19"/>
      <c r="F37" s="19"/>
      <c r="G37" s="19"/>
      <c r="H37" s="19"/>
      <c r="I37" s="19"/>
      <c r="J37" s="19"/>
      <c r="K37" s="4"/>
      <c r="L37" s="19"/>
      <c r="M37" s="43" t="s">
        <v>16</v>
      </c>
      <c r="N37" s="4"/>
      <c r="O37" s="5"/>
    </row>
    <row r="38" spans="1:15" x14ac:dyDescent="0.15">
      <c r="A38" s="3"/>
      <c r="B38" s="9"/>
      <c r="C38" s="12" t="s">
        <v>12</v>
      </c>
      <c r="D38" s="12"/>
      <c r="E38" s="12" t="s">
        <v>0</v>
      </c>
      <c r="F38" s="26" t="s">
        <v>20</v>
      </c>
      <c r="G38" s="12"/>
      <c r="H38" s="12" t="s">
        <v>0</v>
      </c>
      <c r="I38" s="40" t="s">
        <v>1</v>
      </c>
      <c r="J38" s="41" t="s">
        <v>2</v>
      </c>
      <c r="K38" s="9" t="s">
        <v>0</v>
      </c>
      <c r="L38" s="41" t="s">
        <v>3</v>
      </c>
      <c r="M38" s="12" t="s">
        <v>4</v>
      </c>
      <c r="N38" s="4"/>
      <c r="O38" s="5"/>
    </row>
    <row r="39" spans="1:15" x14ac:dyDescent="0.15">
      <c r="A39" s="23"/>
      <c r="B39" s="36" t="s">
        <v>5</v>
      </c>
      <c r="C39" s="10">
        <v>25.838157670000001</v>
      </c>
      <c r="D39" s="10">
        <v>25.94071302</v>
      </c>
      <c r="E39" s="11">
        <f>AVERAGE(C39:D39)</f>
        <v>25.889435345000003</v>
      </c>
      <c r="F39" s="10">
        <v>22.770194270000001</v>
      </c>
      <c r="G39" s="10">
        <v>22.85268057</v>
      </c>
      <c r="H39" s="11">
        <f>AVERAGE(F39:G39)</f>
        <v>22.811437420000001</v>
      </c>
      <c r="I39" s="12">
        <f>E39-H39</f>
        <v>3.0779979250000018</v>
      </c>
      <c r="J39" s="12">
        <f>2^-I39</f>
        <v>0.11842142914800625</v>
      </c>
      <c r="K39" s="9"/>
      <c r="L39" s="12">
        <f>J39/$K$40</f>
        <v>1.0629902726727389</v>
      </c>
      <c r="M39" s="12">
        <f>L39*100</f>
        <v>106.2990272672739</v>
      </c>
      <c r="N39" s="4"/>
      <c r="O39" s="5"/>
    </row>
    <row r="40" spans="1:15" x14ac:dyDescent="0.15">
      <c r="A40" s="37" t="s">
        <v>21</v>
      </c>
      <c r="B40" s="36" t="s">
        <v>6</v>
      </c>
      <c r="C40" s="10">
        <v>26.222029559999999</v>
      </c>
      <c r="D40" s="10">
        <v>26.154878270000001</v>
      </c>
      <c r="E40" s="11">
        <f>AVERAGE(C40:D40)</f>
        <v>26.188453915</v>
      </c>
      <c r="F40" s="10">
        <v>22.996147560000001</v>
      </c>
      <c r="G40" s="10">
        <v>22.928173610000002</v>
      </c>
      <c r="H40" s="11">
        <f>AVERAGE(F40:G40)</f>
        <v>22.962160584999999</v>
      </c>
      <c r="I40" s="12">
        <f t="shared" ref="I40:I41" si="18">E40-H40</f>
        <v>3.2262933300000007</v>
      </c>
      <c r="J40" s="12">
        <f>2^-I40</f>
        <v>0.10685354447289697</v>
      </c>
      <c r="K40" s="12">
        <f>AVERAGE(J39:J41)</f>
        <v>0.11140405720764716</v>
      </c>
      <c r="L40" s="12">
        <f t="shared" ref="L40:L41" si="19">J40/$K$40</f>
        <v>0.95915307890206858</v>
      </c>
      <c r="M40" s="12">
        <f t="shared" ref="M40:M41" si="20">L40*100</f>
        <v>95.915307890206861</v>
      </c>
      <c r="N40" s="39">
        <f>AVERAGE(M39:M41)</f>
        <v>100.00000000000001</v>
      </c>
      <c r="O40" s="5"/>
    </row>
    <row r="41" spans="1:15" x14ac:dyDescent="0.15">
      <c r="A41" s="23"/>
      <c r="B41" s="36" t="s">
        <v>7</v>
      </c>
      <c r="C41" s="10">
        <v>25.825042799999999</v>
      </c>
      <c r="D41" s="10">
        <v>26.03472545</v>
      </c>
      <c r="E41" s="11">
        <f>AVERAGE(C41:D41)</f>
        <v>25.929884125000001</v>
      </c>
      <c r="F41" s="10">
        <v>22.834562859999998</v>
      </c>
      <c r="G41" s="10">
        <v>22.628342530000001</v>
      </c>
      <c r="H41" s="11">
        <f>AVERAGE(F41:G41)</f>
        <v>22.731452695000002</v>
      </c>
      <c r="I41" s="12">
        <f t="shared" si="18"/>
        <v>3.1984314299999994</v>
      </c>
      <c r="J41" s="12">
        <f>2^-I41</f>
        <v>0.1089371980020383</v>
      </c>
      <c r="K41" s="9"/>
      <c r="L41" s="12">
        <f t="shared" si="19"/>
        <v>0.97785664842519282</v>
      </c>
      <c r="M41" s="12">
        <f t="shared" si="20"/>
        <v>97.785664842519282</v>
      </c>
      <c r="N41" s="9"/>
      <c r="O41" s="5"/>
    </row>
    <row r="42" spans="1:15" x14ac:dyDescent="0.2">
      <c r="A42" s="3"/>
      <c r="B42" s="36"/>
      <c r="C42" s="11"/>
      <c r="D42" s="11"/>
      <c r="E42" s="11"/>
      <c r="F42" s="11"/>
      <c r="G42" s="11"/>
      <c r="H42" s="12"/>
      <c r="I42" s="12"/>
      <c r="J42" s="12"/>
      <c r="K42" s="9"/>
      <c r="L42" s="12"/>
      <c r="M42" s="12"/>
      <c r="N42" s="9"/>
      <c r="O42" s="5"/>
    </row>
    <row r="43" spans="1:15" x14ac:dyDescent="0.15">
      <c r="A43" s="23"/>
      <c r="B43" s="36" t="s">
        <v>8</v>
      </c>
      <c r="C43" s="10">
        <v>26.359414050000002</v>
      </c>
      <c r="D43" s="10">
        <v>26.58746854</v>
      </c>
      <c r="E43" s="11">
        <f>AVERAGE(C43:D43)</f>
        <v>26.473441295000001</v>
      </c>
      <c r="F43" s="10">
        <v>23.044981270000001</v>
      </c>
      <c r="G43" s="10">
        <v>23.025530509999999</v>
      </c>
      <c r="H43" s="11">
        <f>AVERAGE(F43:G43)</f>
        <v>23.035255890000002</v>
      </c>
      <c r="I43" s="12">
        <f>E43-H43</f>
        <v>3.4381854049999987</v>
      </c>
      <c r="J43" s="12">
        <f>2^-I43</f>
        <v>9.2257793271847369E-2</v>
      </c>
      <c r="K43" s="9"/>
      <c r="L43" s="12">
        <f>J43/$K$40</f>
        <v>0.82813674460605258</v>
      </c>
      <c r="M43" s="12">
        <f>L43*100</f>
        <v>82.813674460605256</v>
      </c>
      <c r="N43" s="9"/>
      <c r="O43" s="5"/>
    </row>
    <row r="44" spans="1:15" x14ac:dyDescent="0.15">
      <c r="A44" s="37" t="s">
        <v>24</v>
      </c>
      <c r="B44" s="36" t="s">
        <v>9</v>
      </c>
      <c r="C44" s="10">
        <v>26.27256869</v>
      </c>
      <c r="D44" s="10">
        <v>25.83206569</v>
      </c>
      <c r="E44" s="11">
        <f>AVERAGE(C44:D44)</f>
        <v>26.05231719</v>
      </c>
      <c r="F44" s="10">
        <v>22.586165149999999</v>
      </c>
      <c r="G44" s="10">
        <v>22.60641214</v>
      </c>
      <c r="H44" s="11">
        <f>AVERAGE(F44:G44)</f>
        <v>22.596288645000001</v>
      </c>
      <c r="I44" s="12">
        <f t="shared" ref="I44:I45" si="21">E44-H44</f>
        <v>3.4560285449999988</v>
      </c>
      <c r="J44" s="12">
        <f>2^-I44</f>
        <v>9.1123783193388833E-2</v>
      </c>
      <c r="K44" s="12">
        <f>AVERAGE(J43:J45)</f>
        <v>9.243653025023145E-2</v>
      </c>
      <c r="L44" s="12">
        <f t="shared" ref="L44:L45" si="22">J44/$K$40</f>
        <v>0.8179574916516934</v>
      </c>
      <c r="M44" s="12">
        <f t="shared" ref="M44:M45" si="23">L44*100</f>
        <v>81.79574916516934</v>
      </c>
      <c r="N44" s="39">
        <f>AVERAGE(M43:M45)</f>
        <v>82.974114737974091</v>
      </c>
      <c r="O44" s="5"/>
    </row>
    <row r="45" spans="1:15" x14ac:dyDescent="0.15">
      <c r="A45" s="23"/>
      <c r="B45" s="36" t="s">
        <v>10</v>
      </c>
      <c r="C45" s="10">
        <v>26.080070920000001</v>
      </c>
      <c r="D45" s="10">
        <v>25.91284387</v>
      </c>
      <c r="E45" s="11">
        <f>AVERAGE(C45:D45)</f>
        <v>25.996457395</v>
      </c>
      <c r="F45" s="10">
        <v>22.559500929999999</v>
      </c>
      <c r="G45" s="10">
        <v>22.608812499999999</v>
      </c>
      <c r="H45" s="11">
        <f>AVERAGE(F45:G45)</f>
        <v>22.584156714999999</v>
      </c>
      <c r="I45" s="12">
        <f t="shared" si="21"/>
        <v>3.4123006800000013</v>
      </c>
      <c r="J45" s="12">
        <f>2^-I45</f>
        <v>9.3928014285458147E-2</v>
      </c>
      <c r="K45" s="9"/>
      <c r="L45" s="12">
        <f t="shared" si="22"/>
        <v>0.84312920588147666</v>
      </c>
      <c r="M45" s="12">
        <f t="shared" si="23"/>
        <v>84.312920588147662</v>
      </c>
      <c r="N45" s="9"/>
      <c r="O45" s="5"/>
    </row>
    <row r="46" spans="1:15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20"/>
      <c r="M46" s="31">
        <f>TTEST(M39:M41,M43:M45,2,2)</f>
        <v>6.5432336836648468E-3</v>
      </c>
      <c r="N46" s="33" t="s">
        <v>15</v>
      </c>
      <c r="O46" s="15"/>
    </row>
    <row r="47" spans="1:15" ht="18" x14ac:dyDescent="0.2">
      <c r="M47" s="43" t="s">
        <v>16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Maura McGrail</cp:lastModifiedBy>
  <dcterms:created xsi:type="dcterms:W3CDTF">2022-04-05T21:36:42Z</dcterms:created>
  <dcterms:modified xsi:type="dcterms:W3CDTF">2022-04-28T00:32:22Z</dcterms:modified>
</cp:coreProperties>
</file>