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cgrail/Mirror/McGrail Manuscripts/Liu Kambakam Mingh et al 20-06-2021-RA-eLife-71478 UFlip conditional floxed alleles/04-27-22 eLIfe revision liu kambakam ming et al/04-27-22 v2 figures and Source data files/"/>
    </mc:Choice>
  </mc:AlternateContent>
  <xr:revisionPtr revIDLastSave="0" documentId="8_{565ED101-3272-AF40-BC08-0F32E19E92A3}" xr6:coauthVersionLast="47" xr6:coauthVersionMax="47" xr10:uidLastSave="{00000000-0000-0000-0000-000000000000}"/>
  <bookViews>
    <workbookView xWindow="2740" yWindow="1660" windowWidth="33200" windowHeight="18540" activeTab="1" xr2:uid="{5A461260-BD20-4948-95EC-C5ACC18B033D}"/>
  </bookViews>
  <sheets>
    <sheet name="rb1-off het incross" sheetId="1" r:id="rId1"/>
    <sheet name="rb1-on het incross" sheetId="2" r:id="rId2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2" l="1"/>
  <c r="E46" i="2"/>
  <c r="E45" i="2"/>
  <c r="E42" i="2"/>
  <c r="E41" i="2"/>
  <c r="E40" i="2"/>
  <c r="E37" i="2"/>
  <c r="E36" i="2"/>
  <c r="E35" i="2"/>
  <c r="E32" i="2"/>
  <c r="F32" i="2" s="1"/>
  <c r="G32" i="2" s="1"/>
  <c r="H32" i="2" s="1"/>
  <c r="I32" i="2" s="1"/>
  <c r="E31" i="2"/>
  <c r="F31" i="2" s="1"/>
  <c r="G31" i="2" s="1"/>
  <c r="H31" i="2" s="1"/>
  <c r="I31" i="2" s="1"/>
  <c r="E30" i="2"/>
  <c r="F30" i="2" s="1"/>
  <c r="G30" i="2" s="1"/>
  <c r="H30" i="2" s="1"/>
  <c r="E27" i="2"/>
  <c r="F27" i="2" s="1"/>
  <c r="G27" i="2" s="1"/>
  <c r="H27" i="2" s="1"/>
  <c r="I27" i="2" s="1"/>
  <c r="E26" i="2"/>
  <c r="F26" i="2" s="1"/>
  <c r="G26" i="2" s="1"/>
  <c r="H26" i="2" s="1"/>
  <c r="I26" i="2" s="1"/>
  <c r="E25" i="2"/>
  <c r="F25" i="2" s="1"/>
  <c r="G25" i="2" s="1"/>
  <c r="H25" i="2" s="1"/>
  <c r="E22" i="2"/>
  <c r="E21" i="2"/>
  <c r="E20" i="2"/>
  <c r="E17" i="2"/>
  <c r="F17" i="2" s="1"/>
  <c r="G17" i="2" s="1"/>
  <c r="H17" i="2" s="1"/>
  <c r="I17" i="2" s="1"/>
  <c r="E16" i="2"/>
  <c r="F16" i="2" s="1"/>
  <c r="G16" i="2" s="1"/>
  <c r="H16" i="2" s="1"/>
  <c r="I16" i="2" s="1"/>
  <c r="E15" i="2"/>
  <c r="F15" i="2" s="1"/>
  <c r="G15" i="2" s="1"/>
  <c r="H15" i="2" s="1"/>
  <c r="E12" i="2"/>
  <c r="F12" i="2" s="1"/>
  <c r="G12" i="2" s="1"/>
  <c r="H12" i="2" s="1"/>
  <c r="I12" i="2" s="1"/>
  <c r="E11" i="2"/>
  <c r="E10" i="2"/>
  <c r="E7" i="2"/>
  <c r="E6" i="2"/>
  <c r="E5" i="2"/>
  <c r="F5" i="2" s="1"/>
  <c r="F7" i="2" l="1"/>
  <c r="G7" i="2" s="1"/>
  <c r="H7" i="2" s="1"/>
  <c r="I7" i="2" s="1"/>
  <c r="F20" i="2"/>
  <c r="F21" i="2"/>
  <c r="G21" i="2" s="1"/>
  <c r="H21" i="2" s="1"/>
  <c r="I21" i="2" s="1"/>
  <c r="F6" i="2"/>
  <c r="G6" i="2" s="1"/>
  <c r="H6" i="2" s="1"/>
  <c r="I6" i="2" s="1"/>
  <c r="F10" i="2"/>
  <c r="G10" i="2" s="1"/>
  <c r="H10" i="2" s="1"/>
  <c r="I10" i="2" s="1"/>
  <c r="F22" i="2"/>
  <c r="G22" i="2" s="1"/>
  <c r="H22" i="2" s="1"/>
  <c r="I22" i="2" s="1"/>
  <c r="F11" i="2"/>
  <c r="G11" i="2" s="1"/>
  <c r="H11" i="2" s="1"/>
  <c r="I11" i="2" s="1"/>
  <c r="I15" i="2"/>
  <c r="H18" i="2"/>
  <c r="H33" i="2"/>
  <c r="I30" i="2"/>
  <c r="H28" i="2"/>
  <c r="I25" i="2"/>
  <c r="I33" i="2" s="1"/>
  <c r="G5" i="2"/>
  <c r="H5" i="2" s="1"/>
  <c r="I5" i="2" s="1"/>
  <c r="F23" i="2"/>
  <c r="G20" i="2"/>
  <c r="H20" i="2" s="1"/>
  <c r="I13" i="2" l="1"/>
  <c r="I18" i="2"/>
  <c r="H23" i="2"/>
  <c r="I20" i="2"/>
  <c r="I28" i="2" s="1"/>
  <c r="I15" i="1" l="1"/>
  <c r="I14" i="1"/>
  <c r="I13" i="1"/>
  <c r="E13" i="1"/>
  <c r="I11" i="1"/>
  <c r="I10" i="1"/>
  <c r="I9" i="1"/>
  <c r="I7" i="1"/>
  <c r="I6" i="1"/>
  <c r="I5" i="1"/>
  <c r="I16" i="1" l="1"/>
  <c r="I12" i="1"/>
</calcChain>
</file>

<file path=xl/sharedStrings.xml><?xml version="1.0" encoding="utf-8"?>
<sst xmlns="http://schemas.openxmlformats.org/spreadsheetml/2006/main" count="92" uniqueCount="30">
  <si>
    <t>Gene</t>
  </si>
  <si>
    <t>TR1</t>
  </si>
  <si>
    <t>TR2</t>
  </si>
  <si>
    <t>Avg</t>
  </si>
  <si>
    <t>Δct (target-reference)</t>
  </si>
  <si>
    <t>ΔΔct (target-control)</t>
  </si>
  <si>
    <t>2^-ΔΔct</t>
  </si>
  <si>
    <t>percentage</t>
    <phoneticPr fontId="2" type="noConversion"/>
  </si>
  <si>
    <r>
      <rPr>
        <i/>
        <sz val="11"/>
        <color theme="1"/>
        <rFont val="Arial"/>
        <family val="2"/>
      </rPr>
      <t>rb1</t>
    </r>
    <r>
      <rPr>
        <sz val="11"/>
        <color theme="1"/>
        <rFont val="Arial"/>
        <family val="2"/>
      </rPr>
      <t xml:space="preserve"> ex6-ex8</t>
    </r>
  </si>
  <si>
    <t>+/+ rep1</t>
    <phoneticPr fontId="3" type="noConversion"/>
  </si>
  <si>
    <t>+/+ rep2</t>
    <phoneticPr fontId="3" type="noConversion"/>
  </si>
  <si>
    <t>+/+ rep3</t>
    <phoneticPr fontId="3" type="noConversion"/>
  </si>
  <si>
    <r>
      <rPr>
        <i/>
        <sz val="11"/>
        <color theme="1"/>
        <rFont val="Arial"/>
        <family val="2"/>
      </rPr>
      <t>rb1</t>
    </r>
    <r>
      <rPr>
        <sz val="11"/>
        <color theme="1"/>
        <rFont val="Arial"/>
        <family val="2"/>
      </rPr>
      <t xml:space="preserve"> ex23-ex24</t>
    </r>
  </si>
  <si>
    <t>rps6kb1b</t>
  </si>
  <si>
    <t>t-test</t>
    <phoneticPr fontId="1" type="noConversion"/>
  </si>
  <si>
    <r>
      <rPr>
        <i/>
        <sz val="10"/>
        <rFont val="Arial"/>
        <family val="2"/>
      </rPr>
      <t>rb1</t>
    </r>
    <r>
      <rPr>
        <i/>
        <vertAlign val="superscript"/>
        <sz val="10"/>
        <rFont val="Arial"/>
        <family val="2"/>
      </rPr>
      <t>off</t>
    </r>
    <r>
      <rPr>
        <vertAlign val="superscript"/>
        <sz val="10"/>
        <rFont val="Arial"/>
        <family val="2"/>
      </rPr>
      <t>/+</t>
    </r>
    <r>
      <rPr>
        <sz val="10"/>
        <rFont val="Arial"/>
        <family val="2"/>
      </rPr>
      <t xml:space="preserve"> rep1</t>
    </r>
  </si>
  <si>
    <r>
      <rPr>
        <i/>
        <sz val="10"/>
        <rFont val="Arial"/>
        <family val="2"/>
      </rPr>
      <t>rb1</t>
    </r>
    <r>
      <rPr>
        <i/>
        <vertAlign val="superscript"/>
        <sz val="10"/>
        <rFont val="Arial"/>
        <family val="2"/>
      </rPr>
      <t>off</t>
    </r>
    <r>
      <rPr>
        <vertAlign val="superscript"/>
        <sz val="10"/>
        <rFont val="Arial"/>
        <family val="2"/>
      </rPr>
      <t>/+</t>
    </r>
    <r>
      <rPr>
        <sz val="10"/>
        <rFont val="Arial"/>
        <family val="2"/>
      </rPr>
      <t xml:space="preserve"> rep2</t>
    </r>
  </si>
  <si>
    <r>
      <rPr>
        <i/>
        <sz val="10"/>
        <rFont val="Arial"/>
        <family val="2"/>
      </rPr>
      <t>rb1</t>
    </r>
    <r>
      <rPr>
        <i/>
        <vertAlign val="superscript"/>
        <sz val="10"/>
        <rFont val="Arial"/>
        <family val="2"/>
      </rPr>
      <t>off</t>
    </r>
    <r>
      <rPr>
        <vertAlign val="superscript"/>
        <sz val="10"/>
        <rFont val="Arial"/>
        <family val="2"/>
      </rPr>
      <t>/+</t>
    </r>
    <r>
      <rPr>
        <sz val="10"/>
        <rFont val="Arial"/>
        <family val="2"/>
      </rPr>
      <t xml:space="preserve"> rep3</t>
    </r>
  </si>
  <si>
    <r>
      <rPr>
        <i/>
        <sz val="10"/>
        <rFont val="Arial"/>
        <family val="2"/>
      </rPr>
      <t>rb1</t>
    </r>
    <r>
      <rPr>
        <i/>
        <vertAlign val="superscript"/>
        <sz val="10"/>
        <rFont val="Arial"/>
        <family val="2"/>
      </rPr>
      <t>off/off</t>
    </r>
    <r>
      <rPr>
        <sz val="10"/>
        <rFont val="Arial"/>
        <family val="2"/>
      </rPr>
      <t xml:space="preserve"> rep1</t>
    </r>
  </si>
  <si>
    <r>
      <rPr>
        <i/>
        <sz val="10"/>
        <rFont val="Arial"/>
        <family val="2"/>
      </rPr>
      <t>rb1</t>
    </r>
    <r>
      <rPr>
        <i/>
        <vertAlign val="superscript"/>
        <sz val="10"/>
        <rFont val="Arial"/>
        <family val="2"/>
      </rPr>
      <t>off/off</t>
    </r>
    <r>
      <rPr>
        <sz val="10"/>
        <rFont val="Arial"/>
        <family val="2"/>
      </rPr>
      <t xml:space="preserve"> rep2</t>
    </r>
  </si>
  <si>
    <r>
      <rPr>
        <i/>
        <sz val="10"/>
        <rFont val="Arial"/>
        <family val="2"/>
      </rPr>
      <t>rb1</t>
    </r>
    <r>
      <rPr>
        <i/>
        <vertAlign val="superscript"/>
        <sz val="10"/>
        <rFont val="Arial"/>
        <family val="2"/>
      </rPr>
      <t>off/off</t>
    </r>
    <r>
      <rPr>
        <sz val="10"/>
        <rFont val="Arial"/>
        <family val="2"/>
      </rPr>
      <t xml:space="preserve"> rep3</t>
    </r>
  </si>
  <si>
    <r>
      <rPr>
        <i/>
        <sz val="10"/>
        <rFont val="Arial"/>
        <family val="2"/>
      </rPr>
      <t>rb1</t>
    </r>
    <r>
      <rPr>
        <i/>
        <vertAlign val="superscript"/>
        <sz val="10"/>
        <rFont val="Arial"/>
        <family val="2"/>
      </rPr>
      <t>on/on</t>
    </r>
    <r>
      <rPr>
        <sz val="10"/>
        <rFont val="Arial"/>
        <family val="2"/>
      </rPr>
      <t xml:space="preserve"> rep1</t>
    </r>
  </si>
  <si>
    <r>
      <rPr>
        <i/>
        <sz val="10"/>
        <rFont val="Arial"/>
        <family val="2"/>
      </rPr>
      <t>rb1</t>
    </r>
    <r>
      <rPr>
        <i/>
        <vertAlign val="superscript"/>
        <sz val="10"/>
        <rFont val="Arial"/>
        <family val="2"/>
      </rPr>
      <t>on/on</t>
    </r>
    <r>
      <rPr>
        <sz val="10"/>
        <rFont val="Arial"/>
        <family val="2"/>
      </rPr>
      <t xml:space="preserve"> rep2</t>
    </r>
  </si>
  <si>
    <r>
      <rPr>
        <i/>
        <sz val="10"/>
        <rFont val="Arial"/>
        <family val="2"/>
      </rPr>
      <t>rb1</t>
    </r>
    <r>
      <rPr>
        <i/>
        <vertAlign val="superscript"/>
        <sz val="10"/>
        <rFont val="Arial"/>
        <family val="2"/>
      </rPr>
      <t>on/on</t>
    </r>
    <r>
      <rPr>
        <sz val="10"/>
        <rFont val="Arial"/>
        <family val="2"/>
      </rPr>
      <t xml:space="preserve"> rep3</t>
    </r>
  </si>
  <si>
    <r>
      <rPr>
        <i/>
        <sz val="10"/>
        <rFont val="Arial"/>
        <family val="2"/>
      </rPr>
      <t>rb1</t>
    </r>
    <r>
      <rPr>
        <i/>
        <vertAlign val="superscript"/>
        <sz val="10"/>
        <rFont val="Arial"/>
        <family val="2"/>
      </rPr>
      <t>on</t>
    </r>
    <r>
      <rPr>
        <vertAlign val="superscript"/>
        <sz val="10"/>
        <rFont val="Arial"/>
        <family val="2"/>
      </rPr>
      <t>/+</t>
    </r>
    <r>
      <rPr>
        <sz val="10"/>
        <rFont val="Arial"/>
        <family val="2"/>
      </rPr>
      <t xml:space="preserve"> rep1</t>
    </r>
  </si>
  <si>
    <r>
      <rPr>
        <i/>
        <sz val="10"/>
        <rFont val="Arial"/>
        <family val="2"/>
      </rPr>
      <t>rb1</t>
    </r>
    <r>
      <rPr>
        <i/>
        <vertAlign val="superscript"/>
        <sz val="10"/>
        <rFont val="Arial"/>
        <family val="2"/>
      </rPr>
      <t>on</t>
    </r>
    <r>
      <rPr>
        <vertAlign val="superscript"/>
        <sz val="10"/>
        <rFont val="Arial"/>
        <family val="2"/>
      </rPr>
      <t>/+</t>
    </r>
    <r>
      <rPr>
        <sz val="10"/>
        <rFont val="Arial"/>
        <family val="2"/>
      </rPr>
      <t xml:space="preserve"> rep2</t>
    </r>
  </si>
  <si>
    <r>
      <rPr>
        <i/>
        <sz val="10"/>
        <rFont val="Arial"/>
        <family val="2"/>
      </rPr>
      <t>rb1</t>
    </r>
    <r>
      <rPr>
        <i/>
        <vertAlign val="superscript"/>
        <sz val="10"/>
        <rFont val="Arial"/>
        <family val="2"/>
      </rPr>
      <t>on</t>
    </r>
    <r>
      <rPr>
        <vertAlign val="superscript"/>
        <sz val="10"/>
        <rFont val="Arial"/>
        <family val="2"/>
      </rPr>
      <t>/+</t>
    </r>
    <r>
      <rPr>
        <sz val="10"/>
        <rFont val="Arial"/>
        <family val="2"/>
      </rPr>
      <t xml:space="preserve"> rep3</t>
    </r>
  </si>
  <si>
    <r>
      <t xml:space="preserve">Figure 7 - Source data. RT-qPCR of </t>
    </r>
    <r>
      <rPr>
        <b/>
        <i/>
        <sz val="11"/>
        <color theme="1"/>
        <rFont val="Arial"/>
        <family val="2"/>
      </rPr>
      <t>rb1</t>
    </r>
    <r>
      <rPr>
        <b/>
        <sz val="11"/>
        <color theme="1"/>
        <rFont val="Arial"/>
        <family val="2"/>
      </rPr>
      <t xml:space="preserve"> mRNA levels in progeny from </t>
    </r>
    <r>
      <rPr>
        <b/>
        <i/>
        <sz val="11"/>
        <color theme="1"/>
        <rFont val="Arial"/>
        <family val="2"/>
      </rPr>
      <t>rb1</t>
    </r>
    <r>
      <rPr>
        <b/>
        <i/>
        <vertAlign val="superscript"/>
        <sz val="11"/>
        <color theme="1"/>
        <rFont val="Arial"/>
        <family val="2"/>
      </rPr>
      <t>off/+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incross and </t>
    </r>
    <r>
      <rPr>
        <b/>
        <i/>
        <sz val="11"/>
        <color theme="1"/>
        <rFont val="Arial"/>
        <family val="2"/>
      </rPr>
      <t>rb1</t>
    </r>
    <r>
      <rPr>
        <b/>
        <i/>
        <vertAlign val="superscript"/>
        <sz val="11"/>
        <color theme="1"/>
        <rFont val="Arial"/>
        <family val="2"/>
      </rPr>
      <t>on/+</t>
    </r>
    <r>
      <rPr>
        <b/>
        <sz val="11"/>
        <color theme="1"/>
        <rFont val="Arial"/>
        <family val="2"/>
      </rPr>
      <t xml:space="preserve"> incross</t>
    </r>
  </si>
  <si>
    <r>
      <t xml:space="preserve">Figure 7 B  - </t>
    </r>
    <r>
      <rPr>
        <b/>
        <i/>
        <sz val="11"/>
        <color theme="1"/>
        <rFont val="Arial"/>
        <family val="2"/>
      </rPr>
      <t>rb1</t>
    </r>
    <r>
      <rPr>
        <b/>
        <i/>
        <vertAlign val="superscript"/>
        <sz val="11"/>
        <color theme="1"/>
        <rFont val="Arial"/>
        <family val="2"/>
      </rPr>
      <t>off/+</t>
    </r>
    <r>
      <rPr>
        <b/>
        <vertAlign val="superscript"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incross RT-qPCR source data		</t>
    </r>
  </si>
  <si>
    <r>
      <t xml:space="preserve">Figure 7 J </t>
    </r>
    <r>
      <rPr>
        <b/>
        <i/>
        <sz val="11"/>
        <color theme="1"/>
        <rFont val="Arial"/>
        <family val="2"/>
      </rPr>
      <t>rb1</t>
    </r>
    <r>
      <rPr>
        <b/>
        <i/>
        <vertAlign val="superscript"/>
        <sz val="11"/>
        <color theme="1"/>
        <rFont val="Arial"/>
        <family val="2"/>
      </rPr>
      <t>on/+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incross RT-qPCR source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</si>
</sst>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;\-###0.00"/>
    <numFmt numFmtId="165" formatCode="0.00_);\(0.00\)"/>
  </numFmts>
  <fonts count="16" x14ac:knownFonts="1">
    <font>
      <sz val="12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sz val="8.25"/>
      <name val="Microsoft Sans Serif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i/>
      <vertAlign val="super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top"/>
      <protection locked="0"/>
    </xf>
  </cellStyleXfs>
  <cellXfs count="47">
    <xf numFmtId="0" fontId="0" fillId="0" borderId="0" xfId="0">
      <alignment vertical="center"/>
    </xf>
    <xf numFmtId="0" fontId="5" fillId="0" borderId="0" xfId="0" applyFont="1" applyFill="1" applyAlignment="1"/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4" xfId="0" applyFont="1" applyFill="1" applyBorder="1" applyAlignment="1"/>
    <xf numFmtId="0" fontId="5" fillId="0" borderId="0" xfId="0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4" fillId="0" borderId="0" xfId="0" applyFont="1" applyAlignment="1"/>
    <xf numFmtId="0" fontId="8" fillId="0" borderId="4" xfId="0" applyFont="1" applyBorder="1" applyAlignment="1"/>
    <xf numFmtId="0" fontId="8" fillId="0" borderId="4" xfId="0" applyFont="1" applyFill="1" applyBorder="1" applyAlignment="1"/>
    <xf numFmtId="0" fontId="9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64" fontId="6" fillId="0" borderId="0" xfId="1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65" fontId="6" fillId="0" borderId="0" xfId="1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left"/>
    </xf>
    <xf numFmtId="164" fontId="6" fillId="0" borderId="7" xfId="1" applyNumberFormat="1" applyFont="1" applyFill="1" applyBorder="1" applyAlignment="1" applyProtection="1">
      <alignment horizontal="left" vertical="center"/>
    </xf>
    <xf numFmtId="164" fontId="5" fillId="0" borderId="7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5" xfId="0" applyFont="1" applyFill="1" applyBorder="1" applyAlignment="1">
      <alignment horizontal="left"/>
    </xf>
    <xf numFmtId="0" fontId="4" fillId="0" borderId="9" xfId="0" applyFont="1" applyBorder="1" applyAlignment="1"/>
    <xf numFmtId="0" fontId="4" fillId="0" borderId="9" xfId="0" applyFont="1" applyFill="1" applyBorder="1" applyAlignment="1"/>
  </cellXfs>
  <cellStyles count="2">
    <cellStyle name="Normal" xfId="0" builtinId="0"/>
    <cellStyle name="Normal 3" xfId="1" xr:uid="{4414CAEC-DAA6-2F44-9DD1-3F8A569017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CD686-6CBE-5445-A074-A843B40EA522}">
  <dimension ref="A1:S47"/>
  <sheetViews>
    <sheetView topLeftCell="A7" zoomScale="90" zoomScaleNormal="90" workbookViewId="0">
      <selection activeCell="L13" sqref="L13"/>
    </sheetView>
  </sheetViews>
  <sheetFormatPr baseColWidth="10" defaultRowHeight="14" x14ac:dyDescent="0.15"/>
  <cols>
    <col min="1" max="1" width="16" style="7" customWidth="1"/>
    <col min="2" max="2" width="26.6640625" style="7" customWidth="1"/>
    <col min="3" max="5" width="16.6640625" style="7" customWidth="1"/>
    <col min="6" max="7" width="20.33203125" style="7" customWidth="1"/>
    <col min="8" max="9" width="16.6640625" style="7" customWidth="1"/>
    <col min="10" max="10" width="8.83203125" style="7" customWidth="1"/>
    <col min="11" max="11" width="18.83203125" style="1" customWidth="1"/>
    <col min="12" max="12" width="26.83203125" style="1" customWidth="1"/>
    <col min="13" max="15" width="8.83203125" style="29" customWidth="1"/>
    <col min="16" max="19" width="19.1640625" style="29" customWidth="1"/>
    <col min="20" max="261" width="8.83203125" style="7" customWidth="1"/>
    <col min="262" max="262" width="8.6640625" style="7" customWidth="1"/>
    <col min="263" max="517" width="8.83203125" style="7" customWidth="1"/>
    <col min="518" max="518" width="8.6640625" style="7" customWidth="1"/>
    <col min="519" max="773" width="8.83203125" style="7" customWidth="1"/>
    <col min="774" max="774" width="8.6640625" style="7" customWidth="1"/>
    <col min="775" max="1029" width="8.83203125" style="7" customWidth="1"/>
    <col min="1030" max="1030" width="8.6640625" style="7" customWidth="1"/>
    <col min="1031" max="1285" width="8.83203125" style="7" customWidth="1"/>
    <col min="1286" max="1286" width="8.6640625" style="7" customWidth="1"/>
    <col min="1287" max="1541" width="8.83203125" style="7" customWidth="1"/>
    <col min="1542" max="1542" width="8.6640625" style="7" customWidth="1"/>
    <col min="1543" max="1797" width="8.83203125" style="7" customWidth="1"/>
    <col min="1798" max="1798" width="8.6640625" style="7" customWidth="1"/>
    <col min="1799" max="2053" width="8.83203125" style="7" customWidth="1"/>
    <col min="2054" max="2054" width="8.6640625" style="7" customWidth="1"/>
    <col min="2055" max="2309" width="8.83203125" style="7" customWidth="1"/>
    <col min="2310" max="2310" width="8.6640625" style="7" customWidth="1"/>
    <col min="2311" max="2565" width="8.83203125" style="7" customWidth="1"/>
    <col min="2566" max="2566" width="8.6640625" style="7" customWidth="1"/>
    <col min="2567" max="2821" width="8.83203125" style="7" customWidth="1"/>
    <col min="2822" max="2822" width="8.6640625" style="7" customWidth="1"/>
    <col min="2823" max="3077" width="8.83203125" style="7" customWidth="1"/>
    <col min="3078" max="3078" width="8.6640625" style="7" customWidth="1"/>
    <col min="3079" max="3333" width="8.83203125" style="7" customWidth="1"/>
    <col min="3334" max="3334" width="8.6640625" style="7" customWidth="1"/>
    <col min="3335" max="3589" width="8.83203125" style="7" customWidth="1"/>
    <col min="3590" max="3590" width="8.6640625" style="7" customWidth="1"/>
    <col min="3591" max="3845" width="8.83203125" style="7" customWidth="1"/>
    <col min="3846" max="3846" width="8.6640625" style="7" customWidth="1"/>
    <col min="3847" max="4101" width="8.83203125" style="7" customWidth="1"/>
    <col min="4102" max="4102" width="8.6640625" style="7" customWidth="1"/>
    <col min="4103" max="4357" width="8.83203125" style="7" customWidth="1"/>
    <col min="4358" max="4358" width="8.6640625" style="7" customWidth="1"/>
    <col min="4359" max="4613" width="8.83203125" style="7" customWidth="1"/>
    <col min="4614" max="4614" width="8.6640625" style="7" customWidth="1"/>
    <col min="4615" max="4869" width="8.83203125" style="7" customWidth="1"/>
    <col min="4870" max="4870" width="8.6640625" style="7" customWidth="1"/>
    <col min="4871" max="5125" width="8.83203125" style="7" customWidth="1"/>
    <col min="5126" max="5126" width="8.6640625" style="7" customWidth="1"/>
    <col min="5127" max="5381" width="8.83203125" style="7" customWidth="1"/>
    <col min="5382" max="5382" width="8.6640625" style="7" customWidth="1"/>
    <col min="5383" max="5637" width="8.83203125" style="7" customWidth="1"/>
    <col min="5638" max="5638" width="8.6640625" style="7" customWidth="1"/>
    <col min="5639" max="5893" width="8.83203125" style="7" customWidth="1"/>
    <col min="5894" max="5894" width="8.6640625" style="7" customWidth="1"/>
    <col min="5895" max="6149" width="8.83203125" style="7" customWidth="1"/>
    <col min="6150" max="6150" width="8.6640625" style="7" customWidth="1"/>
    <col min="6151" max="6405" width="8.83203125" style="7" customWidth="1"/>
    <col min="6406" max="6406" width="8.6640625" style="7" customWidth="1"/>
    <col min="6407" max="6661" width="8.83203125" style="7" customWidth="1"/>
    <col min="6662" max="6662" width="8.6640625" style="7" customWidth="1"/>
    <col min="6663" max="6917" width="8.83203125" style="7" customWidth="1"/>
    <col min="6918" max="6918" width="8.6640625" style="7" customWidth="1"/>
    <col min="6919" max="7173" width="8.83203125" style="7" customWidth="1"/>
    <col min="7174" max="7174" width="8.6640625" style="7" customWidth="1"/>
    <col min="7175" max="7429" width="8.83203125" style="7" customWidth="1"/>
    <col min="7430" max="7430" width="8.6640625" style="7" customWidth="1"/>
    <col min="7431" max="7685" width="8.83203125" style="7" customWidth="1"/>
    <col min="7686" max="7686" width="8.6640625" style="7" customWidth="1"/>
    <col min="7687" max="7941" width="8.83203125" style="7" customWidth="1"/>
    <col min="7942" max="7942" width="8.6640625" style="7" customWidth="1"/>
    <col min="7943" max="8197" width="8.83203125" style="7" customWidth="1"/>
    <col min="8198" max="8198" width="8.6640625" style="7" customWidth="1"/>
    <col min="8199" max="8453" width="8.83203125" style="7" customWidth="1"/>
    <col min="8454" max="8454" width="8.6640625" style="7" customWidth="1"/>
    <col min="8455" max="8709" width="8.83203125" style="7" customWidth="1"/>
    <col min="8710" max="8710" width="8.6640625" style="7" customWidth="1"/>
    <col min="8711" max="8965" width="8.83203125" style="7" customWidth="1"/>
    <col min="8966" max="8966" width="8.6640625" style="7" customWidth="1"/>
    <col min="8967" max="9221" width="8.83203125" style="7" customWidth="1"/>
    <col min="9222" max="9222" width="8.6640625" style="7" customWidth="1"/>
    <col min="9223" max="9477" width="8.83203125" style="7" customWidth="1"/>
    <col min="9478" max="9478" width="8.6640625" style="7" customWidth="1"/>
    <col min="9479" max="9733" width="8.83203125" style="7" customWidth="1"/>
    <col min="9734" max="9734" width="8.6640625" style="7" customWidth="1"/>
    <col min="9735" max="9989" width="8.83203125" style="7" customWidth="1"/>
    <col min="9990" max="9990" width="8.6640625" style="7" customWidth="1"/>
    <col min="9991" max="10245" width="8.83203125" style="7" customWidth="1"/>
    <col min="10246" max="10246" width="8.6640625" style="7" customWidth="1"/>
    <col min="10247" max="10501" width="8.83203125" style="7" customWidth="1"/>
    <col min="10502" max="10502" width="8.6640625" style="7" customWidth="1"/>
    <col min="10503" max="10757" width="8.83203125" style="7" customWidth="1"/>
    <col min="10758" max="10758" width="8.6640625" style="7" customWidth="1"/>
    <col min="10759" max="11013" width="8.83203125" style="7" customWidth="1"/>
    <col min="11014" max="11014" width="8.6640625" style="7" customWidth="1"/>
    <col min="11015" max="11269" width="8.83203125" style="7" customWidth="1"/>
    <col min="11270" max="11270" width="8.6640625" style="7" customWidth="1"/>
    <col min="11271" max="11525" width="8.83203125" style="7" customWidth="1"/>
    <col min="11526" max="11526" width="8.6640625" style="7" customWidth="1"/>
    <col min="11527" max="11781" width="8.83203125" style="7" customWidth="1"/>
    <col min="11782" max="11782" width="8.6640625" style="7" customWidth="1"/>
    <col min="11783" max="12037" width="8.83203125" style="7" customWidth="1"/>
    <col min="12038" max="12038" width="8.6640625" style="7" customWidth="1"/>
    <col min="12039" max="12293" width="8.83203125" style="7" customWidth="1"/>
    <col min="12294" max="12294" width="8.6640625" style="7" customWidth="1"/>
    <col min="12295" max="12549" width="8.83203125" style="7" customWidth="1"/>
    <col min="12550" max="12550" width="8.6640625" style="7" customWidth="1"/>
    <col min="12551" max="12805" width="8.83203125" style="7" customWidth="1"/>
    <col min="12806" max="12806" width="8.6640625" style="7" customWidth="1"/>
    <col min="12807" max="13061" width="8.83203125" style="7" customWidth="1"/>
    <col min="13062" max="13062" width="8.6640625" style="7" customWidth="1"/>
    <col min="13063" max="13317" width="8.83203125" style="7" customWidth="1"/>
    <col min="13318" max="13318" width="8.6640625" style="7" customWidth="1"/>
    <col min="13319" max="13573" width="8.83203125" style="7" customWidth="1"/>
    <col min="13574" max="13574" width="8.6640625" style="7" customWidth="1"/>
    <col min="13575" max="13829" width="8.83203125" style="7" customWidth="1"/>
    <col min="13830" max="13830" width="8.6640625" style="7" customWidth="1"/>
    <col min="13831" max="14085" width="8.83203125" style="7" customWidth="1"/>
    <col min="14086" max="14086" width="8.6640625" style="7" customWidth="1"/>
    <col min="14087" max="14341" width="8.83203125" style="7" customWidth="1"/>
    <col min="14342" max="14342" width="8.6640625" style="7" customWidth="1"/>
    <col min="14343" max="14597" width="8.83203125" style="7" customWidth="1"/>
    <col min="14598" max="14598" width="8.6640625" style="7" customWidth="1"/>
    <col min="14599" max="14853" width="8.83203125" style="7" customWidth="1"/>
    <col min="14854" max="14854" width="8.6640625" style="7" customWidth="1"/>
    <col min="14855" max="15109" width="8.83203125" style="7" customWidth="1"/>
    <col min="15110" max="15110" width="8.6640625" style="7" customWidth="1"/>
    <col min="15111" max="15365" width="8.83203125" style="7" customWidth="1"/>
    <col min="15366" max="15366" width="8.6640625" style="7" customWidth="1"/>
    <col min="15367" max="15621" width="8.83203125" style="7" customWidth="1"/>
    <col min="15622" max="15622" width="8.6640625" style="7" customWidth="1"/>
    <col min="15623" max="15877" width="8.83203125" style="7" customWidth="1"/>
    <col min="15878" max="15878" width="8.6640625" style="7" customWidth="1"/>
    <col min="15879" max="16133" width="8.83203125" style="7" customWidth="1"/>
    <col min="16134" max="16134" width="8.6640625" style="7" customWidth="1"/>
    <col min="16135" max="16384" width="8.83203125" style="7" customWidth="1"/>
  </cols>
  <sheetData>
    <row r="1" spans="1:19" ht="15" x14ac:dyDescent="0.15">
      <c r="A1" s="17" t="s">
        <v>27</v>
      </c>
    </row>
    <row r="3" spans="1:19" s="17" customFormat="1" ht="18" customHeight="1" x14ac:dyDescent="0.15">
      <c r="A3" s="45" t="s">
        <v>28</v>
      </c>
      <c r="B3" s="45"/>
      <c r="C3" s="45"/>
      <c r="D3" s="45"/>
      <c r="E3" s="45"/>
      <c r="F3" s="45"/>
      <c r="G3" s="45"/>
      <c r="H3" s="45"/>
      <c r="I3" s="45"/>
      <c r="K3"/>
      <c r="L3"/>
      <c r="M3"/>
      <c r="N3"/>
      <c r="O3"/>
      <c r="P3"/>
      <c r="Q3"/>
      <c r="R3"/>
      <c r="S3"/>
    </row>
    <row r="4" spans="1:19" ht="16" x14ac:dyDescent="0.15">
      <c r="A4" s="8" t="s">
        <v>0</v>
      </c>
      <c r="B4" s="9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K4"/>
      <c r="L4"/>
      <c r="M4"/>
      <c r="N4"/>
      <c r="O4"/>
      <c r="P4"/>
      <c r="Q4"/>
      <c r="R4"/>
      <c r="S4"/>
    </row>
    <row r="5" spans="1:19" ht="16" x14ac:dyDescent="0.15">
      <c r="A5" s="11" t="s">
        <v>8</v>
      </c>
      <c r="B5" s="20" t="s">
        <v>9</v>
      </c>
      <c r="C5" s="12">
        <v>25.757146414212748</v>
      </c>
      <c r="D5" s="12">
        <v>25.772895250832722</v>
      </c>
      <c r="E5" s="12">
        <v>25.765020832522737</v>
      </c>
      <c r="F5" s="12">
        <v>2.1458731375644859</v>
      </c>
      <c r="G5" s="12">
        <v>-0.14561358151823711</v>
      </c>
      <c r="H5" s="12">
        <v>1.1062010231272439</v>
      </c>
      <c r="I5" s="13">
        <f>H5*100</f>
        <v>110.62010231272438</v>
      </c>
      <c r="K5"/>
      <c r="L5"/>
      <c r="M5"/>
      <c r="N5"/>
      <c r="O5"/>
      <c r="P5"/>
      <c r="Q5"/>
      <c r="R5"/>
      <c r="S5"/>
    </row>
    <row r="6" spans="1:19" ht="16" x14ac:dyDescent="0.15">
      <c r="A6" s="11"/>
      <c r="B6" s="21" t="s">
        <v>10</v>
      </c>
      <c r="C6" s="12">
        <v>26.118966584704413</v>
      </c>
      <c r="D6" s="12">
        <v>25.635742685521969</v>
      </c>
      <c r="E6" s="12">
        <v>25.877354635113193</v>
      </c>
      <c r="F6" s="12">
        <v>2.4371003006009602</v>
      </c>
      <c r="G6" s="12">
        <v>0.14561358151823711</v>
      </c>
      <c r="H6" s="12">
        <v>0.90399482471367432</v>
      </c>
      <c r="I6" s="13">
        <f t="shared" ref="I6:I7" si="0">H6*100</f>
        <v>90.399482471367435</v>
      </c>
      <c r="K6"/>
      <c r="L6"/>
      <c r="M6"/>
      <c r="N6"/>
      <c r="O6"/>
      <c r="P6"/>
      <c r="Q6"/>
      <c r="R6"/>
      <c r="S6"/>
    </row>
    <row r="7" spans="1:19" ht="16" x14ac:dyDescent="0.15">
      <c r="A7" s="11"/>
      <c r="B7" s="22" t="s">
        <v>11</v>
      </c>
      <c r="C7" s="12">
        <v>25.806899184967151</v>
      </c>
      <c r="D7" s="12">
        <v>25.451092661316892</v>
      </c>
      <c r="E7" s="12">
        <v>25.628995923142021</v>
      </c>
      <c r="F7" s="12">
        <v>2.0415309323787696</v>
      </c>
      <c r="G7" s="12">
        <v>1.5309323787695561E-3</v>
      </c>
      <c r="H7" s="12">
        <v>0.9989394013707491</v>
      </c>
      <c r="I7" s="13">
        <f t="shared" si="0"/>
        <v>99.893940137074907</v>
      </c>
      <c r="K7"/>
      <c r="L7"/>
      <c r="M7"/>
      <c r="N7"/>
      <c r="O7"/>
      <c r="P7"/>
      <c r="Q7"/>
      <c r="R7"/>
      <c r="S7"/>
    </row>
    <row r="8" spans="1:19" ht="16" x14ac:dyDescent="0.15">
      <c r="A8" s="11"/>
      <c r="C8" s="12"/>
      <c r="D8" s="12"/>
      <c r="E8" s="12"/>
      <c r="F8" s="12"/>
      <c r="G8" s="12"/>
      <c r="H8" s="12"/>
      <c r="I8" s="13"/>
      <c r="K8"/>
      <c r="L8"/>
      <c r="M8"/>
      <c r="N8"/>
      <c r="O8"/>
      <c r="P8"/>
      <c r="Q8"/>
      <c r="R8"/>
      <c r="S8"/>
    </row>
    <row r="9" spans="1:19" ht="16" x14ac:dyDescent="0.15">
      <c r="A9" s="11"/>
      <c r="B9" s="23" t="s">
        <v>15</v>
      </c>
      <c r="C9" s="12">
        <v>26.54181908261975</v>
      </c>
      <c r="D9" s="12">
        <v>26.599886997645562</v>
      </c>
      <c r="E9" s="12">
        <v>26.570853040132654</v>
      </c>
      <c r="F9" s="12">
        <v>2.9806386198901862</v>
      </c>
      <c r="G9" s="12">
        <v>0.68915190080746314</v>
      </c>
      <c r="H9" s="12">
        <v>0.62021834286831756</v>
      </c>
      <c r="I9" s="13">
        <f>H9*100</f>
        <v>62.021834286831755</v>
      </c>
      <c r="K9"/>
      <c r="L9"/>
      <c r="M9"/>
      <c r="N9"/>
      <c r="O9"/>
      <c r="P9"/>
      <c r="Q9"/>
      <c r="R9"/>
      <c r="S9"/>
    </row>
    <row r="10" spans="1:19" ht="16" x14ac:dyDescent="0.15">
      <c r="A10" s="11"/>
      <c r="B10" s="24" t="s">
        <v>16</v>
      </c>
      <c r="C10" s="12">
        <v>26.908243350806899</v>
      </c>
      <c r="D10" s="12">
        <v>26.623015205614273</v>
      </c>
      <c r="E10" s="12">
        <v>26.765629278210596</v>
      </c>
      <c r="F10" s="12">
        <v>2.8158092291780967</v>
      </c>
      <c r="G10" s="12">
        <v>0.52432251009537367</v>
      </c>
      <c r="H10" s="12">
        <v>0.69528553950987115</v>
      </c>
      <c r="I10" s="13">
        <f t="shared" ref="I10:I11" si="1">H10*100</f>
        <v>69.528553950987117</v>
      </c>
      <c r="K10"/>
      <c r="L10"/>
      <c r="M10"/>
      <c r="N10"/>
      <c r="O10"/>
      <c r="P10"/>
      <c r="Q10"/>
      <c r="R10"/>
      <c r="S10"/>
    </row>
    <row r="11" spans="1:19" ht="16" x14ac:dyDescent="0.15">
      <c r="A11" s="11"/>
      <c r="B11" s="25" t="s">
        <v>17</v>
      </c>
      <c r="C11" s="12">
        <v>26.639933988032006</v>
      </c>
      <c r="D11" s="12">
        <v>26.139616870147261</v>
      </c>
      <c r="E11" s="12">
        <v>26.389775429089632</v>
      </c>
      <c r="F11" s="12">
        <v>3.0812740123910665</v>
      </c>
      <c r="G11" s="12">
        <v>1.0412740123910664</v>
      </c>
      <c r="H11" s="12">
        <v>0.48589819813603213</v>
      </c>
      <c r="I11" s="13">
        <f t="shared" si="1"/>
        <v>48.589819813603214</v>
      </c>
      <c r="K11"/>
      <c r="L11"/>
      <c r="M11"/>
      <c r="N11"/>
      <c r="O11"/>
      <c r="P11"/>
      <c r="Q11"/>
      <c r="R11"/>
      <c r="S11"/>
    </row>
    <row r="12" spans="1:19" ht="16" x14ac:dyDescent="0.15">
      <c r="A12" s="11"/>
      <c r="B12" s="42" t="s">
        <v>14</v>
      </c>
      <c r="C12" s="12"/>
      <c r="D12" s="12"/>
      <c r="E12" s="12"/>
      <c r="F12" s="12"/>
      <c r="G12" s="12"/>
      <c r="H12" s="12"/>
      <c r="I12" s="43">
        <f>TTEST(I5:I7,I9:I11,2,2)</f>
        <v>8.9262095853461301E-3</v>
      </c>
      <c r="K12"/>
      <c r="L12"/>
      <c r="M12"/>
      <c r="N12"/>
      <c r="O12"/>
      <c r="P12"/>
      <c r="Q12"/>
      <c r="R12"/>
      <c r="S12"/>
    </row>
    <row r="13" spans="1:19" ht="16" x14ac:dyDescent="0.15">
      <c r="A13" s="11"/>
      <c r="B13" s="26" t="s">
        <v>18</v>
      </c>
      <c r="C13" s="12">
        <v>35.485085276113949</v>
      </c>
      <c r="D13" s="12">
        <v>35.475085276113902</v>
      </c>
      <c r="E13" s="12">
        <f>AVERAGE(C13:D13)</f>
        <v>35.480085276113925</v>
      </c>
      <c r="F13" s="12">
        <v>12.376161639793722</v>
      </c>
      <c r="G13" s="12">
        <v>10.084674920710999</v>
      </c>
      <c r="H13" s="12">
        <v>9.2089550333228408E-4</v>
      </c>
      <c r="I13" s="13">
        <f>H13*100</f>
        <v>9.2089550333228409E-2</v>
      </c>
      <c r="K13"/>
      <c r="L13"/>
      <c r="M13"/>
      <c r="N13"/>
      <c r="O13"/>
      <c r="P13"/>
      <c r="Q13"/>
      <c r="R13"/>
      <c r="S13"/>
    </row>
    <row r="14" spans="1:19" ht="16" x14ac:dyDescent="0.15">
      <c r="A14" s="11"/>
      <c r="B14" s="27" t="s">
        <v>19</v>
      </c>
      <c r="C14" s="12">
        <v>36.283581545145069</v>
      </c>
      <c r="D14" s="12">
        <v>35.95075921205806</v>
      </c>
      <c r="E14" s="12">
        <v>36.117170378601564</v>
      </c>
      <c r="F14" s="12">
        <v>12.643811952843638</v>
      </c>
      <c r="G14" s="12">
        <v>10.352325233760915</v>
      </c>
      <c r="H14" s="12">
        <v>7.649615031980018E-4</v>
      </c>
      <c r="I14" s="13">
        <f t="shared" ref="I14:I15" si="2">H14*100</f>
        <v>7.6496150319800185E-2</v>
      </c>
      <c r="K14"/>
      <c r="L14"/>
      <c r="M14"/>
      <c r="N14"/>
      <c r="O14"/>
      <c r="P14"/>
      <c r="Q14"/>
      <c r="R14"/>
      <c r="S14"/>
    </row>
    <row r="15" spans="1:19" ht="16" x14ac:dyDescent="0.15">
      <c r="A15" s="11"/>
      <c r="B15" s="28" t="s">
        <v>20</v>
      </c>
      <c r="C15" s="12">
        <v>35.360722841478115</v>
      </c>
      <c r="D15" s="12">
        <v>34.944150772188976</v>
      </c>
      <c r="E15" s="12">
        <v>35.152436806833549</v>
      </c>
      <c r="F15" s="12">
        <v>11.958180809126063</v>
      </c>
      <c r="G15" s="12">
        <v>9.9181808091260635</v>
      </c>
      <c r="H15" s="12">
        <v>1.0335466271076243E-3</v>
      </c>
      <c r="I15" s="13">
        <f t="shared" si="2"/>
        <v>0.10335466271076243</v>
      </c>
      <c r="K15"/>
      <c r="L15"/>
      <c r="M15"/>
      <c r="N15"/>
      <c r="O15"/>
      <c r="P15"/>
      <c r="Q15"/>
      <c r="R15"/>
      <c r="S15"/>
    </row>
    <row r="16" spans="1:19" ht="16" x14ac:dyDescent="0.15">
      <c r="A16" s="11"/>
      <c r="B16" s="42" t="s">
        <v>14</v>
      </c>
      <c r="C16" s="12"/>
      <c r="D16" s="12"/>
      <c r="E16" s="12"/>
      <c r="F16" s="12"/>
      <c r="G16" s="12"/>
      <c r="H16" s="12"/>
      <c r="I16" s="43">
        <f>TTEST(I5:I7,I13:I15,2,2)</f>
        <v>6.7695354856271884E-5</v>
      </c>
      <c r="K16"/>
      <c r="L16"/>
      <c r="M16"/>
      <c r="N16"/>
      <c r="O16"/>
      <c r="P16"/>
      <c r="Q16"/>
      <c r="R16"/>
      <c r="S16"/>
    </row>
    <row r="17" spans="1:19" ht="16" x14ac:dyDescent="0.15">
      <c r="A17" s="11"/>
      <c r="B17" s="12"/>
      <c r="C17" s="12"/>
      <c r="D17" s="12"/>
      <c r="E17" s="12"/>
      <c r="F17" s="12"/>
      <c r="G17" s="12"/>
      <c r="H17" s="12"/>
      <c r="I17" s="13"/>
      <c r="K17"/>
      <c r="L17"/>
      <c r="M17"/>
      <c r="N17"/>
      <c r="O17"/>
      <c r="P17"/>
      <c r="Q17"/>
      <c r="R17"/>
      <c r="S17"/>
    </row>
    <row r="18" spans="1:19" ht="16" x14ac:dyDescent="0.15">
      <c r="A18"/>
      <c r="B18"/>
      <c r="C18"/>
      <c r="D18"/>
      <c r="E18"/>
      <c r="F18" s="12"/>
      <c r="G18" s="12"/>
      <c r="H18" s="12"/>
      <c r="I18" s="13"/>
      <c r="K18"/>
      <c r="L18"/>
      <c r="M18"/>
      <c r="N18"/>
      <c r="O18"/>
      <c r="P18"/>
      <c r="Q18"/>
      <c r="R18"/>
      <c r="S18"/>
    </row>
    <row r="19" spans="1:19" ht="16" x14ac:dyDescent="0.15">
      <c r="A19" s="11" t="s">
        <v>12</v>
      </c>
      <c r="B19" s="12"/>
      <c r="C19" s="12" t="s">
        <v>1</v>
      </c>
      <c r="D19" s="12" t="s">
        <v>2</v>
      </c>
      <c r="E19" s="12" t="s">
        <v>3</v>
      </c>
      <c r="F19" s="12" t="s">
        <v>4</v>
      </c>
      <c r="G19" s="12" t="s">
        <v>5</v>
      </c>
      <c r="H19" s="12" t="s">
        <v>6</v>
      </c>
      <c r="I19" s="13"/>
      <c r="K19"/>
      <c r="L19"/>
      <c r="M19"/>
      <c r="N19"/>
      <c r="O19"/>
      <c r="P19"/>
      <c r="Q19"/>
      <c r="R19"/>
      <c r="S19"/>
    </row>
    <row r="20" spans="1:19" ht="16" x14ac:dyDescent="0.15">
      <c r="A20" s="11"/>
      <c r="B20" s="20" t="s">
        <v>9</v>
      </c>
      <c r="C20" s="12">
        <v>25.233302444778499</v>
      </c>
      <c r="D20" s="12">
        <v>25.385173052351536</v>
      </c>
      <c r="E20" s="12">
        <v>25.309237748565018</v>
      </c>
      <c r="F20" s="12">
        <v>1.69009005360677</v>
      </c>
      <c r="G20" s="12">
        <v>6.0922109680494801E-2</v>
      </c>
      <c r="H20" s="12">
        <v>0.95865119415168443</v>
      </c>
      <c r="I20" s="13"/>
      <c r="K20"/>
      <c r="L20"/>
      <c r="M20"/>
      <c r="N20"/>
      <c r="O20"/>
      <c r="P20"/>
      <c r="Q20"/>
      <c r="R20"/>
      <c r="S20"/>
    </row>
    <row r="21" spans="1:19" ht="16" x14ac:dyDescent="0.15">
      <c r="A21" s="11"/>
      <c r="B21" s="21" t="s">
        <v>10</v>
      </c>
      <c r="C21" s="12">
        <v>24.875361979555947</v>
      </c>
      <c r="D21" s="12">
        <v>25.124749427322875</v>
      </c>
      <c r="E21" s="12">
        <v>25.000055703439411</v>
      </c>
      <c r="F21" s="12">
        <v>1.5598013689271788</v>
      </c>
      <c r="G21" s="12">
        <v>-6.9366574999093045E-2</v>
      </c>
      <c r="H21" s="12">
        <v>1.0492558995864611</v>
      </c>
      <c r="I21" s="13"/>
      <c r="K21"/>
      <c r="L21"/>
      <c r="M21"/>
      <c r="N21"/>
      <c r="O21"/>
      <c r="P21"/>
      <c r="Q21"/>
      <c r="R21"/>
      <c r="S21"/>
    </row>
    <row r="22" spans="1:19" ht="16" x14ac:dyDescent="0.15">
      <c r="A22" s="11"/>
      <c r="B22" s="22" t="s">
        <v>11</v>
      </c>
      <c r="C22" s="12">
        <v>25.142100736567603</v>
      </c>
      <c r="D22" s="12">
        <v>25.30805406344864</v>
      </c>
      <c r="E22" s="12">
        <v>25.225077400008121</v>
      </c>
      <c r="F22" s="12">
        <v>1.6376124092448698</v>
      </c>
      <c r="G22" s="12">
        <v>8.4444653185979934E-3</v>
      </c>
      <c r="H22" s="12">
        <v>0.9941638396098903</v>
      </c>
      <c r="I22" s="13"/>
      <c r="K22"/>
      <c r="L22"/>
      <c r="M22"/>
      <c r="N22"/>
      <c r="O22"/>
      <c r="P22"/>
      <c r="Q22"/>
      <c r="R22"/>
      <c r="S22"/>
    </row>
    <row r="23" spans="1:19" ht="16" x14ac:dyDescent="0.15">
      <c r="A23" s="11"/>
      <c r="B23" s="12"/>
      <c r="C23" s="12"/>
      <c r="D23" s="12"/>
      <c r="E23" s="12"/>
      <c r="F23" s="12">
        <v>1.6291679439262718</v>
      </c>
      <c r="G23" s="12"/>
      <c r="H23" s="12"/>
      <c r="I23" s="13"/>
      <c r="K23"/>
      <c r="L23"/>
      <c r="M23"/>
      <c r="N23"/>
      <c r="O23"/>
      <c r="P23"/>
      <c r="Q23"/>
      <c r="R23"/>
      <c r="S23"/>
    </row>
    <row r="24" spans="1:19" ht="16" x14ac:dyDescent="0.15">
      <c r="A24" s="11"/>
      <c r="B24" s="12"/>
      <c r="C24" s="12"/>
      <c r="D24" s="12"/>
      <c r="E24" s="12"/>
      <c r="F24" s="12"/>
      <c r="G24" s="12"/>
      <c r="H24" s="12"/>
      <c r="I24" s="13"/>
      <c r="K24"/>
      <c r="L24"/>
      <c r="M24"/>
      <c r="N24"/>
      <c r="O24"/>
      <c r="P24"/>
      <c r="Q24"/>
      <c r="R24"/>
      <c r="S24"/>
    </row>
    <row r="25" spans="1:19" ht="16" x14ac:dyDescent="0.15">
      <c r="A25" s="11"/>
      <c r="B25" s="26" t="s">
        <v>18</v>
      </c>
      <c r="C25" s="12">
        <v>28.091335382918611</v>
      </c>
      <c r="D25" s="12">
        <v>27.891335382918601</v>
      </c>
      <c r="E25" s="12">
        <v>27.991335382918606</v>
      </c>
      <c r="F25" s="12">
        <v>4.8813917465983749</v>
      </c>
      <c r="G25" s="12">
        <v>3.2522238026721029</v>
      </c>
      <c r="H25" s="12">
        <v>0.10495015462750194</v>
      </c>
      <c r="I25" s="13"/>
      <c r="K25"/>
      <c r="L25"/>
      <c r="M25"/>
      <c r="N25"/>
      <c r="O25"/>
      <c r="P25"/>
      <c r="Q25"/>
      <c r="R25"/>
      <c r="S25"/>
    </row>
    <row r="26" spans="1:19" ht="16" x14ac:dyDescent="0.15">
      <c r="A26" s="11"/>
      <c r="B26" s="27" t="s">
        <v>19</v>
      </c>
      <c r="C26" s="12">
        <v>28.315259716744848</v>
      </c>
      <c r="D26" s="12">
        <v>28.354130228206039</v>
      </c>
      <c r="E26" s="12">
        <v>28.334694972475443</v>
      </c>
      <c r="F26" s="12">
        <v>4.8613365467175171</v>
      </c>
      <c r="G26" s="12">
        <v>3.2321686027912451</v>
      </c>
      <c r="H26" s="12">
        <v>0.10641927588830251</v>
      </c>
      <c r="I26" s="13"/>
      <c r="K26"/>
      <c r="L26"/>
      <c r="M26"/>
      <c r="N26"/>
      <c r="O26"/>
      <c r="P26"/>
      <c r="Q26"/>
      <c r="R26"/>
      <c r="S26"/>
    </row>
    <row r="27" spans="1:19" ht="16" x14ac:dyDescent="0.15">
      <c r="A27" s="11"/>
      <c r="B27" s="28" t="s">
        <v>20</v>
      </c>
      <c r="C27" s="12">
        <v>28.599536812743313</v>
      </c>
      <c r="D27" s="12">
        <v>28.719545545069803</v>
      </c>
      <c r="E27" s="12">
        <v>28.659541178906558</v>
      </c>
      <c r="F27" s="12">
        <v>5.4652851811990715</v>
      </c>
      <c r="G27" s="12">
        <v>3.8361172372727994</v>
      </c>
      <c r="H27" s="12">
        <v>7.0018635753593184E-2</v>
      </c>
      <c r="I27" s="13"/>
      <c r="K27"/>
      <c r="L27"/>
      <c r="M27"/>
      <c r="N27"/>
      <c r="O27"/>
      <c r="P27"/>
      <c r="Q27"/>
      <c r="R27"/>
      <c r="S27"/>
    </row>
    <row r="28" spans="1:19" ht="16" x14ac:dyDescent="0.15">
      <c r="A28" s="11"/>
      <c r="B28" s="12"/>
      <c r="C28" s="12"/>
      <c r="D28" s="12"/>
      <c r="E28" s="12"/>
      <c r="F28" s="12"/>
      <c r="G28" s="12"/>
      <c r="H28" s="12"/>
      <c r="I28" s="13"/>
      <c r="K28"/>
      <c r="L28"/>
      <c r="M28"/>
      <c r="N28"/>
      <c r="O28"/>
      <c r="P28"/>
      <c r="Q28"/>
      <c r="R28"/>
      <c r="S28"/>
    </row>
    <row r="29" spans="1:19" ht="16" x14ac:dyDescent="0.15">
      <c r="A29" s="11"/>
      <c r="B29" s="12"/>
      <c r="C29" s="12"/>
      <c r="D29" s="12"/>
      <c r="E29" s="12"/>
      <c r="F29" s="12"/>
      <c r="G29" s="12"/>
      <c r="H29" s="12"/>
      <c r="I29" s="13"/>
      <c r="K29"/>
      <c r="L29"/>
      <c r="M29"/>
      <c r="N29"/>
      <c r="O29"/>
      <c r="P29"/>
      <c r="Q29"/>
      <c r="R29"/>
      <c r="S29"/>
    </row>
    <row r="30" spans="1:19" ht="16" x14ac:dyDescent="0.15">
      <c r="A30" s="11"/>
      <c r="B30" s="23" t="s">
        <v>15</v>
      </c>
      <c r="C30" s="12">
        <v>25.669233609397285</v>
      </c>
      <c r="D30" s="12">
        <v>25.851340484337992</v>
      </c>
      <c r="E30" s="12">
        <v>25.760287046867639</v>
      </c>
      <c r="F30" s="12">
        <v>2.1699676266251693</v>
      </c>
      <c r="G30" s="12">
        <v>0.54079968269889744</v>
      </c>
      <c r="H30" s="12">
        <v>0.68738978480044277</v>
      </c>
      <c r="I30" s="13"/>
      <c r="K30"/>
      <c r="L30"/>
      <c r="M30"/>
      <c r="N30"/>
      <c r="O30"/>
      <c r="P30"/>
      <c r="Q30"/>
      <c r="R30"/>
      <c r="S30"/>
    </row>
    <row r="31" spans="1:19" ht="16" x14ac:dyDescent="0.15">
      <c r="A31" s="11"/>
      <c r="B31" s="24" t="s">
        <v>16</v>
      </c>
      <c r="C31" s="12">
        <v>26.7553103205761</v>
      </c>
      <c r="D31" s="12">
        <v>25.871520600778101</v>
      </c>
      <c r="E31" s="12">
        <v>26.313415460677099</v>
      </c>
      <c r="F31" s="12">
        <v>2.3635954116445994</v>
      </c>
      <c r="G31" s="12">
        <v>0.73442746771832756</v>
      </c>
      <c r="H31" s="12">
        <v>0.60105650619538453</v>
      </c>
      <c r="I31" s="13"/>
      <c r="K31"/>
      <c r="L31"/>
      <c r="M31"/>
      <c r="N31"/>
      <c r="O31"/>
      <c r="P31"/>
      <c r="Q31"/>
      <c r="R31"/>
      <c r="S31"/>
    </row>
    <row r="32" spans="1:19" ht="16" x14ac:dyDescent="0.15">
      <c r="A32" s="12"/>
      <c r="B32" s="25" t="s">
        <v>17</v>
      </c>
      <c r="C32" s="12">
        <v>25.622596280741099</v>
      </c>
      <c r="D32" s="12">
        <v>25.5573311909213</v>
      </c>
      <c r="E32" s="12">
        <v>25.589963735831198</v>
      </c>
      <c r="F32" s="12">
        <v>2.2814623191326326</v>
      </c>
      <c r="G32" s="12">
        <v>0.6522943752063608</v>
      </c>
      <c r="H32" s="12">
        <v>0.63626762694471062</v>
      </c>
      <c r="I32" s="13"/>
      <c r="K32"/>
      <c r="L32"/>
      <c r="M32"/>
      <c r="N32"/>
      <c r="O32"/>
      <c r="P32"/>
      <c r="Q32"/>
      <c r="R32"/>
      <c r="S32"/>
    </row>
    <row r="33" spans="1:19" ht="16" x14ac:dyDescent="0.15">
      <c r="I33" s="13"/>
      <c r="K33"/>
      <c r="L33"/>
      <c r="M33"/>
      <c r="N33"/>
      <c r="O33"/>
      <c r="P33"/>
      <c r="Q33"/>
      <c r="R33"/>
      <c r="S33"/>
    </row>
    <row r="34" spans="1:19" ht="16" x14ac:dyDescent="0.15">
      <c r="I34" s="13"/>
      <c r="K34"/>
      <c r="L34"/>
      <c r="M34"/>
      <c r="N34"/>
      <c r="O34"/>
      <c r="P34"/>
      <c r="Q34"/>
      <c r="R34"/>
      <c r="S34"/>
    </row>
    <row r="35" spans="1:19" ht="16" x14ac:dyDescent="0.15">
      <c r="A35" s="18" t="s">
        <v>13</v>
      </c>
      <c r="B35" s="20" t="s">
        <v>9</v>
      </c>
      <c r="C35" s="12">
        <v>23.618295389916501</v>
      </c>
      <c r="D35" s="12">
        <v>23.62</v>
      </c>
      <c r="E35" s="12">
        <v>23.619147694958251</v>
      </c>
      <c r="I35" s="13"/>
      <c r="K35"/>
      <c r="L35"/>
      <c r="M35"/>
      <c r="N35"/>
      <c r="O35"/>
      <c r="P35"/>
      <c r="Q35"/>
      <c r="R35"/>
      <c r="S35"/>
    </row>
    <row r="36" spans="1:19" ht="16" x14ac:dyDescent="0.15">
      <c r="A36" s="11"/>
      <c r="B36" s="21" t="s">
        <v>10</v>
      </c>
      <c r="C36" s="12">
        <v>23.379220083692928</v>
      </c>
      <c r="D36" s="12">
        <v>23.501288585331537</v>
      </c>
      <c r="E36" s="12">
        <v>23.440254334512233</v>
      </c>
      <c r="I36" s="13"/>
      <c r="K36"/>
      <c r="L36"/>
      <c r="M36"/>
      <c r="N36"/>
      <c r="O36"/>
      <c r="P36"/>
      <c r="Q36"/>
      <c r="R36"/>
      <c r="S36"/>
    </row>
    <row r="37" spans="1:19" ht="16" x14ac:dyDescent="0.15">
      <c r="A37" s="11"/>
      <c r="B37" s="22" t="s">
        <v>11</v>
      </c>
      <c r="C37" s="12">
        <v>23.510053889526731</v>
      </c>
      <c r="D37" s="12">
        <v>23.664876091999769</v>
      </c>
      <c r="E37" s="12">
        <v>23.587464990763252</v>
      </c>
      <c r="I37" s="13"/>
      <c r="K37"/>
      <c r="L37"/>
      <c r="M37"/>
      <c r="N37"/>
      <c r="O37"/>
      <c r="P37"/>
      <c r="Q37"/>
      <c r="R37"/>
      <c r="S37"/>
    </row>
    <row r="38" spans="1:19" ht="16" x14ac:dyDescent="0.15">
      <c r="A38" s="11"/>
      <c r="B38" s="12"/>
      <c r="C38" s="12"/>
      <c r="D38" s="12"/>
      <c r="E38" s="12"/>
      <c r="I38" s="13"/>
      <c r="K38"/>
      <c r="L38"/>
      <c r="M38"/>
      <c r="N38"/>
      <c r="O38"/>
      <c r="P38"/>
      <c r="Q38"/>
      <c r="R38"/>
      <c r="S38"/>
    </row>
    <row r="39" spans="1:19" ht="16" x14ac:dyDescent="0.15">
      <c r="A39" s="11"/>
      <c r="B39" s="12"/>
      <c r="C39" s="12"/>
      <c r="D39" s="12"/>
      <c r="E39" s="12"/>
      <c r="I39" s="13"/>
      <c r="K39"/>
      <c r="L39"/>
      <c r="M39"/>
      <c r="N39"/>
      <c r="O39"/>
      <c r="P39"/>
      <c r="Q39"/>
      <c r="R39"/>
      <c r="S39"/>
    </row>
    <row r="40" spans="1:19" ht="16" x14ac:dyDescent="0.15">
      <c r="A40" s="11"/>
      <c r="B40" s="26" t="s">
        <v>18</v>
      </c>
      <c r="C40" s="12">
        <v>23.107847272640459</v>
      </c>
      <c r="D40" s="12">
        <v>23.11204</v>
      </c>
      <c r="E40" s="12">
        <v>23.108923636320228</v>
      </c>
      <c r="I40" s="13"/>
      <c r="K40"/>
      <c r="L40"/>
      <c r="M40"/>
      <c r="N40"/>
      <c r="O40"/>
      <c r="P40"/>
      <c r="Q40"/>
      <c r="R40"/>
      <c r="S40"/>
    </row>
    <row r="41" spans="1:19" ht="16" x14ac:dyDescent="0.15">
      <c r="A41" s="11"/>
      <c r="B41" s="27" t="s">
        <v>19</v>
      </c>
      <c r="C41" s="12">
        <v>23.563952952868146</v>
      </c>
      <c r="D41" s="12">
        <v>23.382763898647706</v>
      </c>
      <c r="E41" s="12">
        <v>23.473358425757926</v>
      </c>
      <c r="I41" s="13"/>
      <c r="K41"/>
      <c r="L41"/>
      <c r="M41"/>
      <c r="N41"/>
      <c r="O41"/>
      <c r="P41"/>
      <c r="Q41"/>
      <c r="R41"/>
      <c r="S41"/>
    </row>
    <row r="42" spans="1:19" ht="16" x14ac:dyDescent="0.15">
      <c r="A42" s="11"/>
      <c r="B42" s="28" t="s">
        <v>20</v>
      </c>
      <c r="C42" s="12">
        <v>23.029380982694256</v>
      </c>
      <c r="D42" s="12">
        <v>23.35913101272072</v>
      </c>
      <c r="E42" s="12">
        <v>23.194255997707486</v>
      </c>
      <c r="I42" s="13"/>
      <c r="K42"/>
      <c r="L42"/>
      <c r="M42"/>
      <c r="N42"/>
      <c r="O42"/>
      <c r="P42"/>
      <c r="Q42"/>
      <c r="R42"/>
      <c r="S42"/>
    </row>
    <row r="43" spans="1:19" ht="16" x14ac:dyDescent="0.15">
      <c r="A43" s="11"/>
      <c r="B43" s="12"/>
      <c r="C43" s="12"/>
      <c r="D43" s="12"/>
      <c r="E43" s="12"/>
      <c r="I43" s="13"/>
      <c r="K43"/>
      <c r="L43"/>
      <c r="M43"/>
      <c r="N43"/>
      <c r="O43"/>
      <c r="P43"/>
      <c r="Q43"/>
      <c r="R43"/>
      <c r="S43"/>
    </row>
    <row r="44" spans="1:19" ht="16" x14ac:dyDescent="0.15">
      <c r="A44" s="11"/>
      <c r="B44" s="12"/>
      <c r="C44" s="12"/>
      <c r="D44" s="12"/>
      <c r="E44" s="12"/>
      <c r="I44" s="13"/>
      <c r="K44"/>
      <c r="L44"/>
      <c r="M44"/>
      <c r="N44"/>
      <c r="O44"/>
      <c r="P44"/>
      <c r="Q44"/>
      <c r="R44"/>
      <c r="S44"/>
    </row>
    <row r="45" spans="1:19" ht="16" x14ac:dyDescent="0.15">
      <c r="A45" s="11"/>
      <c r="B45" s="23" t="s">
        <v>15</v>
      </c>
      <c r="C45" s="12">
        <v>23.59042884048494</v>
      </c>
      <c r="D45" s="12">
        <v>23.590209999999999</v>
      </c>
      <c r="E45" s="12">
        <v>23.590214420242468</v>
      </c>
      <c r="I45" s="13"/>
      <c r="K45"/>
      <c r="L45"/>
      <c r="M45"/>
      <c r="N45"/>
      <c r="O45"/>
      <c r="P45"/>
      <c r="Q45"/>
      <c r="R45"/>
      <c r="S45"/>
    </row>
    <row r="46" spans="1:19" ht="16" x14ac:dyDescent="0.15">
      <c r="A46" s="11"/>
      <c r="B46" s="24" t="s">
        <v>16</v>
      </c>
      <c r="C46" s="12">
        <v>23.982686056026498</v>
      </c>
      <c r="D46" s="12">
        <v>23.916954042038501</v>
      </c>
      <c r="E46" s="12">
        <v>23.9498200490325</v>
      </c>
      <c r="I46" s="13"/>
      <c r="K46"/>
      <c r="L46"/>
      <c r="M46"/>
      <c r="N46"/>
      <c r="O46"/>
      <c r="P46"/>
      <c r="Q46"/>
      <c r="R46"/>
      <c r="S46"/>
    </row>
    <row r="47" spans="1:19" ht="16" x14ac:dyDescent="0.15">
      <c r="A47" s="14"/>
      <c r="B47" s="25" t="s">
        <v>17</v>
      </c>
      <c r="C47" s="15">
        <v>23.224447922315065</v>
      </c>
      <c r="D47" s="15">
        <v>23.392554911082065</v>
      </c>
      <c r="E47" s="15">
        <v>23.308501416698565</v>
      </c>
      <c r="F47" s="15"/>
      <c r="G47" s="15"/>
      <c r="H47" s="15"/>
      <c r="I47" s="16"/>
      <c r="K47"/>
      <c r="L47"/>
      <c r="M47"/>
      <c r="N47"/>
      <c r="O47"/>
      <c r="P47"/>
      <c r="Q47"/>
      <c r="R47"/>
      <c r="S47"/>
    </row>
  </sheetData>
  <mergeCells count="1">
    <mergeCell ref="A3:I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5EC20-EFBD-E241-9155-F475B513EE54}">
  <dimension ref="A1:I47"/>
  <sheetViews>
    <sheetView tabSelected="1" zoomScale="80" zoomScaleNormal="80" workbookViewId="0">
      <selection activeCell="P7" sqref="P7"/>
    </sheetView>
  </sheetViews>
  <sheetFormatPr baseColWidth="10" defaultRowHeight="16" x14ac:dyDescent="0.2"/>
  <cols>
    <col min="1" max="1" width="15.33203125" customWidth="1"/>
    <col min="2" max="2" width="30.33203125" customWidth="1"/>
    <col min="6" max="7" width="18.83203125" customWidth="1"/>
  </cols>
  <sheetData>
    <row r="1" spans="1:9" x14ac:dyDescent="0.15">
      <c r="A1" s="17" t="s">
        <v>27</v>
      </c>
    </row>
    <row r="2" spans="1:9" x14ac:dyDescent="0.15">
      <c r="A2" s="17"/>
    </row>
    <row r="3" spans="1:9" ht="17" customHeight="1" x14ac:dyDescent="0.15">
      <c r="A3" s="46" t="s">
        <v>29</v>
      </c>
      <c r="B3" s="46"/>
      <c r="C3" s="46"/>
      <c r="D3" s="46"/>
      <c r="E3" s="46"/>
      <c r="F3" s="46"/>
      <c r="G3" s="46"/>
      <c r="H3" s="46"/>
      <c r="I3" s="46"/>
    </row>
    <row r="4" spans="1:9" x14ac:dyDescent="0.15">
      <c r="A4" s="2" t="s">
        <v>0</v>
      </c>
      <c r="B4" s="3"/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1" t="s">
        <v>7</v>
      </c>
    </row>
    <row r="5" spans="1:9" x14ac:dyDescent="0.15">
      <c r="A5" s="4" t="s">
        <v>8</v>
      </c>
      <c r="B5" s="20" t="s">
        <v>9</v>
      </c>
      <c r="C5" s="32">
        <v>25.631709859646801</v>
      </c>
      <c r="D5" s="32">
        <v>25.276209078470998</v>
      </c>
      <c r="E5" s="33">
        <f>AVERAGE(C5:D5)</f>
        <v>25.453959469058901</v>
      </c>
      <c r="F5" s="34">
        <f>E5-E35</f>
        <v>1.6711596010155532</v>
      </c>
      <c r="G5" s="34">
        <f>F5-1.75</f>
        <v>-7.8840398984446836E-2</v>
      </c>
      <c r="H5" s="34">
        <f>2^-G5</f>
        <v>1.0561687781117257</v>
      </c>
      <c r="I5" s="35">
        <f>100*H5</f>
        <v>105.61687781117257</v>
      </c>
    </row>
    <row r="6" spans="1:9" x14ac:dyDescent="0.15">
      <c r="A6" s="4"/>
      <c r="B6" s="21" t="s">
        <v>10</v>
      </c>
      <c r="C6" s="32">
        <v>25.426982986539599</v>
      </c>
      <c r="D6" s="32">
        <v>25.2590137794067</v>
      </c>
      <c r="E6" s="33">
        <f t="shared" ref="E6:E47" si="0">AVERAGE(C6:D6)</f>
        <v>25.34299838297315</v>
      </c>
      <c r="F6" s="36">
        <f>E6-E36</f>
        <v>1.6728651977171012</v>
      </c>
      <c r="G6" s="34">
        <f>F6-1.75</f>
        <v>-7.7134802282898818E-2</v>
      </c>
      <c r="H6" s="34">
        <f t="shared" ref="H6:H32" si="1">2^-G6</f>
        <v>1.0549208819730809</v>
      </c>
      <c r="I6" s="35">
        <f t="shared" ref="I6:I32" si="2">100*H6</f>
        <v>105.49208819730809</v>
      </c>
    </row>
    <row r="7" spans="1:9" x14ac:dyDescent="0.15">
      <c r="A7" s="4"/>
      <c r="B7" s="22" t="s">
        <v>11</v>
      </c>
      <c r="C7" s="32">
        <v>25.5743143831459</v>
      </c>
      <c r="D7" s="32">
        <v>25.379081651334801</v>
      </c>
      <c r="E7" s="33">
        <f t="shared" si="0"/>
        <v>25.476698017240352</v>
      </c>
      <c r="F7" s="36">
        <f>E7-E37</f>
        <v>1.9171184534617538</v>
      </c>
      <c r="G7" s="34">
        <f>F7-1.75</f>
        <v>0.1671184534617538</v>
      </c>
      <c r="H7" s="34">
        <f t="shared" si="1"/>
        <v>0.89061977265984693</v>
      </c>
      <c r="I7" s="35">
        <f t="shared" si="2"/>
        <v>89.061977265984694</v>
      </c>
    </row>
    <row r="8" spans="1:9" x14ac:dyDescent="0.15">
      <c r="A8" s="4"/>
      <c r="B8" s="12"/>
      <c r="C8" s="37"/>
      <c r="D8" s="37"/>
      <c r="E8" s="33"/>
      <c r="F8" s="34"/>
      <c r="G8" s="37"/>
      <c r="H8" s="34"/>
      <c r="I8" s="35"/>
    </row>
    <row r="9" spans="1:9" x14ac:dyDescent="0.15">
      <c r="A9" s="4"/>
      <c r="B9" s="12"/>
      <c r="C9" s="37"/>
      <c r="D9" s="37"/>
      <c r="E9" s="33"/>
      <c r="F9" s="34"/>
      <c r="G9" s="37"/>
      <c r="H9" s="34"/>
      <c r="I9" s="35"/>
    </row>
    <row r="10" spans="1:9" x14ac:dyDescent="0.15">
      <c r="A10" s="4"/>
      <c r="B10" s="26" t="s">
        <v>21</v>
      </c>
      <c r="C10" s="32">
        <v>25.274314383145899</v>
      </c>
      <c r="D10" s="32">
        <v>25.379081651334801</v>
      </c>
      <c r="E10" s="33">
        <f t="shared" si="0"/>
        <v>25.32669801724035</v>
      </c>
      <c r="F10" s="36">
        <f>E10-E40</f>
        <v>2.074244959613349</v>
      </c>
      <c r="G10" s="32">
        <f>F10-1.75</f>
        <v>0.32424495961334898</v>
      </c>
      <c r="H10" s="34">
        <f t="shared" si="1"/>
        <v>0.79871628844817111</v>
      </c>
      <c r="I10" s="35">
        <f t="shared" si="2"/>
        <v>79.87162884481711</v>
      </c>
    </row>
    <row r="11" spans="1:9" x14ac:dyDescent="0.15">
      <c r="A11" s="4"/>
      <c r="B11" s="27" t="s">
        <v>22</v>
      </c>
      <c r="C11" s="32">
        <v>25.5440327970935</v>
      </c>
      <c r="D11" s="32">
        <v>25.128811978247999</v>
      </c>
      <c r="E11" s="33">
        <f t="shared" si="0"/>
        <v>25.336422387670751</v>
      </c>
      <c r="F11" s="34">
        <f>E11-E41</f>
        <v>2.0266530585066</v>
      </c>
      <c r="G11" s="32">
        <f>F11-1.75</f>
        <v>0.27665305850660005</v>
      </c>
      <c r="H11" s="34">
        <f t="shared" si="1"/>
        <v>0.82550390307626509</v>
      </c>
      <c r="I11" s="35">
        <f t="shared" si="2"/>
        <v>82.550390307626515</v>
      </c>
    </row>
    <row r="12" spans="1:9" x14ac:dyDescent="0.15">
      <c r="A12" s="4"/>
      <c r="B12" s="28" t="s">
        <v>23</v>
      </c>
      <c r="C12" s="32">
        <v>25.0257100912835</v>
      </c>
      <c r="D12" s="32">
        <v>25.268514215048501</v>
      </c>
      <c r="E12" s="33">
        <f t="shared" si="0"/>
        <v>25.147112153165999</v>
      </c>
      <c r="F12" s="34">
        <f>E12-E42</f>
        <v>1.8958126469336989</v>
      </c>
      <c r="G12" s="32">
        <f>F12-1.75</f>
        <v>0.14581264693369889</v>
      </c>
      <c r="H12" s="34">
        <f t="shared" si="1"/>
        <v>0.90387009863806755</v>
      </c>
      <c r="I12" s="35">
        <f t="shared" si="2"/>
        <v>90.387009863806753</v>
      </c>
    </row>
    <row r="13" spans="1:9" x14ac:dyDescent="0.15">
      <c r="A13" s="4"/>
      <c r="B13" s="17" t="s">
        <v>14</v>
      </c>
      <c r="C13" s="37"/>
      <c r="D13" s="37"/>
      <c r="E13" s="33"/>
      <c r="F13" s="34"/>
      <c r="G13" s="37"/>
      <c r="H13" s="34"/>
      <c r="I13" s="44">
        <f>TTEST(I5:I7,I10:I12,2,2)</f>
        <v>6.7435346036934643E-2</v>
      </c>
    </row>
    <row r="14" spans="1:9" x14ac:dyDescent="0.15">
      <c r="A14" s="4"/>
      <c r="B14" s="12"/>
      <c r="C14" s="37"/>
      <c r="D14" s="37"/>
      <c r="E14" s="33"/>
      <c r="F14" s="34"/>
      <c r="G14" s="37"/>
      <c r="H14" s="34"/>
      <c r="I14" s="35"/>
    </row>
    <row r="15" spans="1:9" x14ac:dyDescent="0.15">
      <c r="A15" s="4"/>
      <c r="B15" s="23" t="s">
        <v>24</v>
      </c>
      <c r="C15" s="32">
        <v>25.288379207106701</v>
      </c>
      <c r="D15" s="32">
        <v>25.341381504760299</v>
      </c>
      <c r="E15" s="33">
        <f t="shared" si="0"/>
        <v>25.3148803559335</v>
      </c>
      <c r="F15" s="34">
        <f>E15-E45</f>
        <v>1.8732015653018514</v>
      </c>
      <c r="G15" s="34">
        <f>F15-1.75</f>
        <v>0.12320156530185145</v>
      </c>
      <c r="H15" s="34">
        <f t="shared" si="1"/>
        <v>0.9181478748408991</v>
      </c>
      <c r="I15" s="35">
        <f t="shared" si="2"/>
        <v>91.814787484089905</v>
      </c>
    </row>
    <row r="16" spans="1:9" x14ac:dyDescent="0.15">
      <c r="A16" s="4"/>
      <c r="B16" s="24" t="s">
        <v>25</v>
      </c>
      <c r="C16" s="32">
        <v>25.197743856987401</v>
      </c>
      <c r="D16" s="32">
        <v>25.128939983490501</v>
      </c>
      <c r="E16" s="33">
        <f t="shared" si="0"/>
        <v>25.163341920238949</v>
      </c>
      <c r="F16" s="34">
        <f>E16-E46</f>
        <v>1.6793465788038979</v>
      </c>
      <c r="G16" s="34">
        <f>F16-1.75</f>
        <v>-7.0653421196102073E-2</v>
      </c>
      <c r="H16" s="34">
        <f t="shared" si="1"/>
        <v>1.0501922258995087</v>
      </c>
      <c r="I16" s="35">
        <f t="shared" si="2"/>
        <v>105.01922258995087</v>
      </c>
    </row>
    <row r="17" spans="1:9" x14ac:dyDescent="0.15">
      <c r="A17" s="4"/>
      <c r="B17" s="25" t="s">
        <v>26</v>
      </c>
      <c r="C17" s="32">
        <v>25.397459935967799</v>
      </c>
      <c r="D17" s="32">
        <v>25.558182442844501</v>
      </c>
      <c r="E17" s="33">
        <f t="shared" si="0"/>
        <v>25.47782118940615</v>
      </c>
      <c r="F17" s="34">
        <f>E17-E47</f>
        <v>1.8781998798836526</v>
      </c>
      <c r="G17" s="34">
        <f>F17-1.75</f>
        <v>0.12819987988365256</v>
      </c>
      <c r="H17" s="34">
        <f t="shared" si="1"/>
        <v>0.91497239341815084</v>
      </c>
      <c r="I17" s="35">
        <f t="shared" si="2"/>
        <v>91.497239341815089</v>
      </c>
    </row>
    <row r="18" spans="1:9" x14ac:dyDescent="0.15">
      <c r="A18" s="4"/>
      <c r="B18" s="17" t="s">
        <v>14</v>
      </c>
      <c r="C18" s="37"/>
      <c r="D18" s="37"/>
      <c r="E18" s="33"/>
      <c r="F18" s="37"/>
      <c r="G18" s="37"/>
      <c r="H18" s="34">
        <f>AVERAGE(H15:H17)</f>
        <v>0.96110416471951954</v>
      </c>
      <c r="I18" s="44">
        <f>TTEST(I10:I12,I15:I17,2,2)</f>
        <v>9.5925228436532631E-2</v>
      </c>
    </row>
    <row r="19" spans="1:9" x14ac:dyDescent="0.15">
      <c r="A19" s="4"/>
      <c r="B19" s="5"/>
      <c r="C19" s="37"/>
      <c r="D19" s="37"/>
      <c r="E19" s="33"/>
      <c r="F19" s="37"/>
      <c r="G19" s="37"/>
      <c r="H19" s="34"/>
      <c r="I19" s="35"/>
    </row>
    <row r="20" spans="1:9" x14ac:dyDescent="0.15">
      <c r="A20" s="4" t="s">
        <v>12</v>
      </c>
      <c r="B20" s="20" t="s">
        <v>9</v>
      </c>
      <c r="C20" s="32">
        <v>24.7021061464627</v>
      </c>
      <c r="D20" s="32">
        <v>24.695253839958099</v>
      </c>
      <c r="E20" s="33">
        <f t="shared" si="0"/>
        <v>24.698679993210398</v>
      </c>
      <c r="F20" s="34">
        <f>E20-E35</f>
        <v>0.91588012516704964</v>
      </c>
      <c r="G20" s="34">
        <f>F20-1.15</f>
        <v>-0.23411987483295027</v>
      </c>
      <c r="H20" s="34">
        <f t="shared" si="1"/>
        <v>1.1761889768343869</v>
      </c>
      <c r="I20" s="35">
        <f t="shared" si="2"/>
        <v>117.61889768343869</v>
      </c>
    </row>
    <row r="21" spans="1:9" x14ac:dyDescent="0.15">
      <c r="A21" s="4"/>
      <c r="B21" s="21" t="s">
        <v>10</v>
      </c>
      <c r="C21" s="32">
        <v>24.762378233997701</v>
      </c>
      <c r="D21" s="32">
        <v>24.591435248576399</v>
      </c>
      <c r="E21" s="33">
        <f t="shared" si="0"/>
        <v>24.676906741287048</v>
      </c>
      <c r="F21" s="34">
        <f>E21-E36</f>
        <v>1.0067735560309998</v>
      </c>
      <c r="G21" s="34">
        <f>F21-1.15</f>
        <v>-0.14322644396900008</v>
      </c>
      <c r="H21" s="34">
        <f t="shared" si="1"/>
        <v>1.1043721747107764</v>
      </c>
      <c r="I21" s="35">
        <f t="shared" si="2"/>
        <v>110.43721747107764</v>
      </c>
    </row>
    <row r="22" spans="1:9" x14ac:dyDescent="0.15">
      <c r="A22" s="4"/>
      <c r="B22" s="22" t="s">
        <v>11</v>
      </c>
      <c r="C22" s="32">
        <v>24.9261205230166</v>
      </c>
      <c r="D22" s="32">
        <v>25.240484390003999</v>
      </c>
      <c r="E22" s="33">
        <f t="shared" si="0"/>
        <v>25.0833024565103</v>
      </c>
      <c r="F22" s="34">
        <f>E22-E37</f>
        <v>1.5237228927317013</v>
      </c>
      <c r="G22" s="34">
        <f>F22-1.15</f>
        <v>0.37372289273170134</v>
      </c>
      <c r="H22" s="34">
        <f t="shared" si="1"/>
        <v>0.77178831539991599</v>
      </c>
      <c r="I22" s="35">
        <f t="shared" si="2"/>
        <v>77.178831539991606</v>
      </c>
    </row>
    <row r="23" spans="1:9" x14ac:dyDescent="0.15">
      <c r="A23" s="4"/>
      <c r="B23" s="5"/>
      <c r="C23" s="37"/>
      <c r="D23" s="37"/>
      <c r="E23" s="33"/>
      <c r="F23" s="34">
        <f>AVERAGE(F20:F22)</f>
        <v>1.1487921913099168</v>
      </c>
      <c r="G23" s="37"/>
      <c r="H23" s="34">
        <f>AVERAGE(H20:H22)</f>
        <v>1.0174498223150266</v>
      </c>
      <c r="I23" s="35"/>
    </row>
    <row r="24" spans="1:9" x14ac:dyDescent="0.15">
      <c r="A24" s="4"/>
      <c r="B24" s="5"/>
      <c r="C24" s="37"/>
      <c r="D24" s="37"/>
      <c r="E24" s="33"/>
      <c r="F24" s="34"/>
      <c r="G24" s="37"/>
      <c r="H24" s="34"/>
      <c r="I24" s="35"/>
    </row>
    <row r="25" spans="1:9" x14ac:dyDescent="0.15">
      <c r="A25" s="4"/>
      <c r="B25" s="26" t="s">
        <v>21</v>
      </c>
      <c r="C25" s="32">
        <v>24.791957760705699</v>
      </c>
      <c r="D25" s="32">
        <v>24.741537296101001</v>
      </c>
      <c r="E25" s="33">
        <f t="shared" si="0"/>
        <v>24.76674752840335</v>
      </c>
      <c r="F25" s="34">
        <f>E25-E40</f>
        <v>1.514294470776349</v>
      </c>
      <c r="G25" s="34">
        <f>F25-1.15</f>
        <v>0.36429447077634913</v>
      </c>
      <c r="H25" s="34">
        <f t="shared" si="1"/>
        <v>0.77684868878079105</v>
      </c>
      <c r="I25" s="35">
        <f t="shared" si="2"/>
        <v>77.684868878079101</v>
      </c>
    </row>
    <row r="26" spans="1:9" x14ac:dyDescent="0.15">
      <c r="A26" s="4"/>
      <c r="B26" s="27" t="s">
        <v>22</v>
      </c>
      <c r="C26" s="32">
        <v>24.699346947311799</v>
      </c>
      <c r="D26" s="32">
        <v>24.702829173418799</v>
      </c>
      <c r="E26" s="33">
        <f t="shared" si="0"/>
        <v>24.701088060365301</v>
      </c>
      <c r="F26" s="34">
        <f>E26-E41</f>
        <v>1.3913187312011495</v>
      </c>
      <c r="G26" s="34">
        <f>F26-1.15</f>
        <v>0.24131873120114955</v>
      </c>
      <c r="H26" s="34">
        <f t="shared" si="1"/>
        <v>0.8459716774325986</v>
      </c>
      <c r="I26" s="35">
        <f t="shared" si="2"/>
        <v>84.59716774325986</v>
      </c>
    </row>
    <row r="27" spans="1:9" x14ac:dyDescent="0.15">
      <c r="A27" s="4"/>
      <c r="B27" s="28" t="s">
        <v>23</v>
      </c>
      <c r="C27" s="32">
        <v>24.550126559693599</v>
      </c>
      <c r="D27" s="32">
        <v>24.6700420885341</v>
      </c>
      <c r="E27" s="33">
        <f t="shared" si="0"/>
        <v>24.610084324113849</v>
      </c>
      <c r="F27" s="34">
        <f>E27-E42</f>
        <v>1.3587848178815491</v>
      </c>
      <c r="G27" s="34">
        <f>F27-1.15</f>
        <v>0.20878481788154923</v>
      </c>
      <c r="H27" s="34">
        <f t="shared" si="1"/>
        <v>0.86526573783651295</v>
      </c>
      <c r="I27" s="35">
        <f t="shared" si="2"/>
        <v>86.526573783651301</v>
      </c>
    </row>
    <row r="28" spans="1:9" x14ac:dyDescent="0.15">
      <c r="A28" s="4"/>
      <c r="B28" s="17" t="s">
        <v>14</v>
      </c>
      <c r="C28" s="37"/>
      <c r="D28" s="37"/>
      <c r="E28" s="33"/>
      <c r="F28" s="34"/>
      <c r="G28" s="37"/>
      <c r="H28" s="34">
        <f>AVERAGE(H25:H27)</f>
        <v>0.82936203468330094</v>
      </c>
      <c r="I28" s="44">
        <f>TTEST(I20:I22,I25:I27,2,2)</f>
        <v>0.21397279310177209</v>
      </c>
    </row>
    <row r="29" spans="1:9" x14ac:dyDescent="0.15">
      <c r="A29" s="4"/>
      <c r="B29" s="12"/>
      <c r="C29" s="37"/>
      <c r="D29" s="37"/>
      <c r="E29" s="33"/>
      <c r="F29" s="34"/>
      <c r="G29" s="37"/>
      <c r="H29" s="34"/>
      <c r="I29" s="35"/>
    </row>
    <row r="30" spans="1:9" x14ac:dyDescent="0.15">
      <c r="A30" s="4"/>
      <c r="B30" s="23" t="s">
        <v>24</v>
      </c>
      <c r="C30" s="32">
        <v>24.754475610526899</v>
      </c>
      <c r="D30" s="32">
        <v>24.210383692256499</v>
      </c>
      <c r="E30" s="33">
        <f t="shared" si="0"/>
        <v>24.482429651391698</v>
      </c>
      <c r="F30" s="34">
        <f>E30-E45</f>
        <v>1.0407508607600491</v>
      </c>
      <c r="G30" s="34">
        <f>F30-1.15</f>
        <v>-0.10924913923995083</v>
      </c>
      <c r="H30" s="34">
        <f t="shared" si="1"/>
        <v>1.0786666907367224</v>
      </c>
      <c r="I30" s="35">
        <f t="shared" si="2"/>
        <v>107.86666907367224</v>
      </c>
    </row>
    <row r="31" spans="1:9" x14ac:dyDescent="0.15">
      <c r="A31" s="4"/>
      <c r="B31" s="24" t="s">
        <v>25</v>
      </c>
      <c r="C31" s="32">
        <v>24.527640363151299</v>
      </c>
      <c r="D31" s="32">
        <v>24.6567075087268</v>
      </c>
      <c r="E31" s="33">
        <f t="shared" si="0"/>
        <v>24.592173935939051</v>
      </c>
      <c r="F31" s="34">
        <f>E31-E46</f>
        <v>1.1081785945040004</v>
      </c>
      <c r="G31" s="34">
        <f>F31-1.15</f>
        <v>-4.1821405495999553E-2</v>
      </c>
      <c r="H31" s="34">
        <f t="shared" si="1"/>
        <v>1.0294126422111796</v>
      </c>
      <c r="I31" s="35">
        <f t="shared" si="2"/>
        <v>102.94126422111796</v>
      </c>
    </row>
    <row r="32" spans="1:9" x14ac:dyDescent="0.15">
      <c r="A32" s="4"/>
      <c r="B32" s="25" t="s">
        <v>26</v>
      </c>
      <c r="C32" s="32">
        <v>24.892142387413699</v>
      </c>
      <c r="D32" s="32">
        <v>24.954230441574701</v>
      </c>
      <c r="E32" s="33">
        <f t="shared" si="0"/>
        <v>24.9231864144942</v>
      </c>
      <c r="F32" s="34">
        <f>E32-E47</f>
        <v>1.3235651049717028</v>
      </c>
      <c r="G32" s="34">
        <f>F32-1.15</f>
        <v>0.17356510497170285</v>
      </c>
      <c r="H32" s="34">
        <f t="shared" si="1"/>
        <v>0.88664893592215122</v>
      </c>
      <c r="I32" s="35">
        <f t="shared" si="2"/>
        <v>88.664893592215122</v>
      </c>
    </row>
    <row r="33" spans="1:9" x14ac:dyDescent="0.15">
      <c r="A33" s="4"/>
      <c r="B33" s="17" t="s">
        <v>14</v>
      </c>
      <c r="C33" s="37"/>
      <c r="D33" s="37"/>
      <c r="E33" s="33"/>
      <c r="F33" s="37"/>
      <c r="G33" s="37"/>
      <c r="H33" s="34">
        <f>AVERAGE(H30:H32)</f>
        <v>0.99824275629001791</v>
      </c>
      <c r="I33" s="44">
        <f>TTEST(I25:I27,I30:I32,2,2)</f>
        <v>5.648814870453403E-2</v>
      </c>
    </row>
    <row r="34" spans="1:9" x14ac:dyDescent="0.15">
      <c r="A34" s="4"/>
      <c r="B34" s="5"/>
      <c r="C34" s="37"/>
      <c r="D34" s="37"/>
      <c r="E34" s="33"/>
      <c r="F34" s="37"/>
      <c r="G34" s="37"/>
      <c r="H34" s="37"/>
      <c r="I34" s="35"/>
    </row>
    <row r="35" spans="1:9" x14ac:dyDescent="0.15">
      <c r="A35" s="19" t="s">
        <v>13</v>
      </c>
      <c r="B35" s="20" t="s">
        <v>9</v>
      </c>
      <c r="C35" s="32">
        <v>23.761340620953799</v>
      </c>
      <c r="D35" s="32">
        <v>23.804259115132901</v>
      </c>
      <c r="E35" s="33">
        <f t="shared" si="0"/>
        <v>23.782799868043348</v>
      </c>
      <c r="F35" s="37"/>
      <c r="G35" s="37"/>
      <c r="H35" s="37"/>
      <c r="I35" s="35"/>
    </row>
    <row r="36" spans="1:9" x14ac:dyDescent="0.15">
      <c r="A36" s="4"/>
      <c r="B36" s="21" t="s">
        <v>10</v>
      </c>
      <c r="C36" s="32">
        <v>23.469310675387799</v>
      </c>
      <c r="D36" s="32">
        <v>23.870955695124302</v>
      </c>
      <c r="E36" s="33">
        <f t="shared" si="0"/>
        <v>23.670133185256049</v>
      </c>
      <c r="F36" s="37"/>
      <c r="G36" s="37"/>
      <c r="H36" s="37"/>
      <c r="I36" s="35"/>
    </row>
    <row r="37" spans="1:9" x14ac:dyDescent="0.15">
      <c r="A37" s="4"/>
      <c r="B37" s="22" t="s">
        <v>11</v>
      </c>
      <c r="C37" s="32">
        <v>23.408223393564199</v>
      </c>
      <c r="D37" s="32">
        <v>23.710935733993001</v>
      </c>
      <c r="E37" s="33">
        <f t="shared" si="0"/>
        <v>23.559579563778598</v>
      </c>
      <c r="F37" s="37"/>
      <c r="G37" s="37"/>
      <c r="H37" s="37"/>
      <c r="I37" s="35"/>
    </row>
    <row r="38" spans="1:9" x14ac:dyDescent="0.15">
      <c r="A38" s="4"/>
      <c r="B38" s="5"/>
      <c r="C38" s="37"/>
      <c r="D38" s="37"/>
      <c r="E38" s="33"/>
      <c r="F38" s="37"/>
      <c r="G38" s="37"/>
      <c r="H38" s="37"/>
      <c r="I38" s="35"/>
    </row>
    <row r="39" spans="1:9" x14ac:dyDescent="0.15">
      <c r="A39" s="4"/>
      <c r="B39" s="5"/>
      <c r="C39" s="37"/>
      <c r="D39" s="37"/>
      <c r="E39" s="33"/>
      <c r="F39" s="37"/>
      <c r="G39" s="37"/>
      <c r="H39" s="37"/>
      <c r="I39" s="35"/>
    </row>
    <row r="40" spans="1:9" x14ac:dyDescent="0.15">
      <c r="A40" s="4"/>
      <c r="B40" s="26" t="s">
        <v>21</v>
      </c>
      <c r="C40" s="32">
        <v>23.148599630236301</v>
      </c>
      <c r="D40" s="32">
        <v>23.356306485017701</v>
      </c>
      <c r="E40" s="33">
        <f t="shared" si="0"/>
        <v>23.252453057627001</v>
      </c>
      <c r="F40" s="37"/>
      <c r="G40" s="37"/>
      <c r="H40" s="37"/>
      <c r="I40" s="35"/>
    </row>
    <row r="41" spans="1:9" x14ac:dyDescent="0.15">
      <c r="A41" s="4"/>
      <c r="B41" s="27" t="s">
        <v>22</v>
      </c>
      <c r="C41" s="32">
        <v>23.346038871792501</v>
      </c>
      <c r="D41" s="32">
        <v>23.273499786535801</v>
      </c>
      <c r="E41" s="33">
        <f t="shared" si="0"/>
        <v>23.309769329164151</v>
      </c>
      <c r="F41" s="37"/>
      <c r="G41" s="37"/>
      <c r="H41" s="37"/>
      <c r="I41" s="35"/>
    </row>
    <row r="42" spans="1:9" x14ac:dyDescent="0.15">
      <c r="A42" s="4"/>
      <c r="B42" s="28" t="s">
        <v>23</v>
      </c>
      <c r="C42" s="32">
        <v>23.2288657472517</v>
      </c>
      <c r="D42" s="32">
        <v>23.273733265212901</v>
      </c>
      <c r="E42" s="33">
        <f t="shared" si="0"/>
        <v>23.2512995062323</v>
      </c>
      <c r="F42" s="37"/>
      <c r="G42" s="37"/>
      <c r="H42" s="37"/>
      <c r="I42" s="35"/>
    </row>
    <row r="43" spans="1:9" x14ac:dyDescent="0.15">
      <c r="A43" s="4"/>
      <c r="B43" s="17"/>
      <c r="C43" s="37"/>
      <c r="D43" s="37"/>
      <c r="E43" s="33"/>
      <c r="F43" s="37"/>
      <c r="G43" s="37"/>
      <c r="H43" s="37"/>
      <c r="I43" s="35"/>
    </row>
    <row r="44" spans="1:9" x14ac:dyDescent="0.15">
      <c r="A44" s="4"/>
      <c r="B44" s="12"/>
      <c r="C44" s="37"/>
      <c r="D44" s="37"/>
      <c r="E44" s="33"/>
      <c r="F44" s="37"/>
      <c r="G44" s="37"/>
      <c r="H44" s="37"/>
      <c r="I44" s="35"/>
    </row>
    <row r="45" spans="1:9" x14ac:dyDescent="0.15">
      <c r="A45" s="4"/>
      <c r="B45" s="23" t="s">
        <v>24</v>
      </c>
      <c r="C45" s="32">
        <v>23.264636052625001</v>
      </c>
      <c r="D45" s="32">
        <v>23.6187215286383</v>
      </c>
      <c r="E45" s="33">
        <f t="shared" si="0"/>
        <v>23.441678790631649</v>
      </c>
      <c r="F45" s="37"/>
      <c r="G45" s="37"/>
      <c r="H45" s="37"/>
      <c r="I45" s="35"/>
    </row>
    <row r="46" spans="1:9" x14ac:dyDescent="0.15">
      <c r="A46" s="4"/>
      <c r="B46" s="24" t="s">
        <v>25</v>
      </c>
      <c r="C46" s="32">
        <v>23.569008840532302</v>
      </c>
      <c r="D46" s="32">
        <v>23.3989818423378</v>
      </c>
      <c r="E46" s="33">
        <f t="shared" si="0"/>
        <v>23.483995341435051</v>
      </c>
      <c r="F46" s="37"/>
      <c r="G46" s="37"/>
      <c r="H46" s="37"/>
      <c r="I46" s="35"/>
    </row>
    <row r="47" spans="1:9" x14ac:dyDescent="0.15">
      <c r="A47" s="6"/>
      <c r="B47" s="25" t="s">
        <v>26</v>
      </c>
      <c r="C47" s="38">
        <v>23.7126257091223</v>
      </c>
      <c r="D47" s="38">
        <v>23.486616909922699</v>
      </c>
      <c r="E47" s="39">
        <f t="shared" si="0"/>
        <v>23.599621309522497</v>
      </c>
      <c r="F47" s="40"/>
      <c r="G47" s="40"/>
      <c r="H47" s="40"/>
      <c r="I47" s="41"/>
    </row>
  </sheetData>
  <mergeCells count="1">
    <mergeCell ref="A3:I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rb1-off het incross</vt:lpstr>
      <vt:lpstr>rb1-on het incross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Maura McGrail</cp:lastModifiedBy>
  <dcterms:created xsi:type="dcterms:W3CDTF">2022-03-29T20:26:10Z</dcterms:created>
  <dcterms:modified xsi:type="dcterms:W3CDTF">2022-04-28T00:37:35Z</dcterms:modified>
</cp:coreProperties>
</file>