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B8252DAD-F819-4D47-B956-2D5CC9702606}" xr6:coauthVersionLast="47" xr6:coauthVersionMax="47" xr10:uidLastSave="{00000000-0000-0000-0000-000000000000}"/>
  <bookViews>
    <workbookView xWindow="1420" yWindow="500" windowWidth="16320" windowHeight="6960" xr2:uid="{00000000-000D-0000-FFFF-FFFF00000000}"/>
  </bookViews>
  <sheets>
    <sheet name="qpcr-summary" sheetId="3" r:id="rId1"/>
    <sheet name="qpcr-HhBAC" sheetId="1" r:id="rId2"/>
    <sheet name="qpcr-HhGFPBAC" sheetId="2" r:id="rId3"/>
    <sheet name="ProteinAmou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D5" i="4"/>
  <c r="D6" i="4"/>
  <c r="D7" i="4"/>
  <c r="D8" i="4"/>
  <c r="D9" i="4"/>
  <c r="D10" i="4"/>
  <c r="K5" i="4"/>
  <c r="K12" i="4" s="1"/>
  <c r="K6" i="4"/>
  <c r="K11" i="4" s="1"/>
  <c r="K7" i="4"/>
  <c r="K8" i="4"/>
  <c r="K9" i="4"/>
  <c r="K10" i="4"/>
  <c r="D12" i="4" l="1"/>
  <c r="D11" i="4"/>
  <c r="E6" i="2"/>
  <c r="D6" i="2"/>
  <c r="C6" i="2"/>
  <c r="C7" i="2" s="1"/>
  <c r="B6" i="2"/>
  <c r="E7" i="2" s="1"/>
  <c r="C6" i="1"/>
  <c r="C7" i="1" s="1"/>
  <c r="B6" i="1"/>
  <c r="G6" i="1"/>
  <c r="G7" i="1" s="1"/>
  <c r="D6" i="1"/>
  <c r="D7" i="1" s="1"/>
  <c r="E6" i="1"/>
  <c r="E7" i="1" s="1"/>
  <c r="F6" i="1"/>
  <c r="F7" i="1" s="1"/>
  <c r="B7" i="1"/>
  <c r="B7" i="2" l="1"/>
  <c r="D7" i="2"/>
</calcChain>
</file>

<file path=xl/sharedStrings.xml><?xml version="1.0" encoding="utf-8"?>
<sst xmlns="http://schemas.openxmlformats.org/spreadsheetml/2006/main" count="59" uniqueCount="39">
  <si>
    <t>avg</t>
  </si>
  <si>
    <t>genotype</t>
  </si>
  <si>
    <t>number of Hh copies</t>
  </si>
  <si>
    <t>+</t>
  </si>
  <si>
    <t>+,+</t>
  </si>
  <si>
    <t>Hs,+,+</t>
  </si>
  <si>
    <t>HL,+,+</t>
  </si>
  <si>
    <t>Hs,HL,+,+</t>
  </si>
  <si>
    <t>G4&gt;HhGFP,+,+</t>
  </si>
  <si>
    <t>delta cq (Actin-Hh) for individual samples</t>
  </si>
  <si>
    <t>normalized to +</t>
  </si>
  <si>
    <t>Hs</t>
  </si>
  <si>
    <r>
      <rPr>
        <sz val="11"/>
        <color rgb="FF00B050"/>
        <rFont val="Calibri (Body)"/>
      </rPr>
      <t>Hs</t>
    </r>
    <r>
      <rPr>
        <sz val="11"/>
        <color theme="1"/>
        <rFont val="Calibri"/>
        <family val="2"/>
        <scheme val="minor"/>
      </rPr>
      <t>,+</t>
    </r>
  </si>
  <si>
    <r>
      <rPr>
        <sz val="11"/>
        <color rgb="FF00B050"/>
        <rFont val="Calibri (Body)"/>
      </rPr>
      <t>Hs</t>
    </r>
    <r>
      <rPr>
        <sz val="11"/>
        <color theme="1"/>
        <rFont val="Calibri"/>
        <family val="2"/>
        <scheme val="minor"/>
      </rPr>
      <t>,+,+</t>
    </r>
  </si>
  <si>
    <r>
      <t>G4&gt;</t>
    </r>
    <r>
      <rPr>
        <sz val="11"/>
        <color rgb="FF00B050"/>
        <rFont val="Calibri (Body)"/>
      </rPr>
      <t>HhGFP</t>
    </r>
    <r>
      <rPr>
        <sz val="11"/>
        <color theme="1"/>
        <rFont val="Calibri"/>
        <family val="2"/>
        <scheme val="minor"/>
      </rPr>
      <t>,+,+</t>
    </r>
  </si>
  <si>
    <r>
      <rPr>
        <b/>
        <sz val="11"/>
        <color rgb="FF00B050"/>
        <rFont val="Calibri"/>
        <family val="2"/>
      </rPr>
      <t>Hs</t>
    </r>
    <r>
      <rPr>
        <b/>
        <sz val="11"/>
        <color theme="1"/>
        <rFont val="Calibri"/>
        <family val="2"/>
      </rPr>
      <t>,+</t>
    </r>
  </si>
  <si>
    <r>
      <rPr>
        <b/>
        <sz val="11"/>
        <color rgb="FF00B050"/>
        <rFont val="Calibri"/>
        <family val="2"/>
      </rPr>
      <t>Hs</t>
    </r>
    <r>
      <rPr>
        <b/>
        <sz val="11"/>
        <color theme="1"/>
        <rFont val="Calibri"/>
        <family val="2"/>
      </rPr>
      <t>,+,+</t>
    </r>
  </si>
  <si>
    <t>posterior</t>
  </si>
  <si>
    <t>background</t>
  </si>
  <si>
    <t>stdev</t>
  </si>
  <si>
    <t>stdev.p</t>
  </si>
  <si>
    <t>+_sample1</t>
  </si>
  <si>
    <t>+_sample2</t>
  </si>
  <si>
    <t>+_sample3</t>
  </si>
  <si>
    <t>+_sample4</t>
  </si>
  <si>
    <t>+_sample5</t>
  </si>
  <si>
    <t>+_sample6</t>
  </si>
  <si>
    <t>Hs,+,+_sample1</t>
  </si>
  <si>
    <t>Hs,+,+_sample2</t>
  </si>
  <si>
    <t>Hs,+,+_sample3</t>
  </si>
  <si>
    <t>Hs,+,+_sample4</t>
  </si>
  <si>
    <t>Hs,+,+_sample5</t>
  </si>
  <si>
    <t>Hs,+,+_sample6</t>
  </si>
  <si>
    <t>All numerical values represent mean fluorescent intensity of anti-Hh staining in the posterior compartment of the wing disc</t>
  </si>
  <si>
    <t>posterior-background</t>
  </si>
  <si>
    <t>value normalized to +</t>
  </si>
  <si>
    <t>fold difference against +</t>
  </si>
  <si>
    <t>overexpression</t>
  </si>
  <si>
    <t>Figure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</si>
</sst>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 (Body)"/>
    </font>
    <font>
      <b/>
      <sz val="11"/>
      <color rgb="FF00B050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/>
    <xf numFmtId="49" fontId="2" fillId="2" borderId="1" xfId="0" applyNumberFormat="1" applyFont="1" applyFill="1" applyBorder="1"/>
    <xf numFmtId="0" fontId="0" fillId="0" borderId="0" xfId="0" applyAlignment="1">
      <alignment horizontal="center"/>
    </xf>
    <xf numFmtId="49" fontId="3" fillId="0" borderId="4" xfId="0" applyNumberFormat="1" applyFont="1" applyFill="1" applyBorder="1" applyAlignment="1"/>
    <xf numFmtId="49" fontId="3" fillId="0" borderId="0" xfId="0" applyNumberFormat="1" applyFont="1" applyFill="1" applyBorder="1" applyAlignment="1"/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4" fillId="0" borderId="0" xfId="0" applyNumberFormat="1" applyFont="1" applyAlignment="1">
      <alignment wrapText="1"/>
    </xf>
    <xf numFmtId="49" fontId="6" fillId="2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8492-E1DD-48BF-94B4-82D1AB45C259}">
  <dimension ref="A1:L4"/>
  <sheetViews>
    <sheetView tabSelected="1" workbookViewId="0">
      <selection activeCell="B14" sqref="B14"/>
    </sheetView>
  </sheetViews>
  <sheetFormatPr baseColWidth="10" defaultColWidth="8.83203125" defaultRowHeight="15" x14ac:dyDescent="0.2"/>
  <cols>
    <col min="2" max="2" width="20.5" customWidth="1"/>
    <col min="4" max="4" width="16" customWidth="1"/>
    <col min="11" max="11" width="17.1640625" customWidth="1"/>
  </cols>
  <sheetData>
    <row r="1" spans="1:12" x14ac:dyDescent="0.2">
      <c r="A1" s="5" t="s">
        <v>38</v>
      </c>
    </row>
    <row r="2" spans="1:12" ht="16" x14ac:dyDescent="0.2">
      <c r="B2" s="3" t="s">
        <v>2</v>
      </c>
      <c r="C2" s="2">
        <v>1</v>
      </c>
      <c r="D2" s="2">
        <v>1</v>
      </c>
      <c r="E2" s="2">
        <v>2</v>
      </c>
      <c r="F2" s="2">
        <v>2</v>
      </c>
      <c r="G2" s="2">
        <v>3</v>
      </c>
      <c r="H2" s="2">
        <v>3</v>
      </c>
      <c r="I2" s="2">
        <v>3</v>
      </c>
      <c r="J2" s="2">
        <v>4</v>
      </c>
      <c r="K2" s="2" t="s">
        <v>37</v>
      </c>
      <c r="L2" s="2"/>
    </row>
    <row r="3" spans="1:12" s="6" customFormat="1" ht="16" x14ac:dyDescent="0.2">
      <c r="B3" s="16" t="s">
        <v>1</v>
      </c>
      <c r="C3" s="17" t="s">
        <v>3</v>
      </c>
      <c r="D3" s="18" t="s">
        <v>11</v>
      </c>
      <c r="E3" s="17" t="s">
        <v>4</v>
      </c>
      <c r="F3" s="17" t="s">
        <v>12</v>
      </c>
      <c r="G3" s="17" t="s">
        <v>5</v>
      </c>
      <c r="H3" s="17" t="s">
        <v>6</v>
      </c>
      <c r="I3" s="17" t="s">
        <v>13</v>
      </c>
      <c r="J3" s="17" t="s">
        <v>7</v>
      </c>
      <c r="K3" s="17" t="s">
        <v>14</v>
      </c>
      <c r="L3" s="17"/>
    </row>
    <row r="4" spans="1:12" ht="16" x14ac:dyDescent="0.2">
      <c r="B4" s="3" t="s">
        <v>36</v>
      </c>
      <c r="C4" s="2">
        <v>1</v>
      </c>
      <c r="D4" s="2">
        <v>1.1692727257407334</v>
      </c>
      <c r="E4" s="2">
        <v>1.8907690665661758</v>
      </c>
      <c r="F4" s="2">
        <v>1.9556777111307895</v>
      </c>
      <c r="G4" s="2">
        <v>3.2248995693403915</v>
      </c>
      <c r="H4" s="2">
        <v>3.3507664859561919</v>
      </c>
      <c r="I4" s="2">
        <v>2.7881525129187796</v>
      </c>
      <c r="J4" s="2">
        <v>4.2909769370620898</v>
      </c>
      <c r="K4" s="2">
        <v>38.064683585765685</v>
      </c>
      <c r="L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zoomScale="90" zoomScaleNormal="90" workbookViewId="0">
      <selection activeCell="K7" sqref="K7"/>
    </sheetView>
  </sheetViews>
  <sheetFormatPr baseColWidth="10" defaultColWidth="8.83203125" defaultRowHeight="15" x14ac:dyDescent="0.2"/>
  <cols>
    <col min="1" max="1" width="8.83203125" style="7"/>
    <col min="5" max="5" width="18.5" customWidth="1"/>
  </cols>
  <sheetData>
    <row r="1" spans="1:8" ht="17" thickBot="1" x14ac:dyDescent="0.25">
      <c r="A1" s="10" t="s">
        <v>1</v>
      </c>
      <c r="B1" s="11" t="s">
        <v>3</v>
      </c>
      <c r="C1" s="11" t="s">
        <v>4</v>
      </c>
      <c r="D1" s="11" t="s">
        <v>5</v>
      </c>
      <c r="E1" s="11" t="s">
        <v>6</v>
      </c>
      <c r="F1" s="11" t="s">
        <v>7</v>
      </c>
      <c r="G1" s="12" t="s">
        <v>8</v>
      </c>
    </row>
    <row r="2" spans="1:8" ht="80" customHeight="1" x14ac:dyDescent="0.2">
      <c r="A2" s="22" t="s">
        <v>9</v>
      </c>
      <c r="B2" s="4">
        <v>6.690398288355599</v>
      </c>
      <c r="C2" s="4">
        <v>5.804330281176302</v>
      </c>
      <c r="D2" s="4">
        <v>5.2393100232355998</v>
      </c>
      <c r="E2" s="4">
        <v>4.9196278770888</v>
      </c>
      <c r="F2" s="4">
        <v>4.668453961417999</v>
      </c>
      <c r="G2" s="20">
        <v>1.4993682427381003</v>
      </c>
    </row>
    <row r="3" spans="1:8" x14ac:dyDescent="0.2">
      <c r="A3" s="23"/>
      <c r="B3" s="4"/>
      <c r="C3" s="4">
        <v>5.9225183728778994</v>
      </c>
      <c r="D3" s="4">
        <v>5.0675057769133005</v>
      </c>
      <c r="E3" s="4">
        <v>4.7432041108635019</v>
      </c>
      <c r="F3" s="4">
        <v>4.2719068919006986</v>
      </c>
      <c r="G3" s="20">
        <v>1.3806659726170984</v>
      </c>
    </row>
    <row r="4" spans="1:8" x14ac:dyDescent="0.2">
      <c r="A4" s="23"/>
      <c r="B4" s="4"/>
      <c r="C4" s="4">
        <v>5.5874267095128012</v>
      </c>
      <c r="D4" s="4">
        <v>4.6966163675619974</v>
      </c>
      <c r="E4" s="4">
        <v>5.1748894301029011</v>
      </c>
      <c r="F4" s="4">
        <v>4.8269155708119023</v>
      </c>
      <c r="G4" s="20"/>
    </row>
    <row r="5" spans="1:8" s="6" customFormat="1" x14ac:dyDescent="0.2">
      <c r="A5" s="9"/>
      <c r="B5" s="1"/>
      <c r="C5" s="1"/>
      <c r="D5" s="1"/>
      <c r="E5" s="1"/>
      <c r="F5" s="1"/>
      <c r="G5"/>
    </row>
    <row r="6" spans="1:8" ht="15" customHeight="1" x14ac:dyDescent="0.2">
      <c r="A6" s="9" t="s">
        <v>0</v>
      </c>
      <c r="B6" s="1">
        <f>AVERAGE(B2:B5)</f>
        <v>6.690398288355599</v>
      </c>
      <c r="C6" s="1">
        <f>AVERAGE(C2:C5)</f>
        <v>5.7714251211890009</v>
      </c>
      <c r="D6" s="1">
        <f t="shared" ref="D6:F6" si="0">AVERAGE(D2:D5)</f>
        <v>5.0011440559036329</v>
      </c>
      <c r="E6" s="1">
        <f t="shared" si="0"/>
        <v>4.9459071393517346</v>
      </c>
      <c r="F6" s="1">
        <f t="shared" si="0"/>
        <v>4.5890921413768666</v>
      </c>
      <c r="G6" s="1">
        <f>AVERAGE(G2:G5)</f>
        <v>1.4400171076775994</v>
      </c>
    </row>
    <row r="7" spans="1:8" ht="32" x14ac:dyDescent="0.2">
      <c r="A7" s="9" t="s">
        <v>10</v>
      </c>
      <c r="B7" s="1">
        <f t="shared" ref="B7:G7" si="1">2^ABS(B6-$B$6)</f>
        <v>1</v>
      </c>
      <c r="C7" s="1">
        <f t="shared" si="1"/>
        <v>1.8907690665661758</v>
      </c>
      <c r="D7" s="1">
        <f t="shared" si="1"/>
        <v>3.2248995693403915</v>
      </c>
      <c r="E7" s="1">
        <f t="shared" si="1"/>
        <v>3.3507664859561919</v>
      </c>
      <c r="F7" s="1">
        <f t="shared" si="1"/>
        <v>4.2909769370620898</v>
      </c>
      <c r="G7" s="1">
        <f t="shared" si="1"/>
        <v>38.064683585765685</v>
      </c>
    </row>
    <row r="12" spans="1:8" x14ac:dyDescent="0.2">
      <c r="A12" s="8"/>
      <c r="B12" s="1"/>
      <c r="C12" s="1"/>
      <c r="D12" s="1"/>
      <c r="E12" s="1"/>
      <c r="F12" s="1"/>
      <c r="G12" s="1"/>
      <c r="H12" s="1"/>
    </row>
    <row r="17" spans="2:8" x14ac:dyDescent="0.2">
      <c r="F17" s="13"/>
    </row>
    <row r="18" spans="2:8" x14ac:dyDescent="0.2">
      <c r="B18" s="2"/>
      <c r="C18" s="2"/>
      <c r="D18" s="2"/>
      <c r="E18" s="2"/>
      <c r="F18" s="2"/>
      <c r="G18" s="2"/>
      <c r="H18" s="2"/>
    </row>
  </sheetData>
  <mergeCells count="1">
    <mergeCell ref="A2: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B4C4D-8A9E-423F-B490-9C08FCC0DE9C}">
  <dimension ref="A1:G24"/>
  <sheetViews>
    <sheetView workbookViewId="0">
      <selection activeCell="F13" sqref="F13"/>
    </sheetView>
  </sheetViews>
  <sheetFormatPr baseColWidth="10" defaultColWidth="8.83203125" defaultRowHeight="15" x14ac:dyDescent="0.2"/>
  <cols>
    <col min="2" max="2" width="22.33203125" customWidth="1"/>
  </cols>
  <sheetData>
    <row r="1" spans="1:7" ht="17" thickBot="1" x14ac:dyDescent="0.25">
      <c r="A1" s="10" t="s">
        <v>1</v>
      </c>
      <c r="B1" s="11" t="s">
        <v>3</v>
      </c>
      <c r="C1" s="19" t="s">
        <v>11</v>
      </c>
      <c r="D1" s="11" t="s">
        <v>15</v>
      </c>
      <c r="E1" s="11" t="s">
        <v>16</v>
      </c>
      <c r="F1" s="5"/>
      <c r="G1" s="5"/>
    </row>
    <row r="2" spans="1:7" ht="31" customHeight="1" x14ac:dyDescent="0.2">
      <c r="A2" s="23" t="s">
        <v>9</v>
      </c>
      <c r="B2">
        <v>4.5656269900000019</v>
      </c>
      <c r="C2">
        <v>4.8655299200000002</v>
      </c>
      <c r="D2">
        <v>3.4219892699999974</v>
      </c>
      <c r="E2">
        <v>2.6447436800000013</v>
      </c>
    </row>
    <row r="3" spans="1:7" x14ac:dyDescent="0.2">
      <c r="A3" s="23"/>
      <c r="B3" s="1"/>
      <c r="C3">
        <v>4.716946997898301</v>
      </c>
      <c r="D3">
        <v>3.651219059999999</v>
      </c>
      <c r="E3">
        <v>3.1942106026936017</v>
      </c>
    </row>
    <row r="4" spans="1:7" ht="24" customHeight="1" x14ac:dyDescent="0.2">
      <c r="A4" s="23"/>
      <c r="B4" s="1"/>
      <c r="C4" s="1"/>
      <c r="D4">
        <v>3.7206667237055022</v>
      </c>
      <c r="E4">
        <v>3.4199982494402974</v>
      </c>
    </row>
    <row r="5" spans="1:7" x14ac:dyDescent="0.2">
      <c r="A5" s="9"/>
      <c r="B5" s="1"/>
      <c r="C5" s="1"/>
      <c r="D5" s="1"/>
      <c r="E5" s="1"/>
    </row>
    <row r="6" spans="1:7" ht="16" x14ac:dyDescent="0.2">
      <c r="A6" s="9" t="s">
        <v>0</v>
      </c>
      <c r="B6" s="1">
        <f>AVERAGE(B2:B5)</f>
        <v>4.5656269900000019</v>
      </c>
      <c r="C6" s="1">
        <f>AVERAGE(C2:C5)</f>
        <v>4.7912384589491506</v>
      </c>
      <c r="D6" s="1">
        <f>AVERAGE(D2:D5)</f>
        <v>3.5979583512351661</v>
      </c>
      <c r="E6" s="1">
        <f>AVERAGE(E2:E5)</f>
        <v>3.0863175107113001</v>
      </c>
    </row>
    <row r="7" spans="1:7" ht="52" customHeight="1" x14ac:dyDescent="0.2">
      <c r="A7" s="9" t="s">
        <v>10</v>
      </c>
      <c r="B7" s="1">
        <f>B6/B6</f>
        <v>1</v>
      </c>
      <c r="C7">
        <f>2^(C6-B6)</f>
        <v>1.1692727257407334</v>
      </c>
      <c r="D7">
        <f>2^(B6-D6)</f>
        <v>1.9556777111307895</v>
      </c>
      <c r="E7">
        <f>2^(B6-E6)</f>
        <v>2.7881525129187796</v>
      </c>
    </row>
    <row r="8" spans="1:7" x14ac:dyDescent="0.2">
      <c r="B8" s="5"/>
    </row>
    <row r="9" spans="1:7" x14ac:dyDescent="0.2">
      <c r="B9" s="5"/>
    </row>
    <row r="10" spans="1:7" x14ac:dyDescent="0.2">
      <c r="B10" s="5"/>
    </row>
    <row r="11" spans="1:7" x14ac:dyDescent="0.2">
      <c r="B11" s="5"/>
    </row>
    <row r="12" spans="1:7" x14ac:dyDescent="0.2">
      <c r="B12" s="5"/>
    </row>
    <row r="13" spans="1:7" x14ac:dyDescent="0.2">
      <c r="B13" s="5"/>
    </row>
    <row r="18" spans="6:7" x14ac:dyDescent="0.2">
      <c r="F18" s="14"/>
      <c r="G18" s="14"/>
    </row>
    <row r="19" spans="6:7" x14ac:dyDescent="0.2">
      <c r="F19" s="15"/>
      <c r="G19" s="15"/>
    </row>
    <row r="20" spans="6:7" x14ac:dyDescent="0.2">
      <c r="F20" s="15"/>
      <c r="G20" s="15"/>
    </row>
    <row r="21" spans="6:7" x14ac:dyDescent="0.2">
      <c r="F21" s="15"/>
      <c r="G21" s="15"/>
    </row>
    <row r="22" spans="6:7" x14ac:dyDescent="0.2">
      <c r="F22" s="15"/>
      <c r="G22" s="15"/>
    </row>
    <row r="23" spans="6:7" x14ac:dyDescent="0.2">
      <c r="F23" s="15"/>
      <c r="G23" s="15"/>
    </row>
    <row r="24" spans="6:7" x14ac:dyDescent="0.2">
      <c r="F24" s="15"/>
      <c r="G24" s="15"/>
    </row>
  </sheetData>
  <mergeCells count="1">
    <mergeCell ref="A2:A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854F-5B51-DE48-A184-08947273B3A5}">
  <dimension ref="A1:K16"/>
  <sheetViews>
    <sheetView workbookViewId="0">
      <selection activeCell="P17" sqref="P17"/>
    </sheetView>
  </sheetViews>
  <sheetFormatPr baseColWidth="10" defaultColWidth="8.83203125" defaultRowHeight="15" x14ac:dyDescent="0.2"/>
  <cols>
    <col min="1" max="1" width="14" customWidth="1"/>
    <col min="3" max="3" width="13.5" customWidth="1"/>
    <col min="10" max="10" width="11.33203125" customWidth="1"/>
  </cols>
  <sheetData>
    <row r="1" spans="1:11" x14ac:dyDescent="0.2">
      <c r="A1" s="21" t="s">
        <v>33</v>
      </c>
    </row>
    <row r="4" spans="1:11" x14ac:dyDescent="0.2">
      <c r="A4" s="5" t="s">
        <v>1</v>
      </c>
      <c r="B4" s="5" t="s">
        <v>17</v>
      </c>
      <c r="C4" s="5" t="s">
        <v>18</v>
      </c>
      <c r="D4" s="5" t="s">
        <v>34</v>
      </c>
      <c r="H4" s="5" t="s">
        <v>1</v>
      </c>
      <c r="I4" s="5" t="s">
        <v>17</v>
      </c>
      <c r="J4" s="5" t="s">
        <v>18</v>
      </c>
      <c r="K4" s="5" t="s">
        <v>34</v>
      </c>
    </row>
    <row r="5" spans="1:11" x14ac:dyDescent="0.2">
      <c r="A5" t="s">
        <v>27</v>
      </c>
      <c r="B5">
        <v>23.173999999999999</v>
      </c>
      <c r="C5">
        <v>5.1479999999999997</v>
      </c>
      <c r="D5">
        <f t="shared" ref="D5:D10" si="0">B5-C5</f>
        <v>18.026</v>
      </c>
      <c r="H5" s="6" t="s">
        <v>21</v>
      </c>
      <c r="I5">
        <v>12.464</v>
      </c>
      <c r="J5">
        <v>4.6310000000000002</v>
      </c>
      <c r="K5">
        <f t="shared" ref="K5:K10" si="1">I5-J5</f>
        <v>7.8330000000000002</v>
      </c>
    </row>
    <row r="6" spans="1:11" x14ac:dyDescent="0.2">
      <c r="A6" t="s">
        <v>28</v>
      </c>
      <c r="B6">
        <v>23.911000000000001</v>
      </c>
      <c r="C6">
        <v>5.8230000000000004</v>
      </c>
      <c r="D6">
        <f t="shared" si="0"/>
        <v>18.088000000000001</v>
      </c>
      <c r="H6" s="6" t="s">
        <v>22</v>
      </c>
      <c r="I6">
        <v>12.845000000000001</v>
      </c>
      <c r="J6">
        <v>6.3040000000000003</v>
      </c>
      <c r="K6">
        <f t="shared" si="1"/>
        <v>6.5410000000000004</v>
      </c>
    </row>
    <row r="7" spans="1:11" x14ac:dyDescent="0.2">
      <c r="A7" t="s">
        <v>29</v>
      </c>
      <c r="B7">
        <v>26.533000000000001</v>
      </c>
      <c r="C7">
        <v>6.5709999999999997</v>
      </c>
      <c r="D7">
        <f t="shared" si="0"/>
        <v>19.962000000000003</v>
      </c>
      <c r="H7" s="6" t="s">
        <v>23</v>
      </c>
      <c r="I7">
        <v>10.317</v>
      </c>
      <c r="J7">
        <v>5.1150000000000002</v>
      </c>
      <c r="K7">
        <f t="shared" si="1"/>
        <v>5.202</v>
      </c>
    </row>
    <row r="8" spans="1:11" x14ac:dyDescent="0.2">
      <c r="A8" t="s">
        <v>30</v>
      </c>
      <c r="B8">
        <v>28.606999999999999</v>
      </c>
      <c r="C8">
        <v>5.7640000000000002</v>
      </c>
      <c r="D8">
        <f t="shared" si="0"/>
        <v>22.843</v>
      </c>
      <c r="H8" s="6" t="s">
        <v>24</v>
      </c>
      <c r="I8">
        <v>12.836</v>
      </c>
      <c r="J8">
        <v>5.7439999999999998</v>
      </c>
      <c r="K8">
        <f t="shared" si="1"/>
        <v>7.0920000000000005</v>
      </c>
    </row>
    <row r="9" spans="1:11" x14ac:dyDescent="0.2">
      <c r="A9" t="s">
        <v>31</v>
      </c>
      <c r="B9">
        <v>28.898</v>
      </c>
      <c r="C9">
        <v>7.1970000000000001</v>
      </c>
      <c r="D9">
        <f t="shared" si="0"/>
        <v>21.701000000000001</v>
      </c>
      <c r="H9" s="6" t="s">
        <v>25</v>
      </c>
      <c r="I9">
        <v>11.595000000000001</v>
      </c>
      <c r="J9">
        <v>5.56</v>
      </c>
      <c r="K9">
        <f t="shared" si="1"/>
        <v>6.035000000000001</v>
      </c>
    </row>
    <row r="10" spans="1:11" x14ac:dyDescent="0.2">
      <c r="A10" t="s">
        <v>32</v>
      </c>
      <c r="B10">
        <v>19.376000000000001</v>
      </c>
      <c r="C10">
        <v>5.7380000000000004</v>
      </c>
      <c r="D10">
        <f t="shared" si="0"/>
        <v>13.638000000000002</v>
      </c>
      <c r="H10" s="6" t="s">
        <v>26</v>
      </c>
      <c r="I10">
        <v>11.87</v>
      </c>
      <c r="J10">
        <v>4.99</v>
      </c>
      <c r="K10">
        <f t="shared" si="1"/>
        <v>6.879999999999999</v>
      </c>
    </row>
    <row r="11" spans="1:11" x14ac:dyDescent="0.2">
      <c r="C11" s="5" t="s">
        <v>0</v>
      </c>
      <c r="D11">
        <f>AVERAGE(D5:D10)</f>
        <v>19.043000000000003</v>
      </c>
      <c r="J11" s="5" t="s">
        <v>0</v>
      </c>
      <c r="K11">
        <f>AVERAGE(K5:K10)</f>
        <v>6.5971666666666664</v>
      </c>
    </row>
    <row r="12" spans="1:11" x14ac:dyDescent="0.2">
      <c r="C12" s="5" t="s">
        <v>20</v>
      </c>
      <c r="D12">
        <f>_xlfn.STDEV.P(D5:D10)</f>
        <v>2.9863540759036944</v>
      </c>
      <c r="J12" s="5" t="s">
        <v>19</v>
      </c>
      <c r="K12">
        <f>_xlfn.STDEV.P(K5:K10)</f>
        <v>0.82843374642890411</v>
      </c>
    </row>
    <row r="13" spans="1:11" s="2" customFormat="1" ht="48" x14ac:dyDescent="0.2">
      <c r="C13" s="3" t="s">
        <v>35</v>
      </c>
      <c r="D13" s="2">
        <f>D11/K11</f>
        <v>2.8865422024606526</v>
      </c>
      <c r="J13" s="3" t="s">
        <v>35</v>
      </c>
      <c r="K13" s="2">
        <v>1</v>
      </c>
    </row>
    <row r="16" spans="1:11" x14ac:dyDescent="0.2">
      <c r="A16" s="6"/>
      <c r="B16" s="6"/>
      <c r="C16" s="6"/>
      <c r="E16" s="6"/>
      <c r="F16" s="6"/>
      <c r="G16" s="6"/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qpcr-summary</vt:lpstr>
      <vt:lpstr>qpcr-HhBAC</vt:lpstr>
      <vt:lpstr>qpcr-HhGFPBAC</vt:lpstr>
      <vt:lpstr>ProteinAmount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2019-06-07T17:20:57Z</dcterms:created>
  <dcterms:modified xsi:type="dcterms:W3CDTF">2021-07-20T13:43:26Z</dcterms:modified>
</cp:coreProperties>
</file>