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m/Desktop/Maul et al. 2021/source data/"/>
    </mc:Choice>
  </mc:AlternateContent>
  <xr:revisionPtr revIDLastSave="0" documentId="13_ncr:1_{062D2C4E-1D01-4E49-AF2B-25FD69214CA4}" xr6:coauthVersionLast="47" xr6:coauthVersionMax="47" xr10:uidLastSave="{00000000-0000-0000-0000-000000000000}"/>
  <bookViews>
    <workbookView xWindow="240" yWindow="460" windowWidth="32620" windowHeight="19440" xr2:uid="{00000000-000D-0000-FFFF-FFFF00000000}"/>
  </bookViews>
  <sheets>
    <sheet name="mean &amp; SD (per cell)" sheetId="5" r:id="rId1"/>
    <sheet name="mean &amp; SD (per cell in %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5" l="1"/>
  <c r="X3" i="5"/>
  <c r="X2" i="5"/>
  <c r="A7" i="6"/>
  <c r="A8" i="6"/>
  <c r="A9" i="6"/>
  <c r="BU16" i="5"/>
  <c r="BU15" i="5"/>
  <c r="BQ15" i="5"/>
  <c r="BR15" i="5"/>
  <c r="BS15" i="5"/>
  <c r="BT15" i="5"/>
  <c r="BO15" i="5"/>
  <c r="BN15" i="5"/>
  <c r="BM15" i="5"/>
  <c r="BL15" i="5"/>
  <c r="BK15" i="5"/>
  <c r="BJ15" i="5"/>
  <c r="BK4" i="5"/>
  <c r="A2" i="6"/>
  <c r="A3" i="6"/>
  <c r="A4" i="6"/>
  <c r="CA15" i="5"/>
  <c r="CA11" i="5"/>
  <c r="CA10" i="5"/>
  <c r="CA9" i="5"/>
  <c r="CA8" i="5"/>
  <c r="BZ11" i="5"/>
  <c r="BZ10" i="5"/>
  <c r="BZ8" i="5"/>
  <c r="BZ4" i="5"/>
  <c r="BY15" i="5"/>
  <c r="BY11" i="5"/>
  <c r="BY10" i="5"/>
  <c r="BY9" i="5"/>
  <c r="BY5" i="5"/>
  <c r="BY2" i="5"/>
  <c r="BX15" i="5"/>
  <c r="BX14" i="5"/>
  <c r="BX11" i="5"/>
  <c r="BX10" i="5"/>
  <c r="BX8" i="5"/>
  <c r="BX5" i="5"/>
  <c r="BX4" i="5"/>
  <c r="BX2" i="5"/>
  <c r="BW15" i="5"/>
  <c r="BW11" i="5"/>
  <c r="BW10" i="5"/>
  <c r="BW9" i="5"/>
  <c r="BW8" i="5"/>
  <c r="BW5" i="5"/>
  <c r="BW4" i="5"/>
  <c r="BW2" i="5"/>
  <c r="BV15" i="5"/>
  <c r="BV14" i="5"/>
  <c r="BV11" i="5"/>
  <c r="BV10" i="5"/>
  <c r="BV9" i="5"/>
  <c r="BV8" i="5"/>
  <c r="BV5" i="5"/>
  <c r="BV4" i="5"/>
  <c r="BV2" i="5"/>
  <c r="BU14" i="5"/>
  <c r="BU13" i="5"/>
  <c r="BU12" i="5"/>
  <c r="BU11" i="5"/>
  <c r="BU10" i="5"/>
  <c r="BU9" i="5"/>
  <c r="BU8" i="5"/>
  <c r="BU7" i="5"/>
  <c r="BU6" i="5"/>
  <c r="BU5" i="5"/>
  <c r="BU4" i="5"/>
  <c r="BU3" i="5"/>
  <c r="BU2" i="5"/>
  <c r="BT16" i="5"/>
  <c r="BT14" i="5"/>
  <c r="BT13" i="5"/>
  <c r="BT12" i="5"/>
  <c r="BT11" i="5"/>
  <c r="BT10" i="5"/>
  <c r="BT9" i="5"/>
  <c r="BT8" i="5"/>
  <c r="BT7" i="5"/>
  <c r="BT6" i="5"/>
  <c r="BT5" i="5"/>
  <c r="BT4" i="5"/>
  <c r="BT3" i="5"/>
  <c r="BT2" i="5"/>
  <c r="BS16" i="5"/>
  <c r="BS14" i="5"/>
  <c r="BS12" i="5"/>
  <c r="BS11" i="5"/>
  <c r="BS10" i="5"/>
  <c r="BS9" i="5"/>
  <c r="BS8" i="5"/>
  <c r="BS7" i="5"/>
  <c r="BS6" i="5"/>
  <c r="BS5" i="5"/>
  <c r="BS4" i="5"/>
  <c r="BS3" i="5"/>
  <c r="BS2" i="5"/>
  <c r="BR16" i="5"/>
  <c r="BR14" i="5"/>
  <c r="BR13" i="5"/>
  <c r="BR12" i="5"/>
  <c r="BR11" i="5"/>
  <c r="BR10" i="5"/>
  <c r="BR9" i="5"/>
  <c r="BR8" i="5"/>
  <c r="BR7" i="5"/>
  <c r="BR6" i="5"/>
  <c r="BR5" i="5"/>
  <c r="BR4" i="5"/>
  <c r="BR3" i="5"/>
  <c r="BR2" i="5"/>
  <c r="BQ16" i="5"/>
  <c r="BQ14" i="5"/>
  <c r="BQ13" i="5"/>
  <c r="BQ12" i="5"/>
  <c r="BQ11" i="5"/>
  <c r="BQ9" i="5"/>
  <c r="BQ8" i="5"/>
  <c r="BQ7" i="5"/>
  <c r="BQ6" i="5"/>
  <c r="BQ5" i="5"/>
  <c r="BQ4" i="5"/>
  <c r="BQ3" i="5"/>
  <c r="BQ2" i="5"/>
  <c r="BP16" i="5"/>
  <c r="BP12" i="5"/>
  <c r="BP9" i="5"/>
  <c r="BP7" i="5"/>
  <c r="BP6" i="5"/>
  <c r="BP5" i="5"/>
  <c r="BP4" i="5"/>
  <c r="BP3" i="5"/>
  <c r="BP2" i="5"/>
  <c r="BO16" i="5"/>
  <c r="BO12" i="5"/>
  <c r="BO11" i="5"/>
  <c r="BO9" i="5"/>
  <c r="BO8" i="5"/>
  <c r="BO6" i="5"/>
  <c r="BO4" i="5"/>
  <c r="BO3" i="5"/>
  <c r="BI19" i="5"/>
  <c r="BI20" i="5" s="1"/>
  <c r="BI18" i="5"/>
  <c r="BN16" i="5"/>
  <c r="BN12" i="5"/>
  <c r="BN9" i="5"/>
  <c r="BN6" i="5"/>
  <c r="BN5" i="5"/>
  <c r="BN4" i="5"/>
  <c r="BN3" i="5"/>
  <c r="BM16" i="5"/>
  <c r="BM14" i="5"/>
  <c r="BM13" i="5"/>
  <c r="BM12" i="5"/>
  <c r="BM10" i="5"/>
  <c r="BM9" i="5"/>
  <c r="BM8" i="5"/>
  <c r="BM7" i="5"/>
  <c r="BM6" i="5"/>
  <c r="BM5" i="5"/>
  <c r="BM3" i="5"/>
  <c r="BL16" i="5"/>
  <c r="BL14" i="5"/>
  <c r="BL13" i="5"/>
  <c r="BL12" i="5"/>
  <c r="BL10" i="5"/>
  <c r="BL9" i="5"/>
  <c r="BL8" i="5"/>
  <c r="BL7" i="5"/>
  <c r="BL6" i="5"/>
  <c r="BL5" i="5"/>
  <c r="BL4" i="5"/>
  <c r="BL3" i="5"/>
  <c r="BK16" i="5"/>
  <c r="BK14" i="5"/>
  <c r="BK13" i="5"/>
  <c r="BK12" i="5"/>
  <c r="BK11" i="5"/>
  <c r="BK10" i="5"/>
  <c r="BK9" i="5"/>
  <c r="BK8" i="5"/>
  <c r="BK7" i="5"/>
  <c r="BK6" i="5"/>
  <c r="BK5" i="5"/>
  <c r="BK3" i="5"/>
  <c r="BJ16" i="5"/>
  <c r="BJ14" i="5"/>
  <c r="BJ13" i="5"/>
  <c r="BJ10" i="5"/>
  <c r="BJ9" i="5"/>
  <c r="BJ8" i="5"/>
  <c r="BJ7" i="5"/>
  <c r="BJ6" i="5"/>
  <c r="BJ5" i="5"/>
  <c r="BJ4" i="5"/>
  <c r="BJ3" i="5"/>
  <c r="BH16" i="5"/>
  <c r="AN5" i="5"/>
  <c r="AN18" i="5" s="1"/>
  <c r="AM6" i="5"/>
  <c r="AM4" i="5"/>
  <c r="AL15" i="5"/>
  <c r="AL11" i="5"/>
  <c r="AL6" i="5"/>
  <c r="AL4" i="5"/>
  <c r="AL2" i="5"/>
  <c r="AK14" i="5"/>
  <c r="AK7" i="5"/>
  <c r="AK6" i="5"/>
  <c r="AK5" i="5"/>
  <c r="AJ14" i="5"/>
  <c r="AJ13" i="5"/>
  <c r="AJ11" i="5"/>
  <c r="AJ10" i="5"/>
  <c r="AJ6" i="5"/>
  <c r="AJ5" i="5"/>
  <c r="AJ3" i="5"/>
  <c r="AI15" i="5"/>
  <c r="AI14" i="5"/>
  <c r="AI11" i="5"/>
  <c r="AI10" i="5"/>
  <c r="AI8" i="5"/>
  <c r="AI7" i="5"/>
  <c r="AI5" i="5"/>
  <c r="AI4" i="5"/>
  <c r="AI3" i="5"/>
  <c r="AI2" i="5"/>
  <c r="AH15" i="5"/>
  <c r="AH14" i="5"/>
  <c r="AH13" i="5"/>
  <c r="AH11" i="5"/>
  <c r="AH10" i="5"/>
  <c r="AH9" i="5"/>
  <c r="AH8" i="5"/>
  <c r="AH7" i="5"/>
  <c r="AH6" i="5"/>
  <c r="AH5" i="5"/>
  <c r="AH3" i="5"/>
  <c r="AH2" i="5"/>
  <c r="AG15" i="5"/>
  <c r="AG14" i="5"/>
  <c r="AG13" i="5"/>
  <c r="AG12" i="5"/>
  <c r="AG11" i="5"/>
  <c r="AG10" i="5"/>
  <c r="AG9" i="5"/>
  <c r="AG8" i="5"/>
  <c r="AG7" i="5"/>
  <c r="AG6" i="5"/>
  <c r="AG5" i="5"/>
  <c r="AG4" i="5"/>
  <c r="AG3" i="5"/>
  <c r="AF15" i="5"/>
  <c r="AF14" i="5"/>
  <c r="AF13" i="5"/>
  <c r="AF12" i="5"/>
  <c r="AF11" i="5"/>
  <c r="AF10" i="5"/>
  <c r="AF9" i="5"/>
  <c r="AF8" i="5"/>
  <c r="AF7" i="5"/>
  <c r="AF6" i="5"/>
  <c r="AF5" i="5"/>
  <c r="AF4" i="5"/>
  <c r="AF3" i="5"/>
  <c r="AF2" i="5"/>
  <c r="AE15" i="5"/>
  <c r="AE14" i="5"/>
  <c r="AE13" i="5"/>
  <c r="AE12" i="5"/>
  <c r="AE11" i="5"/>
  <c r="AE10" i="5"/>
  <c r="AE9" i="5"/>
  <c r="AE8" i="5"/>
  <c r="AE7" i="5"/>
  <c r="AE6" i="5"/>
  <c r="AE5" i="5"/>
  <c r="AE4" i="5"/>
  <c r="AE3" i="5"/>
  <c r="AE2" i="5"/>
  <c r="AD15" i="5"/>
  <c r="AD14" i="5"/>
  <c r="AD13" i="5"/>
  <c r="AD12" i="5"/>
  <c r="AD11" i="5"/>
  <c r="AD10" i="5"/>
  <c r="AD9" i="5"/>
  <c r="AD8" i="5"/>
  <c r="AD7" i="5"/>
  <c r="AD6" i="5"/>
  <c r="AD5" i="5"/>
  <c r="AD4" i="5"/>
  <c r="AD3" i="5"/>
  <c r="AD2" i="5"/>
  <c r="AC15" i="5"/>
  <c r="AC14" i="5"/>
  <c r="AC13" i="5"/>
  <c r="AC12" i="5"/>
  <c r="AC11" i="5"/>
  <c r="AC10" i="5"/>
  <c r="AC9" i="5"/>
  <c r="AC8" i="5"/>
  <c r="AC7" i="5"/>
  <c r="AC6" i="5"/>
  <c r="AC5" i="5"/>
  <c r="AC4" i="5"/>
  <c r="AC2" i="5"/>
  <c r="AB15" i="5"/>
  <c r="AB14" i="5"/>
  <c r="AB13" i="5"/>
  <c r="AB12" i="5"/>
  <c r="AB11" i="5"/>
  <c r="AB10" i="5"/>
  <c r="AB9" i="5"/>
  <c r="AB8" i="5"/>
  <c r="AB7" i="5"/>
  <c r="AB6" i="5"/>
  <c r="AB5" i="5"/>
  <c r="AB4" i="5"/>
  <c r="AB3" i="5"/>
  <c r="AA15" i="5"/>
  <c r="AA14" i="5"/>
  <c r="AA13" i="5"/>
  <c r="AA12" i="5"/>
  <c r="AA11" i="5"/>
  <c r="AA10" i="5"/>
  <c r="AA9" i="5"/>
  <c r="AA8" i="5"/>
  <c r="AA7" i="5"/>
  <c r="AA6" i="5"/>
  <c r="AA5" i="5"/>
  <c r="AA4" i="5"/>
  <c r="AA2" i="5"/>
  <c r="Z15" i="5"/>
  <c r="Z14" i="5"/>
  <c r="Z13" i="5"/>
  <c r="Z12" i="5"/>
  <c r="Z11" i="5"/>
  <c r="Z10" i="5"/>
  <c r="Z9" i="5"/>
  <c r="Z8" i="5"/>
  <c r="Z7" i="5"/>
  <c r="Z6" i="5"/>
  <c r="Z5" i="5"/>
  <c r="Z4" i="5"/>
  <c r="Z3" i="5"/>
  <c r="Z2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Y2" i="5"/>
  <c r="AN17" i="5" l="1"/>
  <c r="CB15" i="5"/>
  <c r="BI34" i="5" s="1"/>
  <c r="CB8" i="5"/>
  <c r="BY27" i="5" s="1"/>
  <c r="Z18" i="5"/>
  <c r="Z19" i="5" s="1"/>
  <c r="BS19" i="5"/>
  <c r="BS20" i="5" s="1"/>
  <c r="BX19" i="5"/>
  <c r="BX20" i="5" s="1"/>
  <c r="BP34" i="5"/>
  <c r="CB11" i="5"/>
  <c r="BK30" i="5" s="1"/>
  <c r="BH19" i="5"/>
  <c r="BH20" i="5" s="1"/>
  <c r="CB6" i="5"/>
  <c r="BU25" i="5" s="1"/>
  <c r="CB10" i="5"/>
  <c r="BJ29" i="5" s="1"/>
  <c r="BK18" i="5"/>
  <c r="CB12" i="5"/>
  <c r="BT31" i="5" s="1"/>
  <c r="BX29" i="5"/>
  <c r="CB5" i="5"/>
  <c r="BJ24" i="5" s="1"/>
  <c r="CB9" i="5"/>
  <c r="BR28" i="5" s="1"/>
  <c r="BV18" i="5"/>
  <c r="BN19" i="5"/>
  <c r="BN20" i="5" s="1"/>
  <c r="BO18" i="5"/>
  <c r="BR25" i="5"/>
  <c r="BK34" i="5"/>
  <c r="CB3" i="5"/>
  <c r="BJ22" i="5" s="1"/>
  <c r="CB7" i="5"/>
  <c r="BS26" i="5" s="1"/>
  <c r="CB13" i="5"/>
  <c r="BT32" i="5" s="1"/>
  <c r="BO27" i="5"/>
  <c r="BU19" i="5"/>
  <c r="BU20" i="5" s="1"/>
  <c r="CA34" i="5"/>
  <c r="CA19" i="5"/>
  <c r="CA20" i="5" s="1"/>
  <c r="AC18" i="5"/>
  <c r="AC19" i="5" s="1"/>
  <c r="AH18" i="5"/>
  <c r="AH19" i="5" s="1"/>
  <c r="AI18" i="5"/>
  <c r="AI19" i="5" s="1"/>
  <c r="CB4" i="5"/>
  <c r="BK23" i="5" s="1"/>
  <c r="BJ27" i="5"/>
  <c r="CB14" i="5"/>
  <c r="BT33" i="5" s="1"/>
  <c r="CB2" i="5"/>
  <c r="BY21" i="5" s="1"/>
  <c r="BQ28" i="5"/>
  <c r="BU18" i="5"/>
  <c r="BV34" i="5"/>
  <c r="BW27" i="5"/>
  <c r="BW34" i="5"/>
  <c r="BX34" i="5"/>
  <c r="BZ27" i="5"/>
  <c r="BZ18" i="5"/>
  <c r="BQ34" i="5"/>
  <c r="BL34" i="5"/>
  <c r="BT34" i="5"/>
  <c r="BS34" i="5"/>
  <c r="BU34" i="5"/>
  <c r="BM34" i="5"/>
  <c r="CB16" i="5"/>
  <c r="BJ34" i="5"/>
  <c r="BN34" i="5"/>
  <c r="BR34" i="5"/>
  <c r="BO19" i="5"/>
  <c r="BO20" i="5" s="1"/>
  <c r="BJ18" i="5"/>
  <c r="BL18" i="5"/>
  <c r="BQ18" i="5"/>
  <c r="Y18" i="5"/>
  <c r="AA17" i="5"/>
  <c r="AJ18" i="5"/>
  <c r="AM18" i="5"/>
  <c r="AM17" i="5"/>
  <c r="BM19" i="5"/>
  <c r="BM18" i="5"/>
  <c r="BL19" i="5"/>
  <c r="BP19" i="5"/>
  <c r="BQ19" i="5"/>
  <c r="BW19" i="5"/>
  <c r="BW18" i="5"/>
  <c r="BY18" i="5"/>
  <c r="BY19" i="5"/>
  <c r="BX18" i="5"/>
  <c r="BV19" i="5"/>
  <c r="BK19" i="5"/>
  <c r="BJ19" i="5"/>
  <c r="BP18" i="5"/>
  <c r="BR19" i="5"/>
  <c r="AN19" i="5"/>
  <c r="BR18" i="5"/>
  <c r="BT18" i="5"/>
  <c r="BT19" i="5"/>
  <c r="CA18" i="5"/>
  <c r="BZ19" i="5"/>
  <c r="AB18" i="5"/>
  <c r="AE17" i="5"/>
  <c r="AG18" i="5"/>
  <c r="BH18" i="5"/>
  <c r="BN18" i="5"/>
  <c r="Y17" i="5"/>
  <c r="Z17" i="5"/>
  <c r="AA18" i="5"/>
  <c r="AD18" i="5"/>
  <c r="AE18" i="5"/>
  <c r="AF18" i="5"/>
  <c r="AH17" i="5"/>
  <c r="AK17" i="5"/>
  <c r="AL18" i="5"/>
  <c r="BS18" i="5"/>
  <c r="AD17" i="5"/>
  <c r="AC17" i="5"/>
  <c r="AG17" i="5"/>
  <c r="AL17" i="5"/>
  <c r="AK18" i="5"/>
  <c r="AB17" i="5"/>
  <c r="AF17" i="5"/>
  <c r="AI17" i="5"/>
  <c r="AJ17" i="5"/>
  <c r="V18" i="5"/>
  <c r="U18" i="5"/>
  <c r="V17" i="5"/>
  <c r="U17" i="5"/>
  <c r="W9" i="5"/>
  <c r="X15" i="5"/>
  <c r="X14" i="5"/>
  <c r="X13" i="5"/>
  <c r="X12" i="5"/>
  <c r="X11" i="5"/>
  <c r="X10" i="5"/>
  <c r="X9" i="5"/>
  <c r="X8" i="5"/>
  <c r="X7" i="5"/>
  <c r="X6" i="5"/>
  <c r="X5" i="5"/>
  <c r="X4" i="5"/>
  <c r="W15" i="5"/>
  <c r="W14" i="5"/>
  <c r="W13" i="5"/>
  <c r="W12" i="5"/>
  <c r="W11" i="5"/>
  <c r="W10" i="5"/>
  <c r="W8" i="5"/>
  <c r="W7" i="5"/>
  <c r="W6" i="5"/>
  <c r="W5" i="5"/>
  <c r="W4" i="5"/>
  <c r="W3" i="5"/>
  <c r="BM24" i="5" l="1"/>
  <c r="BM27" i="5"/>
  <c r="BV27" i="5"/>
  <c r="BO25" i="5"/>
  <c r="BX27" i="5"/>
  <c r="BK25" i="5"/>
  <c r="BT27" i="5"/>
  <c r="BL27" i="5"/>
  <c r="BP27" i="5"/>
  <c r="BR27" i="5"/>
  <c r="CA27" i="5"/>
  <c r="BQ27" i="5"/>
  <c r="BS27" i="5"/>
  <c r="BN27" i="5"/>
  <c r="BY28" i="5"/>
  <c r="CA28" i="5"/>
  <c r="BT28" i="5"/>
  <c r="BO28" i="5"/>
  <c r="BM28" i="5"/>
  <c r="BZ34" i="5"/>
  <c r="BV28" i="5"/>
  <c r="BL28" i="5"/>
  <c r="BS28" i="5"/>
  <c r="BY34" i="5"/>
  <c r="BP28" i="5"/>
  <c r="BH34" i="5"/>
  <c r="BK28" i="5"/>
  <c r="BO34" i="5"/>
  <c r="BR29" i="5"/>
  <c r="BW30" i="5"/>
  <c r="BY24" i="5"/>
  <c r="BP24" i="5"/>
  <c r="BV24" i="5"/>
  <c r="BS24" i="5"/>
  <c r="BR30" i="5"/>
  <c r="BU24" i="5"/>
  <c r="BW24" i="5"/>
  <c r="BX30" i="5"/>
  <c r="BY29" i="5"/>
  <c r="BU26" i="5"/>
  <c r="BT24" i="5"/>
  <c r="BM29" i="5"/>
  <c r="BK33" i="5"/>
  <c r="BR26" i="5"/>
  <c r="BN24" i="5"/>
  <c r="BZ30" i="5"/>
  <c r="BW29" i="5"/>
  <c r="BT30" i="5"/>
  <c r="BU30" i="5"/>
  <c r="BQ33" i="5"/>
  <c r="BL24" i="5"/>
  <c r="CA30" i="5"/>
  <c r="BS29" i="5"/>
  <c r="BQ24" i="5"/>
  <c r="BL33" i="5"/>
  <c r="BK29" i="5"/>
  <c r="BX24" i="5"/>
  <c r="BU29" i="5"/>
  <c r="BK24" i="5"/>
  <c r="BV30" i="5"/>
  <c r="BV21" i="5"/>
  <c r="BS21" i="5"/>
  <c r="BJ33" i="5"/>
  <c r="BU28" i="5"/>
  <c r="BL29" i="5"/>
  <c r="CA29" i="5"/>
  <c r="BO30" i="5"/>
  <c r="BT29" i="5"/>
  <c r="BH27" i="5"/>
  <c r="BI27" i="5"/>
  <c r="BP21" i="5"/>
  <c r="BJ28" i="5"/>
  <c r="BW28" i="5"/>
  <c r="BX21" i="5"/>
  <c r="BN28" i="5"/>
  <c r="BK27" i="5"/>
  <c r="BU27" i="5"/>
  <c r="AO11" i="5"/>
  <c r="BI35" i="5"/>
  <c r="BY35" i="5"/>
  <c r="BV35" i="5"/>
  <c r="BZ35" i="5"/>
  <c r="BW35" i="5"/>
  <c r="BX35" i="5"/>
  <c r="CA35" i="5"/>
  <c r="BM35" i="5"/>
  <c r="CA23" i="5"/>
  <c r="BH23" i="5"/>
  <c r="BI23" i="5"/>
  <c r="BM23" i="5"/>
  <c r="BY23" i="5"/>
  <c r="BI32" i="5"/>
  <c r="BY32" i="5"/>
  <c r="BN32" i="5"/>
  <c r="BV32" i="5"/>
  <c r="BZ32" i="5"/>
  <c r="BS32" i="5"/>
  <c r="CA32" i="5"/>
  <c r="BH32" i="5"/>
  <c r="BO32" i="5"/>
  <c r="BW32" i="5"/>
  <c r="BP32" i="5"/>
  <c r="BX32" i="5"/>
  <c r="BQ22" i="5"/>
  <c r="BI31" i="5"/>
  <c r="BY31" i="5"/>
  <c r="BJ31" i="5"/>
  <c r="BV31" i="5"/>
  <c r="BZ31" i="5"/>
  <c r="BW31" i="5"/>
  <c r="BX31" i="5"/>
  <c r="CA31" i="5"/>
  <c r="BH31" i="5"/>
  <c r="BL25" i="5"/>
  <c r="BR32" i="5"/>
  <c r="AO3" i="5"/>
  <c r="W21" i="5" s="1"/>
  <c r="AO7" i="5"/>
  <c r="AO12" i="5"/>
  <c r="W30" i="5" s="1"/>
  <c r="BS25" i="5"/>
  <c r="BR23" i="5"/>
  <c r="BP35" i="5"/>
  <c r="BI33" i="5"/>
  <c r="BY33" i="5"/>
  <c r="BN33" i="5"/>
  <c r="BZ33" i="5"/>
  <c r="BO33" i="5"/>
  <c r="BW33" i="5"/>
  <c r="BP33" i="5"/>
  <c r="CA33" i="5"/>
  <c r="BH33" i="5"/>
  <c r="BJ23" i="5"/>
  <c r="BX33" i="5"/>
  <c r="BV33" i="5"/>
  <c r="BR22" i="5"/>
  <c r="BP31" i="5"/>
  <c r="BN35" i="5"/>
  <c r="BK32" i="5"/>
  <c r="BJ32" i="5"/>
  <c r="BW23" i="5"/>
  <c r="BT26" i="5"/>
  <c r="BS23" i="5"/>
  <c r="BR21" i="5"/>
  <c r="BM32" i="5"/>
  <c r="BK35" i="5"/>
  <c r="BT21" i="5"/>
  <c r="BL31" i="5"/>
  <c r="BK31" i="5"/>
  <c r="BI29" i="5"/>
  <c r="BQ29" i="5"/>
  <c r="BN29" i="5"/>
  <c r="BO29" i="5"/>
  <c r="BP29" i="5"/>
  <c r="BH29" i="5"/>
  <c r="BH35" i="5"/>
  <c r="BL30" i="5"/>
  <c r="BP30" i="5"/>
  <c r="BI30" i="5"/>
  <c r="BM30" i="5"/>
  <c r="BJ30" i="5"/>
  <c r="BH30" i="5"/>
  <c r="BN30" i="5"/>
  <c r="BY30" i="5"/>
  <c r="BZ29" i="5"/>
  <c r="BV29" i="5"/>
  <c r="BS30" i="5"/>
  <c r="BQ35" i="5"/>
  <c r="AO6" i="5"/>
  <c r="X24" i="5" s="1"/>
  <c r="AO15" i="5"/>
  <c r="BV22" i="5"/>
  <c r="BZ22" i="5"/>
  <c r="BW22" i="5"/>
  <c r="BH22" i="5"/>
  <c r="CA22" i="5"/>
  <c r="BX22" i="5"/>
  <c r="BI22" i="5"/>
  <c r="BY22" i="5"/>
  <c r="BM22" i="5"/>
  <c r="BW25" i="5"/>
  <c r="CA25" i="5"/>
  <c r="BX25" i="5"/>
  <c r="BH25" i="5"/>
  <c r="BI25" i="5"/>
  <c r="BY25" i="5"/>
  <c r="BV25" i="5"/>
  <c r="BZ25" i="5"/>
  <c r="BP22" i="5"/>
  <c r="BT25" i="5"/>
  <c r="BO23" i="5"/>
  <c r="AO4" i="5"/>
  <c r="AO8" i="5"/>
  <c r="W26" i="5" s="1"/>
  <c r="AO13" i="5"/>
  <c r="X33" i="5"/>
  <c r="BU22" i="5"/>
  <c r="BP25" i="5"/>
  <c r="BO22" i="5"/>
  <c r="BM25" i="5"/>
  <c r="BU21" i="5"/>
  <c r="BT23" i="5"/>
  <c r="BR35" i="5"/>
  <c r="BQ32" i="5"/>
  <c r="BL32" i="5"/>
  <c r="BI26" i="5"/>
  <c r="BO26" i="5"/>
  <c r="BW26" i="5"/>
  <c r="CA26" i="5"/>
  <c r="BX26" i="5"/>
  <c r="BH26" i="5"/>
  <c r="BY26" i="5"/>
  <c r="BN26" i="5"/>
  <c r="BV26" i="5"/>
  <c r="BZ26" i="5"/>
  <c r="BT22" i="5"/>
  <c r="BR33" i="5"/>
  <c r="BQ31" i="5"/>
  <c r="BP23" i="5"/>
  <c r="BN31" i="5"/>
  <c r="BK26" i="5"/>
  <c r="BO24" i="5"/>
  <c r="CA24" i="5"/>
  <c r="BH24" i="5"/>
  <c r="BI24" i="5"/>
  <c r="BZ24" i="5"/>
  <c r="BL26" i="5"/>
  <c r="BM31" i="5"/>
  <c r="BW21" i="5"/>
  <c r="BR24" i="5"/>
  <c r="BV23" i="5"/>
  <c r="BS22" i="5"/>
  <c r="BQ30" i="5"/>
  <c r="W18" i="5"/>
  <c r="W19" i="5" s="1"/>
  <c r="AO2" i="5"/>
  <c r="X20" i="5" s="1"/>
  <c r="BQ23" i="5"/>
  <c r="BL23" i="5"/>
  <c r="BU32" i="5"/>
  <c r="AO5" i="5"/>
  <c r="X23" i="5" s="1"/>
  <c r="AO10" i="5"/>
  <c r="W28" i="5" s="1"/>
  <c r="AO14" i="5"/>
  <c r="X32" i="5" s="1"/>
  <c r="X30" i="5"/>
  <c r="AO9" i="5"/>
  <c r="W27" i="5" s="1"/>
  <c r="BU35" i="5"/>
  <c r="BS35" i="5"/>
  <c r="BR31" i="5"/>
  <c r="BJ21" i="5"/>
  <c r="BN21" i="5"/>
  <c r="BZ21" i="5"/>
  <c r="BK21" i="5"/>
  <c r="BO21" i="5"/>
  <c r="BH21" i="5"/>
  <c r="CA21" i="5"/>
  <c r="BL21" i="5"/>
  <c r="BI21" i="5"/>
  <c r="BM21" i="5"/>
  <c r="BN25" i="5"/>
  <c r="BZ23" i="5"/>
  <c r="BU33" i="5"/>
  <c r="BS33" i="5"/>
  <c r="BO35" i="5"/>
  <c r="BM33" i="5"/>
  <c r="BJ26" i="5"/>
  <c r="BX23" i="5"/>
  <c r="BT35" i="5"/>
  <c r="BS31" i="5"/>
  <c r="BQ26" i="5"/>
  <c r="BO31" i="5"/>
  <c r="BN23" i="5"/>
  <c r="BM26" i="5"/>
  <c r="BI28" i="5"/>
  <c r="BZ28" i="5"/>
  <c r="BH28" i="5"/>
  <c r="BX28" i="5"/>
  <c r="BU31" i="5"/>
  <c r="BQ25" i="5"/>
  <c r="BL22" i="5"/>
  <c r="BK22" i="5"/>
  <c r="BJ25" i="5"/>
  <c r="BL35" i="5"/>
  <c r="BJ35" i="5"/>
  <c r="BQ21" i="5"/>
  <c r="BN22" i="5"/>
  <c r="BU23" i="5"/>
  <c r="BP26" i="5"/>
  <c r="U19" i="5"/>
  <c r="AF19" i="5"/>
  <c r="BZ20" i="5"/>
  <c r="BR20" i="5"/>
  <c r="BK20" i="5"/>
  <c r="BL20" i="5"/>
  <c r="Y19" i="5"/>
  <c r="X18" i="5"/>
  <c r="V19" i="5"/>
  <c r="AL19" i="5"/>
  <c r="AE19" i="5"/>
  <c r="AG19" i="5"/>
  <c r="BY20" i="5"/>
  <c r="BQ20" i="5"/>
  <c r="AM19" i="5"/>
  <c r="AK19" i="5"/>
  <c r="AD19" i="5"/>
  <c r="BJ20" i="5"/>
  <c r="BW20" i="5"/>
  <c r="AJ19" i="5"/>
  <c r="AA19" i="5"/>
  <c r="AB19" i="5"/>
  <c r="BT20" i="5"/>
  <c r="BV20" i="5"/>
  <c r="BP20" i="5"/>
  <c r="BM20" i="5"/>
  <c r="X17" i="5"/>
  <c r="W17" i="5"/>
  <c r="CB34" i="5" l="1"/>
  <c r="CB27" i="5"/>
  <c r="BV37" i="5"/>
  <c r="P8" i="6" s="1"/>
  <c r="X26" i="5"/>
  <c r="X21" i="5"/>
  <c r="W24" i="5"/>
  <c r="W32" i="5"/>
  <c r="BY37" i="5"/>
  <c r="S8" i="6" s="1"/>
  <c r="W23" i="5"/>
  <c r="BS37" i="5"/>
  <c r="BS38" i="5" s="1"/>
  <c r="M9" i="6" s="1"/>
  <c r="BP37" i="5"/>
  <c r="BP38" i="5" s="1"/>
  <c r="J9" i="6" s="1"/>
  <c r="BX37" i="5"/>
  <c r="BX38" i="5" s="1"/>
  <c r="R9" i="6" s="1"/>
  <c r="BV36" i="5"/>
  <c r="P7" i="6" s="1"/>
  <c r="W20" i="5"/>
  <c r="BO37" i="5"/>
  <c r="BO36" i="5"/>
  <c r="I7" i="6" s="1"/>
  <c r="BW37" i="5"/>
  <c r="BW36" i="5"/>
  <c r="Q7" i="6" s="1"/>
  <c r="V31" i="5"/>
  <c r="AL31" i="5"/>
  <c r="AI31" i="5"/>
  <c r="AM31" i="5"/>
  <c r="U31" i="5"/>
  <c r="AK31" i="5"/>
  <c r="AF31" i="5"/>
  <c r="AN31" i="5"/>
  <c r="AG31" i="5"/>
  <c r="AC31" i="5"/>
  <c r="AE31" i="5"/>
  <c r="Z31" i="5"/>
  <c r="Y31" i="5"/>
  <c r="AH31" i="5"/>
  <c r="AD31" i="5"/>
  <c r="AA31" i="5"/>
  <c r="AB31" i="5"/>
  <c r="AJ31" i="5"/>
  <c r="V25" i="5"/>
  <c r="AL25" i="5"/>
  <c r="AM25" i="5"/>
  <c r="U25" i="5"/>
  <c r="AJ25" i="5"/>
  <c r="AN25" i="5"/>
  <c r="AF25" i="5"/>
  <c r="AC25" i="5"/>
  <c r="AK25" i="5"/>
  <c r="AE25" i="5"/>
  <c r="AH25" i="5"/>
  <c r="AD25" i="5"/>
  <c r="Z25" i="5"/>
  <c r="AB25" i="5"/>
  <c r="AG25" i="5"/>
  <c r="AA25" i="5"/>
  <c r="Y25" i="5"/>
  <c r="AI25" i="5"/>
  <c r="V29" i="5"/>
  <c r="AM29" i="5"/>
  <c r="U29" i="5"/>
  <c r="AK29" i="5"/>
  <c r="AF29" i="5"/>
  <c r="AN29" i="5"/>
  <c r="Z29" i="5"/>
  <c r="AC29" i="5"/>
  <c r="Y29" i="5"/>
  <c r="AG29" i="5"/>
  <c r="AI29" i="5"/>
  <c r="AJ29" i="5"/>
  <c r="AE29" i="5"/>
  <c r="AH29" i="5"/>
  <c r="AL29" i="5"/>
  <c r="AA29" i="5"/>
  <c r="AD29" i="5"/>
  <c r="AB29" i="5"/>
  <c r="X29" i="5"/>
  <c r="V33" i="5"/>
  <c r="AM33" i="5"/>
  <c r="U33" i="5"/>
  <c r="AJ33" i="5"/>
  <c r="AK33" i="5"/>
  <c r="AN33" i="5"/>
  <c r="AC33" i="5"/>
  <c r="AF33" i="5"/>
  <c r="Z33" i="5"/>
  <c r="Y33" i="5"/>
  <c r="AG33" i="5"/>
  <c r="AH33" i="5"/>
  <c r="AL33" i="5"/>
  <c r="AA33" i="5"/>
  <c r="AI33" i="5"/>
  <c r="AD33" i="5"/>
  <c r="AE33" i="5"/>
  <c r="AB33" i="5"/>
  <c r="CB23" i="5"/>
  <c r="W29" i="5"/>
  <c r="BV38" i="5"/>
  <c r="P9" i="6" s="1"/>
  <c r="V22" i="5"/>
  <c r="AH22" i="5"/>
  <c r="AK22" i="5"/>
  <c r="AN22" i="5"/>
  <c r="U22" i="5"/>
  <c r="AJ22" i="5"/>
  <c r="AM22" i="5"/>
  <c r="AC22" i="5"/>
  <c r="Z22" i="5"/>
  <c r="AF22" i="5"/>
  <c r="AD22" i="5"/>
  <c r="AL22" i="5"/>
  <c r="AB22" i="5"/>
  <c r="AG22" i="5"/>
  <c r="AE22" i="5"/>
  <c r="AA22" i="5"/>
  <c r="Y22" i="5"/>
  <c r="AI22" i="5"/>
  <c r="X31" i="5"/>
  <c r="CB31" i="5"/>
  <c r="BQ37" i="5"/>
  <c r="BQ36" i="5"/>
  <c r="K7" i="6" s="1"/>
  <c r="BL37" i="5"/>
  <c r="BL36" i="5"/>
  <c r="F7" i="6" s="1"/>
  <c r="BS36" i="5"/>
  <c r="M7" i="6" s="1"/>
  <c r="W31" i="5"/>
  <c r="W22" i="5"/>
  <c r="BX36" i="5"/>
  <c r="R7" i="6" s="1"/>
  <c r="CB28" i="5"/>
  <c r="CA37" i="5"/>
  <c r="CA36" i="5"/>
  <c r="U7" i="6" s="1"/>
  <c r="BZ37" i="5"/>
  <c r="BZ36" i="5"/>
  <c r="T7" i="6" s="1"/>
  <c r="V27" i="5"/>
  <c r="AL27" i="5"/>
  <c r="AI27" i="5"/>
  <c r="AM27" i="5"/>
  <c r="U27" i="5"/>
  <c r="AJ27" i="5"/>
  <c r="AK27" i="5"/>
  <c r="AN27" i="5"/>
  <c r="AF27" i="5"/>
  <c r="AG27" i="5"/>
  <c r="AH27" i="5"/>
  <c r="Y27" i="5"/>
  <c r="AC27" i="5"/>
  <c r="AE27" i="5"/>
  <c r="Z27" i="5"/>
  <c r="AB27" i="5"/>
  <c r="AD27" i="5"/>
  <c r="AA27" i="5"/>
  <c r="X22" i="5"/>
  <c r="V20" i="5"/>
  <c r="AN20" i="5"/>
  <c r="AM20" i="5"/>
  <c r="AB20" i="5"/>
  <c r="AJ20" i="5"/>
  <c r="U20" i="5"/>
  <c r="AG20" i="5"/>
  <c r="AC20" i="5"/>
  <c r="AK20" i="5"/>
  <c r="AL20" i="5"/>
  <c r="AE20" i="5"/>
  <c r="AH20" i="5"/>
  <c r="Z20" i="5"/>
  <c r="AA20" i="5"/>
  <c r="AD20" i="5"/>
  <c r="AI20" i="5"/>
  <c r="AF20" i="5"/>
  <c r="Y20" i="5"/>
  <c r="CB24" i="5"/>
  <c r="X25" i="5"/>
  <c r="V26" i="5"/>
  <c r="AL26" i="5"/>
  <c r="AM26" i="5"/>
  <c r="AK26" i="5"/>
  <c r="AN26" i="5"/>
  <c r="U26" i="5"/>
  <c r="AJ26" i="5"/>
  <c r="Z26" i="5"/>
  <c r="AG26" i="5"/>
  <c r="AH26" i="5"/>
  <c r="Y26" i="5"/>
  <c r="AF26" i="5"/>
  <c r="AD26" i="5"/>
  <c r="AC26" i="5"/>
  <c r="AE26" i="5"/>
  <c r="AB26" i="5"/>
  <c r="AI26" i="5"/>
  <c r="AA26" i="5"/>
  <c r="CB22" i="5"/>
  <c r="BP36" i="5"/>
  <c r="J7" i="6" s="1"/>
  <c r="W33" i="5"/>
  <c r="CB35" i="5"/>
  <c r="BR37" i="5"/>
  <c r="BR36" i="5"/>
  <c r="L7" i="6" s="1"/>
  <c r="CB33" i="5"/>
  <c r="V30" i="5"/>
  <c r="AH30" i="5"/>
  <c r="AL30" i="5"/>
  <c r="AI30" i="5"/>
  <c r="AM30" i="5"/>
  <c r="AK30" i="5"/>
  <c r="AN30" i="5"/>
  <c r="U30" i="5"/>
  <c r="AJ30" i="5"/>
  <c r="AC30" i="5"/>
  <c r="AB30" i="5"/>
  <c r="Y30" i="5"/>
  <c r="AG30" i="5"/>
  <c r="Z30" i="5"/>
  <c r="AA30" i="5"/>
  <c r="AE30" i="5"/>
  <c r="AF30" i="5"/>
  <c r="AD30" i="5"/>
  <c r="CB32" i="5"/>
  <c r="BY36" i="5"/>
  <c r="S7" i="6" s="1"/>
  <c r="BI37" i="5"/>
  <c r="BI36" i="5"/>
  <c r="C7" i="6" s="1"/>
  <c r="BJ36" i="5"/>
  <c r="D7" i="6" s="1"/>
  <c r="BJ37" i="5"/>
  <c r="CB30" i="5"/>
  <c r="BK37" i="5"/>
  <c r="BK36" i="5"/>
  <c r="E7" i="6" s="1"/>
  <c r="V28" i="5"/>
  <c r="AL28" i="5"/>
  <c r="AM28" i="5"/>
  <c r="AK28" i="5"/>
  <c r="AN28" i="5"/>
  <c r="U28" i="5"/>
  <c r="AB28" i="5"/>
  <c r="AF28" i="5"/>
  <c r="AE28" i="5"/>
  <c r="AH28" i="5"/>
  <c r="AA28" i="5"/>
  <c r="AD28" i="5"/>
  <c r="AG28" i="5"/>
  <c r="AC28" i="5"/>
  <c r="AJ28" i="5"/>
  <c r="Z28" i="5"/>
  <c r="AI28" i="5"/>
  <c r="Y28" i="5"/>
  <c r="BU37" i="5"/>
  <c r="BU36" i="5"/>
  <c r="O7" i="6" s="1"/>
  <c r="CB25" i="5"/>
  <c r="W25" i="5"/>
  <c r="BM37" i="5"/>
  <c r="BM36" i="5"/>
  <c r="G7" i="6" s="1"/>
  <c r="BH37" i="5"/>
  <c r="BH36" i="5"/>
  <c r="CB21" i="5"/>
  <c r="BN37" i="5"/>
  <c r="BN36" i="5"/>
  <c r="H7" i="6" s="1"/>
  <c r="V32" i="5"/>
  <c r="AL32" i="5"/>
  <c r="AM32" i="5"/>
  <c r="AN32" i="5"/>
  <c r="U32" i="5"/>
  <c r="AB32" i="5"/>
  <c r="AJ32" i="5"/>
  <c r="AI32" i="5"/>
  <c r="AF32" i="5"/>
  <c r="AH32" i="5"/>
  <c r="AE32" i="5"/>
  <c r="Y32" i="5"/>
  <c r="Z32" i="5"/>
  <c r="AA32" i="5"/>
  <c r="AG32" i="5"/>
  <c r="AK32" i="5"/>
  <c r="AD32" i="5"/>
  <c r="AC32" i="5"/>
  <c r="V23" i="5"/>
  <c r="AL23" i="5"/>
  <c r="AM23" i="5"/>
  <c r="U23" i="5"/>
  <c r="AN23" i="5"/>
  <c r="AF23" i="5"/>
  <c r="AK23" i="5"/>
  <c r="AC23" i="5"/>
  <c r="AG23" i="5"/>
  <c r="AD23" i="5"/>
  <c r="Y23" i="5"/>
  <c r="AH23" i="5"/>
  <c r="Z23" i="5"/>
  <c r="AJ23" i="5"/>
  <c r="AI23" i="5"/>
  <c r="AA23" i="5"/>
  <c r="AE23" i="5"/>
  <c r="AB23" i="5"/>
  <c r="CB26" i="5"/>
  <c r="V24" i="5"/>
  <c r="AI24" i="5"/>
  <c r="AN24" i="5"/>
  <c r="U24" i="5"/>
  <c r="AB24" i="5"/>
  <c r="AJ24" i="5"/>
  <c r="AD24" i="5"/>
  <c r="AC24" i="5"/>
  <c r="AL24" i="5"/>
  <c r="AG24" i="5"/>
  <c r="AM24" i="5"/>
  <c r="AF24" i="5"/>
  <c r="AE24" i="5"/>
  <c r="Y24" i="5"/>
  <c r="AK24" i="5"/>
  <c r="Z24" i="5"/>
  <c r="AA24" i="5"/>
  <c r="AH24" i="5"/>
  <c r="CB29" i="5"/>
  <c r="BT37" i="5"/>
  <c r="BT36" i="5"/>
  <c r="N7" i="6" s="1"/>
  <c r="X28" i="5"/>
  <c r="AC21" i="5"/>
  <c r="AL21" i="5"/>
  <c r="V21" i="5"/>
  <c r="AM21" i="5"/>
  <c r="U21" i="5"/>
  <c r="AA21" i="5"/>
  <c r="AK21" i="5"/>
  <c r="AN21" i="5"/>
  <c r="AE21" i="5"/>
  <c r="Z21" i="5"/>
  <c r="AJ21" i="5"/>
  <c r="AF21" i="5"/>
  <c r="AB21" i="5"/>
  <c r="AD21" i="5"/>
  <c r="AH21" i="5"/>
  <c r="Y21" i="5"/>
  <c r="AG21" i="5"/>
  <c r="AI21" i="5"/>
  <c r="X27" i="5"/>
  <c r="X19" i="5"/>
  <c r="M8" i="6" l="1"/>
  <c r="J8" i="6"/>
  <c r="W34" i="5"/>
  <c r="D2" i="6" s="1"/>
  <c r="BY38" i="5"/>
  <c r="S9" i="6" s="1"/>
  <c r="X34" i="5"/>
  <c r="E2" i="6" s="1"/>
  <c r="W35" i="5"/>
  <c r="W36" i="5" s="1"/>
  <c r="D4" i="6" s="1"/>
  <c r="R8" i="6"/>
  <c r="O8" i="6"/>
  <c r="BU38" i="5"/>
  <c r="O9" i="6" s="1"/>
  <c r="AD35" i="5"/>
  <c r="AD34" i="5"/>
  <c r="K2" i="6" s="1"/>
  <c r="AM35" i="5"/>
  <c r="AM34" i="5"/>
  <c r="T2" i="6" s="1"/>
  <c r="K8" i="6"/>
  <c r="BQ38" i="5"/>
  <c r="K9" i="6" s="1"/>
  <c r="AO22" i="5"/>
  <c r="AO33" i="5"/>
  <c r="AO32" i="5"/>
  <c r="AO28" i="5"/>
  <c r="AO26" i="5"/>
  <c r="Y34" i="5"/>
  <c r="F2" i="6" s="1"/>
  <c r="Y35" i="5"/>
  <c r="AN35" i="5"/>
  <c r="AN34" i="5"/>
  <c r="U2" i="6" s="1"/>
  <c r="X35" i="5"/>
  <c r="AO29" i="5"/>
  <c r="Q8" i="6"/>
  <c r="BW38" i="5"/>
  <c r="Q9" i="6" s="1"/>
  <c r="AO23" i="5"/>
  <c r="AG34" i="5"/>
  <c r="N2" i="6" s="1"/>
  <c r="AG35" i="5"/>
  <c r="CB36" i="5"/>
  <c r="B7" i="6"/>
  <c r="AA35" i="5"/>
  <c r="AA34" i="5"/>
  <c r="H2" i="6" s="1"/>
  <c r="U35" i="5"/>
  <c r="U34" i="5"/>
  <c r="B2" i="6" s="1"/>
  <c r="AO20" i="5"/>
  <c r="AO27" i="5"/>
  <c r="D8" i="6"/>
  <c r="BJ38" i="5"/>
  <c r="D9" i="6" s="1"/>
  <c r="AO30" i="5"/>
  <c r="AF35" i="5"/>
  <c r="AF34" i="5"/>
  <c r="M2" i="6" s="1"/>
  <c r="Z34" i="5"/>
  <c r="G2" i="6" s="1"/>
  <c r="Z35" i="5"/>
  <c r="AK35" i="5"/>
  <c r="AK34" i="5"/>
  <c r="R2" i="6" s="1"/>
  <c r="AJ35" i="5"/>
  <c r="AJ34" i="5"/>
  <c r="Q2" i="6" s="1"/>
  <c r="V34" i="5"/>
  <c r="C2" i="6" s="1"/>
  <c r="V35" i="5"/>
  <c r="BL38" i="5"/>
  <c r="F9" i="6" s="1"/>
  <c r="F8" i="6"/>
  <c r="AO25" i="5"/>
  <c r="G8" i="6"/>
  <c r="BM38" i="5"/>
  <c r="G9" i="6" s="1"/>
  <c r="E8" i="6"/>
  <c r="BK38" i="5"/>
  <c r="E9" i="6" s="1"/>
  <c r="L8" i="6"/>
  <c r="BR38" i="5"/>
  <c r="L9" i="6" s="1"/>
  <c r="AE35" i="5"/>
  <c r="AE34" i="5"/>
  <c r="L2" i="6" s="1"/>
  <c r="BT38" i="5"/>
  <c r="N9" i="6" s="1"/>
  <c r="N8" i="6"/>
  <c r="AO24" i="5"/>
  <c r="C8" i="6"/>
  <c r="BI38" i="5"/>
  <c r="C9" i="6" s="1"/>
  <c r="AL35" i="5"/>
  <c r="AL34" i="5"/>
  <c r="S2" i="6" s="1"/>
  <c r="CA38" i="5"/>
  <c r="U9" i="6" s="1"/>
  <c r="U8" i="6"/>
  <c r="AO21" i="5"/>
  <c r="B8" i="6"/>
  <c r="BH38" i="5"/>
  <c r="B9" i="6" s="1"/>
  <c r="H8" i="6"/>
  <c r="BN38" i="5"/>
  <c r="H9" i="6" s="1"/>
  <c r="AI35" i="5"/>
  <c r="AI34" i="5"/>
  <c r="P2" i="6" s="1"/>
  <c r="AH35" i="5"/>
  <c r="AH34" i="5"/>
  <c r="O2" i="6" s="1"/>
  <c r="AC35" i="5"/>
  <c r="AC34" i="5"/>
  <c r="J2" i="6" s="1"/>
  <c r="AB35" i="5"/>
  <c r="AB34" i="5"/>
  <c r="I2" i="6" s="1"/>
  <c r="T8" i="6"/>
  <c r="BZ38" i="5"/>
  <c r="T9" i="6" s="1"/>
  <c r="AO31" i="5"/>
  <c r="I8" i="6"/>
  <c r="BO38" i="5"/>
  <c r="I9" i="6" s="1"/>
  <c r="D3" i="6" l="1"/>
  <c r="I3" i="6"/>
  <c r="AB36" i="5"/>
  <c r="I4" i="6" s="1"/>
  <c r="AH36" i="5"/>
  <c r="O4" i="6" s="1"/>
  <c r="O3" i="6"/>
  <c r="S3" i="6"/>
  <c r="AL36" i="5"/>
  <c r="S4" i="6" s="1"/>
  <c r="Q3" i="6"/>
  <c r="AJ36" i="5"/>
  <c r="Q4" i="6" s="1"/>
  <c r="AO34" i="5"/>
  <c r="E3" i="6"/>
  <c r="X36" i="5"/>
  <c r="E4" i="6" s="1"/>
  <c r="V36" i="5"/>
  <c r="C4" i="6" s="1"/>
  <c r="C3" i="6"/>
  <c r="B3" i="6"/>
  <c r="U36" i="5"/>
  <c r="B4" i="6" s="1"/>
  <c r="T3" i="6"/>
  <c r="AM36" i="5"/>
  <c r="T4" i="6" s="1"/>
  <c r="J3" i="6"/>
  <c r="AC36" i="5"/>
  <c r="J4" i="6" s="1"/>
  <c r="P3" i="6"/>
  <c r="AI36" i="5"/>
  <c r="P4" i="6" s="1"/>
  <c r="R3" i="6"/>
  <c r="AK36" i="5"/>
  <c r="R4" i="6" s="1"/>
  <c r="M3" i="6"/>
  <c r="AF36" i="5"/>
  <c r="M4" i="6" s="1"/>
  <c r="N3" i="6"/>
  <c r="AG36" i="5"/>
  <c r="N4" i="6" s="1"/>
  <c r="U3" i="6"/>
  <c r="AN36" i="5"/>
  <c r="U4" i="6" s="1"/>
  <c r="L3" i="6"/>
  <c r="AE36" i="5"/>
  <c r="L4" i="6" s="1"/>
  <c r="G3" i="6"/>
  <c r="Z36" i="5"/>
  <c r="G4" i="6" s="1"/>
  <c r="H3" i="6"/>
  <c r="AA36" i="5"/>
  <c r="H4" i="6" s="1"/>
  <c r="F3" i="6"/>
  <c r="Y36" i="5"/>
  <c r="F4" i="6" s="1"/>
  <c r="K3" i="6"/>
  <c r="AD36" i="5"/>
  <c r="K4" i="6" s="1"/>
</calcChain>
</file>

<file path=xl/sharedStrings.xml><?xml version="1.0" encoding="utf-8"?>
<sst xmlns="http://schemas.openxmlformats.org/spreadsheetml/2006/main" count="211" uniqueCount="160">
  <si>
    <t>10^0</t>
  </si>
  <si>
    <t>10^1</t>
  </si>
  <si>
    <t>10^2</t>
  </si>
  <si>
    <t>10^3</t>
  </si>
  <si>
    <t>10^4</t>
  </si>
  <si>
    <t>category (time in ms)</t>
  </si>
  <si>
    <t>1.58 - 3.98</t>
  </si>
  <si>
    <t>3.98 - 6.31</t>
  </si>
  <si>
    <t>6.31 - 10</t>
  </si>
  <si>
    <t>10 - 15.85</t>
  </si>
  <si>
    <t>15.85 - 25.12</t>
  </si>
  <si>
    <t>25.12 - 39.81</t>
  </si>
  <si>
    <t>39.81 - 63.1</t>
  </si>
  <si>
    <t>63.1 - 100</t>
  </si>
  <si>
    <t>100 - 158.5</t>
  </si>
  <si>
    <t>158.5 - 251.2</t>
  </si>
  <si>
    <t>251.2 - 398.1</t>
  </si>
  <si>
    <t>398.1 - 631</t>
  </si>
  <si>
    <t>631 - 1000</t>
  </si>
  <si>
    <t>1000 - 1585</t>
  </si>
  <si>
    <t>1585 - 2512</t>
  </si>
  <si>
    <t>2512 - 3981</t>
  </si>
  <si>
    <t>3981 - 6310</t>
  </si>
  <si>
    <t>6310 - 10000</t>
  </si>
  <si>
    <t>1.0 - 1.58</t>
  </si>
  <si>
    <t>0 - 1.0</t>
  </si>
  <si>
    <t>cell name</t>
  </si>
  <si>
    <t>Average</t>
  </si>
  <si>
    <t>SD</t>
  </si>
  <si>
    <t>s.e.m.</t>
  </si>
  <si>
    <t>No ISIs Balken 1</t>
  </si>
  <si>
    <t>No ISIs Balken 2</t>
  </si>
  <si>
    <t>No ISIs Balken 3</t>
  </si>
  <si>
    <t>No ISIs Balken 4</t>
  </si>
  <si>
    <t>No ISIs Balken 5</t>
  </si>
  <si>
    <t>No ISIs Balken 6</t>
  </si>
  <si>
    <t>No ISIs Balken 7</t>
  </si>
  <si>
    <t>No ISIs Balken 8</t>
  </si>
  <si>
    <t>No ISIs Balken 9</t>
  </si>
  <si>
    <t>No ISIs Balken 10</t>
  </si>
  <si>
    <t>No ISIs Balken 11</t>
  </si>
  <si>
    <t>No ISIs Balken 12</t>
  </si>
  <si>
    <t>No ISIs Balken 13</t>
  </si>
  <si>
    <t>No ISI Balken 14</t>
  </si>
  <si>
    <t>No ISI Vbalken 15</t>
  </si>
  <si>
    <t>No ISIs Balken 16</t>
  </si>
  <si>
    <t>No ISIs Balken 17</t>
  </si>
  <si>
    <t>No ISIs Balken 18</t>
  </si>
  <si>
    <t>No ISIs Balken 19</t>
  </si>
  <si>
    <t>No ISIs Balken 20</t>
  </si>
  <si>
    <t>No ISIs B1</t>
  </si>
  <si>
    <t>No ISIs B2</t>
  </si>
  <si>
    <t>No ISIs B3</t>
  </si>
  <si>
    <t>No ISIs B4</t>
  </si>
  <si>
    <t>No ISIs B5</t>
  </si>
  <si>
    <t>No ISIs B6</t>
  </si>
  <si>
    <t>No ISIs B7</t>
  </si>
  <si>
    <t>No ISIs B8</t>
  </si>
  <si>
    <t>No ISIs B9</t>
  </si>
  <si>
    <t>No ISIs B10</t>
  </si>
  <si>
    <t>No ISIs B11</t>
  </si>
  <si>
    <t>No ISIs B12</t>
  </si>
  <si>
    <t>No ISIs B13</t>
  </si>
  <si>
    <t>No ISIs B16</t>
  </si>
  <si>
    <t>No ISIs B17</t>
  </si>
  <si>
    <t>No ISIs B18</t>
  </si>
  <si>
    <t>No ISIs B19</t>
  </si>
  <si>
    <t>No ISIs B20</t>
  </si>
  <si>
    <t>Average No ISIs</t>
  </si>
  <si>
    <t>SD No ISIs</t>
  </si>
  <si>
    <t>s.e.m. No ISIs</t>
  </si>
  <si>
    <t>Average No ISIs (%) all WT cells</t>
  </si>
  <si>
    <t>SD No ISIs (%) all WT cells</t>
  </si>
  <si>
    <t>s.e.m. No ISIs (%) all WT cells</t>
  </si>
  <si>
    <t>No ISIs B14</t>
  </si>
  <si>
    <t>No ISIs B15</t>
  </si>
  <si>
    <t>Total No ISIs per cell</t>
  </si>
  <si>
    <t>Average No ISIs (%) all cKO cells</t>
  </si>
  <si>
    <t>SD No ISIs (%) all cKO cells</t>
  </si>
  <si>
    <t>s.e.m. No ISIs (%) all cKO cells</t>
  </si>
  <si>
    <t>Bar Number</t>
  </si>
  <si>
    <t>WT1</t>
  </si>
  <si>
    <t>WT2</t>
  </si>
  <si>
    <t>WT3</t>
  </si>
  <si>
    <t>WT4</t>
  </si>
  <si>
    <t>WT5</t>
  </si>
  <si>
    <t>WT6</t>
  </si>
  <si>
    <t>WT7</t>
  </si>
  <si>
    <t>WT8</t>
  </si>
  <si>
    <t>WT9</t>
  </si>
  <si>
    <t>WT10</t>
  </si>
  <si>
    <t>WT11</t>
  </si>
  <si>
    <t>WT12</t>
  </si>
  <si>
    <t>WT13</t>
  </si>
  <si>
    <t>WT14</t>
  </si>
  <si>
    <t>Average No ISIs (%) WT1</t>
  </si>
  <si>
    <t>Average No ISIs (%) WT2</t>
  </si>
  <si>
    <t>Average No ISIs (%) WT3</t>
  </si>
  <si>
    <t>Average No ISIs (%) WT4</t>
  </si>
  <si>
    <t>Average No ISIs (%) WT5</t>
  </si>
  <si>
    <t>Average No ISIs (%) WT6</t>
  </si>
  <si>
    <t>Average No ISIs (%) WT7</t>
  </si>
  <si>
    <t>Average No ISIs (%) WT8</t>
  </si>
  <si>
    <t>Average No ISIs (%) WT9</t>
  </si>
  <si>
    <t>Average No ISIs (%) WT10</t>
  </si>
  <si>
    <t>Average No ISIs (%) WT11</t>
  </si>
  <si>
    <t>Average No ISIs (%) WT12</t>
  </si>
  <si>
    <t>Average No ISIs (%) WT13</t>
  </si>
  <si>
    <t>Average No ISIs (%) WT14</t>
  </si>
  <si>
    <t>cKO1</t>
  </si>
  <si>
    <t>cKO2</t>
  </si>
  <si>
    <t>cKO3</t>
  </si>
  <si>
    <t>cKO4</t>
  </si>
  <si>
    <t>cKO5</t>
  </si>
  <si>
    <t>cKO6</t>
  </si>
  <si>
    <t>cKO7</t>
  </si>
  <si>
    <t>cKO8</t>
  </si>
  <si>
    <t>cKO9</t>
  </si>
  <si>
    <t>cKO10</t>
  </si>
  <si>
    <t>cKO11</t>
  </si>
  <si>
    <t>cKO12</t>
  </si>
  <si>
    <t>cKO13</t>
  </si>
  <si>
    <t>cKO14</t>
  </si>
  <si>
    <t>cKO15</t>
  </si>
  <si>
    <t>Average No ISIs (%) cKO1</t>
  </si>
  <si>
    <t>Average No ISIs (%) cKO2</t>
  </si>
  <si>
    <t>Average No ISIs (%) cKO3</t>
  </si>
  <si>
    <t>Average No ISIs (%) cKO4</t>
  </si>
  <si>
    <t>Average No ISIs (%) cKO5</t>
  </si>
  <si>
    <t>Average No ISIs (%) cKO6</t>
  </si>
  <si>
    <t>Average No ISIs (%) cKO7</t>
  </si>
  <si>
    <t>Average No ISIs (%) cKO8</t>
  </si>
  <si>
    <t>Average No ISIs (%) cKO9</t>
  </si>
  <si>
    <t>Average No ISIs (%) cKO10</t>
  </si>
  <si>
    <t>Average No ISIs (%) cKO11</t>
  </si>
  <si>
    <t>Average No ISIs (%) cKO12</t>
  </si>
  <si>
    <t>Average No ISIs (%) cKO13</t>
  </si>
  <si>
    <t>Average No ISIs (%) cKO14</t>
  </si>
  <si>
    <t>Average No ISIs (%) cKO15</t>
  </si>
  <si>
    <t>p-value (chi square test)</t>
  </si>
  <si>
    <t>0.3340</t>
  </si>
  <si>
    <t>0.3006</t>
  </si>
  <si>
    <t>0.7785</t>
  </si>
  <si>
    <t>0.3105</t>
  </si>
  <si>
    <t>0.1589</t>
  </si>
  <si>
    <t>2.8664E-07</t>
  </si>
  <si>
    <t>2.2086E-05</t>
  </si>
  <si>
    <t>1.0653E-07</t>
  </si>
  <si>
    <t>0.1347</t>
  </si>
  <si>
    <t>0.8008</t>
  </si>
  <si>
    <t>0.4271</t>
  </si>
  <si>
    <t>2.9338E-05</t>
  </si>
  <si>
    <t>5.5438E-06</t>
  </si>
  <si>
    <t>0.0458</t>
  </si>
  <si>
    <t>0.3178</t>
  </si>
  <si>
    <t>0.0287</t>
  </si>
  <si>
    <t>8.4155E-03</t>
  </si>
  <si>
    <t>0.9200</t>
  </si>
  <si>
    <t>0.0115</t>
  </si>
  <si>
    <t>2.5904E-03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</si>
</sst>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Fill="1"/>
    <xf numFmtId="11" fontId="0" fillId="2" borderId="0" xfId="0" applyNumberFormat="1" applyFill="1"/>
    <xf numFmtId="0" fontId="0" fillId="10" borderId="0" xfId="0" applyFill="1"/>
    <xf numFmtId="11" fontId="0" fillId="4" borderId="0" xfId="0" applyNumberFormat="1" applyFill="1"/>
    <xf numFmtId="11" fontId="0" fillId="3" borderId="0" xfId="0" applyNumberFormat="1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11" fontId="0" fillId="21" borderId="0" xfId="0" applyNumberFormat="1" applyFill="1"/>
    <xf numFmtId="0" fontId="0" fillId="21" borderId="0" xfId="0" applyFill="1"/>
    <xf numFmtId="0" fontId="0" fillId="22" borderId="0" xfId="0" applyFill="1"/>
    <xf numFmtId="11" fontId="0" fillId="22" borderId="0" xfId="0" applyNumberFormat="1" applyFill="1"/>
    <xf numFmtId="0" fontId="0" fillId="0" borderId="0" xfId="0" applyNumberFormat="1" applyFill="1"/>
    <xf numFmtId="0" fontId="0" fillId="23" borderId="0" xfId="0" applyFill="1"/>
    <xf numFmtId="0" fontId="1" fillId="24" borderId="0" xfId="0" applyFont="1" applyFill="1"/>
    <xf numFmtId="0" fontId="0" fillId="22" borderId="0" xfId="0" applyNumberFormat="1" applyFill="1"/>
    <xf numFmtId="0" fontId="1" fillId="0" borderId="0" xfId="0" applyFont="1" applyFill="1"/>
    <xf numFmtId="0" fontId="0" fillId="7" borderId="0" xfId="0" applyNumberFormat="1" applyFill="1"/>
    <xf numFmtId="0" fontId="0" fillId="3" borderId="0" xfId="0" applyNumberFormat="1" applyFill="1"/>
    <xf numFmtId="0" fontId="0" fillId="6" borderId="0" xfId="0" applyNumberFormat="1" applyFill="1"/>
    <xf numFmtId="0" fontId="0" fillId="5" borderId="0" xfId="0" applyNumberFormat="1" applyFill="1"/>
    <xf numFmtId="0" fontId="0" fillId="8" borderId="0" xfId="0" applyNumberFormat="1" applyFill="1"/>
    <xf numFmtId="0" fontId="0" fillId="9" borderId="0" xfId="0" applyNumberFormat="1" applyFill="1"/>
    <xf numFmtId="164" fontId="0" fillId="0" borderId="0" xfId="0" applyNumberFormat="1"/>
    <xf numFmtId="2" fontId="0" fillId="0" borderId="0" xfId="0" applyNumberFormat="1" applyFill="1"/>
    <xf numFmtId="165" fontId="2" fillId="0" borderId="0" xfId="0" applyNumberFormat="1" applyFont="1" applyFill="1"/>
    <xf numFmtId="165" fontId="0" fillId="0" borderId="0" xfId="0" applyNumberFormat="1" applyFill="1"/>
    <xf numFmtId="2" fontId="2" fillId="0" borderId="0" xfId="0" applyNumberFormat="1" applyFont="1" applyFill="1"/>
    <xf numFmtId="0" fontId="4" fillId="0" borderId="0" xfId="0" applyFont="1"/>
    <xf numFmtId="0" fontId="4" fillId="23" borderId="0" xfId="0" applyFont="1" applyFill="1"/>
    <xf numFmtId="11" fontId="4" fillId="23" borderId="0" xfId="0" quotePrefix="1" applyNumberFormat="1" applyFont="1" applyFill="1"/>
    <xf numFmtId="0" fontId="0" fillId="23" borderId="0" xfId="0" quotePrefix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99"/>
      <color rgb="FFCCFFCC"/>
      <color rgb="FF009999"/>
      <color rgb="FF666699"/>
      <color rgb="FFFF7C80"/>
      <color rgb="FF008080"/>
      <color rgb="FFFF00FF"/>
      <color rgb="FF66CCFF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89"/>
  <sheetViews>
    <sheetView tabSelected="1" workbookViewId="0">
      <selection activeCell="D22" sqref="D22"/>
    </sheetView>
  </sheetViews>
  <sheetFormatPr baseColWidth="10" defaultColWidth="8.83203125" defaultRowHeight="15" x14ac:dyDescent="0.2"/>
  <cols>
    <col min="1" max="1" width="17" bestFit="1" customWidth="1"/>
    <col min="2" max="2" width="5" bestFit="1" customWidth="1"/>
    <col min="3" max="3" width="10.1640625" bestFit="1" customWidth="1"/>
    <col min="5" max="5" width="13.5" customWidth="1"/>
    <col min="6" max="6" width="12.5" customWidth="1"/>
    <col min="7" max="7" width="12.33203125" customWidth="1"/>
    <col min="8" max="8" width="12.1640625" customWidth="1"/>
    <col min="9" max="11" width="12.33203125" customWidth="1"/>
    <col min="12" max="12" width="12.5" customWidth="1"/>
    <col min="13" max="14" width="12.33203125" customWidth="1"/>
    <col min="15" max="15" width="12.6640625" customWidth="1"/>
    <col min="16" max="17" width="12.33203125" customWidth="1"/>
    <col min="18" max="18" width="12.1640625" customWidth="1"/>
    <col min="20" max="20" width="31" bestFit="1" customWidth="1"/>
    <col min="21" max="21" width="5.5" customWidth="1"/>
    <col min="22" max="22" width="6.83203125" customWidth="1"/>
    <col min="23" max="23" width="5.83203125" customWidth="1"/>
    <col min="24" max="24" width="6.5" customWidth="1"/>
    <col min="25" max="25" width="6.6640625" customWidth="1"/>
    <col min="26" max="26" width="5.6640625" customWidth="1"/>
    <col min="27" max="27" width="6.5" customWidth="1"/>
    <col min="28" max="28" width="5" customWidth="1"/>
    <col min="29" max="29" width="4.6640625" customWidth="1"/>
    <col min="30" max="30" width="5.5" customWidth="1"/>
    <col min="31" max="31" width="5.33203125" customWidth="1"/>
    <col min="32" max="32" width="6.5" customWidth="1"/>
    <col min="33" max="33" width="6.33203125" customWidth="1"/>
    <col min="34" max="34" width="5.5" customWidth="1"/>
    <col min="35" max="35" width="5.6640625" customWidth="1"/>
    <col min="36" max="36" width="6.1640625" customWidth="1"/>
    <col min="37" max="37" width="5" customWidth="1"/>
    <col min="38" max="38" width="5.6640625" customWidth="1"/>
    <col min="39" max="39" width="5.83203125" customWidth="1"/>
    <col min="40" max="40" width="6" customWidth="1"/>
    <col min="41" max="41" width="19.1640625" bestFit="1" customWidth="1"/>
    <col min="43" max="57" width="12.5" bestFit="1" customWidth="1"/>
    <col min="59" max="59" width="31.5" bestFit="1" customWidth="1"/>
    <col min="60" max="60" width="5.1640625" customWidth="1"/>
    <col min="61" max="61" width="4.6640625" customWidth="1"/>
    <col min="62" max="62" width="4.33203125" customWidth="1"/>
    <col min="63" max="64" width="4.83203125" customWidth="1"/>
    <col min="65" max="67" width="4.1640625" customWidth="1"/>
    <col min="68" max="69" width="4.5" customWidth="1"/>
    <col min="70" max="70" width="4.1640625" customWidth="1"/>
    <col min="71" max="71" width="4.33203125" customWidth="1"/>
    <col min="72" max="72" width="4.6640625" customWidth="1"/>
    <col min="73" max="73" width="4.33203125" customWidth="1"/>
    <col min="74" max="74" width="4.5" customWidth="1"/>
    <col min="75" max="75" width="4.33203125" customWidth="1"/>
    <col min="76" max="76" width="4.5" customWidth="1"/>
    <col min="77" max="77" width="4.33203125" customWidth="1"/>
    <col min="78" max="78" width="4.5" customWidth="1"/>
    <col min="79" max="79" width="4.83203125" customWidth="1"/>
    <col min="80" max="80" width="19.1640625" bestFit="1" customWidth="1"/>
  </cols>
  <sheetData>
    <row r="1" spans="1:80" x14ac:dyDescent="0.2">
      <c r="A1" t="s">
        <v>5</v>
      </c>
      <c r="C1" s="9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  <c r="O1" t="s">
        <v>91</v>
      </c>
      <c r="P1" t="s">
        <v>92</v>
      </c>
      <c r="Q1" t="s">
        <v>93</v>
      </c>
      <c r="R1" t="s">
        <v>94</v>
      </c>
      <c r="T1" s="30" t="s">
        <v>26</v>
      </c>
      <c r="U1" s="30" t="s">
        <v>30</v>
      </c>
      <c r="V1" s="30" t="s">
        <v>31</v>
      </c>
      <c r="W1" s="30" t="s">
        <v>32</v>
      </c>
      <c r="X1" s="30" t="s">
        <v>33</v>
      </c>
      <c r="Y1" s="30" t="s">
        <v>34</v>
      </c>
      <c r="Z1" s="30" t="s">
        <v>35</v>
      </c>
      <c r="AA1" s="30" t="s">
        <v>36</v>
      </c>
      <c r="AB1" s="30" t="s">
        <v>37</v>
      </c>
      <c r="AC1" s="30" t="s">
        <v>38</v>
      </c>
      <c r="AD1" s="30" t="s">
        <v>39</v>
      </c>
      <c r="AE1" s="30" t="s">
        <v>40</v>
      </c>
      <c r="AF1" s="30" t="s">
        <v>41</v>
      </c>
      <c r="AG1" s="30" t="s">
        <v>42</v>
      </c>
      <c r="AH1" s="30" t="s">
        <v>43</v>
      </c>
      <c r="AI1" s="30" t="s">
        <v>44</v>
      </c>
      <c r="AJ1" s="30" t="s">
        <v>45</v>
      </c>
      <c r="AK1" s="30" t="s">
        <v>46</v>
      </c>
      <c r="AL1" s="30" t="s">
        <v>47</v>
      </c>
      <c r="AM1" s="30" t="s">
        <v>48</v>
      </c>
      <c r="AN1" s="30" t="s">
        <v>49</v>
      </c>
      <c r="AO1" s="30" t="s">
        <v>76</v>
      </c>
      <c r="AQ1" t="s">
        <v>109</v>
      </c>
      <c r="AR1" t="s">
        <v>110</v>
      </c>
      <c r="AS1" t="s">
        <v>111</v>
      </c>
      <c r="AT1" t="s">
        <v>112</v>
      </c>
      <c r="AU1" t="s">
        <v>113</v>
      </c>
      <c r="AV1" t="s">
        <v>114</v>
      </c>
      <c r="AW1" t="s">
        <v>115</v>
      </c>
      <c r="AX1" t="s">
        <v>116</v>
      </c>
      <c r="AY1" t="s">
        <v>117</v>
      </c>
      <c r="AZ1" t="s">
        <v>118</v>
      </c>
      <c r="BA1" t="s">
        <v>119</v>
      </c>
      <c r="BB1" t="s">
        <v>120</v>
      </c>
      <c r="BC1" t="s">
        <v>121</v>
      </c>
      <c r="BD1" t="s">
        <v>122</v>
      </c>
      <c r="BE1" t="s">
        <v>123</v>
      </c>
      <c r="BG1" s="30" t="s">
        <v>26</v>
      </c>
      <c r="BH1" s="30" t="s">
        <v>30</v>
      </c>
      <c r="BI1" s="30" t="s">
        <v>31</v>
      </c>
      <c r="BJ1" s="30" t="s">
        <v>32</v>
      </c>
      <c r="BK1" s="30" t="s">
        <v>33</v>
      </c>
      <c r="BL1" s="30" t="s">
        <v>34</v>
      </c>
      <c r="BM1" s="30" t="s">
        <v>35</v>
      </c>
      <c r="BN1" s="30" t="s">
        <v>36</v>
      </c>
      <c r="BO1" s="30" t="s">
        <v>37</v>
      </c>
      <c r="BP1" s="30" t="s">
        <v>38</v>
      </c>
      <c r="BQ1" s="30" t="s">
        <v>39</v>
      </c>
      <c r="BR1" s="30" t="s">
        <v>40</v>
      </c>
      <c r="BS1" s="30" t="s">
        <v>41</v>
      </c>
      <c r="BT1" s="30" t="s">
        <v>42</v>
      </c>
      <c r="BU1" s="30" t="s">
        <v>43</v>
      </c>
      <c r="BV1" s="30" t="s">
        <v>44</v>
      </c>
      <c r="BW1" s="30" t="s">
        <v>45</v>
      </c>
      <c r="BX1" s="30" t="s">
        <v>46</v>
      </c>
      <c r="BY1" s="30" t="s">
        <v>47</v>
      </c>
      <c r="BZ1" s="30" t="s">
        <v>48</v>
      </c>
      <c r="CA1" s="30" t="s">
        <v>49</v>
      </c>
      <c r="CB1" s="30" t="s">
        <v>76</v>
      </c>
    </row>
    <row r="2" spans="1:80" x14ac:dyDescent="0.2">
      <c r="A2" s="26" t="s">
        <v>25</v>
      </c>
      <c r="B2" s="26" t="s">
        <v>0</v>
      </c>
      <c r="C2" s="26">
        <v>1</v>
      </c>
      <c r="E2" s="10">
        <v>2.5999999999999999E-3</v>
      </c>
      <c r="F2" s="10">
        <v>2.8E-3</v>
      </c>
      <c r="G2" s="10">
        <v>2.8999999999999998E-3</v>
      </c>
      <c r="H2" s="24">
        <v>1.4E-3</v>
      </c>
      <c r="I2" s="10">
        <v>3.7000000000000002E-3</v>
      </c>
      <c r="J2" s="10">
        <v>3.3E-3</v>
      </c>
      <c r="K2" s="10">
        <v>2.7000000000000001E-3</v>
      </c>
      <c r="L2" s="10">
        <v>2.7000000000000001E-3</v>
      </c>
      <c r="M2" s="10">
        <v>2.8E-3</v>
      </c>
      <c r="N2" s="10">
        <v>2.3E-3</v>
      </c>
      <c r="O2" s="10">
        <v>2.3E-3</v>
      </c>
      <c r="P2" s="10">
        <v>3.7000000000000002E-3</v>
      </c>
      <c r="Q2" s="10">
        <v>3.2000000000000002E-3</v>
      </c>
      <c r="R2" s="10">
        <v>3.3999999999999998E-3</v>
      </c>
      <c r="T2" s="30" t="s">
        <v>81</v>
      </c>
      <c r="U2" s="31">
        <v>0</v>
      </c>
      <c r="V2" s="33">
        <v>0</v>
      </c>
      <c r="W2" s="1">
        <f>COUNT(E2:E18)</f>
        <v>17</v>
      </c>
      <c r="X2" s="3">
        <f>COUNT(E19:E23)</f>
        <v>5</v>
      </c>
      <c r="Y2" s="34">
        <f>COUNT(E24:E46)</f>
        <v>23</v>
      </c>
      <c r="Z2" s="35">
        <f>COUNT(E47:E61)</f>
        <v>15</v>
      </c>
      <c r="AA2" s="36">
        <f>COUNT(E62:E64)</f>
        <v>3</v>
      </c>
      <c r="AB2" s="37">
        <v>0</v>
      </c>
      <c r="AC2" s="38">
        <f>COUNT(E65:E67)</f>
        <v>3</v>
      </c>
      <c r="AD2" s="11">
        <f>COUNT(E68:E73)</f>
        <v>6</v>
      </c>
      <c r="AE2" s="15">
        <f>COUNT(E74:E77)</f>
        <v>4</v>
      </c>
      <c r="AF2" s="14">
        <f>COUNT(E78:E80)</f>
        <v>3</v>
      </c>
      <c r="AG2" s="17">
        <v>0</v>
      </c>
      <c r="AH2" s="16">
        <f>COUNT(E81)</f>
        <v>1</v>
      </c>
      <c r="AI2" s="18">
        <f>COUNT(E82)</f>
        <v>1</v>
      </c>
      <c r="AJ2" s="19">
        <v>0</v>
      </c>
      <c r="AK2" s="20">
        <v>0</v>
      </c>
      <c r="AL2" s="21">
        <f>COUNT(E83:E84)</f>
        <v>2</v>
      </c>
      <c r="AM2" s="22">
        <v>0</v>
      </c>
      <c r="AN2" s="23">
        <v>0</v>
      </c>
      <c r="AO2" s="9">
        <f>SUM(U2:AN2)</f>
        <v>83</v>
      </c>
      <c r="AQ2" s="8">
        <v>5.9200000000000003E-2</v>
      </c>
      <c r="AR2" s="10">
        <v>3.3E-3</v>
      </c>
      <c r="AS2" s="10">
        <v>3.5999999999999999E-3</v>
      </c>
      <c r="AT2" s="10">
        <v>2.3E-3</v>
      </c>
      <c r="AU2" s="10">
        <v>3.0999999999999999E-3</v>
      </c>
      <c r="AV2" s="10">
        <v>2.8999999999999998E-3</v>
      </c>
      <c r="AW2" s="10">
        <v>3.2000000000000002E-3</v>
      </c>
      <c r="AX2" s="10">
        <v>3.5000000000000001E-3</v>
      </c>
      <c r="AY2" s="10">
        <v>2.8999999999999998E-3</v>
      </c>
      <c r="AZ2" s="12">
        <v>5.1000000000000004E-3</v>
      </c>
      <c r="BA2" s="12">
        <v>4.1999999999999997E-3</v>
      </c>
      <c r="BB2" s="10">
        <v>2.3999999999999998E-3</v>
      </c>
      <c r="BC2" s="10">
        <v>3.0000000000000001E-3</v>
      </c>
      <c r="BD2" s="10">
        <v>2.8999999999999998E-3</v>
      </c>
      <c r="BE2" s="27">
        <v>1E-3</v>
      </c>
      <c r="BG2" s="30" t="s">
        <v>109</v>
      </c>
      <c r="BH2" s="26">
        <v>0</v>
      </c>
      <c r="BI2" s="6">
        <v>0</v>
      </c>
      <c r="BJ2" s="1">
        <v>0</v>
      </c>
      <c r="BK2" s="3">
        <v>0</v>
      </c>
      <c r="BL2" s="2">
        <v>0</v>
      </c>
      <c r="BM2" s="5">
        <v>0</v>
      </c>
      <c r="BN2" s="4">
        <v>0</v>
      </c>
      <c r="BO2" s="7">
        <v>0</v>
      </c>
      <c r="BP2" s="8">
        <f>COUNT(AQ2:AQ3)</f>
        <v>2</v>
      </c>
      <c r="BQ2" s="11">
        <f>COUNT(AQ4:AQ9)</f>
        <v>6</v>
      </c>
      <c r="BR2" s="15">
        <f>COUNT(AQ10:AQ17)</f>
        <v>8</v>
      </c>
      <c r="BS2" s="14">
        <f>COUNT(AQ18:AQ28)</f>
        <v>11</v>
      </c>
      <c r="BT2" s="17">
        <f>COUNT(AQ29:AQ46)</f>
        <v>18</v>
      </c>
      <c r="BU2" s="16">
        <f>COUNT(AQ47:AQ59)</f>
        <v>13</v>
      </c>
      <c r="BV2" s="18">
        <f>COUNT(AQ60:AQ71)</f>
        <v>12</v>
      </c>
      <c r="BW2" s="19">
        <f>COUNT(AQ72:AQ76)</f>
        <v>5</v>
      </c>
      <c r="BX2" s="20">
        <f>COUNT(AQ77:AQ82)</f>
        <v>6</v>
      </c>
      <c r="BY2" s="21">
        <f>COUNT(AQ83:AQ84)</f>
        <v>2</v>
      </c>
      <c r="BZ2" s="22">
        <v>0</v>
      </c>
      <c r="CA2" s="23">
        <v>0</v>
      </c>
      <c r="CB2">
        <f>SUM(BH2:CA2)</f>
        <v>83</v>
      </c>
    </row>
    <row r="3" spans="1:80" x14ac:dyDescent="0.2">
      <c r="A3" s="25" t="s">
        <v>24</v>
      </c>
      <c r="B3" s="25"/>
      <c r="C3" s="25">
        <v>2</v>
      </c>
      <c r="E3" s="10">
        <v>2.7000000000000001E-3</v>
      </c>
      <c r="F3" s="10">
        <v>3.2000000000000002E-3</v>
      </c>
      <c r="G3" s="10">
        <v>3.0999999999999999E-3</v>
      </c>
      <c r="H3" s="10">
        <v>3.0999999999999999E-3</v>
      </c>
      <c r="I3" s="10">
        <v>3.8999999999999998E-3</v>
      </c>
      <c r="J3" s="10">
        <v>3.5000000000000001E-3</v>
      </c>
      <c r="K3" s="10">
        <v>2.8E-3</v>
      </c>
      <c r="L3" s="10">
        <v>2.8E-3</v>
      </c>
      <c r="M3" s="10">
        <v>2.8999999999999998E-3</v>
      </c>
      <c r="N3" s="10">
        <v>3.0000000000000001E-3</v>
      </c>
      <c r="O3" s="10">
        <v>2.5000000000000001E-3</v>
      </c>
      <c r="P3" s="12">
        <v>4.1999999999999997E-3</v>
      </c>
      <c r="Q3" s="10">
        <v>3.3E-3</v>
      </c>
      <c r="R3" s="10">
        <v>3.7000000000000002E-3</v>
      </c>
      <c r="T3" s="30" t="s">
        <v>82</v>
      </c>
      <c r="U3" s="31">
        <v>0</v>
      </c>
      <c r="V3" s="33">
        <v>0</v>
      </c>
      <c r="W3" s="1">
        <f>COUNT(F2:F30)</f>
        <v>29</v>
      </c>
      <c r="X3" s="3">
        <f>COUNT(F31:F44)</f>
        <v>14</v>
      </c>
      <c r="Y3" s="34">
        <f>COUNT(F45:F47)</f>
        <v>3</v>
      </c>
      <c r="Z3" s="35">
        <f>COUNT(F48:F51)</f>
        <v>4</v>
      </c>
      <c r="AA3" s="36">
        <v>0</v>
      </c>
      <c r="AB3" s="37">
        <f>COUNT(F52:F54)</f>
        <v>3</v>
      </c>
      <c r="AC3" s="38">
        <v>0</v>
      </c>
      <c r="AD3" s="11">
        <f>COUNT(F55:F57)</f>
        <v>3</v>
      </c>
      <c r="AE3" s="15">
        <f>COUNT(F58:F67)</f>
        <v>10</v>
      </c>
      <c r="AF3" s="14">
        <f>COUNT(F68:F72)</f>
        <v>5</v>
      </c>
      <c r="AG3" s="17">
        <f>COUNT(F73:F75)</f>
        <v>3</v>
      </c>
      <c r="AH3" s="16">
        <f>COUNT(F76:F78)</f>
        <v>3</v>
      </c>
      <c r="AI3" s="18">
        <f>COUNT(F79:F82)</f>
        <v>4</v>
      </c>
      <c r="AJ3" s="19">
        <f>COUNT(F83:F84)</f>
        <v>2</v>
      </c>
      <c r="AK3" s="20">
        <v>0</v>
      </c>
      <c r="AL3" s="21">
        <v>0</v>
      </c>
      <c r="AM3" s="22">
        <v>0</v>
      </c>
      <c r="AN3" s="23">
        <v>0</v>
      </c>
      <c r="AO3" s="9">
        <f t="shared" ref="AO3:AO15" si="0">SUM(U3:AN3)</f>
        <v>83</v>
      </c>
      <c r="AQ3" s="8">
        <v>5.9700000000000003E-2</v>
      </c>
      <c r="AR3" s="10">
        <v>3.8E-3</v>
      </c>
      <c r="AS3" s="12">
        <v>4.4000000000000003E-3</v>
      </c>
      <c r="AT3" s="10">
        <v>2.3E-3</v>
      </c>
      <c r="AU3" s="12">
        <v>4.0000000000000001E-3</v>
      </c>
      <c r="AV3" s="10">
        <v>3.0000000000000001E-3</v>
      </c>
      <c r="AW3" s="10">
        <v>3.2000000000000002E-3</v>
      </c>
      <c r="AX3" s="10">
        <v>3.7000000000000002E-3</v>
      </c>
      <c r="AY3" s="10">
        <v>3.0000000000000001E-3</v>
      </c>
      <c r="AZ3" s="12">
        <v>5.4999999999999997E-3</v>
      </c>
      <c r="BA3" s="12">
        <v>5.1999999999999998E-3</v>
      </c>
      <c r="BB3" s="10">
        <v>2.3999999999999998E-3</v>
      </c>
      <c r="BC3" s="10">
        <v>3.0000000000000001E-3</v>
      </c>
      <c r="BD3" s="10">
        <v>3.3E-3</v>
      </c>
      <c r="BE3" s="10">
        <v>3.7000000000000002E-3</v>
      </c>
      <c r="BG3" s="30" t="s">
        <v>110</v>
      </c>
      <c r="BH3" s="31">
        <v>0</v>
      </c>
      <c r="BI3" s="33">
        <v>0</v>
      </c>
      <c r="BJ3" s="1">
        <f>COUNT(AR2:AR4)</f>
        <v>3</v>
      </c>
      <c r="BK3" s="3">
        <f>COUNT(AR5:AR15)</f>
        <v>11</v>
      </c>
      <c r="BL3" s="2">
        <f>COUNT(AR16:AR22)</f>
        <v>7</v>
      </c>
      <c r="BM3" s="5">
        <f>COUNT(AR23:AR25)</f>
        <v>3</v>
      </c>
      <c r="BN3" s="4">
        <f>COUNT(AR26:AR29)</f>
        <v>4</v>
      </c>
      <c r="BO3" s="7">
        <f>COUNT(AR30:AR38)</f>
        <v>9</v>
      </c>
      <c r="BP3" s="8">
        <f>COUNT(AR39:AR45)</f>
        <v>7</v>
      </c>
      <c r="BQ3" s="11">
        <f>COUNT(AR46:AR53)</f>
        <v>8</v>
      </c>
      <c r="BR3" s="15">
        <f>COUNT(AR54:AR71)</f>
        <v>18</v>
      </c>
      <c r="BS3" s="14">
        <f>COUNT(AR72:AR79)</f>
        <v>8</v>
      </c>
      <c r="BT3" s="17">
        <f>COUNT(AR80:AR82)</f>
        <v>3</v>
      </c>
      <c r="BU3" s="16">
        <f>COUNT(AR83:AR84)</f>
        <v>2</v>
      </c>
      <c r="BV3" s="18">
        <v>0</v>
      </c>
      <c r="BW3" s="19">
        <v>0</v>
      </c>
      <c r="BX3" s="20">
        <v>0</v>
      </c>
      <c r="BY3" s="21">
        <v>0</v>
      </c>
      <c r="BZ3" s="22">
        <v>0</v>
      </c>
      <c r="CA3" s="23">
        <v>0</v>
      </c>
      <c r="CB3">
        <f t="shared" ref="CB3:CB16" si="1">SUM(BH3:CA3)</f>
        <v>83</v>
      </c>
    </row>
    <row r="4" spans="1:80" x14ac:dyDescent="0.2">
      <c r="A4" s="1" t="s">
        <v>6</v>
      </c>
      <c r="B4" s="1"/>
      <c r="C4" s="1">
        <v>3</v>
      </c>
      <c r="E4" s="10">
        <v>2.8E-3</v>
      </c>
      <c r="F4" s="10">
        <v>3.2000000000000002E-3</v>
      </c>
      <c r="G4" s="10">
        <v>3.7000000000000002E-3</v>
      </c>
      <c r="H4" s="10">
        <v>3.0999999999999999E-3</v>
      </c>
      <c r="I4" s="12">
        <v>4.0000000000000001E-3</v>
      </c>
      <c r="J4" s="12">
        <v>4.0000000000000001E-3</v>
      </c>
      <c r="K4" s="10">
        <v>2.8E-3</v>
      </c>
      <c r="L4" s="10">
        <v>2.8999999999999998E-3</v>
      </c>
      <c r="M4" s="10">
        <v>2.8999999999999998E-3</v>
      </c>
      <c r="N4" s="10">
        <v>3.0999999999999999E-3</v>
      </c>
      <c r="O4" s="10">
        <v>2.8E-3</v>
      </c>
      <c r="P4" s="12">
        <v>5.1999999999999998E-3</v>
      </c>
      <c r="Q4" s="10">
        <v>3.3E-3</v>
      </c>
      <c r="R4" s="10">
        <v>3.8999999999999998E-3</v>
      </c>
      <c r="T4" s="30" t="s">
        <v>83</v>
      </c>
      <c r="U4" s="31">
        <v>0</v>
      </c>
      <c r="V4" s="33">
        <v>0</v>
      </c>
      <c r="W4" s="1">
        <f>COUNT(G2:G5)</f>
        <v>4</v>
      </c>
      <c r="X4" s="3">
        <f>COUNT(G6:G14)</f>
        <v>9</v>
      </c>
      <c r="Y4" s="34">
        <f>COUNT(G15:G22)</f>
        <v>8</v>
      </c>
      <c r="Z4" s="35">
        <f>COUNT(G23:G30)</f>
        <v>8</v>
      </c>
      <c r="AA4" s="36">
        <f>COUNT(G31:G34)</f>
        <v>4</v>
      </c>
      <c r="AB4" s="37">
        <f>COUNT(G35:G40)</f>
        <v>6</v>
      </c>
      <c r="AC4" s="38">
        <f>COUNT(G41:G46)</f>
        <v>6</v>
      </c>
      <c r="AD4" s="11">
        <f>COUNT(G47:G53)</f>
        <v>7</v>
      </c>
      <c r="AE4" s="15">
        <f>COUNT(G54:G66)</f>
        <v>13</v>
      </c>
      <c r="AF4" s="14">
        <f>COUNT(G67:G73)</f>
        <v>7</v>
      </c>
      <c r="AG4" s="17">
        <f>COUNT(G74:G76)</f>
        <v>3</v>
      </c>
      <c r="AH4" s="16">
        <v>0</v>
      </c>
      <c r="AI4" s="18">
        <f>COUNT(G77:G80)</f>
        <v>4</v>
      </c>
      <c r="AJ4" s="19">
        <v>0</v>
      </c>
      <c r="AK4" s="20">
        <v>0</v>
      </c>
      <c r="AL4" s="21">
        <f>COUNT(G81:G82)</f>
        <v>2</v>
      </c>
      <c r="AM4" s="22">
        <f>COUNT(G83:G84)</f>
        <v>2</v>
      </c>
      <c r="AN4" s="23">
        <v>0</v>
      </c>
      <c r="AO4" s="9">
        <f t="shared" si="0"/>
        <v>83</v>
      </c>
      <c r="AQ4" s="11">
        <v>6.7599999999999993E-2</v>
      </c>
      <c r="AR4" s="10">
        <v>3.8E-3</v>
      </c>
      <c r="AS4" s="12">
        <v>4.4999999999999997E-3</v>
      </c>
      <c r="AT4" s="10">
        <v>2.3E-3</v>
      </c>
      <c r="AU4" s="12">
        <v>4.1000000000000003E-3</v>
      </c>
      <c r="AV4" s="10">
        <v>3.5000000000000001E-3</v>
      </c>
      <c r="AW4" s="10">
        <v>3.2000000000000002E-3</v>
      </c>
      <c r="AX4" s="10">
        <v>3.7000000000000002E-3</v>
      </c>
      <c r="AY4" s="10">
        <v>3.0999999999999999E-3</v>
      </c>
      <c r="AZ4" s="7">
        <v>2.98E-2</v>
      </c>
      <c r="BA4" s="12">
        <v>5.3E-3</v>
      </c>
      <c r="BB4" s="10">
        <v>2.5000000000000001E-3</v>
      </c>
      <c r="BC4" s="10">
        <v>3.0999999999999999E-3</v>
      </c>
      <c r="BD4" s="10">
        <v>3.3E-3</v>
      </c>
      <c r="BE4" s="12">
        <v>4.5999999999999999E-3</v>
      </c>
      <c r="BG4" s="30" t="s">
        <v>111</v>
      </c>
      <c r="BH4" s="26">
        <v>0</v>
      </c>
      <c r="BI4" s="6">
        <v>0</v>
      </c>
      <c r="BJ4" s="1">
        <f>COUNT(AS2)</f>
        <v>1</v>
      </c>
      <c r="BK4" s="3">
        <f>COUNT(AS3:AS15)</f>
        <v>13</v>
      </c>
      <c r="BL4" s="2">
        <f>COUNT(AS16:AS19)</f>
        <v>4</v>
      </c>
      <c r="BM4" s="5">
        <v>0</v>
      </c>
      <c r="BN4" s="4">
        <f>COUNT(AS20:AS21)</f>
        <v>2</v>
      </c>
      <c r="BO4" s="7">
        <f>COUNT(AS22)</f>
        <v>1</v>
      </c>
      <c r="BP4" s="8">
        <f>COUNT(AS23:AS24)</f>
        <v>2</v>
      </c>
      <c r="BQ4" s="11">
        <f>COUNT(AS25:AS36)</f>
        <v>12</v>
      </c>
      <c r="BR4" s="15">
        <f>COUNT(AS37:AS54)</f>
        <v>18</v>
      </c>
      <c r="BS4" s="14">
        <f>COUNT(AS55:AS60)</f>
        <v>6</v>
      </c>
      <c r="BT4" s="17">
        <f>COUNT(AS61:AS70)</f>
        <v>10</v>
      </c>
      <c r="BU4" s="16">
        <f>COUNT(AS71:AS75)</f>
        <v>5</v>
      </c>
      <c r="BV4" s="18">
        <f>COUNT(AS76:AS77)</f>
        <v>2</v>
      </c>
      <c r="BW4" s="19">
        <f>COUNT(AS78:AS81)</f>
        <v>4</v>
      </c>
      <c r="BX4" s="20">
        <f>COUNT(AS82:AS83)</f>
        <v>2</v>
      </c>
      <c r="BY4" s="21">
        <v>0</v>
      </c>
      <c r="BZ4" s="22">
        <f>COUNT(AS84)</f>
        <v>1</v>
      </c>
      <c r="CA4" s="23">
        <v>0</v>
      </c>
      <c r="CB4">
        <f>SUM(BH4:CA4)</f>
        <v>83</v>
      </c>
    </row>
    <row r="5" spans="1:80" x14ac:dyDescent="0.2">
      <c r="A5" s="3" t="s">
        <v>7</v>
      </c>
      <c r="B5" s="3"/>
      <c r="C5" s="3">
        <v>4</v>
      </c>
      <c r="E5" s="10">
        <v>2.8E-3</v>
      </c>
      <c r="F5" s="10">
        <v>3.2000000000000002E-3</v>
      </c>
      <c r="G5" s="10">
        <v>3.8E-3</v>
      </c>
      <c r="H5" s="10">
        <v>3.3E-3</v>
      </c>
      <c r="I5" s="12">
        <v>4.1999999999999997E-3</v>
      </c>
      <c r="J5" s="12">
        <v>5.5999999999999999E-3</v>
      </c>
      <c r="K5" s="10">
        <v>2.8E-3</v>
      </c>
      <c r="L5" s="10">
        <v>3.0000000000000001E-3</v>
      </c>
      <c r="M5" s="10">
        <v>3.5000000000000001E-3</v>
      </c>
      <c r="N5" s="10">
        <v>3.0999999999999999E-3</v>
      </c>
      <c r="O5" s="10">
        <v>2.8999999999999998E-3</v>
      </c>
      <c r="P5" s="12">
        <v>5.3E-3</v>
      </c>
      <c r="Q5" s="10">
        <v>3.5000000000000001E-3</v>
      </c>
      <c r="R5" s="12">
        <v>4.3E-3</v>
      </c>
      <c r="T5" s="30" t="s">
        <v>84</v>
      </c>
      <c r="U5" s="31">
        <v>0</v>
      </c>
      <c r="V5" s="6">
        <v>1</v>
      </c>
      <c r="W5" s="1">
        <f>COUNT(H3:H10)</f>
        <v>8</v>
      </c>
      <c r="X5" s="3">
        <f>COUNT(H11:H32)</f>
        <v>22</v>
      </c>
      <c r="Y5" s="34">
        <f>COUNT(H33:H40)</f>
        <v>8</v>
      </c>
      <c r="Z5" s="35">
        <f>COUNT(H41:H43)</f>
        <v>3</v>
      </c>
      <c r="AA5" s="36">
        <f>COUNT(H44:H46)</f>
        <v>3</v>
      </c>
      <c r="AB5" s="37">
        <f>COUNT(H47:H48)</f>
        <v>2</v>
      </c>
      <c r="AC5" s="38">
        <f>COUNT(H49:H51)</f>
        <v>3</v>
      </c>
      <c r="AD5" s="11">
        <f>COUNT(H52:H56)</f>
        <v>5</v>
      </c>
      <c r="AE5" s="15">
        <f>COUNT(H57:H68)</f>
        <v>12</v>
      </c>
      <c r="AF5" s="14">
        <f>COUNT(H69:H73)</f>
        <v>5</v>
      </c>
      <c r="AG5" s="17">
        <f>COUNT(H74:H76)</f>
        <v>3</v>
      </c>
      <c r="AH5" s="16">
        <f>COUNT(H77)</f>
        <v>1</v>
      </c>
      <c r="AI5" s="18">
        <f>COUNT(H78)</f>
        <v>1</v>
      </c>
      <c r="AJ5" s="19">
        <f>COUNT(H79)</f>
        <v>1</v>
      </c>
      <c r="AK5" s="20">
        <f>COUNT(H80:H82)</f>
        <v>3</v>
      </c>
      <c r="AL5" s="21">
        <v>0</v>
      </c>
      <c r="AM5" s="22">
        <v>0</v>
      </c>
      <c r="AN5" s="23">
        <f>COUNT(H83:H84)</f>
        <v>2</v>
      </c>
      <c r="AO5" s="9">
        <f t="shared" si="0"/>
        <v>83</v>
      </c>
      <c r="AQ5" s="11">
        <v>7.2599999999999998E-2</v>
      </c>
      <c r="AR5" s="12">
        <v>4.0000000000000001E-3</v>
      </c>
      <c r="AS5" s="12">
        <v>4.7999999999999996E-3</v>
      </c>
      <c r="AT5" s="10">
        <v>2.3E-3</v>
      </c>
      <c r="AU5" s="12">
        <v>4.4999999999999997E-3</v>
      </c>
      <c r="AV5" s="10">
        <v>3.5000000000000001E-3</v>
      </c>
      <c r="AW5" s="10">
        <v>3.3E-3</v>
      </c>
      <c r="AX5" s="12">
        <v>4.4000000000000003E-3</v>
      </c>
      <c r="AY5" s="10">
        <v>3.2000000000000002E-3</v>
      </c>
      <c r="AZ5" s="11">
        <v>9.9699999999999997E-2</v>
      </c>
      <c r="BA5" s="12">
        <v>5.4999999999999997E-3</v>
      </c>
      <c r="BB5" s="10">
        <v>2.5999999999999999E-3</v>
      </c>
      <c r="BC5" s="10">
        <v>3.0999999999999999E-3</v>
      </c>
      <c r="BD5" s="10">
        <v>3.3999999999999998E-3</v>
      </c>
      <c r="BE5" s="12">
        <v>5.1000000000000004E-3</v>
      </c>
      <c r="BG5" s="30" t="s">
        <v>112</v>
      </c>
      <c r="BH5" s="26">
        <v>0</v>
      </c>
      <c r="BI5" s="6">
        <v>0</v>
      </c>
      <c r="BJ5" s="1">
        <f>COUNT(AT2:AT34)</f>
        <v>33</v>
      </c>
      <c r="BK5" s="3">
        <f>COUNT(AT35:AT43)</f>
        <v>9</v>
      </c>
      <c r="BL5" s="2">
        <f>COUNT(AT44:AT46)</f>
        <v>3</v>
      </c>
      <c r="BM5" s="5">
        <f>COUNT(AT47:AT49)</f>
        <v>3</v>
      </c>
      <c r="BN5" s="4">
        <f>COUNT(AT50:AT51)</f>
        <v>2</v>
      </c>
      <c r="BO5" s="7">
        <v>0</v>
      </c>
      <c r="BP5" s="8">
        <f>COUNT(AT52:AT55)</f>
        <v>4</v>
      </c>
      <c r="BQ5" s="11">
        <f>COUNT(AT56:AT58)</f>
        <v>3</v>
      </c>
      <c r="BR5" s="15">
        <f>COUNT(AT59:AT61)</f>
        <v>3</v>
      </c>
      <c r="BS5" s="14">
        <f>COUNT(AT62:AT72)</f>
        <v>11</v>
      </c>
      <c r="BT5" s="17">
        <f>COUNT(AT73:AT77)</f>
        <v>5</v>
      </c>
      <c r="BU5" s="16">
        <f>COUNT(AT78)</f>
        <v>1</v>
      </c>
      <c r="BV5" s="18">
        <f>COUNT(AT79:AT80)</f>
        <v>2</v>
      </c>
      <c r="BW5" s="19">
        <f>COUNT(AT81:AT82)</f>
        <v>2</v>
      </c>
      <c r="BX5" s="20">
        <f>COUNT(AT83)</f>
        <v>1</v>
      </c>
      <c r="BY5" s="21">
        <f>COUNT(AT84)</f>
        <v>1</v>
      </c>
      <c r="BZ5" s="22">
        <v>0</v>
      </c>
      <c r="CA5" s="23">
        <v>0</v>
      </c>
      <c r="CB5">
        <f t="shared" si="1"/>
        <v>83</v>
      </c>
    </row>
    <row r="6" spans="1:80" x14ac:dyDescent="0.2">
      <c r="A6" s="2" t="s">
        <v>8</v>
      </c>
      <c r="B6" s="2" t="s">
        <v>1</v>
      </c>
      <c r="C6" s="2">
        <v>5</v>
      </c>
      <c r="E6" s="10">
        <v>3.0000000000000001E-3</v>
      </c>
      <c r="F6" s="10">
        <v>3.2000000000000002E-3</v>
      </c>
      <c r="G6" s="12">
        <v>4.3E-3</v>
      </c>
      <c r="H6" s="10">
        <v>3.3999999999999998E-3</v>
      </c>
      <c r="I6" s="12">
        <v>4.5999999999999999E-3</v>
      </c>
      <c r="J6" s="12">
        <v>6.0000000000000001E-3</v>
      </c>
      <c r="K6" s="10">
        <v>2.8999999999999998E-3</v>
      </c>
      <c r="L6" s="10">
        <v>3.0999999999999999E-3</v>
      </c>
      <c r="M6" s="10">
        <v>3.5000000000000001E-3</v>
      </c>
      <c r="N6" s="10">
        <v>3.0999999999999999E-3</v>
      </c>
      <c r="O6" s="10">
        <v>2.8999999999999998E-3</v>
      </c>
      <c r="P6" s="12">
        <v>5.4999999999999997E-3</v>
      </c>
      <c r="Q6" s="10">
        <v>3.7000000000000002E-3</v>
      </c>
      <c r="R6" s="12">
        <v>4.3E-3</v>
      </c>
      <c r="T6" s="30" t="s">
        <v>85</v>
      </c>
      <c r="U6" s="31">
        <v>0</v>
      </c>
      <c r="V6" s="33">
        <v>0</v>
      </c>
      <c r="W6" s="1">
        <f>COUNT(I2:I3)</f>
        <v>2</v>
      </c>
      <c r="X6" s="3">
        <f>COUNT(I4:I12)</f>
        <v>9</v>
      </c>
      <c r="Y6" s="34">
        <f>COUNT(I13:I18)</f>
        <v>6</v>
      </c>
      <c r="Z6" s="35">
        <f>COUNT(I19:I21)</f>
        <v>3</v>
      </c>
      <c r="AA6" s="36">
        <f>COUNT(I22:I28)</f>
        <v>7</v>
      </c>
      <c r="AB6" s="37">
        <f>COUNT(I29:I40)</f>
        <v>12</v>
      </c>
      <c r="AC6" s="38">
        <f>COUNT(I41:I50)</f>
        <v>10</v>
      </c>
      <c r="AD6" s="11">
        <f>COUNT(I51:I55)</f>
        <v>5</v>
      </c>
      <c r="AE6" s="15">
        <f>COUNT(I56:I68)</f>
        <v>13</v>
      </c>
      <c r="AF6" s="14">
        <f>COUNT(I69:I70)</f>
        <v>2</v>
      </c>
      <c r="AG6" s="17">
        <f>COUNT(I71:I74)</f>
        <v>4</v>
      </c>
      <c r="AH6" s="16">
        <f>COUNT(I75:I77)</f>
        <v>3</v>
      </c>
      <c r="AI6" s="18">
        <v>0</v>
      </c>
      <c r="AJ6" s="19">
        <f>COUNT(I78:I79)</f>
        <v>2</v>
      </c>
      <c r="AK6" s="20">
        <f>COUNT(I80:I81)</f>
        <v>2</v>
      </c>
      <c r="AL6" s="21">
        <f>COUNT(I82:I83)</f>
        <v>2</v>
      </c>
      <c r="AM6" s="22">
        <f>COUNT(I84)</f>
        <v>1</v>
      </c>
      <c r="AN6" s="23">
        <v>0</v>
      </c>
      <c r="AO6" s="9">
        <f t="shared" si="0"/>
        <v>83</v>
      </c>
      <c r="AQ6" s="11">
        <v>7.4499999999999997E-2</v>
      </c>
      <c r="AR6" s="12">
        <v>4.0000000000000001E-3</v>
      </c>
      <c r="AS6" s="12">
        <v>4.7999999999999996E-3</v>
      </c>
      <c r="AT6" s="10">
        <v>2.3999999999999998E-3</v>
      </c>
      <c r="AU6" s="12">
        <v>5.0000000000000001E-3</v>
      </c>
      <c r="AV6" s="10">
        <v>3.5000000000000001E-3</v>
      </c>
      <c r="AW6" s="10">
        <v>3.3999999999999998E-3</v>
      </c>
      <c r="AX6" s="12">
        <v>4.7999999999999996E-3</v>
      </c>
      <c r="AY6" s="10">
        <v>3.2000000000000002E-3</v>
      </c>
      <c r="AZ6" s="15">
        <v>0.106</v>
      </c>
      <c r="BA6" s="12">
        <v>5.4999999999999997E-3</v>
      </c>
      <c r="BB6" s="10">
        <v>2.5999999999999999E-3</v>
      </c>
      <c r="BC6" s="10">
        <v>3.2000000000000002E-3</v>
      </c>
      <c r="BD6" s="10">
        <v>3.3999999999999998E-3</v>
      </c>
      <c r="BE6" s="12">
        <v>6.1999999999999998E-3</v>
      </c>
      <c r="BG6" s="30" t="s">
        <v>113</v>
      </c>
      <c r="BH6" s="26">
        <v>0</v>
      </c>
      <c r="BI6" s="6">
        <v>0</v>
      </c>
      <c r="BJ6" s="1">
        <f>COUNT(AU2)</f>
        <v>1</v>
      </c>
      <c r="BK6" s="3">
        <f>COUNT(AU3:AU7)</f>
        <v>5</v>
      </c>
      <c r="BL6" s="2">
        <f>COUNT(AU8:AU13)</f>
        <v>6</v>
      </c>
      <c r="BM6" s="5">
        <f>COUNT(AU14:AU19)</f>
        <v>6</v>
      </c>
      <c r="BN6" s="4">
        <f>COUNT(AU20:AU23)</f>
        <v>4</v>
      </c>
      <c r="BO6" s="7">
        <f>COUNT('mean &amp; SD (per cell)'!AU24:AU27)</f>
        <v>4</v>
      </c>
      <c r="BP6" s="8">
        <f>COUNT(AU28:AU43)</f>
        <v>16</v>
      </c>
      <c r="BQ6" s="11">
        <f>COUNT(AU44:AU59)</f>
        <v>16</v>
      </c>
      <c r="BR6" s="15">
        <f>COUNT(AU60:AU73)</f>
        <v>14</v>
      </c>
      <c r="BS6" s="14">
        <f>COUNT(AU74:AU80)</f>
        <v>7</v>
      </c>
      <c r="BT6" s="17">
        <f>COUNT(AU81:AU83)</f>
        <v>3</v>
      </c>
      <c r="BU6" s="16">
        <f>COUNT(AU84)</f>
        <v>1</v>
      </c>
      <c r="BV6" s="18">
        <v>0</v>
      </c>
      <c r="BW6" s="19">
        <v>0</v>
      </c>
      <c r="BX6" s="20">
        <v>0</v>
      </c>
      <c r="BY6" s="21">
        <v>0</v>
      </c>
      <c r="BZ6" s="22">
        <v>0</v>
      </c>
      <c r="CA6" s="23">
        <v>0</v>
      </c>
      <c r="CB6">
        <f t="shared" si="1"/>
        <v>83</v>
      </c>
    </row>
    <row r="7" spans="1:80" x14ac:dyDescent="0.2">
      <c r="A7" s="5" t="s">
        <v>9</v>
      </c>
      <c r="B7" s="5"/>
      <c r="C7" s="5">
        <v>6</v>
      </c>
      <c r="E7" s="10">
        <v>3.0999999999999999E-3</v>
      </c>
      <c r="F7" s="10">
        <v>3.2000000000000002E-3</v>
      </c>
      <c r="G7" s="12">
        <v>4.5999999999999999E-3</v>
      </c>
      <c r="H7" s="10">
        <v>3.5000000000000001E-3</v>
      </c>
      <c r="I7" s="12">
        <v>5.4999999999999997E-3</v>
      </c>
      <c r="J7" s="13">
        <v>7.3000000000000001E-3</v>
      </c>
      <c r="K7" s="10">
        <v>2.8999999999999998E-3</v>
      </c>
      <c r="L7" s="10">
        <v>3.2000000000000002E-3</v>
      </c>
      <c r="M7" s="10">
        <v>3.7000000000000002E-3</v>
      </c>
      <c r="N7" s="10">
        <v>3.2000000000000002E-3</v>
      </c>
      <c r="O7" s="10">
        <v>3.0000000000000001E-3</v>
      </c>
      <c r="P7" s="12">
        <v>5.5999999999999999E-3</v>
      </c>
      <c r="Q7" s="10">
        <v>3.8999999999999998E-3</v>
      </c>
      <c r="R7" s="12">
        <v>4.4000000000000003E-3</v>
      </c>
      <c r="T7" s="30" t="s">
        <v>86</v>
      </c>
      <c r="U7" s="31">
        <v>0</v>
      </c>
      <c r="V7" s="33">
        <v>0</v>
      </c>
      <c r="W7" s="1">
        <f>COUNT(J2:J3)</f>
        <v>2</v>
      </c>
      <c r="X7" s="3">
        <f>COUNT(J4:J6)</f>
        <v>3</v>
      </c>
      <c r="Y7" s="34">
        <f>COUNT(J7)</f>
        <v>1</v>
      </c>
      <c r="Z7" s="35">
        <f>COUNT(J8:J15)</f>
        <v>8</v>
      </c>
      <c r="AA7" s="36">
        <f>COUNT(J16:J19)</f>
        <v>4</v>
      </c>
      <c r="AB7" s="37">
        <f>COUNT(J20:J30)</f>
        <v>11</v>
      </c>
      <c r="AC7" s="38">
        <f>COUNT(J31:J38)</f>
        <v>8</v>
      </c>
      <c r="AD7" s="11">
        <f>COUNT(J39:J46)</f>
        <v>8</v>
      </c>
      <c r="AE7" s="15">
        <f>COUNT(J47:J56)</f>
        <v>10</v>
      </c>
      <c r="AF7" s="14">
        <f>COUNT(J57:J65)</f>
        <v>9</v>
      </c>
      <c r="AG7" s="17">
        <f>COUNT(J66:J72)</f>
        <v>7</v>
      </c>
      <c r="AH7" s="16">
        <f>COUNT(J73:J79)</f>
        <v>7</v>
      </c>
      <c r="AI7" s="18">
        <f>COUNT(J80:J82)</f>
        <v>3</v>
      </c>
      <c r="AJ7" s="19">
        <v>0</v>
      </c>
      <c r="AK7" s="20">
        <f>COUNT(J83:J84)</f>
        <v>2</v>
      </c>
      <c r="AL7" s="21">
        <v>0</v>
      </c>
      <c r="AM7" s="22">
        <v>0</v>
      </c>
      <c r="AN7" s="23">
        <v>0</v>
      </c>
      <c r="AO7" s="9">
        <f t="shared" si="0"/>
        <v>83</v>
      </c>
      <c r="AQ7" s="11">
        <v>7.7499999999999999E-2</v>
      </c>
      <c r="AR7" s="12">
        <v>4.1000000000000003E-3</v>
      </c>
      <c r="AS7" s="12">
        <v>4.7999999999999996E-3</v>
      </c>
      <c r="AT7" s="10">
        <v>2.3999999999999998E-3</v>
      </c>
      <c r="AU7" s="12">
        <v>5.1000000000000004E-3</v>
      </c>
      <c r="AV7" s="10">
        <v>3.7000000000000002E-3</v>
      </c>
      <c r="AW7" s="10">
        <v>3.5000000000000001E-3</v>
      </c>
      <c r="AX7" s="12">
        <v>5.1999999999999998E-3</v>
      </c>
      <c r="AY7" s="10">
        <v>3.2000000000000002E-3</v>
      </c>
      <c r="AZ7" s="15">
        <v>0.1174</v>
      </c>
      <c r="BA7" s="13">
        <v>6.6E-3</v>
      </c>
      <c r="BB7" s="10">
        <v>2.5999999999999999E-3</v>
      </c>
      <c r="BC7" s="10">
        <v>3.2000000000000002E-3</v>
      </c>
      <c r="BD7" s="10">
        <v>3.5000000000000001E-3</v>
      </c>
      <c r="BE7" s="13">
        <v>6.7000000000000002E-3</v>
      </c>
      <c r="BG7" s="30" t="s">
        <v>114</v>
      </c>
      <c r="BH7" s="26">
        <v>0</v>
      </c>
      <c r="BI7" s="6">
        <v>0</v>
      </c>
      <c r="BJ7" s="1">
        <f>COUNT(AV2:AV7)</f>
        <v>6</v>
      </c>
      <c r="BK7" s="3">
        <f>COUNT(AV8:AV19)</f>
        <v>12</v>
      </c>
      <c r="BL7" s="2">
        <f>COUNT(AV20:AV24)</f>
        <v>5</v>
      </c>
      <c r="BM7" s="5">
        <f>COUNT(AV25)</f>
        <v>1</v>
      </c>
      <c r="BN7" s="4">
        <v>0</v>
      </c>
      <c r="BO7" s="7">
        <v>0</v>
      </c>
      <c r="BP7" s="8">
        <f>COUNT(AV26:AV28)</f>
        <v>3</v>
      </c>
      <c r="BQ7" s="11">
        <f>COUNT(AV29:AV36)</f>
        <v>8</v>
      </c>
      <c r="BR7" s="15">
        <f>COUNT(AV37:AV54)</f>
        <v>18</v>
      </c>
      <c r="BS7" s="14">
        <f>COUNT(AV55:AV71)</f>
        <v>17</v>
      </c>
      <c r="BT7" s="17">
        <f>COUNT(AV72:AV80)</f>
        <v>9</v>
      </c>
      <c r="BU7" s="16">
        <f>COUNT(AV81:AV84)</f>
        <v>4</v>
      </c>
      <c r="BV7" s="18">
        <v>0</v>
      </c>
      <c r="BW7" s="19">
        <v>0</v>
      </c>
      <c r="BX7" s="20">
        <v>0</v>
      </c>
      <c r="BY7" s="21">
        <v>0</v>
      </c>
      <c r="BZ7" s="22">
        <v>0</v>
      </c>
      <c r="CA7" s="23">
        <v>0</v>
      </c>
      <c r="CB7">
        <f t="shared" si="1"/>
        <v>83</v>
      </c>
    </row>
    <row r="8" spans="1:80" x14ac:dyDescent="0.2">
      <c r="A8" s="4" t="s">
        <v>10</v>
      </c>
      <c r="B8" s="4"/>
      <c r="C8" s="4">
        <v>7</v>
      </c>
      <c r="E8" s="10">
        <v>3.0999999999999999E-3</v>
      </c>
      <c r="F8" s="10">
        <v>3.2000000000000002E-3</v>
      </c>
      <c r="G8" s="12">
        <v>4.5999999999999999E-3</v>
      </c>
      <c r="H8" s="10">
        <v>3.5000000000000001E-3</v>
      </c>
      <c r="I8" s="12">
        <v>5.7999999999999996E-3</v>
      </c>
      <c r="J8" s="5">
        <v>1.0800000000000001E-2</v>
      </c>
      <c r="K8" s="10">
        <v>3.0999999999999999E-3</v>
      </c>
      <c r="L8" s="10">
        <v>3.3E-3</v>
      </c>
      <c r="M8" s="10">
        <v>3.8E-3</v>
      </c>
      <c r="N8" s="10">
        <v>3.2000000000000002E-3</v>
      </c>
      <c r="O8" s="10">
        <v>3.0000000000000001E-3</v>
      </c>
      <c r="P8" s="12">
        <v>5.7999999999999996E-3</v>
      </c>
      <c r="Q8" s="12">
        <v>4.0000000000000001E-3</v>
      </c>
      <c r="R8" s="12">
        <v>4.4999999999999997E-3</v>
      </c>
      <c r="T8" s="30" t="s">
        <v>87</v>
      </c>
      <c r="U8" s="31">
        <v>0</v>
      </c>
      <c r="V8" s="33">
        <v>0</v>
      </c>
      <c r="W8" s="1">
        <f>COUNT(K2:K16)</f>
        <v>15</v>
      </c>
      <c r="X8" s="3">
        <f>COUNT(K17:K35)</f>
        <v>19</v>
      </c>
      <c r="Y8" s="34">
        <f>COUNT(K36:K38)</f>
        <v>3</v>
      </c>
      <c r="Z8" s="35">
        <f>COUNT(K39)</f>
        <v>1</v>
      </c>
      <c r="AA8" s="36">
        <f>COUNT(K40:K45)</f>
        <v>6</v>
      </c>
      <c r="AB8" s="37">
        <f>COUNT(K46:K47)</f>
        <v>2</v>
      </c>
      <c r="AC8" s="38">
        <f>COUNT(K48:K49)</f>
        <v>2</v>
      </c>
      <c r="AD8" s="11">
        <f>COUNT(K50:K57)</f>
        <v>8</v>
      </c>
      <c r="AE8" s="15">
        <f>COUNT(K58:K64)</f>
        <v>7</v>
      </c>
      <c r="AF8" s="14">
        <f>COUNT(K65:K70)</f>
        <v>6</v>
      </c>
      <c r="AG8" s="17">
        <f>COUNT(K71:K74)</f>
        <v>4</v>
      </c>
      <c r="AH8" s="16">
        <f>COUNT(K75:K80)</f>
        <v>6</v>
      </c>
      <c r="AI8" s="18">
        <f>COUNT(K81:K84)</f>
        <v>4</v>
      </c>
      <c r="AJ8" s="19">
        <v>0</v>
      </c>
      <c r="AK8" s="20">
        <v>0</v>
      </c>
      <c r="AL8" s="21">
        <v>0</v>
      </c>
      <c r="AM8" s="22">
        <v>0</v>
      </c>
      <c r="AN8" s="23">
        <v>0</v>
      </c>
      <c r="AO8" s="9">
        <f t="shared" si="0"/>
        <v>83</v>
      </c>
      <c r="AQ8" s="11">
        <v>8.14E-2</v>
      </c>
      <c r="AR8" s="12">
        <v>4.1999999999999997E-3</v>
      </c>
      <c r="AS8" s="12">
        <v>4.8999999999999998E-3</v>
      </c>
      <c r="AT8" s="10">
        <v>2.3999999999999998E-3</v>
      </c>
      <c r="AU8" s="13">
        <v>6.6E-3</v>
      </c>
      <c r="AV8" s="12">
        <v>4.1000000000000003E-3</v>
      </c>
      <c r="AW8" s="10">
        <v>3.5000000000000001E-3</v>
      </c>
      <c r="AX8" s="12">
        <v>5.3E-3</v>
      </c>
      <c r="AY8" s="10">
        <v>3.2000000000000002E-3</v>
      </c>
      <c r="AZ8" s="15">
        <v>0.1321</v>
      </c>
      <c r="BA8" s="13">
        <v>7.0000000000000001E-3</v>
      </c>
      <c r="BB8" s="10">
        <v>2.5999999999999999E-3</v>
      </c>
      <c r="BC8" s="10">
        <v>3.3E-3</v>
      </c>
      <c r="BD8" s="10">
        <v>3.5000000000000001E-3</v>
      </c>
      <c r="BE8" s="13">
        <v>6.7000000000000002E-3</v>
      </c>
      <c r="BG8" s="30" t="s">
        <v>115</v>
      </c>
      <c r="BH8" s="26">
        <v>0</v>
      </c>
      <c r="BI8" s="6">
        <v>0</v>
      </c>
      <c r="BJ8" s="1">
        <f>COUNT(AW2:AW14)</f>
        <v>13</v>
      </c>
      <c r="BK8" s="3">
        <f>COUNT(AW15:AW34)</f>
        <v>20</v>
      </c>
      <c r="BL8" s="2">
        <f>COUNT(AW35:AW40)</f>
        <v>6</v>
      </c>
      <c r="BM8" s="5">
        <f>COUNT(AW41:AW42)</f>
        <v>2</v>
      </c>
      <c r="BN8" s="4">
        <v>0</v>
      </c>
      <c r="BO8" s="7">
        <f>COUNT(AW43)</f>
        <v>1</v>
      </c>
      <c r="BP8" s="8">
        <v>0</v>
      </c>
      <c r="BQ8" s="11">
        <f>COUNT(AW44)</f>
        <v>1</v>
      </c>
      <c r="BR8" s="15">
        <f>COUNT(AW45:AW51)</f>
        <v>7</v>
      </c>
      <c r="BS8" s="14">
        <f>COUNT(AW52:AW60)</f>
        <v>9</v>
      </c>
      <c r="BT8" s="17">
        <f>COUNT(AW61:AW67)</f>
        <v>7</v>
      </c>
      <c r="BU8" s="16">
        <f>COUNT(AW68:AW69)</f>
        <v>2</v>
      </c>
      <c r="BV8" s="18">
        <f>COUNT(AW70:AW72)</f>
        <v>3</v>
      </c>
      <c r="BW8" s="19">
        <f>COUNT(AW73:AW76)</f>
        <v>4</v>
      </c>
      <c r="BX8" s="20">
        <f>COUNT(AW77:AW79)</f>
        <v>3</v>
      </c>
      <c r="BY8" s="21">
        <v>0</v>
      </c>
      <c r="BZ8" s="22">
        <f>COUNT(AW80:AW83)</f>
        <v>4</v>
      </c>
      <c r="CA8" s="23">
        <f>COUNT(AW84)</f>
        <v>1</v>
      </c>
      <c r="CB8">
        <f t="shared" si="1"/>
        <v>83</v>
      </c>
    </row>
    <row r="9" spans="1:80" x14ac:dyDescent="0.2">
      <c r="A9" s="7" t="s">
        <v>11</v>
      </c>
      <c r="B9" s="7"/>
      <c r="C9" s="7">
        <v>8</v>
      </c>
      <c r="E9" s="10">
        <v>3.0999999999999999E-3</v>
      </c>
      <c r="F9" s="10">
        <v>3.3E-3</v>
      </c>
      <c r="G9" s="12">
        <v>4.7000000000000002E-3</v>
      </c>
      <c r="H9" s="10">
        <v>3.7000000000000002E-3</v>
      </c>
      <c r="I9" s="12">
        <v>5.7999999999999996E-3</v>
      </c>
      <c r="J9" s="5">
        <v>1.09E-2</v>
      </c>
      <c r="K9" s="10">
        <v>3.0999999999999999E-3</v>
      </c>
      <c r="L9" s="10">
        <v>3.3999999999999998E-3</v>
      </c>
      <c r="M9" s="10">
        <v>3.8E-3</v>
      </c>
      <c r="N9" s="10">
        <v>3.5999999999999999E-3</v>
      </c>
      <c r="O9" s="10">
        <v>3.0999999999999999E-3</v>
      </c>
      <c r="P9" s="12">
        <v>6.0000000000000001E-3</v>
      </c>
      <c r="Q9" s="12">
        <v>4.0000000000000001E-3</v>
      </c>
      <c r="R9" s="12">
        <v>4.7000000000000002E-3</v>
      </c>
      <c r="T9" s="30" t="s">
        <v>88</v>
      </c>
      <c r="U9" s="31">
        <v>0</v>
      </c>
      <c r="V9" s="33">
        <v>0</v>
      </c>
      <c r="W9" s="1">
        <f>COUNT(L2:L17)</f>
        <v>16</v>
      </c>
      <c r="X9" s="3">
        <f>COUNT(L18:L30)</f>
        <v>13</v>
      </c>
      <c r="Y9" s="34">
        <f>COUNT(L31:L35)</f>
        <v>5</v>
      </c>
      <c r="Z9" s="35">
        <f>COUNT(L36:L39)</f>
        <v>4</v>
      </c>
      <c r="AA9" s="36">
        <f>COUNT(L40:L45)</f>
        <v>6</v>
      </c>
      <c r="AB9" s="37">
        <f>COUNT(L46:L54)</f>
        <v>9</v>
      </c>
      <c r="AC9" s="38">
        <f>COUNT(L55:L59)</f>
        <v>5</v>
      </c>
      <c r="AD9" s="11">
        <f>COUNT(L60:L66)</f>
        <v>7</v>
      </c>
      <c r="AE9" s="15">
        <f>COUNT(L67:L75)</f>
        <v>9</v>
      </c>
      <c r="AF9" s="14">
        <f>COUNT(L76:L79)</f>
        <v>4</v>
      </c>
      <c r="AG9" s="17">
        <f>COUNT(L80:L82)</f>
        <v>3</v>
      </c>
      <c r="AH9" s="16">
        <f>COUNT(L83:L84)</f>
        <v>2</v>
      </c>
      <c r="AI9" s="18">
        <v>0</v>
      </c>
      <c r="AJ9" s="19">
        <v>0</v>
      </c>
      <c r="AK9" s="20">
        <v>0</v>
      </c>
      <c r="AL9" s="21">
        <v>0</v>
      </c>
      <c r="AM9" s="22">
        <v>0</v>
      </c>
      <c r="AN9" s="23">
        <v>0</v>
      </c>
      <c r="AO9" s="9">
        <f t="shared" si="0"/>
        <v>83</v>
      </c>
      <c r="AQ9" s="11">
        <v>8.4400000000000003E-2</v>
      </c>
      <c r="AR9" s="12">
        <v>4.4999999999999997E-3</v>
      </c>
      <c r="AS9" s="12">
        <v>5.0000000000000001E-3</v>
      </c>
      <c r="AT9" s="10">
        <v>2.5000000000000001E-3</v>
      </c>
      <c r="AU9" s="13">
        <v>7.3000000000000001E-3</v>
      </c>
      <c r="AV9" s="12">
        <v>4.1999999999999997E-3</v>
      </c>
      <c r="AW9" s="10">
        <v>3.5999999999999999E-3</v>
      </c>
      <c r="AX9" s="12">
        <v>5.5999999999999999E-3</v>
      </c>
      <c r="AY9" s="10">
        <v>3.3E-3</v>
      </c>
      <c r="AZ9" s="15">
        <v>0.13789999999999999</v>
      </c>
      <c r="BA9" s="13">
        <v>7.7999999999999996E-3</v>
      </c>
      <c r="BB9" s="10">
        <v>2.7000000000000001E-3</v>
      </c>
      <c r="BC9" s="10">
        <v>3.3E-3</v>
      </c>
      <c r="BD9" s="10">
        <v>3.5000000000000001E-3</v>
      </c>
      <c r="BE9" s="13">
        <v>7.0000000000000001E-3</v>
      </c>
      <c r="BG9" s="30" t="s">
        <v>116</v>
      </c>
      <c r="BH9" s="26">
        <v>0</v>
      </c>
      <c r="BI9" s="6">
        <v>0</v>
      </c>
      <c r="BJ9" s="1">
        <f>COUNT(AX2:AX4)</f>
        <v>3</v>
      </c>
      <c r="BK9" s="3">
        <f>COUNT(AX5:AX17)</f>
        <v>13</v>
      </c>
      <c r="BL9" s="2">
        <f>COUNT(AX18:AX20)</f>
        <v>3</v>
      </c>
      <c r="BM9" s="5">
        <f>COUNT(AX21:AX22)</f>
        <v>2</v>
      </c>
      <c r="BN9" s="4">
        <f>COUNT(AX23:AX29)</f>
        <v>7</v>
      </c>
      <c r="BO9" s="7">
        <f>COUNT(AX30:AX32)</f>
        <v>3</v>
      </c>
      <c r="BP9" s="8">
        <f>COUNT(AX33:AX39)</f>
        <v>7</v>
      </c>
      <c r="BQ9" s="11">
        <f>COUNT(AX40:AX43)</f>
        <v>4</v>
      </c>
      <c r="BR9" s="15">
        <f>COUNT(AX44:AX53)</f>
        <v>10</v>
      </c>
      <c r="BS9" s="14">
        <f>COUNT(AX54:AX63)</f>
        <v>10</v>
      </c>
      <c r="BT9" s="17">
        <f>COUNT(AX64:AX73)</f>
        <v>10</v>
      </c>
      <c r="BU9" s="16">
        <f>COUNT(AX74:AX76)</f>
        <v>3</v>
      </c>
      <c r="BV9" s="18">
        <f>COUNT(AX77:AX80)</f>
        <v>4</v>
      </c>
      <c r="BW9" s="19">
        <f>COUNT(AX81:AX82)</f>
        <v>2</v>
      </c>
      <c r="BX9" s="20">
        <v>0</v>
      </c>
      <c r="BY9" s="21">
        <f>COUNT(AX83)</f>
        <v>1</v>
      </c>
      <c r="BZ9" s="22">
        <v>0</v>
      </c>
      <c r="CA9" s="23">
        <f>COUNT(AX84)</f>
        <v>1</v>
      </c>
      <c r="CB9">
        <f t="shared" si="1"/>
        <v>83</v>
      </c>
    </row>
    <row r="10" spans="1:80" x14ac:dyDescent="0.2">
      <c r="A10" s="8" t="s">
        <v>12</v>
      </c>
      <c r="B10" s="8"/>
      <c r="C10" s="8">
        <v>9</v>
      </c>
      <c r="E10" s="10">
        <v>3.2000000000000002E-3</v>
      </c>
      <c r="F10" s="10">
        <v>3.3E-3</v>
      </c>
      <c r="G10" s="12">
        <v>4.7999999999999996E-3</v>
      </c>
      <c r="H10" s="10">
        <v>3.7000000000000002E-3</v>
      </c>
      <c r="I10" s="12">
        <v>6.1999999999999998E-3</v>
      </c>
      <c r="J10" s="5">
        <v>1.12E-2</v>
      </c>
      <c r="K10" s="10">
        <v>3.0999999999999999E-3</v>
      </c>
      <c r="L10" s="10">
        <v>3.5000000000000001E-3</v>
      </c>
      <c r="M10" s="10">
        <v>3.8E-3</v>
      </c>
      <c r="N10" s="10">
        <v>3.7000000000000002E-3</v>
      </c>
      <c r="O10" s="10">
        <v>3.2000000000000002E-3</v>
      </c>
      <c r="P10" s="13">
        <v>6.4999999999999997E-3</v>
      </c>
      <c r="Q10" s="12">
        <v>4.0000000000000001E-3</v>
      </c>
      <c r="R10" s="12">
        <v>4.7000000000000002E-3</v>
      </c>
      <c r="T10" s="30" t="s">
        <v>89</v>
      </c>
      <c r="U10" s="31">
        <v>0</v>
      </c>
      <c r="V10" s="33">
        <v>0</v>
      </c>
      <c r="W10" s="1">
        <f>COUNT(M2:M10)</f>
        <v>9</v>
      </c>
      <c r="X10" s="3">
        <f>COUNT(M11:M24)</f>
        <v>14</v>
      </c>
      <c r="Y10" s="34">
        <f>COUNT(M25:M28)</f>
        <v>4</v>
      </c>
      <c r="Z10" s="35">
        <f>COUNT(M29:M32)</f>
        <v>4</v>
      </c>
      <c r="AA10" s="36">
        <f>COUNT(M33:M42)</f>
        <v>10</v>
      </c>
      <c r="AB10" s="37">
        <f>COUNT(M43:M48)</f>
        <v>6</v>
      </c>
      <c r="AC10" s="38">
        <f>COUNT(M49:M54)</f>
        <v>6</v>
      </c>
      <c r="AD10" s="11">
        <f>COUNT(M55:M62)</f>
        <v>8</v>
      </c>
      <c r="AE10" s="15">
        <f>COUNT(M63:M68)</f>
        <v>6</v>
      </c>
      <c r="AF10" s="14">
        <f>COUNT(M69:M74)</f>
        <v>6</v>
      </c>
      <c r="AG10" s="17">
        <f>COUNT(M75:M78)</f>
        <v>4</v>
      </c>
      <c r="AH10" s="16">
        <f>COUNT(M79:M80)</f>
        <v>2</v>
      </c>
      <c r="AI10" s="18">
        <f>COUNT(M81:M83)</f>
        <v>3</v>
      </c>
      <c r="AJ10" s="19">
        <f>COUNT(M84)</f>
        <v>1</v>
      </c>
      <c r="AK10" s="20">
        <v>0</v>
      </c>
      <c r="AL10" s="21">
        <v>0</v>
      </c>
      <c r="AM10" s="22">
        <v>0</v>
      </c>
      <c r="AN10" s="23">
        <v>0</v>
      </c>
      <c r="AO10" s="9">
        <f t="shared" si="0"/>
        <v>83</v>
      </c>
      <c r="AQ10" s="15">
        <v>0.10290000000000001</v>
      </c>
      <c r="AR10" s="12">
        <v>4.4999999999999997E-3</v>
      </c>
      <c r="AS10" s="12">
        <v>5.4999999999999997E-3</v>
      </c>
      <c r="AT10" s="10">
        <v>2.5000000000000001E-3</v>
      </c>
      <c r="AU10" s="13">
        <v>7.7000000000000002E-3</v>
      </c>
      <c r="AV10" s="12">
        <v>4.3E-3</v>
      </c>
      <c r="AW10" s="10">
        <v>3.7000000000000002E-3</v>
      </c>
      <c r="AX10" s="12">
        <v>5.5999999999999999E-3</v>
      </c>
      <c r="AY10" s="10">
        <v>3.3E-3</v>
      </c>
      <c r="AZ10" s="15">
        <v>0.14680000000000001</v>
      </c>
      <c r="BA10" s="13">
        <v>8.6E-3</v>
      </c>
      <c r="BB10" s="10">
        <v>2.7000000000000001E-3</v>
      </c>
      <c r="BC10" s="10">
        <v>3.3E-3</v>
      </c>
      <c r="BD10" s="10">
        <v>3.7000000000000002E-3</v>
      </c>
      <c r="BE10" s="13">
        <v>7.1999999999999998E-3</v>
      </c>
      <c r="BG10" s="30" t="s">
        <v>117</v>
      </c>
      <c r="BH10" s="26">
        <v>0</v>
      </c>
      <c r="BI10" s="6">
        <v>0</v>
      </c>
      <c r="BJ10" s="1">
        <f>COUNT(AY2:AY20)</f>
        <v>19</v>
      </c>
      <c r="BK10" s="3">
        <f>COUNT(AY21:AY43)</f>
        <v>23</v>
      </c>
      <c r="BL10" s="2">
        <f>COUNT(AY44:AY46)</f>
        <v>3</v>
      </c>
      <c r="BM10" s="5">
        <f>COUNT(AY47:AY48)</f>
        <v>2</v>
      </c>
      <c r="BN10" s="4">
        <v>0</v>
      </c>
      <c r="BO10" s="7">
        <v>0</v>
      </c>
      <c r="BP10" s="8">
        <v>0</v>
      </c>
      <c r="BQ10" s="11">
        <v>0</v>
      </c>
      <c r="BR10" s="15">
        <f>COUNT(AY49:AY52)</f>
        <v>4</v>
      </c>
      <c r="BS10" s="14">
        <f>COUNT(AY53:AY61)</f>
        <v>9</v>
      </c>
      <c r="BT10" s="17">
        <f>COUNT(AY62:AY68)</f>
        <v>7</v>
      </c>
      <c r="BU10" s="16">
        <f>COUNT(AY69:AY70)</f>
        <v>2</v>
      </c>
      <c r="BV10" s="18">
        <f>COUNT(AY71:AY73)</f>
        <v>3</v>
      </c>
      <c r="BW10" s="19">
        <f>COUNT(AY74:AY75)</f>
        <v>2</v>
      </c>
      <c r="BX10" s="20">
        <f>COUNT(AY76)</f>
        <v>1</v>
      </c>
      <c r="BY10" s="21">
        <f>COUNT(AY77:AY78)</f>
        <v>2</v>
      </c>
      <c r="BZ10" s="22">
        <f>COUNT(AY79:AY80)</f>
        <v>2</v>
      </c>
      <c r="CA10" s="23">
        <f>COUNT(AY81:AY84)</f>
        <v>4</v>
      </c>
      <c r="CB10">
        <f t="shared" si="1"/>
        <v>83</v>
      </c>
    </row>
    <row r="11" spans="1:80" x14ac:dyDescent="0.2">
      <c r="A11" s="11" t="s">
        <v>13</v>
      </c>
      <c r="B11" s="11" t="s">
        <v>2</v>
      </c>
      <c r="C11" s="11">
        <v>10</v>
      </c>
      <c r="E11" s="10">
        <v>3.2000000000000002E-3</v>
      </c>
      <c r="F11" s="10">
        <v>3.3999999999999998E-3</v>
      </c>
      <c r="G11" s="12">
        <v>5.4000000000000003E-3</v>
      </c>
      <c r="H11" s="12">
        <v>4.0000000000000001E-3</v>
      </c>
      <c r="I11" s="12">
        <v>6.1999999999999998E-3</v>
      </c>
      <c r="J11" s="5">
        <v>1.1599999999999999E-2</v>
      </c>
      <c r="K11" s="10">
        <v>3.2000000000000002E-3</v>
      </c>
      <c r="L11" s="10">
        <v>3.5000000000000001E-3</v>
      </c>
      <c r="M11" s="12">
        <v>4.1999999999999997E-3</v>
      </c>
      <c r="N11" s="10">
        <v>3.8E-3</v>
      </c>
      <c r="O11" s="10">
        <v>3.3E-3</v>
      </c>
      <c r="P11" s="13">
        <v>6.8999999999999999E-3</v>
      </c>
      <c r="Q11" s="12">
        <v>4.1999999999999997E-3</v>
      </c>
      <c r="R11" s="12">
        <v>5.0000000000000001E-3</v>
      </c>
      <c r="T11" s="30" t="s">
        <v>90</v>
      </c>
      <c r="U11" s="31">
        <v>0</v>
      </c>
      <c r="V11" s="33">
        <v>0</v>
      </c>
      <c r="W11" s="1">
        <f>COUNT(N2:N15)</f>
        <v>14</v>
      </c>
      <c r="X11" s="3">
        <f>COUNT(N16:N23)</f>
        <v>8</v>
      </c>
      <c r="Y11" s="34">
        <f>COUNT(N24:N26)</f>
        <v>3</v>
      </c>
      <c r="Z11" s="35">
        <f>COUNT(N27:N35)</f>
        <v>9</v>
      </c>
      <c r="AA11" s="36">
        <f>COUNT(N36:N43)</f>
        <v>8</v>
      </c>
      <c r="AB11" s="37">
        <f>COUNT(N44:N52)</f>
        <v>9</v>
      </c>
      <c r="AC11" s="38">
        <f>COUNT(N53:N54)</f>
        <v>2</v>
      </c>
      <c r="AD11" s="11">
        <f>COUNT(N55:N64)</f>
        <v>10</v>
      </c>
      <c r="AE11" s="15">
        <f>COUNT(N65:N72)</f>
        <v>8</v>
      </c>
      <c r="AF11" s="14">
        <f>COUNT(N73:N76)</f>
        <v>4</v>
      </c>
      <c r="AG11" s="17">
        <f>COUNT(N77:N78)</f>
        <v>2</v>
      </c>
      <c r="AH11" s="16">
        <f>COUNT(N79:N80)</f>
        <v>2</v>
      </c>
      <c r="AI11" s="18">
        <f>COUNT(N81:N82)</f>
        <v>2</v>
      </c>
      <c r="AJ11" s="19">
        <f>COUNT(N83)</f>
        <v>1</v>
      </c>
      <c r="AK11" s="20">
        <v>0</v>
      </c>
      <c r="AL11" s="21">
        <f>COUNT(N84)</f>
        <v>1</v>
      </c>
      <c r="AM11" s="22">
        <v>0</v>
      </c>
      <c r="AN11" s="23">
        <v>0</v>
      </c>
      <c r="AO11" s="9">
        <f t="shared" si="0"/>
        <v>83</v>
      </c>
      <c r="AQ11" s="15">
        <v>0.1062</v>
      </c>
      <c r="AR11" s="12">
        <v>4.8999999999999998E-3</v>
      </c>
      <c r="AS11" s="12">
        <v>5.7999999999999996E-3</v>
      </c>
      <c r="AT11" s="10">
        <v>2.5999999999999999E-3</v>
      </c>
      <c r="AU11" s="13">
        <v>8.0999999999999996E-3</v>
      </c>
      <c r="AV11" s="12">
        <v>4.4999999999999997E-3</v>
      </c>
      <c r="AW11" s="10">
        <v>3.8E-3</v>
      </c>
      <c r="AX11" s="12">
        <v>5.5999999999999999E-3</v>
      </c>
      <c r="AY11" s="10">
        <v>3.5000000000000001E-3</v>
      </c>
      <c r="AZ11" s="14">
        <v>0.15989999999999999</v>
      </c>
      <c r="BA11" s="5">
        <v>1.1299999999999999E-2</v>
      </c>
      <c r="BB11" s="10">
        <v>2.7000000000000001E-3</v>
      </c>
      <c r="BC11" s="10">
        <v>3.3E-3</v>
      </c>
      <c r="BD11" s="10">
        <v>3.8E-3</v>
      </c>
      <c r="BE11" s="13">
        <v>7.3000000000000001E-3</v>
      </c>
      <c r="BG11" s="30" t="s">
        <v>118</v>
      </c>
      <c r="BH11" s="26">
        <v>0</v>
      </c>
      <c r="BI11" s="6">
        <v>0</v>
      </c>
      <c r="BJ11" s="1">
        <v>0</v>
      </c>
      <c r="BK11" s="3">
        <f>COUNT(AZ2:AZ3)</f>
        <v>2</v>
      </c>
      <c r="BL11" s="2">
        <v>0</v>
      </c>
      <c r="BM11" s="5">
        <v>0</v>
      </c>
      <c r="BN11" s="4">
        <v>0</v>
      </c>
      <c r="BO11" s="7">
        <f>COUNT(AZ4)</f>
        <v>1</v>
      </c>
      <c r="BP11" s="8">
        <v>0</v>
      </c>
      <c r="BQ11" s="11">
        <f>COUNT(AZ5)</f>
        <v>1</v>
      </c>
      <c r="BR11" s="15">
        <f>COUNT(AZ6:AZ10)</f>
        <v>5</v>
      </c>
      <c r="BS11" s="14">
        <f>COUNT(AZ11:AZ24)</f>
        <v>14</v>
      </c>
      <c r="BT11" s="17">
        <f>COUNT(AZ25:AZ36)</f>
        <v>12</v>
      </c>
      <c r="BU11" s="16">
        <f>COUNT(AZ37:AZ49)</f>
        <v>13</v>
      </c>
      <c r="BV11" s="18">
        <f>COUNT(AZ50:AZ55)</f>
        <v>6</v>
      </c>
      <c r="BW11" s="19">
        <f>COUNT(AZ56:AZ60)</f>
        <v>5</v>
      </c>
      <c r="BX11" s="20">
        <f>COUNT(AZ61:AZ68)</f>
        <v>8</v>
      </c>
      <c r="BY11" s="21">
        <f>COUNT(AZ69:AZ70)</f>
        <v>2</v>
      </c>
      <c r="BZ11" s="22">
        <f>COUNT(AZ71:AZ77)</f>
        <v>7</v>
      </c>
      <c r="CA11" s="23">
        <f>COUNT(AZ78:AZ84)</f>
        <v>7</v>
      </c>
      <c r="CB11">
        <f t="shared" si="1"/>
        <v>83</v>
      </c>
    </row>
    <row r="12" spans="1:80" x14ac:dyDescent="0.2">
      <c r="A12" s="15" t="s">
        <v>14</v>
      </c>
      <c r="B12" s="15"/>
      <c r="C12" s="15">
        <v>11</v>
      </c>
      <c r="E12" s="10">
        <v>3.5000000000000001E-3</v>
      </c>
      <c r="F12" s="10">
        <v>3.5000000000000001E-3</v>
      </c>
      <c r="G12" s="12">
        <v>5.4999999999999997E-3</v>
      </c>
      <c r="H12" s="12">
        <v>4.1000000000000003E-3</v>
      </c>
      <c r="I12" s="12">
        <v>6.1999999999999998E-3</v>
      </c>
      <c r="J12" s="5">
        <v>1.1599999999999999E-2</v>
      </c>
      <c r="K12" s="10">
        <v>3.3999999999999998E-3</v>
      </c>
      <c r="L12" s="10">
        <v>3.5999999999999999E-3</v>
      </c>
      <c r="M12" s="12">
        <v>4.4000000000000003E-3</v>
      </c>
      <c r="N12" s="10">
        <v>3.8E-3</v>
      </c>
      <c r="O12" s="10">
        <v>3.3E-3</v>
      </c>
      <c r="P12" s="13">
        <v>7.1000000000000004E-3</v>
      </c>
      <c r="Q12" s="12">
        <v>4.3E-3</v>
      </c>
      <c r="R12" s="12">
        <v>5.1999999999999998E-3</v>
      </c>
      <c r="T12" s="30" t="s">
        <v>91</v>
      </c>
      <c r="U12" s="31">
        <v>0</v>
      </c>
      <c r="V12" s="33">
        <v>0</v>
      </c>
      <c r="W12" s="1">
        <f>COUNT(O2:O15)</f>
        <v>14</v>
      </c>
      <c r="X12" s="3">
        <f>COUNT(O16:O27)</f>
        <v>12</v>
      </c>
      <c r="Y12" s="34">
        <f>COUNT(O28:O34)</f>
        <v>7</v>
      </c>
      <c r="Z12" s="35">
        <f>COUNT(O35:O42)</f>
        <v>8</v>
      </c>
      <c r="AA12" s="36">
        <f>COUNT(O43:O51)</f>
        <v>9</v>
      </c>
      <c r="AB12" s="37">
        <f>COUNT(O52:O58)</f>
        <v>7</v>
      </c>
      <c r="AC12" s="38">
        <f>COUNT(O59:O67)</f>
        <v>9</v>
      </c>
      <c r="AD12" s="11">
        <f>COUNT(O68:O72)</f>
        <v>5</v>
      </c>
      <c r="AE12" s="15">
        <f>COUNT(O73:O79)</f>
        <v>7</v>
      </c>
      <c r="AF12" s="14">
        <f>COUNT(O80:O83)</f>
        <v>4</v>
      </c>
      <c r="AG12" s="17">
        <f>COUNT(O84)</f>
        <v>1</v>
      </c>
      <c r="AH12" s="16">
        <v>0</v>
      </c>
      <c r="AI12" s="18">
        <v>0</v>
      </c>
      <c r="AJ12" s="19">
        <v>0</v>
      </c>
      <c r="AK12" s="20">
        <v>0</v>
      </c>
      <c r="AL12" s="21">
        <v>0</v>
      </c>
      <c r="AM12" s="22">
        <v>0</v>
      </c>
      <c r="AN12" s="23">
        <v>0</v>
      </c>
      <c r="AO12" s="9">
        <f t="shared" si="0"/>
        <v>83</v>
      </c>
      <c r="AQ12" s="15">
        <v>0.1123</v>
      </c>
      <c r="AR12" s="12">
        <v>5.4999999999999997E-3</v>
      </c>
      <c r="AS12" s="12">
        <v>5.8999999999999999E-3</v>
      </c>
      <c r="AT12" s="10">
        <v>2.5999999999999999E-3</v>
      </c>
      <c r="AU12" s="13">
        <v>9.2999999999999992E-3</v>
      </c>
      <c r="AV12" s="12">
        <v>4.4999999999999997E-3</v>
      </c>
      <c r="AW12" s="10">
        <v>3.8999999999999998E-3</v>
      </c>
      <c r="AX12" s="12">
        <v>6.0000000000000001E-3</v>
      </c>
      <c r="AY12" s="10">
        <v>3.5000000000000001E-3</v>
      </c>
      <c r="AZ12" s="14">
        <v>0.16059999999999999</v>
      </c>
      <c r="BA12" s="4">
        <v>2.1399999999999999E-2</v>
      </c>
      <c r="BB12" s="10">
        <v>2.7000000000000001E-3</v>
      </c>
      <c r="BC12" s="10">
        <v>3.3999999999999998E-3</v>
      </c>
      <c r="BD12" s="10">
        <v>3.8E-3</v>
      </c>
      <c r="BE12" s="13">
        <v>7.7000000000000002E-3</v>
      </c>
      <c r="BG12" s="30" t="s">
        <v>119</v>
      </c>
      <c r="BH12" s="26">
        <v>0</v>
      </c>
      <c r="BI12" s="6">
        <v>0</v>
      </c>
      <c r="BJ12" s="1">
        <v>0</v>
      </c>
      <c r="BK12" s="3">
        <f>COUNT(BA2:BA6)</f>
        <v>5</v>
      </c>
      <c r="BL12" s="2">
        <f>COUNT(BA7:BA10)</f>
        <v>4</v>
      </c>
      <c r="BM12" s="5">
        <f>COUNT(BA11)</f>
        <v>1</v>
      </c>
      <c r="BN12" s="4">
        <f>COUNT(BA12:BA13)</f>
        <v>2</v>
      </c>
      <c r="BO12" s="7">
        <f>COUNT(BA14:BA20)</f>
        <v>7</v>
      </c>
      <c r="BP12" s="8">
        <f>COUNT(BA21:BA28)</f>
        <v>8</v>
      </c>
      <c r="BQ12" s="11">
        <f>COUNT(BA29:BA40)</f>
        <v>12</v>
      </c>
      <c r="BR12" s="15">
        <f>COUNT(BA41:BA56)</f>
        <v>16</v>
      </c>
      <c r="BS12" s="14">
        <f>COUNT(BA57:BA73)</f>
        <v>17</v>
      </c>
      <c r="BT12" s="17">
        <f>COUNT(BA74:BA82)</f>
        <v>9</v>
      </c>
      <c r="BU12" s="16">
        <f>COUNT(BA83:BA84)</f>
        <v>2</v>
      </c>
      <c r="BV12" s="18">
        <v>0</v>
      </c>
      <c r="BW12" s="19">
        <v>0</v>
      </c>
      <c r="BX12" s="20">
        <v>0</v>
      </c>
      <c r="BY12" s="21">
        <v>0</v>
      </c>
      <c r="BZ12" s="22">
        <v>0</v>
      </c>
      <c r="CA12" s="23">
        <v>0</v>
      </c>
      <c r="CB12">
        <f t="shared" si="1"/>
        <v>83</v>
      </c>
    </row>
    <row r="13" spans="1:80" x14ac:dyDescent="0.2">
      <c r="A13" s="14" t="s">
        <v>15</v>
      </c>
      <c r="B13" s="14"/>
      <c r="C13" s="14">
        <v>12</v>
      </c>
      <c r="E13" s="10">
        <v>3.5999999999999999E-3</v>
      </c>
      <c r="F13" s="10">
        <v>3.5000000000000001E-3</v>
      </c>
      <c r="G13" s="12">
        <v>5.7000000000000002E-3</v>
      </c>
      <c r="H13" s="12">
        <v>4.1999999999999997E-3</v>
      </c>
      <c r="I13" s="13">
        <v>6.4000000000000003E-3</v>
      </c>
      <c r="J13" s="5">
        <v>1.2E-2</v>
      </c>
      <c r="K13" s="10">
        <v>3.5999999999999999E-3</v>
      </c>
      <c r="L13" s="10">
        <v>3.7000000000000002E-3</v>
      </c>
      <c r="M13" s="12">
        <v>4.5999999999999999E-3</v>
      </c>
      <c r="N13" s="10">
        <v>3.8999999999999998E-3</v>
      </c>
      <c r="O13" s="10">
        <v>3.3999999999999998E-3</v>
      </c>
      <c r="P13" s="13">
        <v>7.1999999999999998E-3</v>
      </c>
      <c r="Q13" s="12">
        <v>4.3E-3</v>
      </c>
      <c r="R13" s="12">
        <v>5.1999999999999998E-3</v>
      </c>
      <c r="T13" s="30" t="s">
        <v>92</v>
      </c>
      <c r="U13" s="31">
        <v>0</v>
      </c>
      <c r="V13" s="33">
        <v>0</v>
      </c>
      <c r="W13" s="1">
        <f>COUNT(P2)</f>
        <v>1</v>
      </c>
      <c r="X13" s="3">
        <f>COUNT(P3:P9)</f>
        <v>7</v>
      </c>
      <c r="Y13" s="34">
        <f>COUNT(P10:P22)</f>
        <v>13</v>
      </c>
      <c r="Z13" s="35">
        <f>COUNT(P23:P28)</f>
        <v>6</v>
      </c>
      <c r="AA13" s="36">
        <f>COUNT(P29:P34)</f>
        <v>6</v>
      </c>
      <c r="AB13" s="37">
        <f>COUNT(P35:P45)</f>
        <v>11</v>
      </c>
      <c r="AC13" s="38">
        <f>COUNT(P46:P56)</f>
        <v>11</v>
      </c>
      <c r="AD13" s="11">
        <f>COUNT(P57:P64)</f>
        <v>8</v>
      </c>
      <c r="AE13" s="15">
        <f>COUNT(P65:P67)</f>
        <v>3</v>
      </c>
      <c r="AF13" s="14">
        <f>COUNT(P68:P75)</f>
        <v>8</v>
      </c>
      <c r="AG13" s="17">
        <f>COUNT(P76:P79)</f>
        <v>4</v>
      </c>
      <c r="AH13" s="16">
        <f>COUNT(P80:P82)</f>
        <v>3</v>
      </c>
      <c r="AI13" s="18">
        <v>0</v>
      </c>
      <c r="AJ13" s="19">
        <f>COUNT(P83:P84)</f>
        <v>2</v>
      </c>
      <c r="AK13" s="20">
        <v>0</v>
      </c>
      <c r="AL13" s="21">
        <v>0</v>
      </c>
      <c r="AM13" s="22">
        <v>0</v>
      </c>
      <c r="AN13" s="23">
        <v>0</v>
      </c>
      <c r="AO13" s="9">
        <f t="shared" si="0"/>
        <v>83</v>
      </c>
      <c r="AQ13" s="15">
        <v>0.1249</v>
      </c>
      <c r="AR13" s="12">
        <v>5.7000000000000002E-3</v>
      </c>
      <c r="AS13" s="12">
        <v>6.1000000000000004E-3</v>
      </c>
      <c r="AT13" s="10">
        <v>2.5999999999999999E-3</v>
      </c>
      <c r="AU13" s="13">
        <v>9.7999999999999997E-3</v>
      </c>
      <c r="AV13" s="12">
        <v>4.5999999999999999E-3</v>
      </c>
      <c r="AW13" s="10">
        <v>3.8999999999999998E-3</v>
      </c>
      <c r="AX13" s="12">
        <v>6.1000000000000004E-3</v>
      </c>
      <c r="AY13" s="10">
        <v>3.5999999999999999E-3</v>
      </c>
      <c r="AZ13" s="14">
        <v>0.16059999999999999</v>
      </c>
      <c r="BA13" s="4">
        <v>2.41E-2</v>
      </c>
      <c r="BB13" s="10">
        <v>2.7000000000000001E-3</v>
      </c>
      <c r="BC13" s="10">
        <v>3.3999999999999998E-3</v>
      </c>
      <c r="BD13" s="10">
        <v>3.8E-3</v>
      </c>
      <c r="BE13" s="13">
        <v>9.4000000000000004E-3</v>
      </c>
      <c r="BG13" s="30" t="s">
        <v>120</v>
      </c>
      <c r="BH13" s="26">
        <v>0</v>
      </c>
      <c r="BI13" s="6">
        <v>0</v>
      </c>
      <c r="BJ13" s="1">
        <f>COUNT(BB2:BB35)</f>
        <v>34</v>
      </c>
      <c r="BK13" s="3">
        <f>COUNT(BB36:BB40)</f>
        <v>5</v>
      </c>
      <c r="BL13" s="2">
        <f>COUNT(BB41:BB70)</f>
        <v>30</v>
      </c>
      <c r="BM13" s="5">
        <f>COUNT(BB71:BB74)</f>
        <v>4</v>
      </c>
      <c r="BN13" s="4">
        <v>0</v>
      </c>
      <c r="BO13" s="7">
        <v>0</v>
      </c>
      <c r="BP13" s="8">
        <v>0</v>
      </c>
      <c r="BQ13" s="11">
        <f>COUNT(BB75:BB76)</f>
        <v>2</v>
      </c>
      <c r="BR13" s="15">
        <f>COUNT(BB77:BB80)</f>
        <v>4</v>
      </c>
      <c r="BS13" s="14">
        <v>0</v>
      </c>
      <c r="BT13" s="17">
        <f>COUNT(BB81)</f>
        <v>1</v>
      </c>
      <c r="BU13" s="16">
        <f>COUNT(BB82:BB84)</f>
        <v>3</v>
      </c>
      <c r="BV13" s="18">
        <v>0</v>
      </c>
      <c r="BW13" s="19">
        <v>0</v>
      </c>
      <c r="BX13" s="20">
        <v>0</v>
      </c>
      <c r="BY13" s="21">
        <v>0</v>
      </c>
      <c r="BZ13" s="22">
        <v>0</v>
      </c>
      <c r="CA13" s="23">
        <v>0</v>
      </c>
      <c r="CB13">
        <f t="shared" si="1"/>
        <v>83</v>
      </c>
    </row>
    <row r="14" spans="1:80" x14ac:dyDescent="0.2">
      <c r="A14" s="17" t="s">
        <v>16</v>
      </c>
      <c r="B14" s="17"/>
      <c r="C14" s="17">
        <v>13</v>
      </c>
      <c r="E14" s="10">
        <v>3.7000000000000002E-3</v>
      </c>
      <c r="F14" s="10">
        <v>3.5000000000000001E-3</v>
      </c>
      <c r="G14" s="12">
        <v>6.3E-3</v>
      </c>
      <c r="H14" s="12">
        <v>4.1999999999999997E-3</v>
      </c>
      <c r="I14" s="13">
        <v>6.7999999999999996E-3</v>
      </c>
      <c r="J14" s="5">
        <v>1.32E-2</v>
      </c>
      <c r="K14" s="10">
        <v>3.7000000000000002E-3</v>
      </c>
      <c r="L14" s="10">
        <v>3.8E-3</v>
      </c>
      <c r="M14" s="12">
        <v>4.7999999999999996E-3</v>
      </c>
      <c r="N14" s="10">
        <v>3.8999999999999998E-3</v>
      </c>
      <c r="O14" s="10">
        <v>3.8E-3</v>
      </c>
      <c r="P14" s="13">
        <v>7.1999999999999998E-3</v>
      </c>
      <c r="Q14" s="12">
        <v>4.4000000000000003E-3</v>
      </c>
      <c r="R14" s="12">
        <v>5.4000000000000003E-3</v>
      </c>
      <c r="T14" s="30" t="s">
        <v>93</v>
      </c>
      <c r="U14" s="31">
        <v>0</v>
      </c>
      <c r="V14" s="33">
        <v>0</v>
      </c>
      <c r="W14" s="1">
        <f>COUNT(Q2:Q7)</f>
        <v>6</v>
      </c>
      <c r="X14" s="3">
        <f>COUNT(Q8:Q26)</f>
        <v>19</v>
      </c>
      <c r="Y14" s="34">
        <f>COUNT(Q27:Q36)</f>
        <v>10</v>
      </c>
      <c r="Z14" s="35">
        <f>COUNT(Q37)</f>
        <v>1</v>
      </c>
      <c r="AA14" s="36">
        <f>COUNT(Q38:Q41)</f>
        <v>4</v>
      </c>
      <c r="AB14" s="37">
        <f>COUNT(Q42:Q43)</f>
        <v>2</v>
      </c>
      <c r="AC14" s="38">
        <f>COUNT(Q44:Q49)</f>
        <v>6</v>
      </c>
      <c r="AD14" s="11">
        <f>COUNT(Q50:Q55)</f>
        <v>6</v>
      </c>
      <c r="AE14" s="15">
        <f>COUNT(Q56:Q61)</f>
        <v>6</v>
      </c>
      <c r="AF14" s="14">
        <f>COUNT(Q62:Q68)</f>
        <v>7</v>
      </c>
      <c r="AG14" s="17">
        <f>COUNT(Q69:Q73)</f>
        <v>5</v>
      </c>
      <c r="AH14" s="16">
        <f>COUNT(Q74:Q78)</f>
        <v>5</v>
      </c>
      <c r="AI14" s="18">
        <f>COUNT(Q79:Q80)</f>
        <v>2</v>
      </c>
      <c r="AJ14" s="19">
        <f>COUNT(Q81:Q82)</f>
        <v>2</v>
      </c>
      <c r="AK14" s="20">
        <f>COUNT(Q83:Q84)</f>
        <v>2</v>
      </c>
      <c r="AL14" s="21">
        <v>0</v>
      </c>
      <c r="AM14" s="22">
        <v>0</v>
      </c>
      <c r="AN14" s="23">
        <v>0</v>
      </c>
      <c r="AO14" s="9">
        <f t="shared" si="0"/>
        <v>83</v>
      </c>
      <c r="AQ14" s="15">
        <v>0.12770000000000001</v>
      </c>
      <c r="AR14" s="12">
        <v>5.7999999999999996E-3</v>
      </c>
      <c r="AS14" s="12">
        <v>6.1999999999999998E-3</v>
      </c>
      <c r="AT14" s="10">
        <v>2.5999999999999999E-3</v>
      </c>
      <c r="AU14" s="5">
        <v>1.14E-2</v>
      </c>
      <c r="AV14" s="12">
        <v>4.5999999999999999E-3</v>
      </c>
      <c r="AW14" s="10">
        <v>3.8999999999999998E-3</v>
      </c>
      <c r="AX14" s="12">
        <v>6.1999999999999998E-3</v>
      </c>
      <c r="AY14" s="10">
        <v>3.5999999999999999E-3</v>
      </c>
      <c r="AZ14" s="14">
        <v>0.16120000000000001</v>
      </c>
      <c r="BA14" s="7">
        <v>2.81E-2</v>
      </c>
      <c r="BB14" s="10">
        <v>2.8E-3</v>
      </c>
      <c r="BC14" s="10">
        <v>3.3999999999999998E-3</v>
      </c>
      <c r="BD14" s="10">
        <v>3.8E-3</v>
      </c>
      <c r="BE14" s="2">
        <v>0.01</v>
      </c>
      <c r="BG14" s="30" t="s">
        <v>121</v>
      </c>
      <c r="BH14" s="26">
        <v>0</v>
      </c>
      <c r="BI14" s="6">
        <v>0</v>
      </c>
      <c r="BJ14" s="1">
        <f>COUNT(BC2:BC26)</f>
        <v>25</v>
      </c>
      <c r="BK14" s="3">
        <f>COUNT(BC27:BC46)</f>
        <v>20</v>
      </c>
      <c r="BL14" s="2">
        <f>COUNT(BC47:BC53)</f>
        <v>7</v>
      </c>
      <c r="BM14" s="5">
        <f>COUNT(BC54:BC55)</f>
        <v>2</v>
      </c>
      <c r="BN14" s="4">
        <v>0</v>
      </c>
      <c r="BO14" s="7">
        <v>0</v>
      </c>
      <c r="BP14" s="8">
        <v>0</v>
      </c>
      <c r="BQ14" s="11">
        <f>COUNT(BC56:BC60)</f>
        <v>5</v>
      </c>
      <c r="BR14" s="15">
        <f>COUNT(BC61:BC63)</f>
        <v>3</v>
      </c>
      <c r="BS14" s="14">
        <f>COUNT(BC64:BC73)</f>
        <v>10</v>
      </c>
      <c r="BT14" s="17">
        <f>COUNT(BC74:BC76)</f>
        <v>3</v>
      </c>
      <c r="BU14" s="16">
        <f>COUNT(BD72:BD75)</f>
        <v>4</v>
      </c>
      <c r="BV14" s="18">
        <f>COUNT(BC81:BC82)</f>
        <v>2</v>
      </c>
      <c r="BW14" s="19">
        <v>0</v>
      </c>
      <c r="BX14" s="20">
        <f>COUNT(BC83:BC84)</f>
        <v>2</v>
      </c>
      <c r="BY14" s="21">
        <v>0</v>
      </c>
      <c r="BZ14" s="22">
        <v>0</v>
      </c>
      <c r="CA14" s="23">
        <v>0</v>
      </c>
      <c r="CB14">
        <f t="shared" si="1"/>
        <v>83</v>
      </c>
    </row>
    <row r="15" spans="1:80" x14ac:dyDescent="0.2">
      <c r="A15" s="16" t="s">
        <v>17</v>
      </c>
      <c r="B15" s="16"/>
      <c r="C15" s="16">
        <v>14</v>
      </c>
      <c r="E15" s="10">
        <v>3.8E-3</v>
      </c>
      <c r="F15" s="10">
        <v>3.5000000000000001E-3</v>
      </c>
      <c r="G15" s="13">
        <v>6.4000000000000003E-3</v>
      </c>
      <c r="H15" s="12">
        <v>4.3E-3</v>
      </c>
      <c r="I15" s="13">
        <v>7.0000000000000001E-3</v>
      </c>
      <c r="J15" s="5">
        <v>1.5800000000000002E-2</v>
      </c>
      <c r="K15" s="10">
        <v>3.7000000000000002E-3</v>
      </c>
      <c r="L15" s="10">
        <v>3.8E-3</v>
      </c>
      <c r="M15" s="12">
        <v>4.7999999999999996E-3</v>
      </c>
      <c r="N15" s="10">
        <v>3.8999999999999998E-3</v>
      </c>
      <c r="O15" s="10">
        <v>3.8999999999999998E-3</v>
      </c>
      <c r="P15" s="13">
        <v>7.9000000000000008E-3</v>
      </c>
      <c r="Q15" s="12">
        <v>4.7000000000000002E-3</v>
      </c>
      <c r="R15" s="12">
        <v>5.4999999999999997E-3</v>
      </c>
      <c r="T15" s="30" t="s">
        <v>94</v>
      </c>
      <c r="U15" s="31">
        <v>0</v>
      </c>
      <c r="V15" s="33">
        <v>0</v>
      </c>
      <c r="W15" s="1">
        <f>COUNT(R2:R4)</f>
        <v>3</v>
      </c>
      <c r="X15" s="3">
        <f>COUNT(R5:R21)</f>
        <v>17</v>
      </c>
      <c r="Y15" s="34">
        <f>COUNT(R22:R33)</f>
        <v>12</v>
      </c>
      <c r="Z15" s="35">
        <f>COUNT(R34:R39)</f>
        <v>6</v>
      </c>
      <c r="AA15" s="36">
        <f>COUNT(R40:R42)</f>
        <v>3</v>
      </c>
      <c r="AB15" s="37">
        <f>COUNT(R43:R46)</f>
        <v>4</v>
      </c>
      <c r="AC15" s="38">
        <f>COUNT(R47:R54)</f>
        <v>8</v>
      </c>
      <c r="AD15" s="11">
        <f>COUNT(R55:R60)</f>
        <v>6</v>
      </c>
      <c r="AE15" s="15">
        <f>COUNT(R61:R73)</f>
        <v>13</v>
      </c>
      <c r="AF15" s="14">
        <f>COUNT(R74:R77)</f>
        <v>4</v>
      </c>
      <c r="AG15" s="17">
        <f>COUNT(R78:R79)</f>
        <v>2</v>
      </c>
      <c r="AH15" s="16">
        <f>COUNT(R80:R81)</f>
        <v>2</v>
      </c>
      <c r="AI15" s="18">
        <f>COUNT(R82:R83)</f>
        <v>2</v>
      </c>
      <c r="AJ15" s="19">
        <v>0</v>
      </c>
      <c r="AK15" s="20">
        <v>0</v>
      </c>
      <c r="AL15" s="21">
        <f>COUNT(R84)</f>
        <v>1</v>
      </c>
      <c r="AM15" s="22">
        <v>0</v>
      </c>
      <c r="AN15" s="23">
        <v>0</v>
      </c>
      <c r="AO15" s="9">
        <f t="shared" si="0"/>
        <v>83</v>
      </c>
      <c r="AQ15" s="15">
        <v>0.13009999999999999</v>
      </c>
      <c r="AR15" s="12">
        <v>5.7999999999999996E-3</v>
      </c>
      <c r="AS15" s="12">
        <v>6.3E-3</v>
      </c>
      <c r="AT15" s="10">
        <v>2.5999999999999999E-3</v>
      </c>
      <c r="AU15" s="5">
        <v>1.2200000000000001E-2</v>
      </c>
      <c r="AV15" s="12">
        <v>4.7000000000000002E-3</v>
      </c>
      <c r="AW15" s="12">
        <v>4.0000000000000001E-3</v>
      </c>
      <c r="AX15" s="12">
        <v>6.1999999999999998E-3</v>
      </c>
      <c r="AY15" s="10">
        <v>3.7000000000000002E-3</v>
      </c>
      <c r="AZ15" s="14">
        <v>0.16420000000000001</v>
      </c>
      <c r="BA15" s="7">
        <v>2.93E-2</v>
      </c>
      <c r="BB15" s="10">
        <v>2.8E-3</v>
      </c>
      <c r="BC15" s="10">
        <v>3.3999999999999998E-3</v>
      </c>
      <c r="BD15" s="10">
        <v>3.8999999999999998E-3</v>
      </c>
      <c r="BE15" s="5">
        <v>1.04E-2</v>
      </c>
      <c r="BG15" s="30" t="s">
        <v>122</v>
      </c>
      <c r="BH15" s="26">
        <v>0</v>
      </c>
      <c r="BI15" s="6">
        <v>0</v>
      </c>
      <c r="BJ15" s="1">
        <f>COUNT(BD2:BD17)</f>
        <v>16</v>
      </c>
      <c r="BK15" s="3">
        <f>COUNT(BD18:BD40)</f>
        <v>23</v>
      </c>
      <c r="BL15" s="2">
        <f>COUNT(BD41:BD47)</f>
        <v>7</v>
      </c>
      <c r="BM15" s="5">
        <f>COUNT(BD48:BD49)</f>
        <v>2</v>
      </c>
      <c r="BN15" s="4">
        <f>COUNT(BD50)</f>
        <v>1</v>
      </c>
      <c r="BO15" s="7">
        <f>COUNT(BD51:BD52)</f>
        <v>2</v>
      </c>
      <c r="BP15" s="8">
        <v>0</v>
      </c>
      <c r="BQ15" s="11">
        <f>COUNT(BD53:BD55)</f>
        <v>3</v>
      </c>
      <c r="BR15" s="15">
        <f>COUNT(BD56)</f>
        <v>1</v>
      </c>
      <c r="BS15" s="14">
        <f>COUNT(BD57:BD65)</f>
        <v>9</v>
      </c>
      <c r="BT15" s="17">
        <f>COUNT(BD66:BD71)</f>
        <v>6</v>
      </c>
      <c r="BU15" s="16">
        <f>COUNT(BD72:BD75)</f>
        <v>4</v>
      </c>
      <c r="BV15" s="18">
        <f>COUNT(BD76:BD77)</f>
        <v>2</v>
      </c>
      <c r="BW15" s="19">
        <f>COUNT(BD78:BD80)</f>
        <v>3</v>
      </c>
      <c r="BX15" s="20">
        <f>COUNT(BD81)</f>
        <v>1</v>
      </c>
      <c r="BY15" s="21">
        <f>COUNT(BD82)</f>
        <v>1</v>
      </c>
      <c r="BZ15" s="22">
        <v>0</v>
      </c>
      <c r="CA15" s="23">
        <f>COUNT(BD83:BD84)</f>
        <v>2</v>
      </c>
      <c r="CB15">
        <f t="shared" si="1"/>
        <v>83</v>
      </c>
    </row>
    <row r="16" spans="1:80" x14ac:dyDescent="0.2">
      <c r="A16" s="18" t="s">
        <v>18</v>
      </c>
      <c r="B16" s="18" t="s">
        <v>3</v>
      </c>
      <c r="C16" s="18">
        <v>15</v>
      </c>
      <c r="E16" s="10">
        <v>3.8999999999999998E-3</v>
      </c>
      <c r="F16" s="10">
        <v>3.5000000000000001E-3</v>
      </c>
      <c r="G16" s="13">
        <v>7.0000000000000001E-3</v>
      </c>
      <c r="H16" s="12">
        <v>4.4000000000000003E-3</v>
      </c>
      <c r="I16" s="13">
        <v>7.6E-3</v>
      </c>
      <c r="J16" s="4">
        <v>1.78E-2</v>
      </c>
      <c r="K16" s="10">
        <v>3.8E-3</v>
      </c>
      <c r="L16" s="10">
        <v>3.8999999999999998E-3</v>
      </c>
      <c r="M16" s="12">
        <v>4.8999999999999998E-3</v>
      </c>
      <c r="N16" s="12">
        <v>4.0000000000000001E-3</v>
      </c>
      <c r="O16" s="12">
        <v>4.0000000000000001E-3</v>
      </c>
      <c r="P16" s="13">
        <v>7.9000000000000008E-3</v>
      </c>
      <c r="Q16" s="12">
        <v>4.7000000000000002E-3</v>
      </c>
      <c r="R16" s="12">
        <v>5.7999999999999996E-3</v>
      </c>
      <c r="T16" s="30"/>
      <c r="AQ16" s="15">
        <v>0.13719999999999999</v>
      </c>
      <c r="AR16" s="13">
        <v>6.7999999999999996E-3</v>
      </c>
      <c r="AS16" s="13">
        <v>6.4000000000000003E-3</v>
      </c>
      <c r="AT16" s="10">
        <v>2.7000000000000001E-3</v>
      </c>
      <c r="AU16" s="5">
        <v>1.38E-2</v>
      </c>
      <c r="AV16" s="12">
        <v>5.0000000000000001E-3</v>
      </c>
      <c r="AW16" s="12">
        <v>4.1000000000000003E-3</v>
      </c>
      <c r="AX16" s="12">
        <v>6.1999999999999998E-3</v>
      </c>
      <c r="AY16" s="10">
        <v>3.7000000000000002E-3</v>
      </c>
      <c r="AZ16" s="14">
        <v>0.1651</v>
      </c>
      <c r="BA16" s="7">
        <v>2.93E-2</v>
      </c>
      <c r="BB16" s="10">
        <v>2.8E-3</v>
      </c>
      <c r="BC16" s="10">
        <v>3.3999999999999998E-3</v>
      </c>
      <c r="BD16" s="10">
        <v>3.8999999999999998E-3</v>
      </c>
      <c r="BE16" s="5">
        <v>1.18E-2</v>
      </c>
      <c r="BG16" s="30" t="s">
        <v>123</v>
      </c>
      <c r="BH16" s="26">
        <f>COUNT(BE2)</f>
        <v>1</v>
      </c>
      <c r="BI16" s="6">
        <v>0</v>
      </c>
      <c r="BJ16" s="1">
        <f>COUNT(BE3)</f>
        <v>1</v>
      </c>
      <c r="BK16" s="3">
        <f>COUNT(BE4:BE6)</f>
        <v>3</v>
      </c>
      <c r="BL16" s="2">
        <f>COUNT(BE7:BE14)</f>
        <v>8</v>
      </c>
      <c r="BM16" s="5">
        <f>COUNT(BE15:BE16)</f>
        <v>2</v>
      </c>
      <c r="BN16" s="4">
        <f>COUNT(BE17:BE27)</f>
        <v>11</v>
      </c>
      <c r="BO16" s="7">
        <f>COUNT(BE28:BE36)</f>
        <v>9</v>
      </c>
      <c r="BP16" s="8">
        <f>COUNT(BE37:BE47)</f>
        <v>11</v>
      </c>
      <c r="BQ16" s="11">
        <f>COUNT(BE48:BE61)</f>
        <v>14</v>
      </c>
      <c r="BR16" s="15">
        <f>COUNT(BE62:BE75)</f>
        <v>14</v>
      </c>
      <c r="BS16" s="14">
        <f>COUNT(BE76:BE80)</f>
        <v>5</v>
      </c>
      <c r="BT16" s="17">
        <f>COUNT(BE81:BE83)</f>
        <v>3</v>
      </c>
      <c r="BU16" s="16">
        <f>COUNT(BE84)</f>
        <v>1</v>
      </c>
      <c r="BV16" s="18">
        <v>0</v>
      </c>
      <c r="BW16" s="19">
        <v>0</v>
      </c>
      <c r="BX16" s="20">
        <v>0</v>
      </c>
      <c r="BY16" s="21">
        <v>0</v>
      </c>
      <c r="BZ16" s="22">
        <v>0</v>
      </c>
      <c r="CA16" s="23">
        <v>0</v>
      </c>
      <c r="CB16">
        <f t="shared" si="1"/>
        <v>83</v>
      </c>
    </row>
    <row r="17" spans="1:80" x14ac:dyDescent="0.2">
      <c r="A17" s="19" t="s">
        <v>19</v>
      </c>
      <c r="B17" s="19"/>
      <c r="C17" s="19">
        <v>16</v>
      </c>
      <c r="E17" s="10">
        <v>3.8999999999999998E-3</v>
      </c>
      <c r="F17" s="10">
        <v>3.5999999999999999E-3</v>
      </c>
      <c r="G17" s="13">
        <v>7.1999999999999998E-3</v>
      </c>
      <c r="H17" s="12">
        <v>4.4999999999999997E-3</v>
      </c>
      <c r="I17" s="13">
        <v>9.1000000000000004E-3</v>
      </c>
      <c r="J17" s="4">
        <v>2.0799999999999999E-2</v>
      </c>
      <c r="K17" s="12">
        <v>4.0000000000000001E-3</v>
      </c>
      <c r="L17" s="10">
        <v>3.8999999999999998E-3</v>
      </c>
      <c r="M17" s="12">
        <v>4.8999999999999998E-3</v>
      </c>
      <c r="N17" s="12">
        <v>4.1000000000000003E-3</v>
      </c>
      <c r="O17" s="12">
        <v>4.4000000000000003E-3</v>
      </c>
      <c r="P17" s="13">
        <v>8.5000000000000006E-3</v>
      </c>
      <c r="Q17" s="12">
        <v>4.7999999999999996E-3</v>
      </c>
      <c r="R17" s="12">
        <v>6.0000000000000001E-3</v>
      </c>
      <c r="T17" s="30" t="s">
        <v>68</v>
      </c>
      <c r="U17">
        <f t="shared" ref="U17:AJ17" si="2">AVERAGE(U2:U15)</f>
        <v>0</v>
      </c>
      <c r="V17">
        <f t="shared" si="2"/>
        <v>7.1428571428571425E-2</v>
      </c>
      <c r="W17">
        <f t="shared" si="2"/>
        <v>10</v>
      </c>
      <c r="X17">
        <f t="shared" si="2"/>
        <v>12.214285714285714</v>
      </c>
      <c r="Y17">
        <f t="shared" si="2"/>
        <v>7.5714285714285712</v>
      </c>
      <c r="Z17">
        <f t="shared" si="2"/>
        <v>5.7142857142857144</v>
      </c>
      <c r="AA17">
        <f t="shared" si="2"/>
        <v>5.2142857142857144</v>
      </c>
      <c r="AB17">
        <f t="shared" si="2"/>
        <v>6</v>
      </c>
      <c r="AC17">
        <f t="shared" si="2"/>
        <v>5.6428571428571432</v>
      </c>
      <c r="AD17">
        <f t="shared" si="2"/>
        <v>6.5714285714285712</v>
      </c>
      <c r="AE17">
        <f t="shared" si="2"/>
        <v>8.6428571428571423</v>
      </c>
      <c r="AF17">
        <f t="shared" si="2"/>
        <v>5.2857142857142856</v>
      </c>
      <c r="AG17">
        <f t="shared" si="2"/>
        <v>3.2142857142857144</v>
      </c>
      <c r="AH17">
        <f t="shared" si="2"/>
        <v>2.6428571428571428</v>
      </c>
      <c r="AI17">
        <f t="shared" si="2"/>
        <v>1.8571428571428572</v>
      </c>
      <c r="AJ17">
        <f t="shared" si="2"/>
        <v>0.7857142857142857</v>
      </c>
      <c r="AK17">
        <f t="shared" ref="AK17:AL17" si="3">AVERAGE(AK2:AK15)</f>
        <v>0.6428571428571429</v>
      </c>
      <c r="AL17">
        <f t="shared" si="3"/>
        <v>0.5714285714285714</v>
      </c>
      <c r="AM17">
        <f>AVERAGE(AM2:AM15)</f>
        <v>0.21428571428571427</v>
      </c>
      <c r="AN17">
        <f>AVERAGE(AN2:AN15)</f>
        <v>0.14285714285714285</v>
      </c>
      <c r="AQ17" s="15">
        <v>0.14610000000000001</v>
      </c>
      <c r="AR17" s="13">
        <v>7.0000000000000001E-3</v>
      </c>
      <c r="AS17" s="13">
        <v>6.7000000000000002E-3</v>
      </c>
      <c r="AT17" s="10">
        <v>2.8E-3</v>
      </c>
      <c r="AU17" s="5">
        <v>1.44E-2</v>
      </c>
      <c r="AV17" s="12">
        <v>5.1000000000000004E-3</v>
      </c>
      <c r="AW17" s="12">
        <v>4.1000000000000003E-3</v>
      </c>
      <c r="AX17" s="12">
        <v>6.3E-3</v>
      </c>
      <c r="AY17" s="10">
        <v>3.8E-3</v>
      </c>
      <c r="AZ17" s="14">
        <v>0.1653</v>
      </c>
      <c r="BA17" s="7">
        <v>3.39E-2</v>
      </c>
      <c r="BB17" s="10">
        <v>2.8E-3</v>
      </c>
      <c r="BC17" s="10">
        <v>3.5000000000000001E-3</v>
      </c>
      <c r="BD17" s="10">
        <v>3.8999999999999998E-3</v>
      </c>
      <c r="BE17" s="4">
        <v>1.72E-2</v>
      </c>
    </row>
    <row r="18" spans="1:80" x14ac:dyDescent="0.2">
      <c r="A18" s="20" t="s">
        <v>20</v>
      </c>
      <c r="B18" s="20"/>
      <c r="C18" s="20">
        <v>17</v>
      </c>
      <c r="E18" s="10">
        <v>3.8999999999999998E-3</v>
      </c>
      <c r="F18" s="10">
        <v>3.5999999999999999E-3</v>
      </c>
      <c r="G18" s="13">
        <v>7.6E-3</v>
      </c>
      <c r="H18" s="12">
        <v>4.4999999999999997E-3</v>
      </c>
      <c r="I18" s="13">
        <v>9.1000000000000004E-3</v>
      </c>
      <c r="J18" s="4">
        <v>2.1000000000000001E-2</v>
      </c>
      <c r="K18" s="12">
        <v>4.0000000000000001E-3</v>
      </c>
      <c r="L18" s="12">
        <v>4.0000000000000001E-3</v>
      </c>
      <c r="M18" s="12">
        <v>5.1999999999999998E-3</v>
      </c>
      <c r="N18" s="12">
        <v>4.1000000000000003E-3</v>
      </c>
      <c r="O18" s="12">
        <v>4.5999999999999999E-3</v>
      </c>
      <c r="P18" s="13">
        <v>9.1000000000000004E-3</v>
      </c>
      <c r="Q18" s="12">
        <v>4.7999999999999996E-3</v>
      </c>
      <c r="R18" s="12">
        <v>6.0000000000000001E-3</v>
      </c>
      <c r="T18" s="30" t="s">
        <v>69</v>
      </c>
      <c r="U18">
        <f t="shared" ref="U18:AJ18" si="4">STDEV(U2:U15)</f>
        <v>0</v>
      </c>
      <c r="V18">
        <f t="shared" si="4"/>
        <v>0.2672612419124244</v>
      </c>
      <c r="W18">
        <f t="shared" si="4"/>
        <v>7.9324067547672392</v>
      </c>
      <c r="X18">
        <f t="shared" si="4"/>
        <v>5.6864017476049664</v>
      </c>
      <c r="Y18">
        <f t="shared" si="4"/>
        <v>5.6936440367819285</v>
      </c>
      <c r="Z18">
        <f t="shared" si="4"/>
        <v>3.729891139441996</v>
      </c>
      <c r="AA18">
        <f t="shared" si="4"/>
        <v>2.7225149975873246</v>
      </c>
      <c r="AB18">
        <f t="shared" si="4"/>
        <v>3.9418855308673715</v>
      </c>
      <c r="AC18">
        <f t="shared" si="4"/>
        <v>3.319108843723495</v>
      </c>
      <c r="AD18">
        <f t="shared" si="4"/>
        <v>1.7851647506079622</v>
      </c>
      <c r="AE18">
        <f t="shared" si="4"/>
        <v>3.3422043130738843</v>
      </c>
      <c r="AF18">
        <f t="shared" si="4"/>
        <v>1.9778998741311224</v>
      </c>
      <c r="AG18">
        <f t="shared" si="4"/>
        <v>1.7177163475234933</v>
      </c>
      <c r="AH18">
        <f t="shared" si="4"/>
        <v>2.0978796202592038</v>
      </c>
      <c r="AI18">
        <f t="shared" si="4"/>
        <v>1.5619092289760119</v>
      </c>
      <c r="AJ18">
        <f t="shared" si="4"/>
        <v>0.89258237530398099</v>
      </c>
      <c r="AK18">
        <f t="shared" ref="AK18:AL18" si="5">STDEV(AK2:AK15)</f>
        <v>1.0818177620697815</v>
      </c>
      <c r="AL18">
        <f t="shared" si="5"/>
        <v>0.85163062725264016</v>
      </c>
      <c r="AM18">
        <f>STDEV(AM2:AM15)</f>
        <v>0.57893422352183943</v>
      </c>
      <c r="AN18">
        <f>STDEV(AN2:AN15)</f>
        <v>0.53452248382484879</v>
      </c>
      <c r="AQ18" s="14">
        <v>0.18160000000000001</v>
      </c>
      <c r="AR18" s="13">
        <v>7.7999999999999996E-3</v>
      </c>
      <c r="AS18" s="13">
        <v>7.9000000000000008E-3</v>
      </c>
      <c r="AT18" s="10">
        <v>2.8E-3</v>
      </c>
      <c r="AU18" s="5">
        <v>1.52E-2</v>
      </c>
      <c r="AV18" s="12">
        <v>5.1999999999999998E-3</v>
      </c>
      <c r="AW18" s="12">
        <v>4.1000000000000003E-3</v>
      </c>
      <c r="AX18" s="13">
        <v>7.1999999999999998E-3</v>
      </c>
      <c r="AY18" s="10">
        <v>3.8E-3</v>
      </c>
      <c r="AZ18" s="14">
        <v>0.16569999999999999</v>
      </c>
      <c r="BA18" s="7">
        <v>3.4200000000000001E-2</v>
      </c>
      <c r="BB18" s="10">
        <v>2.8E-3</v>
      </c>
      <c r="BC18" s="10">
        <v>3.5000000000000001E-3</v>
      </c>
      <c r="BD18" s="12">
        <v>4.0000000000000001E-3</v>
      </c>
      <c r="BE18" s="4">
        <v>1.7500000000000002E-2</v>
      </c>
      <c r="BG18" s="30" t="s">
        <v>27</v>
      </c>
      <c r="BH18">
        <f>AVERAGE(BH2:BH16)</f>
        <v>6.6666666666666666E-2</v>
      </c>
      <c r="BI18">
        <f t="shared" ref="BI18:BM18" si="6">AVERAGE(BI2:BI16)</f>
        <v>0</v>
      </c>
      <c r="BJ18">
        <f t="shared" si="6"/>
        <v>10.333333333333334</v>
      </c>
      <c r="BK18">
        <f t="shared" si="6"/>
        <v>10.933333333333334</v>
      </c>
      <c r="BL18">
        <f t="shared" si="6"/>
        <v>6.2</v>
      </c>
      <c r="BM18">
        <f t="shared" si="6"/>
        <v>2</v>
      </c>
      <c r="BN18">
        <f>AVERAGE(BN2:BN16)</f>
        <v>2.2000000000000002</v>
      </c>
      <c r="BO18">
        <f t="shared" ref="BO18:CA18" si="7">AVERAGE(BO2:BO16)</f>
        <v>2.4666666666666668</v>
      </c>
      <c r="BP18">
        <f t="shared" si="7"/>
        <v>4</v>
      </c>
      <c r="BQ18">
        <f t="shared" si="7"/>
        <v>6.333333333333333</v>
      </c>
      <c r="BR18">
        <f t="shared" si="7"/>
        <v>9.5333333333333332</v>
      </c>
      <c r="BS18">
        <f t="shared" si="7"/>
        <v>9.5333333333333332</v>
      </c>
      <c r="BT18">
        <f t="shared" si="7"/>
        <v>7.0666666666666664</v>
      </c>
      <c r="BU18">
        <f>AVERAGE(BU2:BU16)</f>
        <v>4</v>
      </c>
      <c r="BV18">
        <f t="shared" si="7"/>
        <v>2.4</v>
      </c>
      <c r="BW18">
        <f t="shared" si="7"/>
        <v>1.8</v>
      </c>
      <c r="BX18">
        <f t="shared" si="7"/>
        <v>1.6</v>
      </c>
      <c r="BY18">
        <f t="shared" si="7"/>
        <v>0.6</v>
      </c>
      <c r="BZ18">
        <f t="shared" si="7"/>
        <v>0.93333333333333335</v>
      </c>
      <c r="CA18">
        <f t="shared" si="7"/>
        <v>1</v>
      </c>
    </row>
    <row r="19" spans="1:80" x14ac:dyDescent="0.2">
      <c r="A19" s="21" t="s">
        <v>21</v>
      </c>
      <c r="B19" s="21"/>
      <c r="C19" s="21">
        <v>18</v>
      </c>
      <c r="E19" s="12">
        <v>4.1000000000000003E-3</v>
      </c>
      <c r="F19" s="10">
        <v>3.5999999999999999E-3</v>
      </c>
      <c r="G19" s="13">
        <v>8.8000000000000005E-3</v>
      </c>
      <c r="H19" s="12">
        <v>4.5999999999999999E-3</v>
      </c>
      <c r="I19" s="5">
        <v>1.18E-2</v>
      </c>
      <c r="J19" s="4">
        <v>2.29E-2</v>
      </c>
      <c r="K19" s="12">
        <v>4.1000000000000003E-3</v>
      </c>
      <c r="L19" s="12">
        <v>4.1999999999999997E-3</v>
      </c>
      <c r="M19" s="12">
        <v>5.1999999999999998E-3</v>
      </c>
      <c r="N19" s="12">
        <v>4.1000000000000003E-3</v>
      </c>
      <c r="O19" s="12">
        <v>4.5999999999999999E-3</v>
      </c>
      <c r="P19" s="13">
        <v>9.1000000000000004E-3</v>
      </c>
      <c r="Q19" s="12">
        <v>5.4000000000000003E-3</v>
      </c>
      <c r="R19" s="12">
        <v>6.1000000000000004E-3</v>
      </c>
      <c r="T19" s="30" t="s">
        <v>70</v>
      </c>
      <c r="U19">
        <f t="shared" ref="U19:AJ19" si="8">U18/3.74</f>
        <v>0</v>
      </c>
      <c r="V19">
        <f t="shared" si="8"/>
        <v>7.1460225110273903E-2</v>
      </c>
      <c r="W19">
        <f t="shared" si="8"/>
        <v>2.1209643729324168</v>
      </c>
      <c r="X19">
        <f t="shared" si="8"/>
        <v>1.5204282747606861</v>
      </c>
      <c r="Y19">
        <f t="shared" si="8"/>
        <v>1.5223647157170932</v>
      </c>
      <c r="Z19">
        <f t="shared" si="8"/>
        <v>0.99729709610748551</v>
      </c>
      <c r="AA19">
        <f t="shared" si="8"/>
        <v>0.72794518652067497</v>
      </c>
      <c r="AB19">
        <f t="shared" si="8"/>
        <v>1.0539800884672115</v>
      </c>
      <c r="AC19">
        <f t="shared" si="8"/>
        <v>0.8874622576800788</v>
      </c>
      <c r="AD19">
        <f t="shared" si="8"/>
        <v>0.47731677823742302</v>
      </c>
      <c r="AE19">
        <f t="shared" si="8"/>
        <v>0.89363751686467485</v>
      </c>
      <c r="AF19">
        <f t="shared" si="8"/>
        <v>0.52885023372489903</v>
      </c>
      <c r="AG19">
        <f t="shared" si="8"/>
        <v>0.45928244586189659</v>
      </c>
      <c r="AH19">
        <f t="shared" si="8"/>
        <v>0.56093037974845017</v>
      </c>
      <c r="AI19">
        <f t="shared" si="8"/>
        <v>0.41762278849625983</v>
      </c>
      <c r="AJ19">
        <f t="shared" si="8"/>
        <v>0.23865838911871148</v>
      </c>
      <c r="AK19">
        <f t="shared" ref="AK19:AL19" si="9">AK18/3.74</f>
        <v>0.28925608611491482</v>
      </c>
      <c r="AL19">
        <f t="shared" si="9"/>
        <v>0.22770872386434227</v>
      </c>
      <c r="AM19">
        <f>AM18/3.74</f>
        <v>0.1547952469309731</v>
      </c>
      <c r="AN19">
        <f>AN18/3.74</f>
        <v>0.14292045022054781</v>
      </c>
      <c r="AQ19" s="14">
        <v>0.18360000000000001</v>
      </c>
      <c r="AR19" s="13">
        <v>8.2000000000000007E-3</v>
      </c>
      <c r="AS19" s="13">
        <v>8.5000000000000006E-3</v>
      </c>
      <c r="AT19" s="10">
        <v>2.8E-3</v>
      </c>
      <c r="AU19" s="5">
        <v>1.5699999999999999E-2</v>
      </c>
      <c r="AV19" s="12">
        <v>5.7000000000000002E-3</v>
      </c>
      <c r="AW19" s="12">
        <v>4.1000000000000003E-3</v>
      </c>
      <c r="AX19" s="13">
        <v>7.1999999999999998E-3</v>
      </c>
      <c r="AY19" s="10">
        <v>3.8999999999999998E-3</v>
      </c>
      <c r="AZ19" s="14">
        <v>0.16669999999999999</v>
      </c>
      <c r="BA19" s="7">
        <v>3.7499999999999999E-2</v>
      </c>
      <c r="BB19" s="10">
        <v>2.8E-3</v>
      </c>
      <c r="BC19" s="10">
        <v>3.5999999999999999E-3</v>
      </c>
      <c r="BD19" s="12">
        <v>4.1000000000000003E-3</v>
      </c>
      <c r="BE19" s="4">
        <v>1.9099999999999999E-2</v>
      </c>
      <c r="BG19" s="30" t="s">
        <v>28</v>
      </c>
      <c r="BH19">
        <f>STDEV(BH2:BH16)</f>
        <v>0.2581988897471611</v>
      </c>
      <c r="BI19">
        <f t="shared" ref="BI19:BM19" si="10">STDEV(BI2:BI16)</f>
        <v>0</v>
      </c>
      <c r="BJ19">
        <f t="shared" si="10"/>
        <v>12.280452915488247</v>
      </c>
      <c r="BK19">
        <f t="shared" si="10"/>
        <v>7.7318143007286713</v>
      </c>
      <c r="BL19">
        <f t="shared" si="10"/>
        <v>7.022413097667048</v>
      </c>
      <c r="BM19">
        <f t="shared" si="10"/>
        <v>1.6035674514745464</v>
      </c>
      <c r="BN19">
        <f>STDEV(BN2:BN16)</f>
        <v>3.1892677171144745</v>
      </c>
      <c r="BO19">
        <f t="shared" ref="BO19:CA19" si="11">STDEV(BO2:BO16)</f>
        <v>3.2921262488086995</v>
      </c>
      <c r="BP19">
        <f t="shared" si="11"/>
        <v>4.8697315854455177</v>
      </c>
      <c r="BQ19">
        <f t="shared" si="11"/>
        <v>5.1223134654270464</v>
      </c>
      <c r="BR19">
        <f t="shared" si="11"/>
        <v>6.2434727821103202</v>
      </c>
      <c r="BS19">
        <f t="shared" si="11"/>
        <v>4.389381125701739</v>
      </c>
      <c r="BT19">
        <f t="shared" si="11"/>
        <v>4.4475782602392036</v>
      </c>
      <c r="BU19">
        <f>STDEV(BU2:BU16)</f>
        <v>3.8544964466377261</v>
      </c>
      <c r="BV19">
        <f t="shared" si="11"/>
        <v>3.2026774513120824</v>
      </c>
      <c r="BW19">
        <f t="shared" si="11"/>
        <v>1.9712215212183246</v>
      </c>
      <c r="BX19">
        <f t="shared" si="11"/>
        <v>2.4142434484888695</v>
      </c>
      <c r="BY19">
        <f t="shared" si="11"/>
        <v>0.82807867121082501</v>
      </c>
      <c r="BZ19">
        <f t="shared" si="11"/>
        <v>2.0165977949672231</v>
      </c>
      <c r="CA19">
        <f t="shared" si="11"/>
        <v>2</v>
      </c>
    </row>
    <row r="20" spans="1:80" x14ac:dyDescent="0.2">
      <c r="A20" s="22" t="s">
        <v>22</v>
      </c>
      <c r="B20" s="22"/>
      <c r="C20" s="22">
        <v>19</v>
      </c>
      <c r="E20" s="12">
        <v>4.4999999999999997E-3</v>
      </c>
      <c r="F20" s="10">
        <v>3.5999999999999999E-3</v>
      </c>
      <c r="G20" s="13">
        <v>8.9999999999999993E-3</v>
      </c>
      <c r="H20" s="12">
        <v>4.5999999999999999E-3</v>
      </c>
      <c r="I20" s="5">
        <v>1.4500000000000001E-2</v>
      </c>
      <c r="J20" s="7">
        <v>2.5600000000000001E-2</v>
      </c>
      <c r="K20" s="12">
        <v>4.1000000000000003E-3</v>
      </c>
      <c r="L20" s="12">
        <v>4.3E-3</v>
      </c>
      <c r="M20" s="12">
        <v>5.7000000000000002E-3</v>
      </c>
      <c r="N20" s="12">
        <v>4.4999999999999997E-3</v>
      </c>
      <c r="O20" s="12">
        <v>4.7999999999999996E-3</v>
      </c>
      <c r="P20" s="13">
        <v>9.4000000000000004E-3</v>
      </c>
      <c r="Q20" s="12">
        <v>5.4000000000000003E-3</v>
      </c>
      <c r="R20" s="12">
        <v>6.1000000000000004E-3</v>
      </c>
      <c r="T20" s="30" t="s">
        <v>95</v>
      </c>
      <c r="U20" s="39">
        <f>U$2/$AO$2*100</f>
        <v>0</v>
      </c>
      <c r="V20" s="39">
        <f>V$2/$AO$2*100</f>
        <v>0</v>
      </c>
      <c r="W20" s="39">
        <f t="shared" ref="W20:AM20" si="12">W$2/$AO$2*100</f>
        <v>20.481927710843372</v>
      </c>
      <c r="X20" s="39">
        <f t="shared" si="12"/>
        <v>6.024096385542169</v>
      </c>
      <c r="Y20" s="39">
        <f t="shared" si="12"/>
        <v>27.710843373493976</v>
      </c>
      <c r="Z20" s="39">
        <f t="shared" si="12"/>
        <v>18.072289156626507</v>
      </c>
      <c r="AA20" s="39">
        <f>AA$2/$AO$2*100</f>
        <v>3.6144578313253009</v>
      </c>
      <c r="AB20" s="39">
        <f t="shared" si="12"/>
        <v>0</v>
      </c>
      <c r="AC20" s="39">
        <f t="shared" si="12"/>
        <v>3.6144578313253009</v>
      </c>
      <c r="AD20" s="39">
        <f t="shared" si="12"/>
        <v>7.2289156626506017</v>
      </c>
      <c r="AE20" s="39">
        <f t="shared" si="12"/>
        <v>4.8192771084337354</v>
      </c>
      <c r="AF20" s="39">
        <f t="shared" si="12"/>
        <v>3.6144578313253009</v>
      </c>
      <c r="AG20" s="39">
        <f t="shared" si="12"/>
        <v>0</v>
      </c>
      <c r="AH20" s="39">
        <f t="shared" si="12"/>
        <v>1.2048192771084338</v>
      </c>
      <c r="AI20" s="39">
        <f t="shared" si="12"/>
        <v>1.2048192771084338</v>
      </c>
      <c r="AJ20" s="39">
        <f t="shared" si="12"/>
        <v>0</v>
      </c>
      <c r="AK20" s="39">
        <f t="shared" si="12"/>
        <v>0</v>
      </c>
      <c r="AL20" s="39">
        <f t="shared" si="12"/>
        <v>2.4096385542168677</v>
      </c>
      <c r="AM20" s="39">
        <f t="shared" si="12"/>
        <v>0</v>
      </c>
      <c r="AN20" s="39">
        <f>AN$2/$AO$2*100</f>
        <v>0</v>
      </c>
      <c r="AO20" s="39">
        <f>SUM(U20:AN20)</f>
        <v>99.999999999999986</v>
      </c>
      <c r="AQ20" s="14">
        <v>0.18759999999999999</v>
      </c>
      <c r="AR20" s="13">
        <v>8.3999999999999995E-3</v>
      </c>
      <c r="AS20" s="4">
        <v>1.8499999999999999E-2</v>
      </c>
      <c r="AT20" s="10">
        <v>2.8999999999999998E-3</v>
      </c>
      <c r="AU20" s="4">
        <v>1.84E-2</v>
      </c>
      <c r="AV20" s="13">
        <v>6.4000000000000003E-3</v>
      </c>
      <c r="AW20" s="12">
        <v>4.1000000000000003E-3</v>
      </c>
      <c r="AX20" s="13">
        <v>9.4000000000000004E-3</v>
      </c>
      <c r="AY20" s="10">
        <v>3.8999999999999998E-3</v>
      </c>
      <c r="AZ20" s="14">
        <v>0.17810000000000001</v>
      </c>
      <c r="BA20" s="7">
        <v>3.8800000000000001E-2</v>
      </c>
      <c r="BB20" s="10">
        <v>2.8E-3</v>
      </c>
      <c r="BC20" s="10">
        <v>3.5999999999999999E-3</v>
      </c>
      <c r="BD20" s="12">
        <v>4.1999999999999997E-3</v>
      </c>
      <c r="BE20" s="4">
        <v>1.9199999999999998E-2</v>
      </c>
      <c r="BG20" s="30" t="s">
        <v>29</v>
      </c>
      <c r="BH20">
        <f>BH19/3.87</f>
        <v>6.671805936619149E-2</v>
      </c>
      <c r="BI20">
        <f t="shared" ref="BI20:BM20" si="13">BI19/3.87</f>
        <v>0</v>
      </c>
      <c r="BJ20">
        <f t="shared" si="13"/>
        <v>3.1732436474129839</v>
      </c>
      <c r="BK20">
        <f t="shared" si="13"/>
        <v>1.9978848322296308</v>
      </c>
      <c r="BL20">
        <f t="shared" si="13"/>
        <v>1.8145770278209425</v>
      </c>
      <c r="BM20">
        <f t="shared" si="13"/>
        <v>0.41435851459290601</v>
      </c>
      <c r="BN20">
        <f>BN19/3.87</f>
        <v>0.82410018530089779</v>
      </c>
      <c r="BO20">
        <f t="shared" ref="BO20:BP20" si="14">BO19/3.87</f>
        <v>0.8506786172632298</v>
      </c>
      <c r="BP20">
        <f t="shared" si="14"/>
        <v>1.2583285750505213</v>
      </c>
      <c r="BQ20">
        <f t="shared" ref="BQ20" si="15">BQ19/3.87</f>
        <v>1.3235952107046631</v>
      </c>
      <c r="BR20">
        <f t="shared" ref="BR20" si="16">BR19/3.87</f>
        <v>1.6133004604936227</v>
      </c>
      <c r="BS20">
        <f t="shared" ref="BS20" si="17">BS19/3.87</f>
        <v>1.1342070092252554</v>
      </c>
      <c r="BT20">
        <f t="shared" ref="BT20" si="18">BT19/3.87</f>
        <v>1.1492450284855822</v>
      </c>
      <c r="BU20">
        <f t="shared" ref="BU20" si="19">BU19/3.87</f>
        <v>0.99599391385987746</v>
      </c>
      <c r="BV20">
        <f t="shared" ref="BV20" si="20">BV19/3.87</f>
        <v>0.82756523289717887</v>
      </c>
      <c r="BW20">
        <f t="shared" ref="BW20" si="21">BW19/3.87</f>
        <v>0.50935956620628542</v>
      </c>
      <c r="BX20">
        <f t="shared" ref="BX20" si="22">BX19/3.87</f>
        <v>0.62383551640539259</v>
      </c>
      <c r="BY20">
        <f t="shared" ref="BY20" si="23">BY19/3.87</f>
        <v>0.21397381685034236</v>
      </c>
      <c r="BZ20">
        <f t="shared" ref="BZ20" si="24">BZ19/3.87</f>
        <v>0.5210847015419181</v>
      </c>
      <c r="CA20">
        <f t="shared" ref="CA20" si="25">CA19/3.87</f>
        <v>0.51679586563307489</v>
      </c>
    </row>
    <row r="21" spans="1:80" x14ac:dyDescent="0.2">
      <c r="A21" s="23" t="s">
        <v>23</v>
      </c>
      <c r="B21" s="23" t="s">
        <v>4</v>
      </c>
      <c r="C21" s="23">
        <v>20</v>
      </c>
      <c r="E21" s="12">
        <v>4.5999999999999999E-3</v>
      </c>
      <c r="F21" s="10">
        <v>3.7000000000000002E-3</v>
      </c>
      <c r="G21" s="13">
        <v>9.1999999999999998E-3</v>
      </c>
      <c r="H21" s="12">
        <v>4.7000000000000002E-3</v>
      </c>
      <c r="I21" s="5">
        <v>1.5800000000000002E-2</v>
      </c>
      <c r="J21" s="7">
        <v>2.6499999999999999E-2</v>
      </c>
      <c r="K21" s="12">
        <v>4.1999999999999997E-3</v>
      </c>
      <c r="L21" s="12">
        <v>4.4000000000000003E-3</v>
      </c>
      <c r="M21" s="12">
        <v>5.7999999999999996E-3</v>
      </c>
      <c r="N21" s="12">
        <v>5.0000000000000001E-3</v>
      </c>
      <c r="O21" s="12">
        <v>4.8999999999999998E-3</v>
      </c>
      <c r="P21" s="13">
        <v>9.9000000000000008E-3</v>
      </c>
      <c r="Q21" s="12">
        <v>5.4999999999999997E-3</v>
      </c>
      <c r="R21" s="12">
        <v>6.3E-3</v>
      </c>
      <c r="T21" s="30" t="s">
        <v>96</v>
      </c>
      <c r="U21" s="39">
        <f>U$3/$AO$3*100</f>
        <v>0</v>
      </c>
      <c r="V21" s="39">
        <f t="shared" ref="V21:AN21" si="26">V$3/$AO$3*100</f>
        <v>0</v>
      </c>
      <c r="W21" s="39">
        <f t="shared" si="26"/>
        <v>34.939759036144579</v>
      </c>
      <c r="X21" s="39">
        <f t="shared" si="26"/>
        <v>16.867469879518072</v>
      </c>
      <c r="Y21" s="39">
        <f t="shared" si="26"/>
        <v>3.6144578313253009</v>
      </c>
      <c r="Z21" s="39">
        <f t="shared" si="26"/>
        <v>4.8192771084337354</v>
      </c>
      <c r="AA21" s="39">
        <f t="shared" si="26"/>
        <v>0</v>
      </c>
      <c r="AB21" s="39">
        <f t="shared" si="26"/>
        <v>3.6144578313253009</v>
      </c>
      <c r="AC21" s="39">
        <f t="shared" si="26"/>
        <v>0</v>
      </c>
      <c r="AD21" s="39">
        <f t="shared" si="26"/>
        <v>3.6144578313253009</v>
      </c>
      <c r="AE21" s="39">
        <f t="shared" si="26"/>
        <v>12.048192771084338</v>
      </c>
      <c r="AF21" s="39">
        <f t="shared" si="26"/>
        <v>6.024096385542169</v>
      </c>
      <c r="AG21" s="39">
        <f t="shared" si="26"/>
        <v>3.6144578313253009</v>
      </c>
      <c r="AH21" s="39">
        <f t="shared" si="26"/>
        <v>3.6144578313253009</v>
      </c>
      <c r="AI21" s="39">
        <f t="shared" si="26"/>
        <v>4.8192771084337354</v>
      </c>
      <c r="AJ21" s="39">
        <f t="shared" si="26"/>
        <v>2.4096385542168677</v>
      </c>
      <c r="AK21" s="39">
        <f t="shared" si="26"/>
        <v>0</v>
      </c>
      <c r="AL21" s="39">
        <f t="shared" si="26"/>
        <v>0</v>
      </c>
      <c r="AM21" s="39">
        <f t="shared" si="26"/>
        <v>0</v>
      </c>
      <c r="AN21" s="39">
        <f t="shared" si="26"/>
        <v>0</v>
      </c>
      <c r="AO21" s="39">
        <f t="shared" ref="AO21:AO33" si="27">SUM(U21:AN21)</f>
        <v>100</v>
      </c>
      <c r="AQ21" s="14">
        <v>0.1885</v>
      </c>
      <c r="AR21" s="13">
        <v>9.1000000000000004E-3</v>
      </c>
      <c r="AS21" s="4">
        <v>1.8599999999999998E-2</v>
      </c>
      <c r="AT21" s="10">
        <v>2.8999999999999998E-3</v>
      </c>
      <c r="AU21" s="4">
        <v>2.1899999999999999E-2</v>
      </c>
      <c r="AV21" s="13">
        <v>6.7000000000000002E-3</v>
      </c>
      <c r="AW21" s="12">
        <v>4.1999999999999997E-3</v>
      </c>
      <c r="AX21" s="5">
        <v>1.17E-2</v>
      </c>
      <c r="AY21" s="12">
        <v>4.0000000000000001E-3</v>
      </c>
      <c r="AZ21" s="14">
        <v>0.1946</v>
      </c>
      <c r="BA21" s="8">
        <v>3.9899999999999998E-2</v>
      </c>
      <c r="BB21" s="10">
        <v>2.8999999999999998E-3</v>
      </c>
      <c r="BC21" s="10">
        <v>3.5999999999999999E-3</v>
      </c>
      <c r="BD21" s="12">
        <v>4.1999999999999997E-3</v>
      </c>
      <c r="BE21" s="4">
        <v>0.02</v>
      </c>
      <c r="BG21" s="30" t="s">
        <v>124</v>
      </c>
      <c r="BH21">
        <f>BH$2/$CB$2*100</f>
        <v>0</v>
      </c>
      <c r="BI21">
        <f t="shared" ref="BI21:BZ21" si="28">BI$2/$CB$2*100</f>
        <v>0</v>
      </c>
      <c r="BJ21">
        <f t="shared" si="28"/>
        <v>0</v>
      </c>
      <c r="BK21">
        <f t="shared" si="28"/>
        <v>0</v>
      </c>
      <c r="BL21">
        <f t="shared" si="28"/>
        <v>0</v>
      </c>
      <c r="BM21">
        <f t="shared" si="28"/>
        <v>0</v>
      </c>
      <c r="BN21">
        <f t="shared" si="28"/>
        <v>0</v>
      </c>
      <c r="BO21">
        <f t="shared" si="28"/>
        <v>0</v>
      </c>
      <c r="BP21">
        <f t="shared" si="28"/>
        <v>2.4096385542168677</v>
      </c>
      <c r="BQ21">
        <f t="shared" si="28"/>
        <v>7.2289156626506017</v>
      </c>
      <c r="BR21">
        <f t="shared" si="28"/>
        <v>9.6385542168674707</v>
      </c>
      <c r="BS21">
        <f t="shared" si="28"/>
        <v>13.253012048192772</v>
      </c>
      <c r="BT21">
        <f t="shared" si="28"/>
        <v>21.686746987951807</v>
      </c>
      <c r="BU21">
        <f t="shared" si="28"/>
        <v>15.66265060240964</v>
      </c>
      <c r="BV21">
        <f t="shared" si="28"/>
        <v>14.457831325301203</v>
      </c>
      <c r="BW21">
        <f t="shared" si="28"/>
        <v>6.024096385542169</v>
      </c>
      <c r="BX21">
        <f t="shared" si="28"/>
        <v>7.2289156626506017</v>
      </c>
      <c r="BY21">
        <f t="shared" si="28"/>
        <v>2.4096385542168677</v>
      </c>
      <c r="BZ21">
        <f t="shared" si="28"/>
        <v>0</v>
      </c>
      <c r="CA21">
        <f>CA$2/$CB$2*100</f>
        <v>0</v>
      </c>
      <c r="CB21">
        <f>SUM(BH21:CA21)</f>
        <v>100</v>
      </c>
    </row>
    <row r="22" spans="1:80" x14ac:dyDescent="0.2">
      <c r="E22" s="12">
        <v>4.5999999999999999E-3</v>
      </c>
      <c r="F22" s="10">
        <v>3.7000000000000002E-3</v>
      </c>
      <c r="G22" s="2">
        <v>0.01</v>
      </c>
      <c r="H22" s="12">
        <v>4.7000000000000002E-3</v>
      </c>
      <c r="I22" s="4">
        <v>1.61E-2</v>
      </c>
      <c r="J22" s="7">
        <v>2.7E-2</v>
      </c>
      <c r="K22" s="12">
        <v>4.4000000000000003E-3</v>
      </c>
      <c r="L22" s="12">
        <v>4.5999999999999999E-3</v>
      </c>
      <c r="M22" s="12">
        <v>6.0000000000000001E-3</v>
      </c>
      <c r="N22" s="12">
        <v>5.3E-3</v>
      </c>
      <c r="O22" s="12">
        <v>5.0000000000000001E-3</v>
      </c>
      <c r="P22" s="2">
        <v>0.01</v>
      </c>
      <c r="Q22" s="12">
        <v>6.0000000000000001E-3</v>
      </c>
      <c r="R22" s="13">
        <v>6.4000000000000003E-3</v>
      </c>
      <c r="T22" s="30" t="s">
        <v>97</v>
      </c>
      <c r="U22" s="39">
        <f>U$4/$AO$4*100</f>
        <v>0</v>
      </c>
      <c r="V22" s="39">
        <f t="shared" ref="V22:AN22" si="29">V$4/$AO$4*100</f>
        <v>0</v>
      </c>
      <c r="W22" s="39">
        <f t="shared" si="29"/>
        <v>4.8192771084337354</v>
      </c>
      <c r="X22" s="39">
        <f t="shared" si="29"/>
        <v>10.843373493975903</v>
      </c>
      <c r="Y22" s="39">
        <f t="shared" si="29"/>
        <v>9.6385542168674707</v>
      </c>
      <c r="Z22" s="39">
        <f t="shared" si="29"/>
        <v>9.6385542168674707</v>
      </c>
      <c r="AA22" s="39">
        <f t="shared" si="29"/>
        <v>4.8192771084337354</v>
      </c>
      <c r="AB22" s="39">
        <f t="shared" si="29"/>
        <v>7.2289156626506017</v>
      </c>
      <c r="AC22" s="39">
        <f t="shared" si="29"/>
        <v>7.2289156626506017</v>
      </c>
      <c r="AD22" s="39">
        <f t="shared" si="29"/>
        <v>8.4337349397590362</v>
      </c>
      <c r="AE22" s="39">
        <f t="shared" si="29"/>
        <v>15.66265060240964</v>
      </c>
      <c r="AF22" s="39">
        <f t="shared" si="29"/>
        <v>8.4337349397590362</v>
      </c>
      <c r="AG22" s="39">
        <f t="shared" si="29"/>
        <v>3.6144578313253009</v>
      </c>
      <c r="AH22" s="39">
        <f t="shared" si="29"/>
        <v>0</v>
      </c>
      <c r="AI22" s="39">
        <f t="shared" si="29"/>
        <v>4.8192771084337354</v>
      </c>
      <c r="AJ22" s="39">
        <f t="shared" si="29"/>
        <v>0</v>
      </c>
      <c r="AK22" s="39">
        <f t="shared" si="29"/>
        <v>0</v>
      </c>
      <c r="AL22" s="39">
        <f t="shared" si="29"/>
        <v>2.4096385542168677</v>
      </c>
      <c r="AM22" s="39">
        <f t="shared" si="29"/>
        <v>2.4096385542168677</v>
      </c>
      <c r="AN22" s="39">
        <f t="shared" si="29"/>
        <v>0</v>
      </c>
      <c r="AO22" s="39">
        <f t="shared" si="27"/>
        <v>100</v>
      </c>
      <c r="AQ22" s="14">
        <v>0.19259999999999999</v>
      </c>
      <c r="AR22" s="13">
        <v>9.7999999999999997E-3</v>
      </c>
      <c r="AS22" s="7">
        <v>3.73E-2</v>
      </c>
      <c r="AT22" s="10">
        <v>3.0000000000000001E-3</v>
      </c>
      <c r="AU22" s="4">
        <v>2.23E-2</v>
      </c>
      <c r="AV22" s="13">
        <v>7.6E-3</v>
      </c>
      <c r="AW22" s="12">
        <v>4.1999999999999997E-3</v>
      </c>
      <c r="AX22" s="5">
        <v>1.3299999999999999E-2</v>
      </c>
      <c r="AY22" s="12">
        <v>4.0000000000000001E-3</v>
      </c>
      <c r="AZ22" s="14">
        <v>0.20530000000000001</v>
      </c>
      <c r="BA22" s="8">
        <v>0.04</v>
      </c>
      <c r="BB22" s="10">
        <v>2.8999999999999998E-3</v>
      </c>
      <c r="BC22" s="10">
        <v>3.7000000000000002E-3</v>
      </c>
      <c r="BD22" s="12">
        <v>4.1999999999999997E-3</v>
      </c>
      <c r="BE22" s="4">
        <v>2.0899999999999998E-2</v>
      </c>
      <c r="BG22" s="30" t="s">
        <v>125</v>
      </c>
      <c r="BH22">
        <f>BH$3/$CB$3*100</f>
        <v>0</v>
      </c>
      <c r="BI22">
        <f t="shared" ref="BI22:BZ22" si="30">BI$3/$CB$3*100</f>
        <v>0</v>
      </c>
      <c r="BJ22">
        <f t="shared" si="30"/>
        <v>3.6144578313253009</v>
      </c>
      <c r="BK22">
        <f t="shared" si="30"/>
        <v>13.253012048192772</v>
      </c>
      <c r="BL22">
        <f t="shared" si="30"/>
        <v>8.4337349397590362</v>
      </c>
      <c r="BM22">
        <f t="shared" si="30"/>
        <v>3.6144578313253009</v>
      </c>
      <c r="BN22">
        <f t="shared" si="30"/>
        <v>4.8192771084337354</v>
      </c>
      <c r="BO22">
        <f t="shared" si="30"/>
        <v>10.843373493975903</v>
      </c>
      <c r="BP22">
        <f t="shared" si="30"/>
        <v>8.4337349397590362</v>
      </c>
      <c r="BQ22">
        <f t="shared" si="30"/>
        <v>9.6385542168674707</v>
      </c>
      <c r="BR22">
        <f t="shared" si="30"/>
        <v>21.686746987951807</v>
      </c>
      <c r="BS22">
        <f t="shared" si="30"/>
        <v>9.6385542168674707</v>
      </c>
      <c r="BT22">
        <f t="shared" si="30"/>
        <v>3.6144578313253009</v>
      </c>
      <c r="BU22">
        <f t="shared" si="30"/>
        <v>2.4096385542168677</v>
      </c>
      <c r="BV22">
        <f t="shared" si="30"/>
        <v>0</v>
      </c>
      <c r="BW22">
        <f t="shared" si="30"/>
        <v>0</v>
      </c>
      <c r="BX22">
        <f t="shared" si="30"/>
        <v>0</v>
      </c>
      <c r="BY22">
        <f t="shared" si="30"/>
        <v>0</v>
      </c>
      <c r="BZ22">
        <f t="shared" si="30"/>
        <v>0</v>
      </c>
      <c r="CA22">
        <f>CA$3/$CB$3*100</f>
        <v>0</v>
      </c>
      <c r="CB22">
        <f t="shared" ref="CB22:CB36" si="31">SUM(BH22:CA22)</f>
        <v>100</v>
      </c>
    </row>
    <row r="23" spans="1:80" x14ac:dyDescent="0.2">
      <c r="E23" s="12">
        <v>4.5999999999999999E-3</v>
      </c>
      <c r="F23" s="10">
        <v>3.7000000000000002E-3</v>
      </c>
      <c r="G23" s="5">
        <v>1.0699999999999999E-2</v>
      </c>
      <c r="H23" s="12">
        <v>4.7999999999999996E-3</v>
      </c>
      <c r="I23" s="4">
        <v>1.7899999999999999E-2</v>
      </c>
      <c r="J23" s="7">
        <v>2.7300000000000001E-2</v>
      </c>
      <c r="K23" s="12">
        <v>4.4999999999999997E-3</v>
      </c>
      <c r="L23" s="12">
        <v>4.7999999999999996E-3</v>
      </c>
      <c r="M23" s="12">
        <v>6.0000000000000001E-3</v>
      </c>
      <c r="N23" s="12">
        <v>5.4000000000000003E-3</v>
      </c>
      <c r="O23" s="12">
        <v>5.1999999999999998E-3</v>
      </c>
      <c r="P23" s="5">
        <v>1.0999999999999999E-2</v>
      </c>
      <c r="Q23" s="12">
        <v>6.0000000000000001E-3</v>
      </c>
      <c r="R23" s="13">
        <v>6.4999999999999997E-3</v>
      </c>
      <c r="T23" s="30" t="s">
        <v>98</v>
      </c>
      <c r="U23" s="39">
        <f>U$5/$AO$5*100</f>
        <v>0</v>
      </c>
      <c r="V23" s="39">
        <f t="shared" ref="V23:AN23" si="32">V$5/$AO$5*100</f>
        <v>1.2048192771084338</v>
      </c>
      <c r="W23" s="39">
        <f t="shared" si="32"/>
        <v>9.6385542168674707</v>
      </c>
      <c r="X23" s="39">
        <f t="shared" si="32"/>
        <v>26.506024096385545</v>
      </c>
      <c r="Y23" s="39">
        <f t="shared" si="32"/>
        <v>9.6385542168674707</v>
      </c>
      <c r="Z23" s="39">
        <f t="shared" si="32"/>
        <v>3.6144578313253009</v>
      </c>
      <c r="AA23" s="39">
        <f t="shared" si="32"/>
        <v>3.6144578313253009</v>
      </c>
      <c r="AB23" s="39">
        <f t="shared" si="32"/>
        <v>2.4096385542168677</v>
      </c>
      <c r="AC23" s="39">
        <f t="shared" si="32"/>
        <v>3.6144578313253009</v>
      </c>
      <c r="AD23" s="39">
        <f t="shared" si="32"/>
        <v>6.024096385542169</v>
      </c>
      <c r="AE23" s="39">
        <f t="shared" si="32"/>
        <v>14.457831325301203</v>
      </c>
      <c r="AF23" s="39">
        <f t="shared" si="32"/>
        <v>6.024096385542169</v>
      </c>
      <c r="AG23" s="39">
        <f t="shared" si="32"/>
        <v>3.6144578313253009</v>
      </c>
      <c r="AH23" s="39">
        <f t="shared" si="32"/>
        <v>1.2048192771084338</v>
      </c>
      <c r="AI23" s="39">
        <f t="shared" si="32"/>
        <v>1.2048192771084338</v>
      </c>
      <c r="AJ23" s="39">
        <f t="shared" si="32"/>
        <v>1.2048192771084338</v>
      </c>
      <c r="AK23" s="39">
        <f t="shared" si="32"/>
        <v>3.6144578313253009</v>
      </c>
      <c r="AL23" s="39">
        <f t="shared" si="32"/>
        <v>0</v>
      </c>
      <c r="AM23" s="39">
        <f t="shared" si="32"/>
        <v>0</v>
      </c>
      <c r="AN23" s="39">
        <f t="shared" si="32"/>
        <v>2.4096385542168677</v>
      </c>
      <c r="AO23" s="39">
        <f>SUM(U23:AN23)</f>
        <v>99.999999999999972</v>
      </c>
      <c r="AQ23" s="14">
        <v>0.19819999999999999</v>
      </c>
      <c r="AR23" s="5">
        <v>1.18E-2</v>
      </c>
      <c r="AS23" s="8">
        <v>5.4300000000000001E-2</v>
      </c>
      <c r="AT23" s="10">
        <v>3.0000000000000001E-3</v>
      </c>
      <c r="AU23" s="4">
        <v>2.4500000000000001E-2</v>
      </c>
      <c r="AV23" s="13">
        <v>7.9000000000000008E-3</v>
      </c>
      <c r="AW23" s="12">
        <v>4.3E-3</v>
      </c>
      <c r="AX23" s="4">
        <v>1.6199999999999999E-2</v>
      </c>
      <c r="AY23" s="12">
        <v>4.1000000000000003E-3</v>
      </c>
      <c r="AZ23" s="14">
        <v>0.24410000000000001</v>
      </c>
      <c r="BA23" s="8">
        <v>4.2999999999999997E-2</v>
      </c>
      <c r="BB23" s="10">
        <v>3.0000000000000001E-3</v>
      </c>
      <c r="BC23" s="10">
        <v>3.7000000000000002E-3</v>
      </c>
      <c r="BD23" s="12">
        <v>4.1999999999999997E-3</v>
      </c>
      <c r="BE23" s="4">
        <v>2.1100000000000001E-2</v>
      </c>
      <c r="BG23" s="30" t="s">
        <v>126</v>
      </c>
      <c r="BH23">
        <f>BH$4/$CB$4*100</f>
        <v>0</v>
      </c>
      <c r="BI23">
        <f t="shared" ref="BI23:CA23" si="33">BI$4/$CB$4*100</f>
        <v>0</v>
      </c>
      <c r="BJ23">
        <f t="shared" si="33"/>
        <v>1.2048192771084338</v>
      </c>
      <c r="BK23">
        <f t="shared" si="33"/>
        <v>15.66265060240964</v>
      </c>
      <c r="BL23">
        <f t="shared" si="33"/>
        <v>4.8192771084337354</v>
      </c>
      <c r="BM23">
        <f t="shared" si="33"/>
        <v>0</v>
      </c>
      <c r="BN23">
        <f t="shared" si="33"/>
        <v>2.4096385542168677</v>
      </c>
      <c r="BO23">
        <f t="shared" si="33"/>
        <v>1.2048192771084338</v>
      </c>
      <c r="BP23">
        <f t="shared" si="33"/>
        <v>2.4096385542168677</v>
      </c>
      <c r="BQ23">
        <f t="shared" si="33"/>
        <v>14.457831325301203</v>
      </c>
      <c r="BR23">
        <f t="shared" si="33"/>
        <v>21.686746987951807</v>
      </c>
      <c r="BS23">
        <f t="shared" si="33"/>
        <v>7.2289156626506017</v>
      </c>
      <c r="BT23">
        <f t="shared" si="33"/>
        <v>12.048192771084338</v>
      </c>
      <c r="BU23">
        <f t="shared" si="33"/>
        <v>6.024096385542169</v>
      </c>
      <c r="BV23">
        <f t="shared" si="33"/>
        <v>2.4096385542168677</v>
      </c>
      <c r="BW23">
        <f t="shared" si="33"/>
        <v>4.8192771084337354</v>
      </c>
      <c r="BX23">
        <f t="shared" si="33"/>
        <v>2.4096385542168677</v>
      </c>
      <c r="BY23">
        <f t="shared" si="33"/>
        <v>0</v>
      </c>
      <c r="BZ23">
        <f t="shared" si="33"/>
        <v>1.2048192771084338</v>
      </c>
      <c r="CA23">
        <f t="shared" si="33"/>
        <v>0</v>
      </c>
      <c r="CB23">
        <f t="shared" si="31"/>
        <v>100</v>
      </c>
    </row>
    <row r="24" spans="1:80" x14ac:dyDescent="0.2">
      <c r="E24" s="13">
        <v>6.6E-3</v>
      </c>
      <c r="F24" s="10">
        <v>3.8E-3</v>
      </c>
      <c r="G24" s="5">
        <v>1.11E-2</v>
      </c>
      <c r="H24" s="12">
        <v>5.0000000000000001E-3</v>
      </c>
      <c r="I24" s="4">
        <v>1.9E-2</v>
      </c>
      <c r="J24" s="7">
        <v>2.75E-2</v>
      </c>
      <c r="K24" s="12">
        <v>4.5999999999999999E-3</v>
      </c>
      <c r="L24" s="12">
        <v>4.8999999999999998E-3</v>
      </c>
      <c r="M24" s="12">
        <v>6.1999999999999998E-3</v>
      </c>
      <c r="N24" s="13">
        <v>7.7999999999999996E-3</v>
      </c>
      <c r="O24" s="12">
        <v>5.3E-3</v>
      </c>
      <c r="P24" s="5">
        <v>1.1900000000000001E-2</v>
      </c>
      <c r="Q24" s="12">
        <v>6.0000000000000001E-3</v>
      </c>
      <c r="R24" s="13">
        <v>6.6E-3</v>
      </c>
      <c r="T24" s="30" t="s">
        <v>99</v>
      </c>
      <c r="U24">
        <f>U$6/$AO$6*100</f>
        <v>0</v>
      </c>
      <c r="V24">
        <f>V$6/$AO$6*100</f>
        <v>0</v>
      </c>
      <c r="W24">
        <f t="shared" ref="W24:AN24" si="34">W$6/$AO$6*100</f>
        <v>2.4096385542168677</v>
      </c>
      <c r="X24">
        <f t="shared" si="34"/>
        <v>10.843373493975903</v>
      </c>
      <c r="Y24">
        <f t="shared" si="34"/>
        <v>7.2289156626506017</v>
      </c>
      <c r="Z24">
        <f t="shared" si="34"/>
        <v>3.6144578313253009</v>
      </c>
      <c r="AA24">
        <f t="shared" si="34"/>
        <v>8.4337349397590362</v>
      </c>
      <c r="AB24">
        <f t="shared" si="34"/>
        <v>14.457831325301203</v>
      </c>
      <c r="AC24">
        <f t="shared" si="34"/>
        <v>12.048192771084338</v>
      </c>
      <c r="AD24">
        <f t="shared" si="34"/>
        <v>6.024096385542169</v>
      </c>
      <c r="AE24">
        <f t="shared" si="34"/>
        <v>15.66265060240964</v>
      </c>
      <c r="AF24">
        <f t="shared" si="34"/>
        <v>2.4096385542168677</v>
      </c>
      <c r="AG24">
        <f t="shared" si="34"/>
        <v>4.8192771084337354</v>
      </c>
      <c r="AH24">
        <f t="shared" si="34"/>
        <v>3.6144578313253009</v>
      </c>
      <c r="AI24">
        <f t="shared" si="34"/>
        <v>0</v>
      </c>
      <c r="AJ24">
        <f t="shared" si="34"/>
        <v>2.4096385542168677</v>
      </c>
      <c r="AK24">
        <f t="shared" si="34"/>
        <v>2.4096385542168677</v>
      </c>
      <c r="AL24">
        <f t="shared" si="34"/>
        <v>2.4096385542168677</v>
      </c>
      <c r="AM24">
        <f t="shared" si="34"/>
        <v>1.2048192771084338</v>
      </c>
      <c r="AN24">
        <f t="shared" si="34"/>
        <v>0</v>
      </c>
      <c r="AO24" s="39">
        <f t="shared" si="27"/>
        <v>100</v>
      </c>
      <c r="AQ24" s="14">
        <v>0.2288</v>
      </c>
      <c r="AR24" s="5">
        <v>1.18E-2</v>
      </c>
      <c r="AS24" s="8">
        <v>6.2100000000000002E-2</v>
      </c>
      <c r="AT24" s="10">
        <v>3.0000000000000001E-3</v>
      </c>
      <c r="AU24" s="7">
        <v>3.1199999999999999E-2</v>
      </c>
      <c r="AV24" s="13">
        <v>8.6999999999999994E-3</v>
      </c>
      <c r="AW24" s="12">
        <v>4.3E-3</v>
      </c>
      <c r="AX24" s="4">
        <v>1.9699999999999999E-2</v>
      </c>
      <c r="AY24" s="12">
        <v>4.1000000000000003E-3</v>
      </c>
      <c r="AZ24" s="14">
        <v>0.24879999999999999</v>
      </c>
      <c r="BA24" s="8">
        <v>4.41E-2</v>
      </c>
      <c r="BB24" s="10">
        <v>3.0000000000000001E-3</v>
      </c>
      <c r="BC24" s="10">
        <v>3.8E-3</v>
      </c>
      <c r="BD24" s="12">
        <v>4.1999999999999997E-3</v>
      </c>
      <c r="BE24" s="4">
        <v>2.1399999999999999E-2</v>
      </c>
      <c r="BG24" s="30" t="s">
        <v>127</v>
      </c>
      <c r="BH24">
        <f>BH$5/$CB$5*100</f>
        <v>0</v>
      </c>
      <c r="BI24">
        <f t="shared" ref="BI24:CA24" si="35">BI$5/$CB$5*100</f>
        <v>0</v>
      </c>
      <c r="BJ24">
        <f t="shared" si="35"/>
        <v>39.75903614457831</v>
      </c>
      <c r="BK24">
        <f t="shared" si="35"/>
        <v>10.843373493975903</v>
      </c>
      <c r="BL24">
        <f t="shared" si="35"/>
        <v>3.6144578313253009</v>
      </c>
      <c r="BM24">
        <f t="shared" si="35"/>
        <v>3.6144578313253009</v>
      </c>
      <c r="BN24">
        <f t="shared" si="35"/>
        <v>2.4096385542168677</v>
      </c>
      <c r="BO24">
        <f t="shared" si="35"/>
        <v>0</v>
      </c>
      <c r="BP24">
        <f t="shared" si="35"/>
        <v>4.8192771084337354</v>
      </c>
      <c r="BQ24">
        <f t="shared" si="35"/>
        <v>3.6144578313253009</v>
      </c>
      <c r="BR24">
        <f t="shared" si="35"/>
        <v>3.6144578313253009</v>
      </c>
      <c r="BS24">
        <f t="shared" si="35"/>
        <v>13.253012048192772</v>
      </c>
      <c r="BT24">
        <f t="shared" si="35"/>
        <v>6.024096385542169</v>
      </c>
      <c r="BU24">
        <f t="shared" si="35"/>
        <v>1.2048192771084338</v>
      </c>
      <c r="BV24">
        <f t="shared" si="35"/>
        <v>2.4096385542168677</v>
      </c>
      <c r="BW24">
        <f t="shared" si="35"/>
        <v>2.4096385542168677</v>
      </c>
      <c r="BX24">
        <f t="shared" si="35"/>
        <v>1.2048192771084338</v>
      </c>
      <c r="BY24">
        <f t="shared" si="35"/>
        <v>1.2048192771084338</v>
      </c>
      <c r="BZ24">
        <f t="shared" si="35"/>
        <v>0</v>
      </c>
      <c r="CA24">
        <f t="shared" si="35"/>
        <v>0</v>
      </c>
      <c r="CB24">
        <f t="shared" si="31"/>
        <v>99.999999999999972</v>
      </c>
    </row>
    <row r="25" spans="1:80" x14ac:dyDescent="0.2">
      <c r="E25" s="13">
        <v>7.3000000000000001E-3</v>
      </c>
      <c r="F25" s="10">
        <v>3.8E-3</v>
      </c>
      <c r="G25" s="5">
        <v>1.1299999999999999E-2</v>
      </c>
      <c r="H25" s="12">
        <v>5.1000000000000004E-3</v>
      </c>
      <c r="I25" s="4">
        <v>2.1999999999999999E-2</v>
      </c>
      <c r="J25" s="7">
        <v>2.9000000000000001E-2</v>
      </c>
      <c r="K25" s="12">
        <v>4.7000000000000002E-3</v>
      </c>
      <c r="L25" s="12">
        <v>5.1000000000000004E-3</v>
      </c>
      <c r="M25" s="13">
        <v>6.7999999999999996E-3</v>
      </c>
      <c r="N25" s="13">
        <v>8.8000000000000005E-3</v>
      </c>
      <c r="O25" s="12">
        <v>5.5999999999999999E-3</v>
      </c>
      <c r="P25" s="5">
        <v>1.3299999999999999E-2</v>
      </c>
      <c r="Q25" s="12">
        <v>6.0000000000000001E-3</v>
      </c>
      <c r="R25" s="13">
        <v>6.7000000000000002E-3</v>
      </c>
      <c r="T25" s="30" t="s">
        <v>100</v>
      </c>
      <c r="U25">
        <f>U$7/$AO$7*100</f>
        <v>0</v>
      </c>
      <c r="V25">
        <f t="shared" ref="V25:AN25" si="36">V$7/$AO$7*100</f>
        <v>0</v>
      </c>
      <c r="W25">
        <f t="shared" si="36"/>
        <v>2.4096385542168677</v>
      </c>
      <c r="X25">
        <f t="shared" si="36"/>
        <v>3.6144578313253009</v>
      </c>
      <c r="Y25">
        <f t="shared" si="36"/>
        <v>1.2048192771084338</v>
      </c>
      <c r="Z25">
        <f t="shared" si="36"/>
        <v>9.6385542168674707</v>
      </c>
      <c r="AA25">
        <f t="shared" si="36"/>
        <v>4.8192771084337354</v>
      </c>
      <c r="AB25">
        <f t="shared" si="36"/>
        <v>13.253012048192772</v>
      </c>
      <c r="AC25">
        <f t="shared" si="36"/>
        <v>9.6385542168674707</v>
      </c>
      <c r="AD25">
        <f t="shared" si="36"/>
        <v>9.6385542168674707</v>
      </c>
      <c r="AE25">
        <f t="shared" si="36"/>
        <v>12.048192771084338</v>
      </c>
      <c r="AF25">
        <f t="shared" si="36"/>
        <v>10.843373493975903</v>
      </c>
      <c r="AG25">
        <f t="shared" si="36"/>
        <v>8.4337349397590362</v>
      </c>
      <c r="AH25">
        <f t="shared" si="36"/>
        <v>8.4337349397590362</v>
      </c>
      <c r="AI25">
        <f t="shared" si="36"/>
        <v>3.6144578313253009</v>
      </c>
      <c r="AJ25">
        <f t="shared" si="36"/>
        <v>0</v>
      </c>
      <c r="AK25">
        <f t="shared" si="36"/>
        <v>2.4096385542168677</v>
      </c>
      <c r="AL25">
        <f t="shared" si="36"/>
        <v>0</v>
      </c>
      <c r="AM25">
        <f t="shared" si="36"/>
        <v>0</v>
      </c>
      <c r="AN25">
        <f t="shared" si="36"/>
        <v>0</v>
      </c>
      <c r="AO25" s="39">
        <f t="shared" si="27"/>
        <v>100</v>
      </c>
      <c r="AQ25" s="14">
        <v>0.2293</v>
      </c>
      <c r="AR25" s="5">
        <v>1.41E-2</v>
      </c>
      <c r="AS25" s="11">
        <v>6.7100000000000007E-2</v>
      </c>
      <c r="AT25" s="10">
        <v>3.2000000000000002E-3</v>
      </c>
      <c r="AU25" s="7">
        <v>3.2399999999999998E-2</v>
      </c>
      <c r="AV25" s="5">
        <v>1.2699999999999999E-2</v>
      </c>
      <c r="AW25" s="12">
        <v>4.4000000000000003E-3</v>
      </c>
      <c r="AX25" s="4">
        <v>1.9900000000000001E-2</v>
      </c>
      <c r="AY25" s="12">
        <v>4.1000000000000003E-3</v>
      </c>
      <c r="AZ25" s="17">
        <v>0.26619999999999999</v>
      </c>
      <c r="BA25" s="8">
        <v>4.4999999999999998E-2</v>
      </c>
      <c r="BB25" s="10">
        <v>3.0000000000000001E-3</v>
      </c>
      <c r="BC25" s="10">
        <v>3.8999999999999998E-3</v>
      </c>
      <c r="BD25" s="12">
        <v>4.3E-3</v>
      </c>
      <c r="BE25" s="4">
        <v>2.1899999999999999E-2</v>
      </c>
      <c r="BG25" s="30" t="s">
        <v>128</v>
      </c>
      <c r="BH25">
        <f>BH$6/$CB$6*100</f>
        <v>0</v>
      </c>
      <c r="BI25">
        <f t="shared" ref="BI25:CA25" si="37">BI$6/$CB$6*100</f>
        <v>0</v>
      </c>
      <c r="BJ25">
        <f t="shared" si="37"/>
        <v>1.2048192771084338</v>
      </c>
      <c r="BK25">
        <f t="shared" si="37"/>
        <v>6.024096385542169</v>
      </c>
      <c r="BL25">
        <f t="shared" si="37"/>
        <v>7.2289156626506017</v>
      </c>
      <c r="BM25">
        <f t="shared" si="37"/>
        <v>7.2289156626506017</v>
      </c>
      <c r="BN25">
        <f t="shared" si="37"/>
        <v>4.8192771084337354</v>
      </c>
      <c r="BO25">
        <f t="shared" si="37"/>
        <v>4.8192771084337354</v>
      </c>
      <c r="BP25">
        <f t="shared" si="37"/>
        <v>19.277108433734941</v>
      </c>
      <c r="BQ25">
        <f t="shared" si="37"/>
        <v>19.277108433734941</v>
      </c>
      <c r="BR25">
        <f t="shared" si="37"/>
        <v>16.867469879518072</v>
      </c>
      <c r="BS25">
        <f t="shared" si="37"/>
        <v>8.4337349397590362</v>
      </c>
      <c r="BT25">
        <f t="shared" si="37"/>
        <v>3.6144578313253009</v>
      </c>
      <c r="BU25">
        <f t="shared" si="37"/>
        <v>1.2048192771084338</v>
      </c>
      <c r="BV25">
        <f t="shared" si="37"/>
        <v>0</v>
      </c>
      <c r="BW25">
        <f t="shared" si="37"/>
        <v>0</v>
      </c>
      <c r="BX25">
        <f t="shared" si="37"/>
        <v>0</v>
      </c>
      <c r="BY25">
        <f t="shared" si="37"/>
        <v>0</v>
      </c>
      <c r="BZ25">
        <f t="shared" si="37"/>
        <v>0</v>
      </c>
      <c r="CA25">
        <f t="shared" si="37"/>
        <v>0</v>
      </c>
      <c r="CB25">
        <f t="shared" si="31"/>
        <v>99.999999999999986</v>
      </c>
    </row>
    <row r="26" spans="1:80" x14ac:dyDescent="0.2">
      <c r="E26" s="13">
        <v>8.3000000000000001E-3</v>
      </c>
      <c r="F26" s="10">
        <v>3.8999999999999998E-3</v>
      </c>
      <c r="G26" s="5">
        <v>1.2999999999999999E-2</v>
      </c>
      <c r="H26" s="12">
        <v>5.3E-3</v>
      </c>
      <c r="I26" s="4">
        <v>2.23E-2</v>
      </c>
      <c r="J26" s="7">
        <v>2.98E-2</v>
      </c>
      <c r="K26" s="12">
        <v>4.7000000000000002E-3</v>
      </c>
      <c r="L26" s="12">
        <v>5.1999999999999998E-3</v>
      </c>
      <c r="M26" s="13">
        <v>7.7000000000000002E-3</v>
      </c>
      <c r="N26" s="13">
        <v>9.4000000000000004E-3</v>
      </c>
      <c r="O26" s="12">
        <v>5.7000000000000002E-3</v>
      </c>
      <c r="P26" s="5">
        <v>1.38E-2</v>
      </c>
      <c r="Q26" s="12">
        <v>6.3E-3</v>
      </c>
      <c r="R26" s="13">
        <v>6.7000000000000002E-3</v>
      </c>
      <c r="T26" s="30" t="s">
        <v>101</v>
      </c>
      <c r="U26">
        <f>U$8/$AO$8*100</f>
        <v>0</v>
      </c>
      <c r="V26">
        <f t="shared" ref="V26:AN26" si="38">V$8/$AO$8*100</f>
        <v>0</v>
      </c>
      <c r="W26">
        <f t="shared" si="38"/>
        <v>18.072289156626507</v>
      </c>
      <c r="X26">
        <f t="shared" si="38"/>
        <v>22.891566265060241</v>
      </c>
      <c r="Y26">
        <f t="shared" si="38"/>
        <v>3.6144578313253009</v>
      </c>
      <c r="Z26">
        <f t="shared" si="38"/>
        <v>1.2048192771084338</v>
      </c>
      <c r="AA26">
        <f t="shared" si="38"/>
        <v>7.2289156626506017</v>
      </c>
      <c r="AB26">
        <f t="shared" si="38"/>
        <v>2.4096385542168677</v>
      </c>
      <c r="AC26">
        <f t="shared" si="38"/>
        <v>2.4096385542168677</v>
      </c>
      <c r="AD26">
        <f t="shared" si="38"/>
        <v>9.6385542168674707</v>
      </c>
      <c r="AE26">
        <f t="shared" si="38"/>
        <v>8.4337349397590362</v>
      </c>
      <c r="AF26">
        <f t="shared" si="38"/>
        <v>7.2289156626506017</v>
      </c>
      <c r="AG26">
        <f t="shared" si="38"/>
        <v>4.8192771084337354</v>
      </c>
      <c r="AH26">
        <f t="shared" si="38"/>
        <v>7.2289156626506017</v>
      </c>
      <c r="AI26">
        <f t="shared" si="38"/>
        <v>4.8192771084337354</v>
      </c>
      <c r="AJ26">
        <f t="shared" si="38"/>
        <v>0</v>
      </c>
      <c r="AK26">
        <f t="shared" si="38"/>
        <v>0</v>
      </c>
      <c r="AL26">
        <f t="shared" si="38"/>
        <v>0</v>
      </c>
      <c r="AM26">
        <f t="shared" si="38"/>
        <v>0</v>
      </c>
      <c r="AN26">
        <f t="shared" si="38"/>
        <v>0</v>
      </c>
      <c r="AO26" s="39">
        <f t="shared" si="27"/>
        <v>100.00000000000001</v>
      </c>
      <c r="AQ26" s="14">
        <v>0.23430000000000001</v>
      </c>
      <c r="AR26" s="4">
        <v>1.6400000000000001E-2</v>
      </c>
      <c r="AS26" s="11">
        <v>6.9800000000000001E-2</v>
      </c>
      <c r="AT26" s="10">
        <v>3.2000000000000002E-3</v>
      </c>
      <c r="AU26" s="7">
        <v>3.5900000000000001E-2</v>
      </c>
      <c r="AV26" s="8">
        <v>5.91E-2</v>
      </c>
      <c r="AW26" s="12">
        <v>4.4000000000000003E-3</v>
      </c>
      <c r="AX26" s="4">
        <v>2.2100000000000002E-2</v>
      </c>
      <c r="AY26" s="12">
        <v>4.1000000000000003E-3</v>
      </c>
      <c r="AZ26" s="17">
        <v>0.26779999999999998</v>
      </c>
      <c r="BA26" s="8">
        <v>4.7300000000000002E-2</v>
      </c>
      <c r="BB26" s="10">
        <v>3.0999999999999999E-3</v>
      </c>
      <c r="BC26" s="10">
        <v>3.8999999999999998E-3</v>
      </c>
      <c r="BD26" s="12">
        <v>4.4000000000000003E-3</v>
      </c>
      <c r="BE26" s="4">
        <v>2.5000000000000001E-2</v>
      </c>
      <c r="BG26" s="30" t="s">
        <v>129</v>
      </c>
      <c r="BH26">
        <f>BH$7/$CB$7*100</f>
        <v>0</v>
      </c>
      <c r="BI26">
        <f t="shared" ref="BI26:CA26" si="39">BI$7/$CB$7*100</f>
        <v>0</v>
      </c>
      <c r="BJ26">
        <f t="shared" si="39"/>
        <v>7.2289156626506017</v>
      </c>
      <c r="BK26">
        <f t="shared" si="39"/>
        <v>14.457831325301203</v>
      </c>
      <c r="BL26">
        <f t="shared" si="39"/>
        <v>6.024096385542169</v>
      </c>
      <c r="BM26">
        <f t="shared" si="39"/>
        <v>1.2048192771084338</v>
      </c>
      <c r="BN26">
        <f t="shared" si="39"/>
        <v>0</v>
      </c>
      <c r="BO26">
        <f t="shared" si="39"/>
        <v>0</v>
      </c>
      <c r="BP26">
        <f t="shared" si="39"/>
        <v>3.6144578313253009</v>
      </c>
      <c r="BQ26">
        <f t="shared" si="39"/>
        <v>9.6385542168674707</v>
      </c>
      <c r="BR26">
        <f t="shared" si="39"/>
        <v>21.686746987951807</v>
      </c>
      <c r="BS26">
        <f t="shared" si="39"/>
        <v>20.481927710843372</v>
      </c>
      <c r="BT26">
        <f t="shared" si="39"/>
        <v>10.843373493975903</v>
      </c>
      <c r="BU26">
        <f t="shared" si="39"/>
        <v>4.8192771084337354</v>
      </c>
      <c r="BV26">
        <f t="shared" si="39"/>
        <v>0</v>
      </c>
      <c r="BW26">
        <f t="shared" si="39"/>
        <v>0</v>
      </c>
      <c r="BX26">
        <f t="shared" si="39"/>
        <v>0</v>
      </c>
      <c r="BY26">
        <f t="shared" si="39"/>
        <v>0</v>
      </c>
      <c r="BZ26">
        <f t="shared" si="39"/>
        <v>0</v>
      </c>
      <c r="CA26">
        <f t="shared" si="39"/>
        <v>0</v>
      </c>
      <c r="CB26">
        <f t="shared" si="31"/>
        <v>100</v>
      </c>
    </row>
    <row r="27" spans="1:80" x14ac:dyDescent="0.2">
      <c r="E27" s="13">
        <v>8.3999999999999995E-3</v>
      </c>
      <c r="F27" s="10">
        <v>3.8999999999999998E-3</v>
      </c>
      <c r="G27" s="5">
        <v>1.3299999999999999E-2</v>
      </c>
      <c r="H27" s="12">
        <v>5.3E-3</v>
      </c>
      <c r="I27" s="4">
        <v>2.3800000000000002E-2</v>
      </c>
      <c r="J27" s="7">
        <v>3.0800000000000001E-2</v>
      </c>
      <c r="K27" s="12">
        <v>4.7000000000000002E-3</v>
      </c>
      <c r="L27" s="12">
        <v>5.1999999999999998E-3</v>
      </c>
      <c r="M27" s="13">
        <v>7.9000000000000008E-3</v>
      </c>
      <c r="N27" s="5">
        <v>1.01E-2</v>
      </c>
      <c r="O27" s="12">
        <v>6.3E-3</v>
      </c>
      <c r="P27" s="5">
        <v>1.4800000000000001E-2</v>
      </c>
      <c r="Q27" s="13">
        <v>6.7000000000000002E-3</v>
      </c>
      <c r="R27" s="13">
        <v>7.0000000000000001E-3</v>
      </c>
      <c r="T27" s="30" t="s">
        <v>102</v>
      </c>
      <c r="U27">
        <f>U$9/$AO$9*100</f>
        <v>0</v>
      </c>
      <c r="V27">
        <f t="shared" ref="V27:AN27" si="40">V$9/$AO$9*100</f>
        <v>0</v>
      </c>
      <c r="W27">
        <f t="shared" si="40"/>
        <v>19.277108433734941</v>
      </c>
      <c r="X27">
        <f t="shared" si="40"/>
        <v>15.66265060240964</v>
      </c>
      <c r="Y27">
        <f t="shared" si="40"/>
        <v>6.024096385542169</v>
      </c>
      <c r="Z27">
        <f t="shared" si="40"/>
        <v>4.8192771084337354</v>
      </c>
      <c r="AA27">
        <f t="shared" si="40"/>
        <v>7.2289156626506017</v>
      </c>
      <c r="AB27">
        <f t="shared" si="40"/>
        <v>10.843373493975903</v>
      </c>
      <c r="AC27">
        <f t="shared" si="40"/>
        <v>6.024096385542169</v>
      </c>
      <c r="AD27">
        <f t="shared" si="40"/>
        <v>8.4337349397590362</v>
      </c>
      <c r="AE27">
        <f t="shared" si="40"/>
        <v>10.843373493975903</v>
      </c>
      <c r="AF27">
        <f t="shared" si="40"/>
        <v>4.8192771084337354</v>
      </c>
      <c r="AG27">
        <f t="shared" si="40"/>
        <v>3.6144578313253009</v>
      </c>
      <c r="AH27">
        <f t="shared" si="40"/>
        <v>2.4096385542168677</v>
      </c>
      <c r="AI27">
        <f t="shared" si="40"/>
        <v>0</v>
      </c>
      <c r="AJ27">
        <f t="shared" si="40"/>
        <v>0</v>
      </c>
      <c r="AK27">
        <f t="shared" si="40"/>
        <v>0</v>
      </c>
      <c r="AL27">
        <f t="shared" si="40"/>
        <v>0</v>
      </c>
      <c r="AM27">
        <f t="shared" si="40"/>
        <v>0</v>
      </c>
      <c r="AN27">
        <f t="shared" si="40"/>
        <v>0</v>
      </c>
      <c r="AO27" s="39">
        <f t="shared" si="27"/>
        <v>100</v>
      </c>
      <c r="AQ27" s="14">
        <v>0.24360000000000001</v>
      </c>
      <c r="AR27" s="4">
        <v>1.77E-2</v>
      </c>
      <c r="AS27" s="11">
        <v>7.0300000000000001E-2</v>
      </c>
      <c r="AT27" s="10">
        <v>3.3E-3</v>
      </c>
      <c r="AU27" s="7">
        <v>3.8600000000000002E-2</v>
      </c>
      <c r="AV27" s="8">
        <v>5.9900000000000002E-2</v>
      </c>
      <c r="AW27" s="12">
        <v>4.4999999999999997E-3</v>
      </c>
      <c r="AX27" s="4">
        <v>2.2100000000000002E-2</v>
      </c>
      <c r="AY27" s="12">
        <v>4.1000000000000003E-3</v>
      </c>
      <c r="AZ27" s="17">
        <v>0.29049999999999998</v>
      </c>
      <c r="BA27" s="8">
        <v>6.0699999999999997E-2</v>
      </c>
      <c r="BB27" s="10">
        <v>3.0999999999999999E-3</v>
      </c>
      <c r="BC27" s="12">
        <v>4.0000000000000001E-3</v>
      </c>
      <c r="BD27" s="12">
        <v>4.4000000000000003E-3</v>
      </c>
      <c r="BE27" s="4">
        <v>2.5100000000000001E-2</v>
      </c>
      <c r="BG27" s="30" t="s">
        <v>130</v>
      </c>
      <c r="BH27">
        <f>BH$8/$CB$8*100</f>
        <v>0</v>
      </c>
      <c r="BI27">
        <f t="shared" ref="BI27:CA27" si="41">BI$8/$CB$8*100</f>
        <v>0</v>
      </c>
      <c r="BJ27">
        <f t="shared" si="41"/>
        <v>15.66265060240964</v>
      </c>
      <c r="BK27">
        <f t="shared" si="41"/>
        <v>24.096385542168676</v>
      </c>
      <c r="BL27">
        <f t="shared" si="41"/>
        <v>7.2289156626506017</v>
      </c>
      <c r="BM27">
        <f t="shared" si="41"/>
        <v>2.4096385542168677</v>
      </c>
      <c r="BN27">
        <f t="shared" si="41"/>
        <v>0</v>
      </c>
      <c r="BO27">
        <f t="shared" si="41"/>
        <v>1.2048192771084338</v>
      </c>
      <c r="BP27">
        <f t="shared" si="41"/>
        <v>0</v>
      </c>
      <c r="BQ27">
        <f t="shared" si="41"/>
        <v>1.2048192771084338</v>
      </c>
      <c r="BR27">
        <f t="shared" si="41"/>
        <v>8.4337349397590362</v>
      </c>
      <c r="BS27">
        <f t="shared" si="41"/>
        <v>10.843373493975903</v>
      </c>
      <c r="BT27">
        <f t="shared" si="41"/>
        <v>8.4337349397590362</v>
      </c>
      <c r="BU27">
        <f t="shared" si="41"/>
        <v>2.4096385542168677</v>
      </c>
      <c r="BV27">
        <f t="shared" si="41"/>
        <v>3.6144578313253009</v>
      </c>
      <c r="BW27">
        <f t="shared" si="41"/>
        <v>4.8192771084337354</v>
      </c>
      <c r="BX27">
        <f t="shared" si="41"/>
        <v>3.6144578313253009</v>
      </c>
      <c r="BY27">
        <f t="shared" si="41"/>
        <v>0</v>
      </c>
      <c r="BZ27">
        <f t="shared" si="41"/>
        <v>4.8192771084337354</v>
      </c>
      <c r="CA27">
        <f t="shared" si="41"/>
        <v>1.2048192771084338</v>
      </c>
      <c r="CB27">
        <f t="shared" si="31"/>
        <v>100</v>
      </c>
    </row>
    <row r="28" spans="1:80" x14ac:dyDescent="0.2">
      <c r="E28" s="13">
        <v>8.6999999999999994E-3</v>
      </c>
      <c r="F28" s="10">
        <v>3.8999999999999998E-3</v>
      </c>
      <c r="G28" s="5">
        <v>1.3599999999999999E-2</v>
      </c>
      <c r="H28" s="12">
        <v>5.3E-3</v>
      </c>
      <c r="I28" s="4">
        <v>2.4299999999999999E-2</v>
      </c>
      <c r="J28" s="7">
        <v>3.1800000000000002E-2</v>
      </c>
      <c r="K28" s="12">
        <v>4.7999999999999996E-3</v>
      </c>
      <c r="L28" s="12">
        <v>5.4000000000000003E-3</v>
      </c>
      <c r="M28" s="13">
        <v>8.8999999999999999E-3</v>
      </c>
      <c r="N28" s="5">
        <v>1.1299999999999999E-2</v>
      </c>
      <c r="O28" s="13">
        <v>6.4000000000000003E-3</v>
      </c>
      <c r="P28" s="5">
        <v>1.49E-2</v>
      </c>
      <c r="Q28" s="13">
        <v>7.1999999999999998E-3</v>
      </c>
      <c r="R28" s="13">
        <v>7.3000000000000001E-3</v>
      </c>
      <c r="T28" s="30" t="s">
        <v>103</v>
      </c>
      <c r="U28">
        <f>U$10/$AO$10*100</f>
        <v>0</v>
      </c>
      <c r="V28">
        <f t="shared" ref="V28:AN28" si="42">V$10/$AO$10*100</f>
        <v>0</v>
      </c>
      <c r="W28">
        <f t="shared" si="42"/>
        <v>10.843373493975903</v>
      </c>
      <c r="X28">
        <f t="shared" si="42"/>
        <v>16.867469879518072</v>
      </c>
      <c r="Y28">
        <f t="shared" si="42"/>
        <v>4.8192771084337354</v>
      </c>
      <c r="Z28">
        <f t="shared" si="42"/>
        <v>4.8192771084337354</v>
      </c>
      <c r="AA28">
        <f t="shared" si="42"/>
        <v>12.048192771084338</v>
      </c>
      <c r="AB28">
        <f t="shared" si="42"/>
        <v>7.2289156626506017</v>
      </c>
      <c r="AC28">
        <f t="shared" si="42"/>
        <v>7.2289156626506017</v>
      </c>
      <c r="AD28">
        <f t="shared" si="42"/>
        <v>9.6385542168674707</v>
      </c>
      <c r="AE28">
        <f t="shared" si="42"/>
        <v>7.2289156626506017</v>
      </c>
      <c r="AF28">
        <f t="shared" si="42"/>
        <v>7.2289156626506017</v>
      </c>
      <c r="AG28">
        <f t="shared" si="42"/>
        <v>4.8192771084337354</v>
      </c>
      <c r="AH28">
        <f t="shared" si="42"/>
        <v>2.4096385542168677</v>
      </c>
      <c r="AI28">
        <f t="shared" si="42"/>
        <v>3.6144578313253009</v>
      </c>
      <c r="AJ28">
        <f t="shared" si="42"/>
        <v>1.2048192771084338</v>
      </c>
      <c r="AK28">
        <f t="shared" si="42"/>
        <v>0</v>
      </c>
      <c r="AL28">
        <f t="shared" si="42"/>
        <v>0</v>
      </c>
      <c r="AM28">
        <f t="shared" si="42"/>
        <v>0</v>
      </c>
      <c r="AN28">
        <f t="shared" si="42"/>
        <v>0</v>
      </c>
      <c r="AO28" s="39">
        <f t="shared" si="27"/>
        <v>100</v>
      </c>
      <c r="AQ28" s="14">
        <v>0.2437</v>
      </c>
      <c r="AR28" s="4">
        <v>1.9300000000000001E-2</v>
      </c>
      <c r="AS28" s="11">
        <v>7.0900000000000005E-2</v>
      </c>
      <c r="AT28" s="10">
        <v>3.5000000000000001E-3</v>
      </c>
      <c r="AU28" s="8">
        <v>4.1399999999999999E-2</v>
      </c>
      <c r="AV28" s="8">
        <v>5.9900000000000002E-2</v>
      </c>
      <c r="AW28" s="12">
        <v>4.7999999999999996E-3</v>
      </c>
      <c r="AX28" s="4">
        <v>2.23E-2</v>
      </c>
      <c r="AY28" s="12">
        <v>4.1999999999999997E-3</v>
      </c>
      <c r="AZ28" s="17">
        <v>0.31519999999999998</v>
      </c>
      <c r="BA28" s="8">
        <v>6.0999999999999999E-2</v>
      </c>
      <c r="BB28" s="10">
        <v>3.2000000000000002E-3</v>
      </c>
      <c r="BC28" s="12">
        <v>4.0000000000000001E-3</v>
      </c>
      <c r="BD28" s="12">
        <v>4.4000000000000003E-3</v>
      </c>
      <c r="BE28" s="7">
        <v>2.6700000000000002E-2</v>
      </c>
      <c r="BG28" s="30" t="s">
        <v>131</v>
      </c>
      <c r="BH28">
        <f>BH$9/$CB$9*100</f>
        <v>0</v>
      </c>
      <c r="BI28">
        <f t="shared" ref="BI28:CA28" si="43">BI$9/$CB$9*100</f>
        <v>0</v>
      </c>
      <c r="BJ28">
        <f t="shared" si="43"/>
        <v>3.6144578313253009</v>
      </c>
      <c r="BK28">
        <f t="shared" si="43"/>
        <v>15.66265060240964</v>
      </c>
      <c r="BL28">
        <f t="shared" si="43"/>
        <v>3.6144578313253009</v>
      </c>
      <c r="BM28">
        <f t="shared" si="43"/>
        <v>2.4096385542168677</v>
      </c>
      <c r="BN28">
        <f t="shared" si="43"/>
        <v>8.4337349397590362</v>
      </c>
      <c r="BO28">
        <f t="shared" si="43"/>
        <v>3.6144578313253009</v>
      </c>
      <c r="BP28">
        <f t="shared" si="43"/>
        <v>8.4337349397590362</v>
      </c>
      <c r="BQ28">
        <f t="shared" si="43"/>
        <v>4.8192771084337354</v>
      </c>
      <c r="BR28">
        <f t="shared" si="43"/>
        <v>12.048192771084338</v>
      </c>
      <c r="BS28">
        <f t="shared" si="43"/>
        <v>12.048192771084338</v>
      </c>
      <c r="BT28">
        <f t="shared" si="43"/>
        <v>12.048192771084338</v>
      </c>
      <c r="BU28">
        <f t="shared" si="43"/>
        <v>3.6144578313253009</v>
      </c>
      <c r="BV28">
        <f t="shared" si="43"/>
        <v>4.8192771084337354</v>
      </c>
      <c r="BW28">
        <f t="shared" si="43"/>
        <v>2.4096385542168677</v>
      </c>
      <c r="BX28">
        <f t="shared" si="43"/>
        <v>0</v>
      </c>
      <c r="BY28">
        <f t="shared" si="43"/>
        <v>1.2048192771084338</v>
      </c>
      <c r="BZ28">
        <f t="shared" si="43"/>
        <v>0</v>
      </c>
      <c r="CA28">
        <f t="shared" si="43"/>
        <v>1.2048192771084338</v>
      </c>
      <c r="CB28">
        <f t="shared" si="31"/>
        <v>99.999999999999986</v>
      </c>
    </row>
    <row r="29" spans="1:80" x14ac:dyDescent="0.2">
      <c r="E29" s="13">
        <v>8.8000000000000005E-3</v>
      </c>
      <c r="F29" s="10">
        <v>3.8999999999999998E-3</v>
      </c>
      <c r="G29" s="5">
        <v>1.46E-2</v>
      </c>
      <c r="H29" s="12">
        <v>5.4999999999999997E-3</v>
      </c>
      <c r="I29" s="7">
        <v>2.64E-2</v>
      </c>
      <c r="J29" s="7">
        <v>3.2199999999999999E-2</v>
      </c>
      <c r="K29" s="12">
        <v>4.8999999999999998E-3</v>
      </c>
      <c r="L29" s="12">
        <v>5.4999999999999997E-3</v>
      </c>
      <c r="M29" s="5">
        <v>1.14E-2</v>
      </c>
      <c r="N29" s="5">
        <v>1.15E-2</v>
      </c>
      <c r="O29" s="13">
        <v>6.8999999999999999E-3</v>
      </c>
      <c r="P29" s="4">
        <v>1.72E-2</v>
      </c>
      <c r="Q29" s="13">
        <v>7.4999999999999997E-3</v>
      </c>
      <c r="R29" s="13">
        <v>7.3000000000000001E-3</v>
      </c>
      <c r="T29" s="30" t="s">
        <v>104</v>
      </c>
      <c r="U29">
        <f>U$11/$AO$11*100</f>
        <v>0</v>
      </c>
      <c r="V29">
        <f t="shared" ref="V29:AN29" si="44">V$11/$AO$11*100</f>
        <v>0</v>
      </c>
      <c r="W29">
        <f t="shared" si="44"/>
        <v>16.867469879518072</v>
      </c>
      <c r="X29">
        <f t="shared" si="44"/>
        <v>9.6385542168674707</v>
      </c>
      <c r="Y29">
        <f t="shared" si="44"/>
        <v>3.6144578313253009</v>
      </c>
      <c r="Z29">
        <f t="shared" si="44"/>
        <v>10.843373493975903</v>
      </c>
      <c r="AA29">
        <f t="shared" si="44"/>
        <v>9.6385542168674707</v>
      </c>
      <c r="AB29">
        <f t="shared" si="44"/>
        <v>10.843373493975903</v>
      </c>
      <c r="AC29">
        <f t="shared" si="44"/>
        <v>2.4096385542168677</v>
      </c>
      <c r="AD29">
        <f t="shared" si="44"/>
        <v>12.048192771084338</v>
      </c>
      <c r="AE29">
        <f t="shared" si="44"/>
        <v>9.6385542168674707</v>
      </c>
      <c r="AF29">
        <f t="shared" si="44"/>
        <v>4.8192771084337354</v>
      </c>
      <c r="AG29">
        <f t="shared" si="44"/>
        <v>2.4096385542168677</v>
      </c>
      <c r="AH29">
        <f t="shared" si="44"/>
        <v>2.4096385542168677</v>
      </c>
      <c r="AI29">
        <f t="shared" si="44"/>
        <v>2.4096385542168677</v>
      </c>
      <c r="AJ29">
        <f t="shared" si="44"/>
        <v>1.2048192771084338</v>
      </c>
      <c r="AK29">
        <f t="shared" si="44"/>
        <v>0</v>
      </c>
      <c r="AL29">
        <f t="shared" si="44"/>
        <v>1.2048192771084338</v>
      </c>
      <c r="AM29">
        <f t="shared" si="44"/>
        <v>0</v>
      </c>
      <c r="AN29">
        <f t="shared" si="44"/>
        <v>0</v>
      </c>
      <c r="AO29" s="39">
        <f t="shared" si="27"/>
        <v>100</v>
      </c>
      <c r="AQ29" s="17">
        <v>0.25219999999999998</v>
      </c>
      <c r="AR29" s="4">
        <v>2.01E-2</v>
      </c>
      <c r="AS29" s="11">
        <v>7.22E-2</v>
      </c>
      <c r="AT29" s="10">
        <v>3.5000000000000001E-3</v>
      </c>
      <c r="AU29" s="8">
        <v>4.19E-2</v>
      </c>
      <c r="AV29" s="11">
        <v>6.7400000000000002E-2</v>
      </c>
      <c r="AW29" s="12">
        <v>4.8999999999999998E-3</v>
      </c>
      <c r="AX29" s="4">
        <v>2.35E-2</v>
      </c>
      <c r="AY29" s="12">
        <v>4.1999999999999997E-3</v>
      </c>
      <c r="AZ29" s="17">
        <v>0.31780000000000003</v>
      </c>
      <c r="BA29" s="11">
        <v>6.3700000000000007E-2</v>
      </c>
      <c r="BB29" s="10">
        <v>3.2000000000000002E-3</v>
      </c>
      <c r="BC29" s="12">
        <v>4.4000000000000003E-3</v>
      </c>
      <c r="BD29" s="12">
        <v>4.4000000000000003E-3</v>
      </c>
      <c r="BE29" s="7">
        <v>2.86E-2</v>
      </c>
      <c r="BG29" s="30" t="s">
        <v>132</v>
      </c>
      <c r="BH29">
        <f>BH$10/$CB$10*100</f>
        <v>0</v>
      </c>
      <c r="BI29">
        <f t="shared" ref="BI29:CA29" si="45">BI$10/$CB$10*100</f>
        <v>0</v>
      </c>
      <c r="BJ29">
        <f t="shared" si="45"/>
        <v>22.891566265060241</v>
      </c>
      <c r="BK29">
        <f t="shared" si="45"/>
        <v>27.710843373493976</v>
      </c>
      <c r="BL29">
        <f t="shared" si="45"/>
        <v>3.6144578313253009</v>
      </c>
      <c r="BM29">
        <f t="shared" si="45"/>
        <v>2.4096385542168677</v>
      </c>
      <c r="BN29">
        <f t="shared" si="45"/>
        <v>0</v>
      </c>
      <c r="BO29">
        <f t="shared" si="45"/>
        <v>0</v>
      </c>
      <c r="BP29">
        <f t="shared" si="45"/>
        <v>0</v>
      </c>
      <c r="BQ29">
        <f t="shared" si="45"/>
        <v>0</v>
      </c>
      <c r="BR29">
        <f t="shared" si="45"/>
        <v>4.8192771084337354</v>
      </c>
      <c r="BS29">
        <f t="shared" si="45"/>
        <v>10.843373493975903</v>
      </c>
      <c r="BT29">
        <f t="shared" si="45"/>
        <v>8.4337349397590362</v>
      </c>
      <c r="BU29">
        <f t="shared" si="45"/>
        <v>2.4096385542168677</v>
      </c>
      <c r="BV29">
        <f t="shared" si="45"/>
        <v>3.6144578313253009</v>
      </c>
      <c r="BW29">
        <f t="shared" si="45"/>
        <v>2.4096385542168677</v>
      </c>
      <c r="BX29">
        <f t="shared" si="45"/>
        <v>1.2048192771084338</v>
      </c>
      <c r="BY29">
        <f t="shared" si="45"/>
        <v>2.4096385542168677</v>
      </c>
      <c r="BZ29">
        <f t="shared" si="45"/>
        <v>2.4096385542168677</v>
      </c>
      <c r="CA29">
        <f t="shared" si="45"/>
        <v>4.8192771084337354</v>
      </c>
      <c r="CB29">
        <f t="shared" si="31"/>
        <v>100.00000000000001</v>
      </c>
    </row>
    <row r="30" spans="1:80" x14ac:dyDescent="0.2">
      <c r="E30" s="13">
        <v>8.8999999999999999E-3</v>
      </c>
      <c r="F30" s="10">
        <v>3.8999999999999998E-3</v>
      </c>
      <c r="G30" s="5">
        <v>1.5100000000000001E-2</v>
      </c>
      <c r="H30" s="12">
        <v>5.5999999999999999E-3</v>
      </c>
      <c r="I30" s="7">
        <v>2.7199999999999998E-2</v>
      </c>
      <c r="J30" s="7">
        <v>3.3099999999999997E-2</v>
      </c>
      <c r="K30" s="12">
        <v>5.0000000000000001E-3</v>
      </c>
      <c r="L30" s="12">
        <v>6.0000000000000001E-3</v>
      </c>
      <c r="M30" s="5">
        <v>1.3100000000000001E-2</v>
      </c>
      <c r="N30" s="5">
        <v>1.15E-2</v>
      </c>
      <c r="O30" s="13">
        <v>7.4999999999999997E-3</v>
      </c>
      <c r="P30" s="4">
        <v>1.9800000000000002E-2</v>
      </c>
      <c r="Q30" s="13">
        <v>7.7999999999999996E-3</v>
      </c>
      <c r="R30" s="13">
        <v>7.6E-3</v>
      </c>
      <c r="T30" s="30" t="s">
        <v>105</v>
      </c>
      <c r="U30">
        <f>U$12/$AO$12*100</f>
        <v>0</v>
      </c>
      <c r="V30">
        <f t="shared" ref="V30:AN30" si="46">V$12/$AO$12*100</f>
        <v>0</v>
      </c>
      <c r="W30">
        <f t="shared" si="46"/>
        <v>16.867469879518072</v>
      </c>
      <c r="X30">
        <f t="shared" si="46"/>
        <v>14.457831325301203</v>
      </c>
      <c r="Y30">
        <f t="shared" si="46"/>
        <v>8.4337349397590362</v>
      </c>
      <c r="Z30">
        <f t="shared" si="46"/>
        <v>9.6385542168674707</v>
      </c>
      <c r="AA30">
        <f t="shared" si="46"/>
        <v>10.843373493975903</v>
      </c>
      <c r="AB30">
        <f t="shared" si="46"/>
        <v>8.4337349397590362</v>
      </c>
      <c r="AC30">
        <f t="shared" si="46"/>
        <v>10.843373493975903</v>
      </c>
      <c r="AD30">
        <f t="shared" si="46"/>
        <v>6.024096385542169</v>
      </c>
      <c r="AE30">
        <f t="shared" si="46"/>
        <v>8.4337349397590362</v>
      </c>
      <c r="AF30">
        <f t="shared" si="46"/>
        <v>4.8192771084337354</v>
      </c>
      <c r="AG30">
        <f t="shared" si="46"/>
        <v>1.2048192771084338</v>
      </c>
      <c r="AH30">
        <f t="shared" si="46"/>
        <v>0</v>
      </c>
      <c r="AI30">
        <f t="shared" si="46"/>
        <v>0</v>
      </c>
      <c r="AJ30">
        <f t="shared" si="46"/>
        <v>0</v>
      </c>
      <c r="AK30">
        <f t="shared" si="46"/>
        <v>0</v>
      </c>
      <c r="AL30">
        <f t="shared" si="46"/>
        <v>0</v>
      </c>
      <c r="AM30">
        <f t="shared" si="46"/>
        <v>0</v>
      </c>
      <c r="AN30">
        <f t="shared" si="46"/>
        <v>0</v>
      </c>
      <c r="AO30" s="39">
        <f t="shared" si="27"/>
        <v>99.999999999999986</v>
      </c>
      <c r="AQ30" s="17">
        <v>0.26090000000000002</v>
      </c>
      <c r="AR30" s="7">
        <v>2.5700000000000001E-2</v>
      </c>
      <c r="AS30" s="11">
        <v>7.2700000000000001E-2</v>
      </c>
      <c r="AT30" s="10">
        <v>3.5000000000000001E-3</v>
      </c>
      <c r="AU30" s="8">
        <v>4.24E-2</v>
      </c>
      <c r="AV30" s="11">
        <v>6.9199999999999998E-2</v>
      </c>
      <c r="AW30" s="12">
        <v>5.0000000000000001E-3</v>
      </c>
      <c r="AX30" s="7">
        <v>2.9700000000000001E-2</v>
      </c>
      <c r="AY30" s="12">
        <v>4.4000000000000003E-3</v>
      </c>
      <c r="AZ30" s="17">
        <v>0.33310000000000001</v>
      </c>
      <c r="BA30" s="11">
        <v>6.59E-2</v>
      </c>
      <c r="BB30" s="10">
        <v>3.2000000000000002E-3</v>
      </c>
      <c r="BC30" s="12">
        <v>4.4999999999999997E-3</v>
      </c>
      <c r="BD30" s="12">
        <v>4.4000000000000003E-3</v>
      </c>
      <c r="BE30" s="7">
        <v>3.1E-2</v>
      </c>
      <c r="BG30" s="30" t="s">
        <v>133</v>
      </c>
      <c r="BH30">
        <f>BH$11/$CB$11*100</f>
        <v>0</v>
      </c>
      <c r="BI30">
        <f t="shared" ref="BI30:BZ30" si="47">BI$11/$CB$11*100</f>
        <v>0</v>
      </c>
      <c r="BJ30">
        <f t="shared" si="47"/>
        <v>0</v>
      </c>
      <c r="BK30">
        <f t="shared" si="47"/>
        <v>2.4096385542168677</v>
      </c>
      <c r="BL30">
        <f t="shared" si="47"/>
        <v>0</v>
      </c>
      <c r="BM30">
        <f t="shared" si="47"/>
        <v>0</v>
      </c>
      <c r="BN30">
        <f t="shared" si="47"/>
        <v>0</v>
      </c>
      <c r="BO30">
        <f t="shared" si="47"/>
        <v>1.2048192771084338</v>
      </c>
      <c r="BP30">
        <f t="shared" si="47"/>
        <v>0</v>
      </c>
      <c r="BQ30">
        <f t="shared" si="47"/>
        <v>1.2048192771084338</v>
      </c>
      <c r="BR30">
        <f t="shared" si="47"/>
        <v>6.024096385542169</v>
      </c>
      <c r="BS30">
        <f t="shared" si="47"/>
        <v>16.867469879518072</v>
      </c>
      <c r="BT30">
        <f t="shared" si="47"/>
        <v>14.457831325301203</v>
      </c>
      <c r="BU30">
        <f t="shared" si="47"/>
        <v>15.66265060240964</v>
      </c>
      <c r="BV30">
        <f t="shared" si="47"/>
        <v>7.2289156626506017</v>
      </c>
      <c r="BW30">
        <f t="shared" si="47"/>
        <v>6.024096385542169</v>
      </c>
      <c r="BX30">
        <f t="shared" si="47"/>
        <v>9.6385542168674707</v>
      </c>
      <c r="BY30">
        <f t="shared" si="47"/>
        <v>2.4096385542168677</v>
      </c>
      <c r="BZ30">
        <f t="shared" si="47"/>
        <v>8.4337349397590362</v>
      </c>
      <c r="CA30">
        <f>CA$11/$CB$11*100</f>
        <v>8.4337349397590362</v>
      </c>
      <c r="CB30">
        <f t="shared" si="31"/>
        <v>100</v>
      </c>
    </row>
    <row r="31" spans="1:80" x14ac:dyDescent="0.2">
      <c r="E31" s="13">
        <v>8.8999999999999999E-3</v>
      </c>
      <c r="F31" s="12">
        <v>4.0000000000000001E-3</v>
      </c>
      <c r="G31" s="4">
        <v>1.66E-2</v>
      </c>
      <c r="H31" s="12">
        <v>5.5999999999999999E-3</v>
      </c>
      <c r="I31" s="7">
        <v>2.7799999999999998E-2</v>
      </c>
      <c r="J31" s="8">
        <v>4.2299999999999997E-2</v>
      </c>
      <c r="K31" s="12">
        <v>5.0000000000000001E-3</v>
      </c>
      <c r="L31" s="13">
        <v>7.3000000000000001E-3</v>
      </c>
      <c r="M31" s="5">
        <v>1.34E-2</v>
      </c>
      <c r="N31" s="5">
        <v>1.2200000000000001E-2</v>
      </c>
      <c r="O31" s="13">
        <v>7.7999999999999996E-3</v>
      </c>
      <c r="P31" s="4">
        <v>2.2100000000000002E-2</v>
      </c>
      <c r="Q31" s="13">
        <v>7.9000000000000008E-3</v>
      </c>
      <c r="R31" s="13">
        <v>8.6999999999999994E-3</v>
      </c>
      <c r="T31" s="30" t="s">
        <v>106</v>
      </c>
      <c r="U31">
        <f>U$13/$AO$13*100</f>
        <v>0</v>
      </c>
      <c r="V31">
        <f t="shared" ref="V31:AN31" si="48">V$13/$AO$13*100</f>
        <v>0</v>
      </c>
      <c r="W31">
        <f t="shared" si="48"/>
        <v>1.2048192771084338</v>
      </c>
      <c r="X31">
        <f t="shared" si="48"/>
        <v>8.4337349397590362</v>
      </c>
      <c r="Y31">
        <f t="shared" si="48"/>
        <v>15.66265060240964</v>
      </c>
      <c r="Z31">
        <f t="shared" si="48"/>
        <v>7.2289156626506017</v>
      </c>
      <c r="AA31">
        <f t="shared" si="48"/>
        <v>7.2289156626506017</v>
      </c>
      <c r="AB31">
        <f t="shared" si="48"/>
        <v>13.253012048192772</v>
      </c>
      <c r="AC31">
        <f t="shared" si="48"/>
        <v>13.253012048192772</v>
      </c>
      <c r="AD31">
        <f t="shared" si="48"/>
        <v>9.6385542168674707</v>
      </c>
      <c r="AE31">
        <f t="shared" si="48"/>
        <v>3.6144578313253009</v>
      </c>
      <c r="AF31">
        <f t="shared" si="48"/>
        <v>9.6385542168674707</v>
      </c>
      <c r="AG31">
        <f t="shared" si="48"/>
        <v>4.8192771084337354</v>
      </c>
      <c r="AH31">
        <f t="shared" si="48"/>
        <v>3.6144578313253009</v>
      </c>
      <c r="AI31">
        <f t="shared" si="48"/>
        <v>0</v>
      </c>
      <c r="AJ31">
        <f t="shared" si="48"/>
        <v>2.4096385542168677</v>
      </c>
      <c r="AK31">
        <f t="shared" si="48"/>
        <v>0</v>
      </c>
      <c r="AL31">
        <f t="shared" si="48"/>
        <v>0</v>
      </c>
      <c r="AM31">
        <f t="shared" si="48"/>
        <v>0</v>
      </c>
      <c r="AN31">
        <f t="shared" si="48"/>
        <v>0</v>
      </c>
      <c r="AO31" s="39">
        <f t="shared" si="27"/>
        <v>100.00000000000001</v>
      </c>
      <c r="AQ31" s="17">
        <v>0.26129999999999998</v>
      </c>
      <c r="AR31" s="7">
        <v>2.7199999999999998E-2</v>
      </c>
      <c r="AS31" s="11">
        <v>7.3599999999999999E-2</v>
      </c>
      <c r="AT31" s="10">
        <v>3.5000000000000001E-3</v>
      </c>
      <c r="AU31" s="8">
        <v>4.6100000000000002E-2</v>
      </c>
      <c r="AV31" s="11">
        <v>6.9400000000000003E-2</v>
      </c>
      <c r="AW31" s="12">
        <v>5.1999999999999998E-3</v>
      </c>
      <c r="AX31" s="7">
        <v>3.6799999999999999E-2</v>
      </c>
      <c r="AY31" s="12">
        <v>4.4000000000000003E-3</v>
      </c>
      <c r="AZ31" s="17">
        <v>0.34449999999999997</v>
      </c>
      <c r="BA31" s="11">
        <v>6.6600000000000006E-2</v>
      </c>
      <c r="BB31" s="10">
        <v>3.2000000000000002E-3</v>
      </c>
      <c r="BC31" s="12">
        <v>4.4999999999999997E-3</v>
      </c>
      <c r="BD31" s="12">
        <v>4.4999999999999997E-3</v>
      </c>
      <c r="BE31" s="7">
        <v>3.1699999999999999E-2</v>
      </c>
      <c r="BG31" s="30" t="s">
        <v>134</v>
      </c>
      <c r="BH31">
        <f>BH$12/$CB$12*100</f>
        <v>0</v>
      </c>
      <c r="BI31">
        <f t="shared" ref="BI31:CA31" si="49">BI$12/$CB$12*100</f>
        <v>0</v>
      </c>
      <c r="BJ31">
        <f t="shared" si="49"/>
        <v>0</v>
      </c>
      <c r="BK31">
        <f t="shared" si="49"/>
        <v>6.024096385542169</v>
      </c>
      <c r="BL31">
        <f t="shared" si="49"/>
        <v>4.8192771084337354</v>
      </c>
      <c r="BM31">
        <f t="shared" si="49"/>
        <v>1.2048192771084338</v>
      </c>
      <c r="BN31">
        <f t="shared" si="49"/>
        <v>2.4096385542168677</v>
      </c>
      <c r="BO31">
        <f t="shared" si="49"/>
        <v>8.4337349397590362</v>
      </c>
      <c r="BP31">
        <f t="shared" si="49"/>
        <v>9.6385542168674707</v>
      </c>
      <c r="BQ31">
        <f t="shared" si="49"/>
        <v>14.457831325301203</v>
      </c>
      <c r="BR31">
        <f t="shared" si="49"/>
        <v>19.277108433734941</v>
      </c>
      <c r="BS31">
        <f t="shared" si="49"/>
        <v>20.481927710843372</v>
      </c>
      <c r="BT31">
        <f t="shared" si="49"/>
        <v>10.843373493975903</v>
      </c>
      <c r="BU31">
        <f t="shared" si="49"/>
        <v>2.4096385542168677</v>
      </c>
      <c r="BV31">
        <f t="shared" si="49"/>
        <v>0</v>
      </c>
      <c r="BW31">
        <f t="shared" si="49"/>
        <v>0</v>
      </c>
      <c r="BX31">
        <f t="shared" si="49"/>
        <v>0</v>
      </c>
      <c r="BY31">
        <f t="shared" si="49"/>
        <v>0</v>
      </c>
      <c r="BZ31">
        <f t="shared" si="49"/>
        <v>0</v>
      </c>
      <c r="CA31">
        <f t="shared" si="49"/>
        <v>0</v>
      </c>
      <c r="CB31">
        <f t="shared" si="31"/>
        <v>100</v>
      </c>
    </row>
    <row r="32" spans="1:80" x14ac:dyDescent="0.2">
      <c r="E32" s="13">
        <v>8.8999999999999999E-3</v>
      </c>
      <c r="F32" s="12">
        <v>4.0000000000000001E-3</v>
      </c>
      <c r="G32" s="4">
        <v>1.8700000000000001E-2</v>
      </c>
      <c r="H32" s="12">
        <v>5.7000000000000002E-3</v>
      </c>
      <c r="I32" s="7">
        <v>2.8500000000000001E-2</v>
      </c>
      <c r="J32" s="8">
        <v>4.5900000000000003E-2</v>
      </c>
      <c r="K32" s="12">
        <v>5.5999999999999999E-3</v>
      </c>
      <c r="L32" s="13">
        <v>7.4000000000000003E-3</v>
      </c>
      <c r="M32" s="5">
        <v>1.55E-2</v>
      </c>
      <c r="N32" s="5">
        <v>1.2200000000000001E-2</v>
      </c>
      <c r="O32" s="13">
        <v>7.9000000000000008E-3</v>
      </c>
      <c r="P32" s="4">
        <v>2.2200000000000001E-2</v>
      </c>
      <c r="Q32" s="13">
        <v>8.2000000000000007E-3</v>
      </c>
      <c r="R32" s="13">
        <v>9.2999999999999992E-3</v>
      </c>
      <c r="T32" s="30" t="s">
        <v>107</v>
      </c>
      <c r="U32">
        <f>U$14/$AO$14*100</f>
        <v>0</v>
      </c>
      <c r="V32">
        <f t="shared" ref="V32:AN32" si="50">V$14/$AO$14*100</f>
        <v>0</v>
      </c>
      <c r="W32">
        <f t="shared" si="50"/>
        <v>7.2289156626506017</v>
      </c>
      <c r="X32">
        <f t="shared" si="50"/>
        <v>22.891566265060241</v>
      </c>
      <c r="Y32">
        <f t="shared" si="50"/>
        <v>12.048192771084338</v>
      </c>
      <c r="Z32">
        <f t="shared" si="50"/>
        <v>1.2048192771084338</v>
      </c>
      <c r="AA32">
        <f t="shared" si="50"/>
        <v>4.8192771084337354</v>
      </c>
      <c r="AB32">
        <f t="shared" si="50"/>
        <v>2.4096385542168677</v>
      </c>
      <c r="AC32">
        <f t="shared" si="50"/>
        <v>7.2289156626506017</v>
      </c>
      <c r="AD32">
        <f t="shared" si="50"/>
        <v>7.2289156626506017</v>
      </c>
      <c r="AE32">
        <f t="shared" si="50"/>
        <v>7.2289156626506017</v>
      </c>
      <c r="AF32">
        <f t="shared" si="50"/>
        <v>8.4337349397590362</v>
      </c>
      <c r="AG32">
        <f t="shared" si="50"/>
        <v>6.024096385542169</v>
      </c>
      <c r="AH32">
        <f t="shared" si="50"/>
        <v>6.024096385542169</v>
      </c>
      <c r="AI32">
        <f t="shared" si="50"/>
        <v>2.4096385542168677</v>
      </c>
      <c r="AJ32">
        <f t="shared" si="50"/>
        <v>2.4096385542168677</v>
      </c>
      <c r="AK32">
        <f t="shared" si="50"/>
        <v>2.4096385542168677</v>
      </c>
      <c r="AL32">
        <f t="shared" si="50"/>
        <v>0</v>
      </c>
      <c r="AM32">
        <f t="shared" si="50"/>
        <v>0</v>
      </c>
      <c r="AN32">
        <f t="shared" si="50"/>
        <v>0</v>
      </c>
      <c r="AO32" s="39">
        <f t="shared" si="27"/>
        <v>100</v>
      </c>
      <c r="AQ32" s="17">
        <v>0.26329999999999998</v>
      </c>
      <c r="AR32" s="7">
        <v>2.7199999999999998E-2</v>
      </c>
      <c r="AS32" s="11">
        <v>7.6499999999999999E-2</v>
      </c>
      <c r="AT32" s="10">
        <v>3.5999999999999999E-3</v>
      </c>
      <c r="AU32" s="8">
        <v>4.9200000000000001E-2</v>
      </c>
      <c r="AV32" s="11">
        <v>7.1199999999999999E-2</v>
      </c>
      <c r="AW32" s="12">
        <v>5.1999999999999998E-3</v>
      </c>
      <c r="AX32" s="7">
        <v>3.8600000000000002E-2</v>
      </c>
      <c r="AY32" s="12">
        <v>4.4999999999999997E-3</v>
      </c>
      <c r="AZ32" s="17">
        <v>0.3548</v>
      </c>
      <c r="BA32" s="11">
        <v>6.9099999999999995E-2</v>
      </c>
      <c r="BB32" s="10">
        <v>3.3999999999999998E-3</v>
      </c>
      <c r="BC32" s="12">
        <v>4.4999999999999997E-3</v>
      </c>
      <c r="BD32" s="12">
        <v>4.5999999999999999E-3</v>
      </c>
      <c r="BE32" s="7">
        <v>3.49E-2</v>
      </c>
      <c r="BG32" s="30" t="s">
        <v>135</v>
      </c>
      <c r="BH32">
        <f>BH$13/$CB$13*100</f>
        <v>0</v>
      </c>
      <c r="BI32">
        <f t="shared" ref="BI32:CA32" si="51">BI$13/$CB$13*100</f>
        <v>0</v>
      </c>
      <c r="BJ32">
        <f t="shared" si="51"/>
        <v>40.963855421686745</v>
      </c>
      <c r="BK32">
        <f t="shared" si="51"/>
        <v>6.024096385542169</v>
      </c>
      <c r="BL32">
        <f t="shared" si="51"/>
        <v>36.144578313253014</v>
      </c>
      <c r="BM32">
        <f t="shared" si="51"/>
        <v>4.8192771084337354</v>
      </c>
      <c r="BN32">
        <f t="shared" si="51"/>
        <v>0</v>
      </c>
      <c r="BO32">
        <f t="shared" si="51"/>
        <v>0</v>
      </c>
      <c r="BP32">
        <f t="shared" si="51"/>
        <v>0</v>
      </c>
      <c r="BQ32">
        <f t="shared" si="51"/>
        <v>2.4096385542168677</v>
      </c>
      <c r="BR32">
        <f t="shared" si="51"/>
        <v>4.8192771084337354</v>
      </c>
      <c r="BS32">
        <f t="shared" si="51"/>
        <v>0</v>
      </c>
      <c r="BT32">
        <f t="shared" si="51"/>
        <v>1.2048192771084338</v>
      </c>
      <c r="BU32">
        <f t="shared" si="51"/>
        <v>3.6144578313253009</v>
      </c>
      <c r="BV32">
        <f t="shared" si="51"/>
        <v>0</v>
      </c>
      <c r="BW32">
        <f t="shared" si="51"/>
        <v>0</v>
      </c>
      <c r="BX32">
        <f t="shared" si="51"/>
        <v>0</v>
      </c>
      <c r="BY32">
        <f t="shared" si="51"/>
        <v>0</v>
      </c>
      <c r="BZ32">
        <f t="shared" si="51"/>
        <v>0</v>
      </c>
      <c r="CA32">
        <f t="shared" si="51"/>
        <v>0</v>
      </c>
      <c r="CB32">
        <f t="shared" si="31"/>
        <v>100</v>
      </c>
    </row>
    <row r="33" spans="5:80" x14ac:dyDescent="0.2">
      <c r="E33" s="13">
        <v>8.9999999999999993E-3</v>
      </c>
      <c r="F33" s="12">
        <v>4.0000000000000001E-3</v>
      </c>
      <c r="G33" s="4">
        <v>2.0899999999999998E-2</v>
      </c>
      <c r="H33" s="13">
        <v>6.6E-3</v>
      </c>
      <c r="I33" s="7">
        <v>3.09E-2</v>
      </c>
      <c r="J33" s="8">
        <v>4.87E-2</v>
      </c>
      <c r="K33" s="12">
        <v>5.7999999999999996E-3</v>
      </c>
      <c r="L33" s="13">
        <v>8.0000000000000002E-3</v>
      </c>
      <c r="M33" s="4">
        <v>1.67E-2</v>
      </c>
      <c r="N33" s="5">
        <v>1.24E-2</v>
      </c>
      <c r="O33" s="13">
        <v>8.0000000000000002E-3</v>
      </c>
      <c r="P33" s="4">
        <v>2.4400000000000002E-2</v>
      </c>
      <c r="Q33" s="13">
        <v>8.3000000000000001E-3</v>
      </c>
      <c r="R33" s="13">
        <v>9.7000000000000003E-3</v>
      </c>
      <c r="T33" s="30" t="s">
        <v>108</v>
      </c>
      <c r="U33">
        <f>U$15/$AO$15*100</f>
        <v>0</v>
      </c>
      <c r="V33">
        <f t="shared" ref="V33:AN33" si="52">V$15/$AO$15*100</f>
        <v>0</v>
      </c>
      <c r="W33">
        <f t="shared" si="52"/>
        <v>3.6144578313253009</v>
      </c>
      <c r="X33">
        <f t="shared" si="52"/>
        <v>20.481927710843372</v>
      </c>
      <c r="Y33">
        <f t="shared" si="52"/>
        <v>14.457831325301203</v>
      </c>
      <c r="Z33">
        <f t="shared" si="52"/>
        <v>7.2289156626506017</v>
      </c>
      <c r="AA33">
        <f t="shared" si="52"/>
        <v>3.6144578313253009</v>
      </c>
      <c r="AB33">
        <f t="shared" si="52"/>
        <v>4.8192771084337354</v>
      </c>
      <c r="AC33">
        <f t="shared" si="52"/>
        <v>9.6385542168674707</v>
      </c>
      <c r="AD33">
        <f t="shared" si="52"/>
        <v>7.2289156626506017</v>
      </c>
      <c r="AE33">
        <f t="shared" si="52"/>
        <v>15.66265060240964</v>
      </c>
      <c r="AF33">
        <f t="shared" si="52"/>
        <v>4.8192771084337354</v>
      </c>
      <c r="AG33">
        <f t="shared" si="52"/>
        <v>2.4096385542168677</v>
      </c>
      <c r="AH33">
        <f t="shared" si="52"/>
        <v>2.4096385542168677</v>
      </c>
      <c r="AI33">
        <f t="shared" si="52"/>
        <v>2.4096385542168677</v>
      </c>
      <c r="AJ33">
        <f t="shared" si="52"/>
        <v>0</v>
      </c>
      <c r="AK33">
        <f t="shared" si="52"/>
        <v>0</v>
      </c>
      <c r="AL33">
        <f t="shared" si="52"/>
        <v>1.2048192771084338</v>
      </c>
      <c r="AM33">
        <f t="shared" si="52"/>
        <v>0</v>
      </c>
      <c r="AN33">
        <f t="shared" si="52"/>
        <v>0</v>
      </c>
      <c r="AO33" s="39">
        <f t="shared" si="27"/>
        <v>100</v>
      </c>
      <c r="AQ33" s="17">
        <v>0.28039999999999998</v>
      </c>
      <c r="AR33" s="7">
        <v>2.9399999999999999E-2</v>
      </c>
      <c r="AS33" s="11">
        <v>7.7799999999999994E-2</v>
      </c>
      <c r="AT33" s="10">
        <v>3.5999999999999999E-3</v>
      </c>
      <c r="AU33" s="8">
        <v>4.9799999999999997E-2</v>
      </c>
      <c r="AV33" s="11">
        <v>8.3500000000000005E-2</v>
      </c>
      <c r="AW33" s="12">
        <v>5.4000000000000003E-3</v>
      </c>
      <c r="AX33" s="8">
        <v>4.07E-2</v>
      </c>
      <c r="AY33" s="12">
        <v>4.4999999999999997E-3</v>
      </c>
      <c r="AZ33" s="17">
        <v>0.35809999999999997</v>
      </c>
      <c r="BA33" s="11">
        <v>7.3800000000000004E-2</v>
      </c>
      <c r="BB33" s="10">
        <v>3.3999999999999998E-3</v>
      </c>
      <c r="BC33" s="12">
        <v>4.5999999999999999E-3</v>
      </c>
      <c r="BD33" s="12">
        <v>4.7000000000000002E-3</v>
      </c>
      <c r="BE33" s="7">
        <v>3.6799999999999999E-2</v>
      </c>
      <c r="BG33" s="30" t="s">
        <v>136</v>
      </c>
      <c r="BH33">
        <f>BH$14/$CB$14*100</f>
        <v>0</v>
      </c>
      <c r="BI33">
        <f t="shared" ref="BI33:CA33" si="53">BI$14/$CB$14*100</f>
        <v>0</v>
      </c>
      <c r="BJ33">
        <f t="shared" si="53"/>
        <v>30.120481927710845</v>
      </c>
      <c r="BK33">
        <f t="shared" si="53"/>
        <v>24.096385542168676</v>
      </c>
      <c r="BL33">
        <f t="shared" si="53"/>
        <v>8.4337349397590362</v>
      </c>
      <c r="BM33">
        <f t="shared" si="53"/>
        <v>2.4096385542168677</v>
      </c>
      <c r="BN33">
        <f t="shared" si="53"/>
        <v>0</v>
      </c>
      <c r="BO33">
        <f t="shared" si="53"/>
        <v>0</v>
      </c>
      <c r="BP33">
        <f t="shared" si="53"/>
        <v>0</v>
      </c>
      <c r="BQ33">
        <f t="shared" si="53"/>
        <v>6.024096385542169</v>
      </c>
      <c r="BR33">
        <f t="shared" si="53"/>
        <v>3.6144578313253009</v>
      </c>
      <c r="BS33">
        <f t="shared" si="53"/>
        <v>12.048192771084338</v>
      </c>
      <c r="BT33">
        <f t="shared" si="53"/>
        <v>3.6144578313253009</v>
      </c>
      <c r="BU33">
        <f t="shared" si="53"/>
        <v>4.8192771084337354</v>
      </c>
      <c r="BV33">
        <f t="shared" si="53"/>
        <v>2.4096385542168677</v>
      </c>
      <c r="BW33">
        <f t="shared" si="53"/>
        <v>0</v>
      </c>
      <c r="BX33">
        <f t="shared" si="53"/>
        <v>2.4096385542168677</v>
      </c>
      <c r="BY33">
        <f t="shared" si="53"/>
        <v>0</v>
      </c>
      <c r="BZ33">
        <f t="shared" si="53"/>
        <v>0</v>
      </c>
      <c r="CA33">
        <f t="shared" si="53"/>
        <v>0</v>
      </c>
      <c r="CB33">
        <f t="shared" si="31"/>
        <v>100</v>
      </c>
    </row>
    <row r="34" spans="5:80" x14ac:dyDescent="0.2">
      <c r="E34" s="13">
        <v>9.1000000000000004E-3</v>
      </c>
      <c r="F34" s="12">
        <v>4.1999999999999997E-3</v>
      </c>
      <c r="G34" s="4">
        <v>2.4899999999999999E-2</v>
      </c>
      <c r="H34" s="13">
        <v>6.7000000000000002E-3</v>
      </c>
      <c r="I34" s="7">
        <v>3.1199999999999999E-2</v>
      </c>
      <c r="J34" s="8">
        <v>4.9700000000000001E-2</v>
      </c>
      <c r="K34" s="12">
        <v>5.8999999999999999E-3</v>
      </c>
      <c r="L34" s="13">
        <v>8.6999999999999994E-3</v>
      </c>
      <c r="M34" s="4">
        <v>1.78E-2</v>
      </c>
      <c r="N34" s="5">
        <v>1.5599999999999999E-2</v>
      </c>
      <c r="O34" s="2">
        <v>0.01</v>
      </c>
      <c r="P34" s="4">
        <v>2.46E-2</v>
      </c>
      <c r="Q34" s="13">
        <v>8.8000000000000005E-3</v>
      </c>
      <c r="R34" s="5">
        <v>1.03E-2</v>
      </c>
      <c r="T34" s="30" t="s">
        <v>71</v>
      </c>
      <c r="U34" s="39">
        <f>AVERAGE(U20:U33)</f>
        <v>0</v>
      </c>
      <c r="V34" s="39">
        <f>AVERAGE(V20:V33)</f>
        <v>8.6058519793459562E-2</v>
      </c>
      <c r="W34" s="39">
        <f>AVERAGE(W20:W33)</f>
        <v>12.048192771084336</v>
      </c>
      <c r="X34" s="39">
        <f t="shared" ref="X34:AN34" si="54">AVERAGE(X20:X33)</f>
        <v>14.716006884681587</v>
      </c>
      <c r="Y34" s="39">
        <f t="shared" si="54"/>
        <v>9.1222030981067128</v>
      </c>
      <c r="Z34" s="39">
        <f t="shared" si="54"/>
        <v>6.8846815834767652</v>
      </c>
      <c r="AA34" s="39">
        <f t="shared" si="54"/>
        <v>6.282271944922547</v>
      </c>
      <c r="AB34" s="39">
        <f t="shared" si="54"/>
        <v>7.2289156626506017</v>
      </c>
      <c r="AC34" s="39">
        <f t="shared" si="54"/>
        <v>6.7986230636833058</v>
      </c>
      <c r="AD34" s="39">
        <f t="shared" si="54"/>
        <v>7.9173838209982792</v>
      </c>
      <c r="AE34" s="39">
        <f t="shared" si="54"/>
        <v>10.413080895008605</v>
      </c>
      <c r="AF34" s="39">
        <f t="shared" si="54"/>
        <v>6.3683304647160082</v>
      </c>
      <c r="AG34" s="39">
        <f t="shared" si="54"/>
        <v>3.8726333907056807</v>
      </c>
      <c r="AH34" s="39">
        <f t="shared" si="54"/>
        <v>3.1841652323580041</v>
      </c>
      <c r="AI34" s="39">
        <f t="shared" si="54"/>
        <v>2.2375215146299485</v>
      </c>
      <c r="AJ34" s="39">
        <f t="shared" si="54"/>
        <v>0.946643717728055</v>
      </c>
      <c r="AK34" s="39">
        <f t="shared" si="54"/>
        <v>0.77452667814113596</v>
      </c>
      <c r="AL34" s="39">
        <f t="shared" si="54"/>
        <v>0.68846815834767661</v>
      </c>
      <c r="AM34" s="39">
        <f t="shared" si="54"/>
        <v>0.25817555938037867</v>
      </c>
      <c r="AN34" s="39">
        <f t="shared" si="54"/>
        <v>0.17211703958691912</v>
      </c>
      <c r="AO34" s="39">
        <f>SUM(U34:AN34)</f>
        <v>100.00000000000001</v>
      </c>
      <c r="AQ34" s="17">
        <v>0.28110000000000002</v>
      </c>
      <c r="AR34" s="7">
        <v>3.0499999999999999E-2</v>
      </c>
      <c r="AS34" s="11">
        <v>8.4500000000000006E-2</v>
      </c>
      <c r="AT34" s="10">
        <v>3.8E-3</v>
      </c>
      <c r="AU34" s="8">
        <v>4.9799999999999997E-2</v>
      </c>
      <c r="AV34" s="11">
        <v>8.4099999999999994E-2</v>
      </c>
      <c r="AW34" s="12">
        <v>6.1000000000000004E-3</v>
      </c>
      <c r="AX34" s="8">
        <v>4.5100000000000001E-2</v>
      </c>
      <c r="AY34" s="12">
        <v>4.4999999999999997E-3</v>
      </c>
      <c r="AZ34" s="17">
        <v>0.36049999999999999</v>
      </c>
      <c r="BA34" s="11">
        <v>7.4300000000000005E-2</v>
      </c>
      <c r="BB34" s="10">
        <v>3.5999999999999999E-3</v>
      </c>
      <c r="BC34" s="12">
        <v>4.5999999999999999E-3</v>
      </c>
      <c r="BD34" s="12">
        <v>4.7999999999999996E-3</v>
      </c>
      <c r="BE34" s="7">
        <v>3.7199999999999997E-2</v>
      </c>
      <c r="BG34" s="30" t="s">
        <v>137</v>
      </c>
      <c r="BH34">
        <f>BH$15/$CB$15*100</f>
        <v>0</v>
      </c>
      <c r="BI34">
        <f t="shared" ref="BI34:CA34" si="55">BI$15/$CB$15*100</f>
        <v>0</v>
      </c>
      <c r="BJ34">
        <f t="shared" si="55"/>
        <v>19.277108433734941</v>
      </c>
      <c r="BK34">
        <f t="shared" si="55"/>
        <v>27.710843373493976</v>
      </c>
      <c r="BL34">
        <f t="shared" si="55"/>
        <v>8.4337349397590362</v>
      </c>
      <c r="BM34">
        <f t="shared" si="55"/>
        <v>2.4096385542168677</v>
      </c>
      <c r="BN34">
        <f t="shared" si="55"/>
        <v>1.2048192771084338</v>
      </c>
      <c r="BO34">
        <f t="shared" si="55"/>
        <v>2.4096385542168677</v>
      </c>
      <c r="BP34">
        <f t="shared" si="55"/>
        <v>0</v>
      </c>
      <c r="BQ34">
        <f t="shared" si="55"/>
        <v>3.6144578313253009</v>
      </c>
      <c r="BR34">
        <f t="shared" si="55"/>
        <v>1.2048192771084338</v>
      </c>
      <c r="BS34">
        <f t="shared" si="55"/>
        <v>10.843373493975903</v>
      </c>
      <c r="BT34">
        <f t="shared" si="55"/>
        <v>7.2289156626506017</v>
      </c>
      <c r="BU34">
        <f t="shared" si="55"/>
        <v>4.8192771084337354</v>
      </c>
      <c r="BV34">
        <f t="shared" si="55"/>
        <v>2.4096385542168677</v>
      </c>
      <c r="BW34">
        <f t="shared" si="55"/>
        <v>3.6144578313253009</v>
      </c>
      <c r="BX34">
        <f t="shared" si="55"/>
        <v>1.2048192771084338</v>
      </c>
      <c r="BY34">
        <f t="shared" si="55"/>
        <v>1.2048192771084338</v>
      </c>
      <c r="BZ34">
        <f t="shared" si="55"/>
        <v>0</v>
      </c>
      <c r="CA34">
        <f t="shared" si="55"/>
        <v>2.4096385542168677</v>
      </c>
      <c r="CB34">
        <f t="shared" si="31"/>
        <v>99.999999999999986</v>
      </c>
    </row>
    <row r="35" spans="5:80" x14ac:dyDescent="0.2">
      <c r="E35" s="13">
        <v>9.1999999999999998E-3</v>
      </c>
      <c r="F35" s="12">
        <v>4.1999999999999997E-3</v>
      </c>
      <c r="G35" s="7">
        <v>2.7799999999999998E-2</v>
      </c>
      <c r="H35" s="13">
        <v>6.8999999999999999E-3</v>
      </c>
      <c r="I35" s="7">
        <v>3.4700000000000002E-2</v>
      </c>
      <c r="J35" s="8">
        <v>5.3900000000000003E-2</v>
      </c>
      <c r="K35" s="12">
        <v>6.0000000000000001E-3</v>
      </c>
      <c r="L35" s="13">
        <v>9.1999999999999998E-3</v>
      </c>
      <c r="M35" s="4">
        <v>1.84E-2</v>
      </c>
      <c r="N35" s="5">
        <v>1.5800000000000002E-2</v>
      </c>
      <c r="O35" s="5">
        <v>1.09E-2</v>
      </c>
      <c r="P35" s="7">
        <v>3.0499999999999999E-2</v>
      </c>
      <c r="Q35" s="13">
        <v>9.1000000000000004E-3</v>
      </c>
      <c r="R35" s="5">
        <v>1.0999999999999999E-2</v>
      </c>
      <c r="T35" s="30" t="s">
        <v>72</v>
      </c>
      <c r="U35">
        <f>STDEV(U20:U33)</f>
        <v>0</v>
      </c>
      <c r="V35">
        <f t="shared" ref="V35:AM35" si="56">STDEV(V20:V33)</f>
        <v>0.32200149628002944</v>
      </c>
      <c r="W35">
        <f t="shared" si="56"/>
        <v>9.5571165720087237</v>
      </c>
      <c r="X35">
        <f t="shared" si="56"/>
        <v>6.8510864428975466</v>
      </c>
      <c r="Y35">
        <f t="shared" si="56"/>
        <v>6.8598120925083492</v>
      </c>
      <c r="Z35">
        <f t="shared" si="56"/>
        <v>4.4938447463156566</v>
      </c>
      <c r="AA35">
        <f t="shared" si="56"/>
        <v>3.2801385513100305</v>
      </c>
      <c r="AB35">
        <f t="shared" si="56"/>
        <v>4.7492596757438204</v>
      </c>
      <c r="AC35">
        <f t="shared" si="56"/>
        <v>3.9989263177391496</v>
      </c>
      <c r="AD35">
        <f t="shared" si="56"/>
        <v>2.1508009043469434</v>
      </c>
      <c r="AE35">
        <f t="shared" si="56"/>
        <v>4.0267521844263694</v>
      </c>
      <c r="AF35">
        <f t="shared" si="56"/>
        <v>2.3830118965435201</v>
      </c>
      <c r="AG35">
        <f t="shared" si="56"/>
        <v>2.0695377681005938</v>
      </c>
      <c r="AH35">
        <f t="shared" si="56"/>
        <v>2.5275658075412082</v>
      </c>
      <c r="AI35">
        <f t="shared" si="56"/>
        <v>1.8818183481638699</v>
      </c>
      <c r="AJ35">
        <f t="shared" si="56"/>
        <v>1.0754004521734712</v>
      </c>
      <c r="AK35">
        <f t="shared" si="56"/>
        <v>1.3033948940599778</v>
      </c>
      <c r="AL35">
        <f t="shared" si="56"/>
        <v>1.0260609966899279</v>
      </c>
      <c r="AM35">
        <f t="shared" si="56"/>
        <v>0.69751111267691512</v>
      </c>
      <c r="AN35">
        <f>STDEV(AN20:AN33)</f>
        <v>0.64400299256005888</v>
      </c>
      <c r="AQ35" s="17">
        <v>0.28460000000000002</v>
      </c>
      <c r="AR35" s="7">
        <v>3.0599999999999999E-2</v>
      </c>
      <c r="AS35" s="11">
        <v>9.11E-2</v>
      </c>
      <c r="AT35" s="12">
        <v>4.1999999999999997E-3</v>
      </c>
      <c r="AU35" s="8">
        <v>5.1900000000000002E-2</v>
      </c>
      <c r="AV35" s="11">
        <v>8.6499999999999994E-2</v>
      </c>
      <c r="AW35" s="13">
        <v>7.7999999999999996E-3</v>
      </c>
      <c r="AX35" s="8">
        <v>4.6600000000000003E-2</v>
      </c>
      <c r="AY35" s="12">
        <v>4.8999999999999998E-3</v>
      </c>
      <c r="AZ35" s="17">
        <v>0.373</v>
      </c>
      <c r="BA35" s="11">
        <v>7.4999999999999997E-2</v>
      </c>
      <c r="BB35" s="10">
        <v>3.7000000000000002E-3</v>
      </c>
      <c r="BC35" s="12">
        <v>4.7999999999999996E-3</v>
      </c>
      <c r="BD35" s="12">
        <v>4.7999999999999996E-3</v>
      </c>
      <c r="BE35" s="7">
        <v>3.85E-2</v>
      </c>
      <c r="BG35" s="30" t="s">
        <v>138</v>
      </c>
      <c r="BH35">
        <f>BH$16/$CB$16*100</f>
        <v>1.2048192771084338</v>
      </c>
      <c r="BI35">
        <f t="shared" ref="BI35:CA35" si="57">BI$16/$CB$16*100</f>
        <v>0</v>
      </c>
      <c r="BJ35">
        <f t="shared" si="57"/>
        <v>1.2048192771084338</v>
      </c>
      <c r="BK35">
        <f t="shared" si="57"/>
        <v>3.6144578313253009</v>
      </c>
      <c r="BL35">
        <f t="shared" si="57"/>
        <v>9.6385542168674707</v>
      </c>
      <c r="BM35">
        <f t="shared" si="57"/>
        <v>2.4096385542168677</v>
      </c>
      <c r="BN35">
        <f t="shared" si="57"/>
        <v>13.253012048192772</v>
      </c>
      <c r="BO35">
        <f t="shared" si="57"/>
        <v>10.843373493975903</v>
      </c>
      <c r="BP35">
        <f t="shared" si="57"/>
        <v>13.253012048192772</v>
      </c>
      <c r="BQ35">
        <f t="shared" si="57"/>
        <v>16.867469879518072</v>
      </c>
      <c r="BR35">
        <f t="shared" si="57"/>
        <v>16.867469879518072</v>
      </c>
      <c r="BS35">
        <f t="shared" si="57"/>
        <v>6.024096385542169</v>
      </c>
      <c r="BT35">
        <f t="shared" si="57"/>
        <v>3.6144578313253009</v>
      </c>
      <c r="BU35">
        <f t="shared" si="57"/>
        <v>1.2048192771084338</v>
      </c>
      <c r="BV35">
        <f t="shared" si="57"/>
        <v>0</v>
      </c>
      <c r="BW35">
        <f t="shared" si="57"/>
        <v>0</v>
      </c>
      <c r="BX35">
        <f t="shared" si="57"/>
        <v>0</v>
      </c>
      <c r="BY35">
        <f t="shared" si="57"/>
        <v>0</v>
      </c>
      <c r="BZ35">
        <f t="shared" si="57"/>
        <v>0</v>
      </c>
      <c r="CA35">
        <f t="shared" si="57"/>
        <v>0</v>
      </c>
      <c r="CB35">
        <f t="shared" si="31"/>
        <v>99.999999999999986</v>
      </c>
    </row>
    <row r="36" spans="5:80" x14ac:dyDescent="0.2">
      <c r="E36" s="13">
        <v>9.1999999999999998E-3</v>
      </c>
      <c r="F36" s="12">
        <v>4.4000000000000003E-3</v>
      </c>
      <c r="G36" s="7">
        <v>3.2800000000000003E-2</v>
      </c>
      <c r="H36" s="13">
        <v>7.4000000000000003E-3</v>
      </c>
      <c r="I36" s="7">
        <v>3.7499999999999999E-2</v>
      </c>
      <c r="J36" s="8">
        <v>5.8200000000000002E-2</v>
      </c>
      <c r="K36" s="13">
        <v>6.4000000000000003E-3</v>
      </c>
      <c r="L36" s="5">
        <v>1.15E-2</v>
      </c>
      <c r="M36" s="4">
        <v>1.9099999999999999E-2</v>
      </c>
      <c r="N36" s="4">
        <v>1.6400000000000001E-2</v>
      </c>
      <c r="O36" s="5">
        <v>1.29E-2</v>
      </c>
      <c r="P36" s="7">
        <v>3.1899999999999998E-2</v>
      </c>
      <c r="Q36" s="13">
        <v>9.5999999999999992E-3</v>
      </c>
      <c r="R36" s="5">
        <v>1.17E-2</v>
      </c>
      <c r="T36" s="30" t="s">
        <v>73</v>
      </c>
      <c r="U36">
        <f>U35/3.74</f>
        <v>0</v>
      </c>
      <c r="V36">
        <f t="shared" ref="V36:AM36" si="58">V35/3.74</f>
        <v>8.6096656759366161E-2</v>
      </c>
      <c r="W36">
        <f t="shared" si="58"/>
        <v>2.5553787625691773</v>
      </c>
      <c r="X36">
        <f t="shared" si="58"/>
        <v>1.8318412948923921</v>
      </c>
      <c r="Y36">
        <f t="shared" si="58"/>
        <v>1.8341743562856547</v>
      </c>
      <c r="Z36">
        <f t="shared" si="58"/>
        <v>1.2015627663945605</v>
      </c>
      <c r="AA36">
        <f t="shared" si="58"/>
        <v>0.87704239339840384</v>
      </c>
      <c r="AB36">
        <f t="shared" si="58"/>
        <v>1.2698555282737487</v>
      </c>
      <c r="AC36">
        <f t="shared" si="58"/>
        <v>1.0692316357591309</v>
      </c>
      <c r="AD36">
        <f t="shared" si="58"/>
        <v>0.5750804557077388</v>
      </c>
      <c r="AE36">
        <f t="shared" si="58"/>
        <v>1.076671707065874</v>
      </c>
      <c r="AF36">
        <f t="shared" si="58"/>
        <v>0.63716895629505876</v>
      </c>
      <c r="AG36">
        <f t="shared" si="58"/>
        <v>0.55335234441192338</v>
      </c>
      <c r="AH36">
        <f t="shared" si="58"/>
        <v>0.67581973463668665</v>
      </c>
      <c r="AI36">
        <f t="shared" si="58"/>
        <v>0.50315998614007218</v>
      </c>
      <c r="AJ36">
        <f t="shared" si="58"/>
        <v>0.28754022785386929</v>
      </c>
      <c r="AK36">
        <f t="shared" si="58"/>
        <v>0.34850130857218653</v>
      </c>
      <c r="AL36">
        <f t="shared" si="58"/>
        <v>0.27434786007752082</v>
      </c>
      <c r="AM36">
        <f t="shared" si="58"/>
        <v>0.18650029750719654</v>
      </c>
      <c r="AN36">
        <f>AN35/3.74</f>
        <v>0.17219331351873232</v>
      </c>
      <c r="AQ36" s="17">
        <v>0.29480000000000001</v>
      </c>
      <c r="AR36" s="7">
        <v>3.73E-2</v>
      </c>
      <c r="AS36" s="11">
        <v>9.7100000000000006E-2</v>
      </c>
      <c r="AT36" s="12">
        <v>4.4000000000000003E-3</v>
      </c>
      <c r="AU36" s="8">
        <v>5.3400000000000003E-2</v>
      </c>
      <c r="AV36" s="11">
        <v>9.0999999999999998E-2</v>
      </c>
      <c r="AW36" s="13">
        <v>8.3999999999999995E-3</v>
      </c>
      <c r="AX36" s="8">
        <v>5.0599999999999999E-2</v>
      </c>
      <c r="AY36" s="12">
        <v>5.1999999999999998E-3</v>
      </c>
      <c r="AZ36" s="17">
        <v>0.39179999999999998</v>
      </c>
      <c r="BA36" s="11">
        <v>7.5800000000000006E-2</v>
      </c>
      <c r="BB36" s="12">
        <v>4.0000000000000001E-3</v>
      </c>
      <c r="BC36" s="12">
        <v>5.0000000000000001E-3</v>
      </c>
      <c r="BD36" s="12">
        <v>5.0000000000000001E-3</v>
      </c>
      <c r="BE36" s="7">
        <v>3.9100000000000003E-2</v>
      </c>
      <c r="BG36" s="30" t="s">
        <v>77</v>
      </c>
      <c r="BH36">
        <f>AVERAGE(BH21:BH35)</f>
        <v>8.0321285140562262E-2</v>
      </c>
      <c r="BI36">
        <f t="shared" ref="BI36:CA36" si="59">AVERAGE(BI21:BI35)</f>
        <v>0</v>
      </c>
      <c r="BJ36">
        <f t="shared" si="59"/>
        <v>12.449799196787151</v>
      </c>
      <c r="BK36">
        <f>AVERAGE(BK21:BK35)</f>
        <v>13.172690763052209</v>
      </c>
      <c r="BL36">
        <f t="shared" si="59"/>
        <v>7.4698795180722906</v>
      </c>
      <c r="BM36">
        <f t="shared" si="59"/>
        <v>2.4096385542168681</v>
      </c>
      <c r="BN36">
        <f>AVERAGE(BN21:BN35)</f>
        <v>2.6506024096385543</v>
      </c>
      <c r="BO36">
        <f t="shared" si="59"/>
        <v>2.9718875502008033</v>
      </c>
      <c r="BP36">
        <f t="shared" si="59"/>
        <v>4.8192771084337354</v>
      </c>
      <c r="BQ36">
        <f t="shared" si="59"/>
        <v>7.6305220883534126</v>
      </c>
      <c r="BR36">
        <f t="shared" si="59"/>
        <v>11.485943775100401</v>
      </c>
      <c r="BS36">
        <f t="shared" si="59"/>
        <v>11.485943775100402</v>
      </c>
      <c r="BT36">
        <f t="shared" si="59"/>
        <v>8.5140562248995977</v>
      </c>
      <c r="BU36">
        <f t="shared" si="59"/>
        <v>4.8192771084337354</v>
      </c>
      <c r="BV36">
        <f t="shared" si="59"/>
        <v>2.8915662650602409</v>
      </c>
      <c r="BW36">
        <f t="shared" si="59"/>
        <v>2.168674698795181</v>
      </c>
      <c r="BX36">
        <f t="shared" si="59"/>
        <v>1.9277108433734942</v>
      </c>
      <c r="BY36">
        <f t="shared" si="59"/>
        <v>0.72289156626506035</v>
      </c>
      <c r="BZ36">
        <f t="shared" si="59"/>
        <v>1.1244979919678715</v>
      </c>
      <c r="CA36">
        <f t="shared" si="59"/>
        <v>1.2048192771084338</v>
      </c>
      <c r="CB36">
        <f t="shared" si="31"/>
        <v>100</v>
      </c>
    </row>
    <row r="37" spans="5:80" x14ac:dyDescent="0.2">
      <c r="E37" s="13">
        <v>9.2999999999999992E-3</v>
      </c>
      <c r="F37" s="12">
        <v>4.7000000000000002E-3</v>
      </c>
      <c r="G37" s="7">
        <v>3.3300000000000003E-2</v>
      </c>
      <c r="H37" s="13">
        <v>7.7999999999999996E-3</v>
      </c>
      <c r="I37" s="7">
        <v>3.7499999999999999E-2</v>
      </c>
      <c r="J37" s="8">
        <v>6.0699999999999997E-2</v>
      </c>
      <c r="K37" s="13">
        <v>7.4999999999999997E-3</v>
      </c>
      <c r="L37" s="5">
        <v>1.24E-2</v>
      </c>
      <c r="M37" s="4">
        <v>1.9099999999999999E-2</v>
      </c>
      <c r="N37" s="4">
        <v>1.6400000000000001E-2</v>
      </c>
      <c r="O37" s="5">
        <v>1.32E-2</v>
      </c>
      <c r="P37" s="7">
        <v>3.2300000000000002E-2</v>
      </c>
      <c r="Q37" s="5">
        <v>1.14E-2</v>
      </c>
      <c r="R37" s="5">
        <v>1.2200000000000001E-2</v>
      </c>
      <c r="AQ37" s="17">
        <v>0.30520000000000003</v>
      </c>
      <c r="AR37" s="7">
        <v>3.73E-2</v>
      </c>
      <c r="AS37" s="15">
        <v>0.1022</v>
      </c>
      <c r="AT37" s="12">
        <v>4.4999999999999997E-3</v>
      </c>
      <c r="AU37" s="8">
        <v>5.3999999999999999E-2</v>
      </c>
      <c r="AV37" s="15">
        <v>0.1022</v>
      </c>
      <c r="AW37" s="13">
        <v>8.8000000000000005E-3</v>
      </c>
      <c r="AX37" s="8">
        <v>5.8299999999999998E-2</v>
      </c>
      <c r="AY37" s="12">
        <v>5.3E-3</v>
      </c>
      <c r="AZ37" s="16">
        <v>0.40389999999999998</v>
      </c>
      <c r="BA37" s="11">
        <v>7.7299999999999994E-2</v>
      </c>
      <c r="BB37" s="12">
        <v>5.1999999999999998E-3</v>
      </c>
      <c r="BC37" s="12">
        <v>5.1000000000000004E-3</v>
      </c>
      <c r="BD37" s="12">
        <v>5.1999999999999998E-3</v>
      </c>
      <c r="BE37" s="8">
        <v>4.3900000000000002E-2</v>
      </c>
      <c r="BG37" s="30" t="s">
        <v>78</v>
      </c>
      <c r="BH37">
        <f>STDEV(BH21:BH35)</f>
        <v>0.3110829996953749</v>
      </c>
      <c r="BI37">
        <f t="shared" ref="BI37:CA37" si="60">STDEV(BI21:BI35)</f>
        <v>0</v>
      </c>
      <c r="BJ37">
        <f t="shared" si="60"/>
        <v>14.795726404202707</v>
      </c>
      <c r="BK37">
        <f t="shared" si="60"/>
        <v>9.3154389165405647</v>
      </c>
      <c r="BL37">
        <f t="shared" si="60"/>
        <v>8.4607386718880093</v>
      </c>
      <c r="BM37">
        <f t="shared" si="60"/>
        <v>1.9320089776801752</v>
      </c>
      <c r="BN37">
        <f>STDEV(BN21:BN35)</f>
        <v>3.8424912254391259</v>
      </c>
      <c r="BO37">
        <f t="shared" si="60"/>
        <v>3.9664171672393969</v>
      </c>
      <c r="BP37">
        <f t="shared" si="60"/>
        <v>5.8671464884885767</v>
      </c>
      <c r="BQ37">
        <f t="shared" si="60"/>
        <v>6.1714620065386123</v>
      </c>
      <c r="BR37">
        <f t="shared" si="60"/>
        <v>7.5222563639883404</v>
      </c>
      <c r="BS37">
        <f t="shared" si="60"/>
        <v>5.2884109948213736</v>
      </c>
      <c r="BT37">
        <f t="shared" si="60"/>
        <v>5.3585280243845856</v>
      </c>
      <c r="BU37">
        <f t="shared" si="60"/>
        <v>4.6439716224550924</v>
      </c>
      <c r="BV37">
        <f t="shared" si="60"/>
        <v>3.8586475317013038</v>
      </c>
      <c r="BW37">
        <f t="shared" si="60"/>
        <v>2.3749656882148487</v>
      </c>
      <c r="BX37">
        <f t="shared" si="60"/>
        <v>2.9087270463721322</v>
      </c>
      <c r="BY37">
        <f t="shared" si="60"/>
        <v>0.99768514603713865</v>
      </c>
      <c r="BZ37">
        <f t="shared" si="60"/>
        <v>2.4296358975508712</v>
      </c>
      <c r="CA37">
        <f t="shared" si="60"/>
        <v>2.4096385542168672</v>
      </c>
    </row>
    <row r="38" spans="5:80" x14ac:dyDescent="0.2">
      <c r="E38" s="13">
        <v>9.4000000000000004E-3</v>
      </c>
      <c r="F38" s="12">
        <v>4.8999999999999998E-3</v>
      </c>
      <c r="G38" s="7">
        <v>3.56E-2</v>
      </c>
      <c r="H38" s="13">
        <v>8.3000000000000001E-3</v>
      </c>
      <c r="I38" s="7">
        <v>3.7600000000000001E-2</v>
      </c>
      <c r="J38" s="8">
        <v>6.1400000000000003E-2</v>
      </c>
      <c r="K38" s="13">
        <v>8.6E-3</v>
      </c>
      <c r="L38" s="5">
        <v>1.29E-2</v>
      </c>
      <c r="M38" s="4">
        <v>2.0400000000000001E-2</v>
      </c>
      <c r="N38" s="4">
        <v>1.7000000000000001E-2</v>
      </c>
      <c r="O38" s="5">
        <v>1.32E-2</v>
      </c>
      <c r="P38" s="7">
        <v>3.3099999999999997E-2</v>
      </c>
      <c r="Q38" s="4">
        <v>1.5900000000000001E-2</v>
      </c>
      <c r="R38" s="5">
        <v>1.41E-2</v>
      </c>
      <c r="AQ38" s="17">
        <v>0.30530000000000002</v>
      </c>
      <c r="AR38" s="7">
        <v>3.9399999999999998E-2</v>
      </c>
      <c r="AS38" s="15">
        <v>0.1041</v>
      </c>
      <c r="AT38" s="12">
        <v>4.7999999999999996E-3</v>
      </c>
      <c r="AU38" s="8">
        <v>5.57E-2</v>
      </c>
      <c r="AV38" s="15">
        <v>0.10299999999999999</v>
      </c>
      <c r="AW38" s="13">
        <v>8.8999999999999999E-3</v>
      </c>
      <c r="AX38" s="8">
        <v>5.8299999999999998E-2</v>
      </c>
      <c r="AY38" s="12">
        <v>5.4000000000000003E-3</v>
      </c>
      <c r="AZ38" s="16">
        <v>0.40570000000000001</v>
      </c>
      <c r="BA38" s="11">
        <v>9.0499999999999997E-2</v>
      </c>
      <c r="BB38" s="12">
        <v>6.0000000000000001E-3</v>
      </c>
      <c r="BC38" s="12">
        <v>5.1999999999999998E-3</v>
      </c>
      <c r="BD38" s="12">
        <v>5.3E-3</v>
      </c>
      <c r="BE38" s="8">
        <v>4.4200000000000003E-2</v>
      </c>
      <c r="BG38" s="30" t="s">
        <v>79</v>
      </c>
      <c r="BH38">
        <f>BH37/3.87</f>
        <v>8.0383204055652427E-2</v>
      </c>
      <c r="BI38">
        <f t="shared" ref="BI38:BZ38" si="61">BI37/3.87</f>
        <v>0</v>
      </c>
      <c r="BJ38">
        <f t="shared" si="61"/>
        <v>3.8231851173650404</v>
      </c>
      <c r="BK38">
        <f t="shared" si="61"/>
        <v>2.4070901593128071</v>
      </c>
      <c r="BL38">
        <f t="shared" si="61"/>
        <v>2.186237382916798</v>
      </c>
      <c r="BM38">
        <f t="shared" si="61"/>
        <v>0.49922712601554914</v>
      </c>
      <c r="BN38">
        <f t="shared" si="61"/>
        <v>0.99289178951915391</v>
      </c>
      <c r="BO38">
        <f t="shared" si="61"/>
        <v>1.0249139967026866</v>
      </c>
      <c r="BP38">
        <f t="shared" si="61"/>
        <v>1.5160585241572548</v>
      </c>
      <c r="BQ38">
        <f t="shared" si="61"/>
        <v>1.5946930249453779</v>
      </c>
      <c r="BR38">
        <f t="shared" si="61"/>
        <v>1.9437354945706304</v>
      </c>
      <c r="BS38">
        <f t="shared" si="61"/>
        <v>1.3665144689460913</v>
      </c>
      <c r="BT38">
        <f t="shared" si="61"/>
        <v>1.3846325644404613</v>
      </c>
      <c r="BU38">
        <f t="shared" si="61"/>
        <v>1.1999926673010575</v>
      </c>
      <c r="BV38">
        <f t="shared" si="61"/>
        <v>0.99706654565925157</v>
      </c>
      <c r="BW38">
        <f t="shared" si="61"/>
        <v>0.61368622434492215</v>
      </c>
      <c r="BX38">
        <f t="shared" si="61"/>
        <v>0.75160905591011162</v>
      </c>
      <c r="BY38">
        <f t="shared" si="61"/>
        <v>0.25779977933776194</v>
      </c>
      <c r="BZ38">
        <f t="shared" si="61"/>
        <v>0.62781289342399771</v>
      </c>
      <c r="CA38">
        <f>CA37/3.87</f>
        <v>0.62264562124466849</v>
      </c>
    </row>
    <row r="39" spans="5:80" x14ac:dyDescent="0.2">
      <c r="E39" s="13">
        <v>9.4999999999999998E-3</v>
      </c>
      <c r="F39" s="12">
        <v>5.0000000000000001E-3</v>
      </c>
      <c r="G39" s="7">
        <v>3.8699999999999998E-2</v>
      </c>
      <c r="H39" s="13">
        <v>8.3999999999999995E-3</v>
      </c>
      <c r="I39" s="7">
        <v>3.7699999999999997E-2</v>
      </c>
      <c r="J39" s="11">
        <v>6.3500000000000001E-2</v>
      </c>
      <c r="K39" s="5">
        <v>1.4800000000000001E-2</v>
      </c>
      <c r="L39" s="5">
        <v>1.37E-2</v>
      </c>
      <c r="M39" s="4">
        <v>2.1299999999999999E-2</v>
      </c>
      <c r="N39" s="4">
        <v>1.7500000000000002E-2</v>
      </c>
      <c r="O39" s="5">
        <v>1.46E-2</v>
      </c>
      <c r="P39" s="7">
        <v>3.4200000000000001E-2</v>
      </c>
      <c r="Q39" s="4">
        <v>2.2200000000000001E-2</v>
      </c>
      <c r="R39" s="5">
        <v>1.49E-2</v>
      </c>
      <c r="AQ39" s="17">
        <v>0.30549999999999999</v>
      </c>
      <c r="AR39" s="8">
        <v>4.2799999999999998E-2</v>
      </c>
      <c r="AS39" s="15">
        <v>0.1047</v>
      </c>
      <c r="AT39" s="12">
        <v>4.7999999999999996E-3</v>
      </c>
      <c r="AU39" s="8">
        <v>5.7500000000000002E-2</v>
      </c>
      <c r="AV39" s="15">
        <v>0.10680000000000001</v>
      </c>
      <c r="AW39" s="13">
        <v>9.1999999999999998E-3</v>
      </c>
      <c r="AX39" s="8">
        <v>5.8799999999999998E-2</v>
      </c>
      <c r="AY39" s="12">
        <v>5.4999999999999997E-3</v>
      </c>
      <c r="AZ39" s="16">
        <v>0.42180000000000001</v>
      </c>
      <c r="BA39" s="11">
        <v>9.1899999999999996E-2</v>
      </c>
      <c r="BB39" s="12">
        <v>6.0000000000000001E-3</v>
      </c>
      <c r="BC39" s="12">
        <v>5.1999999999999998E-3</v>
      </c>
      <c r="BD39" s="12">
        <v>5.4999999999999997E-3</v>
      </c>
      <c r="BE39" s="8">
        <v>5.0500000000000003E-2</v>
      </c>
    </row>
    <row r="40" spans="5:80" x14ac:dyDescent="0.2">
      <c r="E40" s="13">
        <v>9.4999999999999998E-3</v>
      </c>
      <c r="F40" s="12">
        <v>5.5999999999999999E-3</v>
      </c>
      <c r="G40" s="7">
        <v>3.9399999999999998E-2</v>
      </c>
      <c r="H40" s="13">
        <v>8.8999999999999999E-3</v>
      </c>
      <c r="I40" s="7">
        <v>3.8199999999999998E-2</v>
      </c>
      <c r="J40" s="11">
        <v>7.2599999999999998E-2</v>
      </c>
      <c r="K40" s="4">
        <v>1.6299999999999999E-2</v>
      </c>
      <c r="L40" s="4">
        <v>1.66E-2</v>
      </c>
      <c r="M40" s="4">
        <v>2.1600000000000001E-2</v>
      </c>
      <c r="N40" s="4">
        <v>1.9E-2</v>
      </c>
      <c r="O40" s="5">
        <v>1.49E-2</v>
      </c>
      <c r="P40" s="7">
        <v>3.4299999999999997E-2</v>
      </c>
      <c r="Q40" s="4">
        <v>2.2200000000000001E-2</v>
      </c>
      <c r="R40" s="4">
        <v>1.7999999999999999E-2</v>
      </c>
      <c r="AQ40" s="17">
        <v>0.31859999999999999</v>
      </c>
      <c r="AR40" s="8">
        <v>4.7500000000000001E-2</v>
      </c>
      <c r="AS40" s="15">
        <v>0.1057</v>
      </c>
      <c r="AT40" s="12">
        <v>5.0000000000000001E-3</v>
      </c>
      <c r="AU40" s="8">
        <v>5.8900000000000001E-2</v>
      </c>
      <c r="AV40" s="15">
        <v>0.11550000000000001</v>
      </c>
      <c r="AW40" s="13">
        <v>9.4999999999999998E-3</v>
      </c>
      <c r="AX40" s="11">
        <v>7.17E-2</v>
      </c>
      <c r="AY40" s="12">
        <v>6.0000000000000001E-3</v>
      </c>
      <c r="AZ40" s="16">
        <v>0.46110000000000001</v>
      </c>
      <c r="BA40" s="11">
        <v>9.2100000000000001E-2</v>
      </c>
      <c r="BB40" s="12">
        <v>6.1000000000000004E-3</v>
      </c>
      <c r="BC40" s="12">
        <v>5.3E-3</v>
      </c>
      <c r="BD40" s="12">
        <v>5.5999999999999999E-3</v>
      </c>
      <c r="BE40" s="8">
        <v>5.11E-2</v>
      </c>
    </row>
    <row r="41" spans="5:80" x14ac:dyDescent="0.2">
      <c r="E41" s="13">
        <v>9.4999999999999998E-3</v>
      </c>
      <c r="F41" s="12">
        <v>5.7000000000000002E-3</v>
      </c>
      <c r="G41" s="8">
        <v>4.1300000000000003E-2</v>
      </c>
      <c r="H41" s="5">
        <v>1.01E-2</v>
      </c>
      <c r="I41" s="8">
        <v>3.9899999999999998E-2</v>
      </c>
      <c r="J41" s="11">
        <v>7.6399999999999996E-2</v>
      </c>
      <c r="K41" s="4">
        <v>1.67E-2</v>
      </c>
      <c r="L41" s="4">
        <v>1.6899999999999998E-2</v>
      </c>
      <c r="M41" s="4">
        <v>2.1700000000000001E-2</v>
      </c>
      <c r="N41" s="4">
        <v>2.3699999999999999E-2</v>
      </c>
      <c r="O41" s="5">
        <v>1.5599999999999999E-2</v>
      </c>
      <c r="P41" s="7">
        <v>3.5000000000000003E-2</v>
      </c>
      <c r="Q41" s="4">
        <v>2.3599999999999999E-2</v>
      </c>
      <c r="R41" s="4">
        <v>2.0799999999999999E-2</v>
      </c>
      <c r="AQ41" s="17">
        <v>0.31890000000000002</v>
      </c>
      <c r="AR41" s="8">
        <v>5.0099999999999999E-2</v>
      </c>
      <c r="AS41" s="15">
        <v>0.11269999999999999</v>
      </c>
      <c r="AT41" s="12">
        <v>5.3E-3</v>
      </c>
      <c r="AU41" s="8">
        <v>5.9400000000000001E-2</v>
      </c>
      <c r="AV41" s="15">
        <v>0.1196</v>
      </c>
      <c r="AW41" s="5">
        <v>1.0200000000000001E-2</v>
      </c>
      <c r="AX41" s="11">
        <v>8.5199999999999998E-2</v>
      </c>
      <c r="AY41" s="12">
        <v>6.0000000000000001E-3</v>
      </c>
      <c r="AZ41" s="16">
        <v>0.46860000000000002</v>
      </c>
      <c r="BA41" s="15">
        <v>0.10340000000000001</v>
      </c>
      <c r="BB41" s="13">
        <v>6.4999999999999997E-3</v>
      </c>
      <c r="BC41" s="12">
        <v>5.4999999999999997E-3</v>
      </c>
      <c r="BD41" s="13">
        <v>6.4000000000000003E-3</v>
      </c>
      <c r="BE41" s="8">
        <v>5.1200000000000002E-2</v>
      </c>
    </row>
    <row r="42" spans="5:80" x14ac:dyDescent="0.2">
      <c r="E42" s="13">
        <v>9.7000000000000003E-3</v>
      </c>
      <c r="F42" s="12">
        <v>5.7999999999999996E-3</v>
      </c>
      <c r="G42" s="8">
        <v>4.2500000000000003E-2</v>
      </c>
      <c r="H42" s="5">
        <v>1.0500000000000001E-2</v>
      </c>
      <c r="I42" s="8">
        <v>4.4999999999999998E-2</v>
      </c>
      <c r="J42" s="11">
        <v>8.4400000000000003E-2</v>
      </c>
      <c r="K42" s="4">
        <v>1.9E-2</v>
      </c>
      <c r="L42" s="4">
        <v>1.72E-2</v>
      </c>
      <c r="M42" s="4">
        <v>2.4899999999999999E-2</v>
      </c>
      <c r="N42" s="4">
        <v>2.4500000000000001E-2</v>
      </c>
      <c r="O42" s="5">
        <v>1.5599999999999999E-2</v>
      </c>
      <c r="P42" s="7">
        <v>3.6600000000000001E-2</v>
      </c>
      <c r="Q42" s="7">
        <v>2.9399999999999999E-2</v>
      </c>
      <c r="R42" s="4">
        <v>2.3800000000000002E-2</v>
      </c>
      <c r="AQ42" s="17">
        <v>0.32219999999999999</v>
      </c>
      <c r="AR42" s="8">
        <v>5.2600000000000001E-2</v>
      </c>
      <c r="AS42" s="15">
        <v>0.1134</v>
      </c>
      <c r="AT42" s="12">
        <v>5.4000000000000003E-3</v>
      </c>
      <c r="AU42" s="8">
        <v>6.13E-2</v>
      </c>
      <c r="AV42" s="15">
        <v>0.12559999999999999</v>
      </c>
      <c r="AW42" s="5">
        <v>1.23E-2</v>
      </c>
      <c r="AX42" s="11">
        <v>8.8400000000000006E-2</v>
      </c>
      <c r="AY42" s="12">
        <v>6.3E-3</v>
      </c>
      <c r="AZ42" s="16">
        <v>0.47589999999999999</v>
      </c>
      <c r="BA42" s="15">
        <v>0.1071</v>
      </c>
      <c r="BB42" s="13">
        <v>6.6E-3</v>
      </c>
      <c r="BC42" s="12">
        <v>5.4999999999999997E-3</v>
      </c>
      <c r="BD42" s="13">
        <v>6.8999999999999999E-3</v>
      </c>
      <c r="BE42" s="8">
        <v>5.3600000000000002E-2</v>
      </c>
    </row>
    <row r="43" spans="5:80" x14ac:dyDescent="0.2">
      <c r="E43" s="13">
        <v>9.7000000000000003E-3</v>
      </c>
      <c r="F43" s="12">
        <v>5.8999999999999999E-3</v>
      </c>
      <c r="G43" s="8">
        <v>4.8500000000000001E-2</v>
      </c>
      <c r="H43" s="5">
        <v>1.0699999999999999E-2</v>
      </c>
      <c r="I43" s="8">
        <v>4.5100000000000001E-2</v>
      </c>
      <c r="J43" s="11">
        <v>8.8499999999999995E-2</v>
      </c>
      <c r="K43" s="4">
        <v>2.0400000000000001E-2</v>
      </c>
      <c r="L43" s="4">
        <v>1.7399999999999999E-2</v>
      </c>
      <c r="M43" s="7">
        <v>2.5700000000000001E-2</v>
      </c>
      <c r="N43" s="4">
        <v>2.46E-2</v>
      </c>
      <c r="O43" s="4">
        <v>1.6899999999999998E-2</v>
      </c>
      <c r="P43" s="7">
        <v>3.7199999999999997E-2</v>
      </c>
      <c r="Q43" s="7">
        <v>3.9399999999999998E-2</v>
      </c>
      <c r="R43" s="7">
        <v>2.52E-2</v>
      </c>
      <c r="AQ43" s="17">
        <v>0.35420000000000001</v>
      </c>
      <c r="AR43" s="8">
        <v>5.4600000000000003E-2</v>
      </c>
      <c r="AS43" s="15">
        <v>0.1186</v>
      </c>
      <c r="AT43" s="12">
        <v>6.1999999999999998E-3</v>
      </c>
      <c r="AU43" s="8">
        <v>6.3100000000000003E-2</v>
      </c>
      <c r="AV43" s="15">
        <v>0.12970000000000001</v>
      </c>
      <c r="AW43" s="7">
        <v>2.7E-2</v>
      </c>
      <c r="AX43" s="11">
        <v>9.3700000000000006E-2</v>
      </c>
      <c r="AY43" s="12">
        <v>6.3E-3</v>
      </c>
      <c r="AZ43" s="16">
        <v>0.48010000000000003</v>
      </c>
      <c r="BA43" s="15">
        <v>0.1075</v>
      </c>
      <c r="BB43" s="13">
        <v>6.7000000000000002E-3</v>
      </c>
      <c r="BC43" s="12">
        <v>5.5999999999999999E-3</v>
      </c>
      <c r="BD43" s="13">
        <v>7.0000000000000001E-3</v>
      </c>
      <c r="BE43" s="8">
        <v>5.3600000000000002E-2</v>
      </c>
    </row>
    <row r="44" spans="5:80" x14ac:dyDescent="0.2">
      <c r="E44" s="13">
        <v>9.7999999999999997E-3</v>
      </c>
      <c r="F44" s="12">
        <v>6.1999999999999998E-3</v>
      </c>
      <c r="G44" s="8">
        <v>5.0799999999999998E-2</v>
      </c>
      <c r="H44" s="4">
        <v>1.8499999999999999E-2</v>
      </c>
      <c r="I44" s="8">
        <v>4.5199999999999997E-2</v>
      </c>
      <c r="J44" s="11">
        <v>8.8700000000000001E-2</v>
      </c>
      <c r="K44" s="4">
        <v>2.1299999999999999E-2</v>
      </c>
      <c r="L44" s="4">
        <v>2.1600000000000001E-2</v>
      </c>
      <c r="M44" s="7">
        <v>2.6700000000000002E-2</v>
      </c>
      <c r="N44" s="7">
        <v>2.5399999999999999E-2</v>
      </c>
      <c r="O44" s="4">
        <v>1.7000000000000001E-2</v>
      </c>
      <c r="P44" s="7">
        <v>3.8600000000000002E-2</v>
      </c>
      <c r="Q44" s="8">
        <v>4.9700000000000001E-2</v>
      </c>
      <c r="R44" s="7">
        <v>2.7E-2</v>
      </c>
      <c r="AQ44" s="17">
        <v>0.36</v>
      </c>
      <c r="AR44" s="8">
        <v>5.6800000000000003E-2</v>
      </c>
      <c r="AS44" s="15">
        <v>0.1188</v>
      </c>
      <c r="AT44" s="13">
        <v>8.3000000000000001E-3</v>
      </c>
      <c r="AU44" s="11">
        <v>6.4199999999999993E-2</v>
      </c>
      <c r="AV44" s="15">
        <v>0.13</v>
      </c>
      <c r="AW44" s="11">
        <v>9.5699999999999993E-2</v>
      </c>
      <c r="AX44" s="15">
        <v>0.1009</v>
      </c>
      <c r="AY44" s="13">
        <v>7.1999999999999998E-3</v>
      </c>
      <c r="AZ44" s="16">
        <v>0.50449999999999995</v>
      </c>
      <c r="BA44" s="15">
        <v>0.1124</v>
      </c>
      <c r="BB44" s="13">
        <v>6.7000000000000002E-3</v>
      </c>
      <c r="BC44" s="12">
        <v>5.7000000000000002E-3</v>
      </c>
      <c r="BD44" s="13">
        <v>7.4000000000000003E-3</v>
      </c>
      <c r="BE44" s="8">
        <v>5.6800000000000003E-2</v>
      </c>
    </row>
    <row r="45" spans="5:80" x14ac:dyDescent="0.2">
      <c r="E45" s="13">
        <v>9.7999999999999997E-3</v>
      </c>
      <c r="F45" s="13">
        <v>6.7999999999999996E-3</v>
      </c>
      <c r="G45" s="8">
        <v>5.3900000000000003E-2</v>
      </c>
      <c r="H45" s="4">
        <v>2.1700000000000001E-2</v>
      </c>
      <c r="I45" s="8">
        <v>4.65E-2</v>
      </c>
      <c r="J45" s="11">
        <v>9.7000000000000003E-2</v>
      </c>
      <c r="K45" s="4">
        <v>2.47E-2</v>
      </c>
      <c r="L45" s="4">
        <v>2.2599999999999999E-2</v>
      </c>
      <c r="M45" s="7">
        <v>2.75E-2</v>
      </c>
      <c r="N45" s="7">
        <v>2.58E-2</v>
      </c>
      <c r="O45" s="4">
        <v>1.7399999999999999E-2</v>
      </c>
      <c r="P45" s="7">
        <v>3.8899999999999997E-2</v>
      </c>
      <c r="Q45" s="8">
        <v>5.2900000000000003E-2</v>
      </c>
      <c r="R45" s="7">
        <v>3.0099999999999998E-2</v>
      </c>
      <c r="AQ45" s="17">
        <v>0.36670000000000003</v>
      </c>
      <c r="AR45" s="8">
        <v>5.7200000000000001E-2</v>
      </c>
      <c r="AS45" s="15">
        <v>0.1217</v>
      </c>
      <c r="AT45" s="13">
        <v>8.5000000000000006E-3</v>
      </c>
      <c r="AU45" s="11">
        <v>6.59E-2</v>
      </c>
      <c r="AV45" s="15">
        <v>0.1343</v>
      </c>
      <c r="AW45" s="15">
        <v>0.10440000000000001</v>
      </c>
      <c r="AX45" s="15">
        <v>0.10489999999999999</v>
      </c>
      <c r="AY45" s="13">
        <v>9.1000000000000004E-3</v>
      </c>
      <c r="AZ45" s="16">
        <v>0.51559999999999995</v>
      </c>
      <c r="BA45" s="15">
        <v>0.1159</v>
      </c>
      <c r="BB45" s="13">
        <v>6.7999999999999996E-3</v>
      </c>
      <c r="BC45" s="12">
        <v>6.0000000000000001E-3</v>
      </c>
      <c r="BD45" s="13">
        <v>7.4000000000000003E-3</v>
      </c>
      <c r="BE45" s="8">
        <v>5.7799999999999997E-2</v>
      </c>
    </row>
    <row r="46" spans="5:80" x14ac:dyDescent="0.2">
      <c r="E46" s="13">
        <v>9.9000000000000008E-3</v>
      </c>
      <c r="F46" s="13">
        <v>6.8999999999999999E-3</v>
      </c>
      <c r="G46" s="8">
        <v>5.5199999999999999E-2</v>
      </c>
      <c r="H46" s="4">
        <v>2.1899999999999999E-2</v>
      </c>
      <c r="I46" s="8">
        <v>5.04E-2</v>
      </c>
      <c r="J46" s="11">
        <v>9.8500000000000004E-2</v>
      </c>
      <c r="K46" s="7">
        <v>2.5899999999999999E-2</v>
      </c>
      <c r="L46" s="7">
        <v>3.2800000000000003E-2</v>
      </c>
      <c r="M46" s="7">
        <v>3.0099999999999998E-2</v>
      </c>
      <c r="N46" s="7">
        <v>2.9499999999999998E-2</v>
      </c>
      <c r="O46" s="4">
        <v>1.8700000000000001E-2</v>
      </c>
      <c r="P46" s="8">
        <v>4.2799999999999998E-2</v>
      </c>
      <c r="Q46" s="8">
        <v>5.8500000000000003E-2</v>
      </c>
      <c r="R46" s="7">
        <v>3.8699999999999998E-2</v>
      </c>
      <c r="AQ46" s="17">
        <v>0.371</v>
      </c>
      <c r="AR46" s="11">
        <v>6.4600000000000005E-2</v>
      </c>
      <c r="AS46" s="15">
        <v>0.12559999999999999</v>
      </c>
      <c r="AT46" s="13">
        <v>9.9000000000000008E-3</v>
      </c>
      <c r="AU46" s="11">
        <v>6.8000000000000005E-2</v>
      </c>
      <c r="AV46" s="15">
        <v>0.13450000000000001</v>
      </c>
      <c r="AW46" s="15">
        <v>0.1125</v>
      </c>
      <c r="AX46" s="15">
        <v>0.10979999999999999</v>
      </c>
      <c r="AY46" s="13">
        <v>9.1000000000000004E-3</v>
      </c>
      <c r="AZ46" s="16">
        <v>0.5403</v>
      </c>
      <c r="BA46" s="15">
        <v>0.1166</v>
      </c>
      <c r="BB46" s="13">
        <v>6.8999999999999999E-3</v>
      </c>
      <c r="BC46" s="12">
        <v>6.3E-3</v>
      </c>
      <c r="BD46" s="13">
        <v>7.7999999999999996E-3</v>
      </c>
      <c r="BE46" s="8">
        <v>5.8799999999999998E-2</v>
      </c>
    </row>
    <row r="47" spans="5:80" x14ac:dyDescent="0.2">
      <c r="E47" s="5">
        <v>1.03E-2</v>
      </c>
      <c r="F47" s="13">
        <v>7.1999999999999998E-3</v>
      </c>
      <c r="G47" s="11">
        <v>6.7199999999999996E-2</v>
      </c>
      <c r="H47" s="7">
        <v>2.5999999999999999E-2</v>
      </c>
      <c r="I47" s="8">
        <v>5.0900000000000001E-2</v>
      </c>
      <c r="J47" s="15">
        <v>0.10050000000000001</v>
      </c>
      <c r="K47" s="7">
        <v>3.6499999999999998E-2</v>
      </c>
      <c r="L47" s="7">
        <v>3.3700000000000001E-2</v>
      </c>
      <c r="M47" s="7">
        <v>3.0800000000000001E-2</v>
      </c>
      <c r="N47" s="7">
        <v>3.0300000000000001E-2</v>
      </c>
      <c r="O47" s="4">
        <v>2.0400000000000001E-2</v>
      </c>
      <c r="P47" s="8">
        <v>4.3799999999999999E-2</v>
      </c>
      <c r="Q47" s="8">
        <v>6.2E-2</v>
      </c>
      <c r="R47" s="8">
        <v>4.1599999999999998E-2</v>
      </c>
      <c r="AQ47" s="16">
        <v>0.4133</v>
      </c>
      <c r="AR47" s="11">
        <v>6.8500000000000005E-2</v>
      </c>
      <c r="AS47" s="15">
        <v>0.129</v>
      </c>
      <c r="AT47" s="5">
        <v>1.0200000000000001E-2</v>
      </c>
      <c r="AU47" s="11">
        <v>7.0699999999999999E-2</v>
      </c>
      <c r="AV47" s="15">
        <v>0.14230000000000001</v>
      </c>
      <c r="AW47" s="15">
        <v>0.1202</v>
      </c>
      <c r="AX47" s="15">
        <v>0.10979999999999999</v>
      </c>
      <c r="AY47" s="5">
        <v>1.2200000000000001E-2</v>
      </c>
      <c r="AZ47" s="16">
        <v>0.54420000000000002</v>
      </c>
      <c r="BA47" s="15">
        <v>0.1174</v>
      </c>
      <c r="BB47" s="13">
        <v>6.8999999999999999E-3</v>
      </c>
      <c r="BC47" s="13">
        <v>6.7999999999999996E-3</v>
      </c>
      <c r="BD47" s="13">
        <v>8.5000000000000006E-3</v>
      </c>
      <c r="BE47" s="8">
        <v>6.0199999999999997E-2</v>
      </c>
    </row>
    <row r="48" spans="5:80" x14ac:dyDescent="0.2">
      <c r="E48" s="5">
        <v>1.04E-2</v>
      </c>
      <c r="F48" s="5">
        <v>1.03E-2</v>
      </c>
      <c r="G48" s="11">
        <v>7.0199999999999999E-2</v>
      </c>
      <c r="H48" s="7">
        <v>2.9899999999999999E-2</v>
      </c>
      <c r="I48" s="8">
        <v>5.2699999999999997E-2</v>
      </c>
      <c r="J48" s="15">
        <v>0.1028</v>
      </c>
      <c r="K48" s="8">
        <v>5.2400000000000002E-2</v>
      </c>
      <c r="L48" s="7">
        <v>3.39E-2</v>
      </c>
      <c r="M48" s="7">
        <v>3.2399999999999998E-2</v>
      </c>
      <c r="N48" s="7">
        <v>3.0800000000000001E-2</v>
      </c>
      <c r="O48" s="4">
        <v>2.1100000000000001E-2</v>
      </c>
      <c r="P48" s="8">
        <v>4.4600000000000001E-2</v>
      </c>
      <c r="Q48" s="8">
        <v>6.25E-2</v>
      </c>
      <c r="R48" s="8">
        <v>4.6399999999999997E-2</v>
      </c>
      <c r="AQ48" s="16">
        <v>0.4234</v>
      </c>
      <c r="AR48" s="11">
        <v>7.0400000000000004E-2</v>
      </c>
      <c r="AS48" s="15">
        <v>0.13</v>
      </c>
      <c r="AT48" s="5">
        <v>1.11E-2</v>
      </c>
      <c r="AU48" s="11">
        <v>7.1300000000000002E-2</v>
      </c>
      <c r="AV48" s="15">
        <v>0.14360000000000001</v>
      </c>
      <c r="AW48" s="15">
        <v>0.12130000000000001</v>
      </c>
      <c r="AX48" s="15">
        <v>0.11650000000000001</v>
      </c>
      <c r="AY48" s="5">
        <v>1.26E-2</v>
      </c>
      <c r="AZ48" s="16">
        <v>0.60150000000000003</v>
      </c>
      <c r="BA48" s="15">
        <v>0.1195</v>
      </c>
      <c r="BB48" s="13">
        <v>7.1000000000000004E-3</v>
      </c>
      <c r="BC48" s="13">
        <v>7.1000000000000004E-3</v>
      </c>
      <c r="BD48" s="5">
        <v>1.0800000000000001E-2</v>
      </c>
      <c r="BE48" s="11">
        <v>6.3200000000000006E-2</v>
      </c>
    </row>
    <row r="49" spans="5:57" x14ac:dyDescent="0.2">
      <c r="E49" s="5">
        <v>1.0500000000000001E-2</v>
      </c>
      <c r="F49" s="5">
        <v>1.1599999999999999E-2</v>
      </c>
      <c r="G49" s="11">
        <v>7.0999999999999994E-2</v>
      </c>
      <c r="H49" s="8">
        <v>4.2700000000000002E-2</v>
      </c>
      <c r="I49" s="8">
        <v>5.3999999999999999E-2</v>
      </c>
      <c r="J49" s="15">
        <v>0.1038</v>
      </c>
      <c r="K49" s="8">
        <v>6.1600000000000002E-2</v>
      </c>
      <c r="L49" s="7">
        <v>3.4599999999999999E-2</v>
      </c>
      <c r="M49" s="8">
        <v>4.3499999999999997E-2</v>
      </c>
      <c r="N49" s="7">
        <v>3.1300000000000001E-2</v>
      </c>
      <c r="O49" s="4">
        <v>2.1899999999999999E-2</v>
      </c>
      <c r="P49" s="8">
        <v>4.7899999999999998E-2</v>
      </c>
      <c r="Q49" s="8">
        <v>6.2600000000000003E-2</v>
      </c>
      <c r="R49" s="8">
        <v>4.9299999999999997E-2</v>
      </c>
      <c r="AQ49" s="16">
        <v>0.42359999999999998</v>
      </c>
      <c r="AR49" s="11">
        <v>7.2300000000000003E-2</v>
      </c>
      <c r="AS49" s="15">
        <v>0.13919999999999999</v>
      </c>
      <c r="AT49" s="5">
        <v>1.11E-2</v>
      </c>
      <c r="AU49" s="11">
        <v>7.1999999999999995E-2</v>
      </c>
      <c r="AV49" s="15">
        <v>0.14419999999999999</v>
      </c>
      <c r="AW49" s="15">
        <v>0.1227</v>
      </c>
      <c r="AX49" s="15">
        <v>0.1414</v>
      </c>
      <c r="AY49" s="15">
        <v>0.1132</v>
      </c>
      <c r="AZ49" s="16">
        <v>0.61750000000000005</v>
      </c>
      <c r="BA49" s="15">
        <v>0.12189999999999999</v>
      </c>
      <c r="BB49" s="13">
        <v>7.1000000000000004E-3</v>
      </c>
      <c r="BC49" s="13">
        <v>7.4000000000000003E-3</v>
      </c>
      <c r="BD49" s="5">
        <v>1.29E-2</v>
      </c>
      <c r="BE49" s="11">
        <v>6.3799999999999996E-2</v>
      </c>
    </row>
    <row r="50" spans="5:57" x14ac:dyDescent="0.2">
      <c r="E50" s="5">
        <v>1.0500000000000001E-2</v>
      </c>
      <c r="F50" s="5">
        <v>1.1900000000000001E-2</v>
      </c>
      <c r="G50" s="11">
        <v>8.3699999999999997E-2</v>
      </c>
      <c r="H50" s="8">
        <v>5.2699999999999997E-2</v>
      </c>
      <c r="I50" s="8">
        <v>5.9799999999999999E-2</v>
      </c>
      <c r="J50" s="15">
        <v>0.1043</v>
      </c>
      <c r="K50" s="11">
        <v>6.5199999999999994E-2</v>
      </c>
      <c r="L50" s="7">
        <v>3.5299999999999998E-2</v>
      </c>
      <c r="M50" s="8">
        <v>4.5199999999999997E-2</v>
      </c>
      <c r="N50" s="7">
        <v>3.4000000000000002E-2</v>
      </c>
      <c r="O50" s="4">
        <v>2.2700000000000001E-2</v>
      </c>
      <c r="P50" s="8">
        <v>5.16E-2</v>
      </c>
      <c r="Q50" s="11">
        <v>6.5500000000000003E-2</v>
      </c>
      <c r="R50" s="8">
        <v>5.0099999999999999E-2</v>
      </c>
      <c r="AQ50" s="16">
        <v>0.44979999999999998</v>
      </c>
      <c r="AR50" s="11">
        <v>7.3099999999999998E-2</v>
      </c>
      <c r="AS50" s="15">
        <v>0.1404</v>
      </c>
      <c r="AT50" s="4">
        <v>1.9800000000000002E-2</v>
      </c>
      <c r="AU50" s="11">
        <v>7.3300000000000004E-2</v>
      </c>
      <c r="AV50" s="15">
        <v>0.1469</v>
      </c>
      <c r="AW50" s="15">
        <v>0.13120000000000001</v>
      </c>
      <c r="AX50" s="15">
        <v>0.15340000000000001</v>
      </c>
      <c r="AY50" s="15">
        <v>0.1236</v>
      </c>
      <c r="AZ50" s="18">
        <v>0.65959999999999996</v>
      </c>
      <c r="BA50" s="15">
        <v>0.1278</v>
      </c>
      <c r="BB50" s="13">
        <v>7.4000000000000003E-3</v>
      </c>
      <c r="BC50" s="13">
        <v>7.9000000000000008E-3</v>
      </c>
      <c r="BD50" s="4">
        <v>1.9300000000000001E-2</v>
      </c>
      <c r="BE50" s="11">
        <v>6.5600000000000006E-2</v>
      </c>
    </row>
    <row r="51" spans="5:57" x14ac:dyDescent="0.2">
      <c r="E51" s="5">
        <v>1.06E-2</v>
      </c>
      <c r="F51" s="5">
        <v>1.5599999999999999E-2</v>
      </c>
      <c r="G51" s="11">
        <v>8.77E-2</v>
      </c>
      <c r="H51" s="8">
        <v>0.06</v>
      </c>
      <c r="I51" s="11">
        <v>6.4899999999999999E-2</v>
      </c>
      <c r="J51" s="15">
        <v>0.1055</v>
      </c>
      <c r="K51" s="11">
        <v>7.9899999999999999E-2</v>
      </c>
      <c r="L51" s="7">
        <v>3.6299999999999999E-2</v>
      </c>
      <c r="M51" s="8">
        <v>4.5400000000000003E-2</v>
      </c>
      <c r="N51" s="7">
        <v>3.49E-2</v>
      </c>
      <c r="O51" s="4">
        <v>2.2800000000000001E-2</v>
      </c>
      <c r="P51" s="8">
        <v>5.1700000000000003E-2</v>
      </c>
      <c r="Q51" s="11">
        <v>6.8500000000000005E-2</v>
      </c>
      <c r="R51" s="8">
        <v>5.0999999999999997E-2</v>
      </c>
      <c r="AQ51" s="16">
        <v>0.45150000000000001</v>
      </c>
      <c r="AR51" s="11">
        <v>7.6200000000000004E-2</v>
      </c>
      <c r="AS51" s="15">
        <v>0.14360000000000001</v>
      </c>
      <c r="AT51" s="4">
        <v>2.2800000000000001E-2</v>
      </c>
      <c r="AU51" s="11">
        <v>7.5399999999999995E-2</v>
      </c>
      <c r="AV51" s="15">
        <v>0.14849999999999999</v>
      </c>
      <c r="AW51" s="15">
        <v>0.13539999999999999</v>
      </c>
      <c r="AX51" s="15">
        <v>0.15679999999999999</v>
      </c>
      <c r="AY51" s="15">
        <v>0.1459</v>
      </c>
      <c r="AZ51" s="18">
        <v>0.66069999999999995</v>
      </c>
      <c r="BA51" s="15">
        <v>0.12889999999999999</v>
      </c>
      <c r="BB51" s="13">
        <v>7.7000000000000002E-3</v>
      </c>
      <c r="BC51" s="13">
        <v>8.0000000000000002E-3</v>
      </c>
      <c r="BD51" s="7">
        <v>2.5399999999999999E-2</v>
      </c>
      <c r="BE51" s="11">
        <v>6.7000000000000004E-2</v>
      </c>
    </row>
    <row r="52" spans="5:57" x14ac:dyDescent="0.2">
      <c r="E52" s="5">
        <v>1.0699999999999999E-2</v>
      </c>
      <c r="F52" s="7">
        <v>2.9100000000000001E-2</v>
      </c>
      <c r="G52" s="11">
        <v>9.0800000000000006E-2</v>
      </c>
      <c r="H52" s="11">
        <v>6.3500000000000001E-2</v>
      </c>
      <c r="I52" s="11">
        <v>7.9500000000000001E-2</v>
      </c>
      <c r="J52" s="15">
        <v>0.1234</v>
      </c>
      <c r="K52" s="11">
        <v>8.0600000000000005E-2</v>
      </c>
      <c r="L52" s="7">
        <v>3.6499999999999998E-2</v>
      </c>
      <c r="M52" s="8">
        <v>5.3800000000000001E-2</v>
      </c>
      <c r="N52" s="7">
        <v>3.7900000000000003E-2</v>
      </c>
      <c r="O52" s="7">
        <v>2.9899999999999999E-2</v>
      </c>
      <c r="P52" s="8">
        <v>5.2400000000000002E-2</v>
      </c>
      <c r="Q52" s="11">
        <v>8.0399999999999999E-2</v>
      </c>
      <c r="R52" s="8">
        <v>5.7099999999999998E-2</v>
      </c>
      <c r="AQ52" s="16">
        <v>0.46100000000000002</v>
      </c>
      <c r="AR52" s="11">
        <v>9.1200000000000003E-2</v>
      </c>
      <c r="AS52" s="15">
        <v>0.14449999999999999</v>
      </c>
      <c r="AT52" s="8">
        <v>4.5499999999999999E-2</v>
      </c>
      <c r="AU52" s="11">
        <v>7.5800000000000006E-2</v>
      </c>
      <c r="AV52" s="15">
        <v>0.15060000000000001</v>
      </c>
      <c r="AW52" s="14">
        <v>0.16930000000000001</v>
      </c>
      <c r="AX52" s="15">
        <v>0.15740000000000001</v>
      </c>
      <c r="AY52" s="15">
        <v>0.14749999999999999</v>
      </c>
      <c r="AZ52" s="18">
        <v>0.6825</v>
      </c>
      <c r="BA52" s="15">
        <v>0.13059999999999999</v>
      </c>
      <c r="BB52" s="13">
        <v>7.7999999999999996E-3</v>
      </c>
      <c r="BC52" s="13">
        <v>8.2000000000000007E-3</v>
      </c>
      <c r="BD52" s="7">
        <v>3.04E-2</v>
      </c>
      <c r="BE52" s="11">
        <v>6.8500000000000005E-2</v>
      </c>
    </row>
    <row r="53" spans="5:57" x14ac:dyDescent="0.2">
      <c r="E53" s="5">
        <v>1.0999999999999999E-2</v>
      </c>
      <c r="F53" s="7">
        <v>3.2899999999999999E-2</v>
      </c>
      <c r="G53" s="11">
        <v>9.9599999999999994E-2</v>
      </c>
      <c r="H53" s="11">
        <v>6.8000000000000005E-2</v>
      </c>
      <c r="I53" s="11">
        <v>8.3500000000000005E-2</v>
      </c>
      <c r="J53" s="15">
        <v>0.1313</v>
      </c>
      <c r="K53" s="11">
        <v>8.4099999999999994E-2</v>
      </c>
      <c r="L53" s="7">
        <v>3.6999999999999998E-2</v>
      </c>
      <c r="M53" s="8">
        <v>5.4100000000000002E-2</v>
      </c>
      <c r="N53" s="8">
        <v>5.4199999999999998E-2</v>
      </c>
      <c r="O53" s="7">
        <v>3.3799999999999997E-2</v>
      </c>
      <c r="P53" s="8">
        <v>5.3499999999999999E-2</v>
      </c>
      <c r="Q53" s="11">
        <v>8.6599999999999996E-2</v>
      </c>
      <c r="R53" s="8">
        <v>6.0699999999999997E-2</v>
      </c>
      <c r="AQ53" s="16">
        <v>0.48080000000000001</v>
      </c>
      <c r="AR53" s="11">
        <v>9.9299999999999999E-2</v>
      </c>
      <c r="AS53" s="15">
        <v>0.14929999999999999</v>
      </c>
      <c r="AT53" s="8">
        <v>4.8599999999999997E-2</v>
      </c>
      <c r="AU53" s="11">
        <v>7.85E-2</v>
      </c>
      <c r="AV53" s="15">
        <v>0.15079999999999999</v>
      </c>
      <c r="AW53" s="14">
        <v>0.1716</v>
      </c>
      <c r="AX53" s="15">
        <v>0.1583</v>
      </c>
      <c r="AY53" s="14">
        <v>0.1686</v>
      </c>
      <c r="AZ53" s="18">
        <v>0.7077</v>
      </c>
      <c r="BA53" s="15">
        <v>0.13139999999999999</v>
      </c>
      <c r="BB53" s="13">
        <v>7.7999999999999996E-3</v>
      </c>
      <c r="BC53" s="13">
        <v>9.5999999999999992E-3</v>
      </c>
      <c r="BD53" s="11">
        <v>7.5300000000000006E-2</v>
      </c>
      <c r="BE53" s="11">
        <v>7.0499999999999993E-2</v>
      </c>
    </row>
    <row r="54" spans="5:57" x14ac:dyDescent="0.2">
      <c r="E54" s="5">
        <v>1.0999999999999999E-2</v>
      </c>
      <c r="F54" s="7">
        <v>3.6400000000000002E-2</v>
      </c>
      <c r="G54" s="15">
        <v>0.10489999999999999</v>
      </c>
      <c r="H54" s="11">
        <v>8.2699999999999996E-2</v>
      </c>
      <c r="I54" s="11">
        <v>8.3599999999999994E-2</v>
      </c>
      <c r="J54" s="15">
        <v>0.1326</v>
      </c>
      <c r="K54" s="11">
        <v>8.6400000000000005E-2</v>
      </c>
      <c r="L54" s="7">
        <v>3.8600000000000002E-2</v>
      </c>
      <c r="M54" s="8">
        <v>5.9799999999999999E-2</v>
      </c>
      <c r="N54" s="8">
        <v>5.4699999999999999E-2</v>
      </c>
      <c r="O54" s="7">
        <v>3.4000000000000002E-2</v>
      </c>
      <c r="P54" s="8">
        <v>5.5599999999999997E-2</v>
      </c>
      <c r="Q54" s="11">
        <v>8.9499999999999996E-2</v>
      </c>
      <c r="R54" s="8">
        <v>6.1400000000000003E-2</v>
      </c>
      <c r="AQ54" s="16">
        <v>0.49020000000000002</v>
      </c>
      <c r="AR54" s="15">
        <v>0.10009999999999999</v>
      </c>
      <c r="AS54" s="15">
        <v>0.15010000000000001</v>
      </c>
      <c r="AT54" s="8">
        <v>5.8299999999999998E-2</v>
      </c>
      <c r="AU54" s="11">
        <v>8.0799999999999997E-2</v>
      </c>
      <c r="AV54" s="15">
        <v>0.1583</v>
      </c>
      <c r="AW54" s="14">
        <v>0.20369999999999999</v>
      </c>
      <c r="AX54" s="14">
        <v>0.1598</v>
      </c>
      <c r="AY54" s="14">
        <v>0.17749999999999999</v>
      </c>
      <c r="AZ54" s="18">
        <v>0.70940000000000003</v>
      </c>
      <c r="BA54" s="15">
        <v>0.13800000000000001</v>
      </c>
      <c r="BB54" s="13">
        <v>7.9000000000000008E-3</v>
      </c>
      <c r="BC54" s="5">
        <v>1.03E-2</v>
      </c>
      <c r="BD54" s="11">
        <v>8.2900000000000001E-2</v>
      </c>
      <c r="BE54" s="11">
        <v>7.1599999999999997E-2</v>
      </c>
    </row>
    <row r="55" spans="5:57" x14ac:dyDescent="0.2">
      <c r="E55" s="5">
        <v>1.12E-2</v>
      </c>
      <c r="F55" s="11">
        <v>7.8799999999999995E-2</v>
      </c>
      <c r="G55" s="15">
        <v>0.10639999999999999</v>
      </c>
      <c r="H55" s="11">
        <v>8.9300000000000004E-2</v>
      </c>
      <c r="I55" s="11">
        <v>9.5399999999999999E-2</v>
      </c>
      <c r="J55" s="15">
        <v>0.13519999999999999</v>
      </c>
      <c r="K55" s="11">
        <v>8.9599999999999999E-2</v>
      </c>
      <c r="L55" s="8">
        <v>4.1000000000000002E-2</v>
      </c>
      <c r="M55" s="11">
        <v>6.3899999999999998E-2</v>
      </c>
      <c r="N55" s="11">
        <v>6.6500000000000004E-2</v>
      </c>
      <c r="O55" s="7">
        <v>3.4299999999999997E-2</v>
      </c>
      <c r="P55" s="8">
        <v>5.7099999999999998E-2</v>
      </c>
      <c r="Q55" s="11">
        <v>9.7500000000000003E-2</v>
      </c>
      <c r="R55" s="11">
        <v>6.4600000000000005E-2</v>
      </c>
      <c r="AQ55" s="16">
        <v>0.50880000000000003</v>
      </c>
      <c r="AR55" s="15">
        <v>0.1019</v>
      </c>
      <c r="AS55" s="14">
        <v>0.16239999999999999</v>
      </c>
      <c r="AT55" s="8">
        <v>6.1499999999999999E-2</v>
      </c>
      <c r="AU55" s="11">
        <v>8.5800000000000001E-2</v>
      </c>
      <c r="AV55" s="14">
        <v>0.1598</v>
      </c>
      <c r="AW55" s="14">
        <v>0.2059</v>
      </c>
      <c r="AX55" s="14">
        <v>0.16539999999999999</v>
      </c>
      <c r="AY55" s="14">
        <v>0.19819999999999999</v>
      </c>
      <c r="AZ55" s="18">
        <v>0.86070000000000002</v>
      </c>
      <c r="BA55" s="15">
        <v>0.14449999999999999</v>
      </c>
      <c r="BB55" s="13">
        <v>7.9000000000000008E-3</v>
      </c>
      <c r="BC55" s="5">
        <v>1.2E-2</v>
      </c>
      <c r="BD55" s="11">
        <v>9.06E-2</v>
      </c>
      <c r="BE55" s="11">
        <v>7.1800000000000003E-2</v>
      </c>
    </row>
    <row r="56" spans="5:57" x14ac:dyDescent="0.2">
      <c r="E56" s="5">
        <v>1.1900000000000001E-2</v>
      </c>
      <c r="F56" s="11">
        <v>8.4400000000000003E-2</v>
      </c>
      <c r="G56" s="15">
        <v>0.1159</v>
      </c>
      <c r="H56" s="11">
        <v>9.0300000000000005E-2</v>
      </c>
      <c r="I56" s="15">
        <v>0.1009</v>
      </c>
      <c r="J56" s="15">
        <v>0.1492</v>
      </c>
      <c r="K56" s="11">
        <v>9.4200000000000006E-2</v>
      </c>
      <c r="L56" s="8">
        <v>4.8500000000000001E-2</v>
      </c>
      <c r="M56" s="11">
        <v>6.93E-2</v>
      </c>
      <c r="N56" s="11">
        <v>7.4700000000000003E-2</v>
      </c>
      <c r="O56" s="7">
        <v>3.61E-2</v>
      </c>
      <c r="P56" s="8">
        <v>5.7700000000000001E-2</v>
      </c>
      <c r="Q56" s="15">
        <v>0.1041</v>
      </c>
      <c r="R56" s="11">
        <v>7.7100000000000002E-2</v>
      </c>
      <c r="AQ56" s="16">
        <v>0.51519999999999999</v>
      </c>
      <c r="AR56" s="15">
        <v>0.10580000000000001</v>
      </c>
      <c r="AS56" s="14">
        <v>0.18579999999999999</v>
      </c>
      <c r="AT56" s="11">
        <v>8.5099999999999995E-2</v>
      </c>
      <c r="AU56" s="11">
        <v>9.2200000000000004E-2</v>
      </c>
      <c r="AV56" s="14">
        <v>0.1668</v>
      </c>
      <c r="AW56" s="14">
        <v>0.21160000000000001</v>
      </c>
      <c r="AX56" s="14">
        <v>0.18659999999999999</v>
      </c>
      <c r="AY56" s="14">
        <v>0.19819999999999999</v>
      </c>
      <c r="AZ56" s="19">
        <v>1.1011</v>
      </c>
      <c r="BA56" s="15">
        <v>0.14499999999999999</v>
      </c>
      <c r="BB56" s="13">
        <v>8.0000000000000002E-3</v>
      </c>
      <c r="BC56" s="11">
        <v>8.2699999999999996E-2</v>
      </c>
      <c r="BD56" s="15">
        <v>0.12839999999999999</v>
      </c>
      <c r="BE56" s="11">
        <v>7.46E-2</v>
      </c>
    </row>
    <row r="57" spans="5:57" x14ac:dyDescent="0.2">
      <c r="E57" s="5">
        <v>1.2200000000000001E-2</v>
      </c>
      <c r="F57" s="11">
        <v>8.5199999999999998E-2</v>
      </c>
      <c r="G57" s="15">
        <v>0.1168</v>
      </c>
      <c r="H57" s="15">
        <v>0.104</v>
      </c>
      <c r="I57" s="15">
        <v>0.10199999999999999</v>
      </c>
      <c r="J57" s="14">
        <v>0.16220000000000001</v>
      </c>
      <c r="K57" s="11">
        <v>9.7299999999999998E-2</v>
      </c>
      <c r="L57" s="8">
        <v>5.6399999999999999E-2</v>
      </c>
      <c r="M57" s="11">
        <v>8.0199999999999994E-2</v>
      </c>
      <c r="N57" s="11">
        <v>7.5300000000000006E-2</v>
      </c>
      <c r="O57" s="7">
        <v>3.8399999999999997E-2</v>
      </c>
      <c r="P57" s="11">
        <v>6.7299999999999999E-2</v>
      </c>
      <c r="Q57" s="15">
        <v>0.10589999999999999</v>
      </c>
      <c r="R57" s="11">
        <v>8.1199999999999994E-2</v>
      </c>
      <c r="AQ57" s="16">
        <v>0.52849999999999997</v>
      </c>
      <c r="AR57" s="15">
        <v>0.1077</v>
      </c>
      <c r="AS57" s="14">
        <v>0.18609999999999999</v>
      </c>
      <c r="AT57" s="11">
        <v>9.0300000000000005E-2</v>
      </c>
      <c r="AU57" s="11">
        <v>9.2399999999999996E-2</v>
      </c>
      <c r="AV57" s="14">
        <v>0.17119999999999999</v>
      </c>
      <c r="AW57" s="14">
        <v>0.21629999999999999</v>
      </c>
      <c r="AX57" s="14">
        <v>0.18779999999999999</v>
      </c>
      <c r="AY57" s="14">
        <v>0.20449999999999999</v>
      </c>
      <c r="AZ57" s="19">
        <v>1.1192</v>
      </c>
      <c r="BA57" s="14">
        <v>0.159</v>
      </c>
      <c r="BB57" s="13">
        <v>8.0999999999999996E-3</v>
      </c>
      <c r="BC57" s="11">
        <v>8.4000000000000005E-2</v>
      </c>
      <c r="BD57" s="14">
        <v>0.1638</v>
      </c>
      <c r="BE57" s="11">
        <v>7.6300000000000007E-2</v>
      </c>
    </row>
    <row r="58" spans="5:57" x14ac:dyDescent="0.2">
      <c r="E58" s="5">
        <v>1.26E-2</v>
      </c>
      <c r="F58" s="15">
        <v>0.1061</v>
      </c>
      <c r="G58" s="15">
        <v>0.12609999999999999</v>
      </c>
      <c r="H58" s="15">
        <v>0.1046</v>
      </c>
      <c r="I58" s="15">
        <v>0.1037</v>
      </c>
      <c r="J58" s="14">
        <v>0.1643</v>
      </c>
      <c r="K58" s="15">
        <v>0.1011</v>
      </c>
      <c r="L58" s="8">
        <v>5.7099999999999998E-2</v>
      </c>
      <c r="M58" s="11">
        <v>8.48E-2</v>
      </c>
      <c r="N58" s="11">
        <v>7.6300000000000007E-2</v>
      </c>
      <c r="O58" s="7">
        <v>3.9600000000000003E-2</v>
      </c>
      <c r="P58" s="11">
        <v>7.8299999999999995E-2</v>
      </c>
      <c r="Q58" s="15">
        <v>0.1061</v>
      </c>
      <c r="R58" s="11">
        <v>8.2500000000000004E-2</v>
      </c>
      <c r="AQ58" s="16">
        <v>0.5343</v>
      </c>
      <c r="AR58" s="15">
        <v>0.10979999999999999</v>
      </c>
      <c r="AS58" s="14">
        <v>0.23300000000000001</v>
      </c>
      <c r="AT58" s="11">
        <v>9.1800000000000007E-2</v>
      </c>
      <c r="AU58" s="11">
        <v>9.4100000000000003E-2</v>
      </c>
      <c r="AV58" s="14">
        <v>0.17199999999999999</v>
      </c>
      <c r="AW58" s="14">
        <v>0.22450000000000001</v>
      </c>
      <c r="AX58" s="14">
        <v>0.19059999999999999</v>
      </c>
      <c r="AY58" s="14">
        <v>0.22239999999999999</v>
      </c>
      <c r="AZ58" s="19">
        <v>1.2598</v>
      </c>
      <c r="BA58" s="14">
        <v>0.16539999999999999</v>
      </c>
      <c r="BB58" s="13">
        <v>8.2000000000000007E-3</v>
      </c>
      <c r="BC58" s="11">
        <v>8.6099999999999996E-2</v>
      </c>
      <c r="BD58" s="14">
        <v>0.17050000000000001</v>
      </c>
      <c r="BE58" s="11">
        <v>7.9799999999999996E-2</v>
      </c>
    </row>
    <row r="59" spans="5:57" x14ac:dyDescent="0.2">
      <c r="E59" s="5">
        <v>1.4E-2</v>
      </c>
      <c r="F59" s="15">
        <v>0.10639999999999999</v>
      </c>
      <c r="G59" s="15">
        <v>0.12670000000000001</v>
      </c>
      <c r="H59" s="15">
        <v>0.1069</v>
      </c>
      <c r="I59" s="15">
        <v>0.1042</v>
      </c>
      <c r="J59" s="14">
        <v>0.17169999999999999</v>
      </c>
      <c r="K59" s="15">
        <v>0.1114</v>
      </c>
      <c r="L59" s="8">
        <v>5.7200000000000001E-2</v>
      </c>
      <c r="M59" s="11">
        <v>9.11E-2</v>
      </c>
      <c r="N59" s="11">
        <v>7.7799999999999994E-2</v>
      </c>
      <c r="O59" s="8">
        <v>4.2799999999999998E-2</v>
      </c>
      <c r="P59" s="11">
        <v>8.1000000000000003E-2</v>
      </c>
      <c r="Q59" s="15">
        <v>0.1166</v>
      </c>
      <c r="R59" s="11">
        <v>8.4000000000000005E-2</v>
      </c>
      <c r="AQ59" s="16">
        <v>0.62360000000000004</v>
      </c>
      <c r="AR59" s="15">
        <v>0.1147</v>
      </c>
      <c r="AS59" s="14">
        <v>0.24540000000000001</v>
      </c>
      <c r="AT59" s="15">
        <v>0.11459999999999999</v>
      </c>
      <c r="AU59" s="11">
        <v>9.6799999999999997E-2</v>
      </c>
      <c r="AV59" s="14">
        <v>0.17299999999999999</v>
      </c>
      <c r="AW59" s="14">
        <v>0.22900000000000001</v>
      </c>
      <c r="AX59" s="14">
        <v>0.1953</v>
      </c>
      <c r="AY59" s="14">
        <v>0.23549999999999999</v>
      </c>
      <c r="AZ59" s="19">
        <v>1.3774</v>
      </c>
      <c r="BA59" s="14">
        <v>0.17349999999999999</v>
      </c>
      <c r="BB59" s="13">
        <v>8.3000000000000001E-3</v>
      </c>
      <c r="BC59" s="11">
        <v>9.4200000000000006E-2</v>
      </c>
      <c r="BD59" s="14">
        <v>0.17519999999999999</v>
      </c>
      <c r="BE59" s="11">
        <v>9.7000000000000003E-2</v>
      </c>
    </row>
    <row r="60" spans="5:57" x14ac:dyDescent="0.2">
      <c r="E60" s="5">
        <v>1.43E-2</v>
      </c>
      <c r="F60" s="15">
        <v>0.1079</v>
      </c>
      <c r="G60" s="15">
        <v>0.1285</v>
      </c>
      <c r="H60" s="15">
        <v>0.1116</v>
      </c>
      <c r="I60" s="15">
        <v>0.1119</v>
      </c>
      <c r="J60" s="14">
        <v>0.17649999999999999</v>
      </c>
      <c r="K60" s="15">
        <v>0.1124</v>
      </c>
      <c r="L60" s="11">
        <v>6.9000000000000006E-2</v>
      </c>
      <c r="M60" s="11">
        <v>9.1899999999999996E-2</v>
      </c>
      <c r="N60" s="11">
        <v>7.9000000000000001E-2</v>
      </c>
      <c r="O60" s="8">
        <v>4.3099999999999999E-2</v>
      </c>
      <c r="P60" s="11">
        <v>8.2100000000000006E-2</v>
      </c>
      <c r="Q60" s="15">
        <v>0.12740000000000001</v>
      </c>
      <c r="R60" s="11">
        <v>8.6900000000000005E-2</v>
      </c>
      <c r="AQ60" s="18">
        <v>0.63439999999999996</v>
      </c>
      <c r="AR60" s="15">
        <v>0.1203</v>
      </c>
      <c r="AS60" s="14">
        <v>0.2455</v>
      </c>
      <c r="AT60" s="15">
        <v>0.1258</v>
      </c>
      <c r="AU60" s="15">
        <v>0.10630000000000001</v>
      </c>
      <c r="AV60" s="14">
        <v>0.1741</v>
      </c>
      <c r="AW60" s="14">
        <v>0.24160000000000001</v>
      </c>
      <c r="AX60" s="14">
        <v>0.1971</v>
      </c>
      <c r="AY60" s="14">
        <v>0.24030000000000001</v>
      </c>
      <c r="AZ60" s="19">
        <v>1.5630999999999999</v>
      </c>
      <c r="BA60" s="14">
        <v>0.17710000000000001</v>
      </c>
      <c r="BB60" s="13">
        <v>8.3000000000000001E-3</v>
      </c>
      <c r="BC60" s="11">
        <v>9.98E-2</v>
      </c>
      <c r="BD60" s="14">
        <v>0.18540000000000001</v>
      </c>
      <c r="BE60" s="11">
        <v>9.8599999999999993E-2</v>
      </c>
    </row>
    <row r="61" spans="5:57" x14ac:dyDescent="0.2">
      <c r="E61" s="5">
        <v>1.52E-2</v>
      </c>
      <c r="F61" s="15">
        <v>0.1173</v>
      </c>
      <c r="G61" s="15">
        <v>0.13370000000000001</v>
      </c>
      <c r="H61" s="15">
        <v>0.11550000000000001</v>
      </c>
      <c r="I61" s="15">
        <v>0.1124</v>
      </c>
      <c r="J61" s="14">
        <v>0.17949999999999999</v>
      </c>
      <c r="K61" s="15">
        <v>0.1217</v>
      </c>
      <c r="L61" s="11">
        <v>7.46E-2</v>
      </c>
      <c r="M61" s="11">
        <v>9.2299999999999993E-2</v>
      </c>
      <c r="N61" s="11">
        <v>8.2199999999999995E-2</v>
      </c>
      <c r="O61" s="8">
        <v>4.3200000000000002E-2</v>
      </c>
      <c r="P61" s="11">
        <v>8.2199999999999995E-2</v>
      </c>
      <c r="Q61" s="15">
        <v>0.15540000000000001</v>
      </c>
      <c r="R61" s="15">
        <v>0.10009999999999999</v>
      </c>
      <c r="AQ61" s="18">
        <v>0.65349999999999997</v>
      </c>
      <c r="AR61" s="15">
        <v>0.1232</v>
      </c>
      <c r="AS61" s="17">
        <v>0.26250000000000001</v>
      </c>
      <c r="AT61" s="15">
        <v>0.15509999999999999</v>
      </c>
      <c r="AU61" s="15">
        <v>0.1114</v>
      </c>
      <c r="AV61" s="14">
        <v>0.19489999999999999</v>
      </c>
      <c r="AW61" s="17">
        <v>0.26450000000000001</v>
      </c>
      <c r="AX61" s="14">
        <v>0.20760000000000001</v>
      </c>
      <c r="AY61" s="14">
        <v>0.24929999999999999</v>
      </c>
      <c r="AZ61" s="20">
        <v>1.613</v>
      </c>
      <c r="BA61" s="14">
        <v>0.18049999999999999</v>
      </c>
      <c r="BB61" s="13">
        <v>8.5000000000000006E-3</v>
      </c>
      <c r="BC61" s="15">
        <v>0.1051</v>
      </c>
      <c r="BD61" s="14">
        <v>0.19270000000000001</v>
      </c>
      <c r="BE61" s="11">
        <v>9.9099999999999994E-2</v>
      </c>
    </row>
    <row r="62" spans="5:57" x14ac:dyDescent="0.2">
      <c r="E62" s="4">
        <v>1.7600000000000001E-2</v>
      </c>
      <c r="F62" s="15">
        <v>0.1222</v>
      </c>
      <c r="G62" s="15">
        <v>0.13930000000000001</v>
      </c>
      <c r="H62" s="15">
        <v>0.11840000000000001</v>
      </c>
      <c r="I62" s="15">
        <v>0.11269999999999999</v>
      </c>
      <c r="J62" s="14">
        <v>0.18340000000000001</v>
      </c>
      <c r="K62" s="15">
        <v>0.1424</v>
      </c>
      <c r="L62" s="11">
        <v>0.09</v>
      </c>
      <c r="M62" s="11">
        <v>9.5399999999999999E-2</v>
      </c>
      <c r="N62" s="11">
        <v>8.6599999999999996E-2</v>
      </c>
      <c r="O62" s="8">
        <v>4.4299999999999999E-2</v>
      </c>
      <c r="P62" s="11">
        <v>8.5599999999999996E-2</v>
      </c>
      <c r="Q62" s="14">
        <v>0.17069999999999999</v>
      </c>
      <c r="R62" s="15">
        <v>0.1075</v>
      </c>
      <c r="AQ62" s="18">
        <v>0.70389999999999997</v>
      </c>
      <c r="AR62" s="15">
        <v>0.1244</v>
      </c>
      <c r="AS62" s="17">
        <v>0.28939999999999999</v>
      </c>
      <c r="AT62" s="14">
        <v>0.16309999999999999</v>
      </c>
      <c r="AU62" s="15">
        <v>0.12540000000000001</v>
      </c>
      <c r="AV62" s="14">
        <v>0.19570000000000001</v>
      </c>
      <c r="AW62" s="17">
        <v>0.2833</v>
      </c>
      <c r="AX62" s="14">
        <v>0.21640000000000001</v>
      </c>
      <c r="AY62" s="17">
        <v>0.31030000000000002</v>
      </c>
      <c r="AZ62" s="20">
        <v>1.6771</v>
      </c>
      <c r="BA62" s="14">
        <v>0.18840000000000001</v>
      </c>
      <c r="BB62" s="13">
        <v>8.6E-3</v>
      </c>
      <c r="BC62" s="15">
        <v>0.1147</v>
      </c>
      <c r="BD62" s="14">
        <v>0.1951</v>
      </c>
      <c r="BE62" s="15">
        <v>0.10249999999999999</v>
      </c>
    </row>
    <row r="63" spans="5:57" x14ac:dyDescent="0.2">
      <c r="E63" s="4">
        <v>2.0299999999999999E-2</v>
      </c>
      <c r="F63" s="15">
        <v>0.1229</v>
      </c>
      <c r="G63" s="15">
        <v>0.13980000000000001</v>
      </c>
      <c r="H63" s="15">
        <v>0.1193</v>
      </c>
      <c r="I63" s="15">
        <v>0.11899999999999999</v>
      </c>
      <c r="J63" s="14">
        <v>0.18390000000000001</v>
      </c>
      <c r="K63" s="15">
        <v>0.1434</v>
      </c>
      <c r="L63" s="11">
        <v>9.0700000000000003E-2</v>
      </c>
      <c r="M63" s="15">
        <v>0.1077</v>
      </c>
      <c r="N63" s="11">
        <v>9.1700000000000004E-2</v>
      </c>
      <c r="O63" s="8">
        <v>4.4499999999999998E-2</v>
      </c>
      <c r="P63" s="11">
        <v>9.3899999999999997E-2</v>
      </c>
      <c r="Q63" s="14">
        <v>0.17519999999999999</v>
      </c>
      <c r="R63" s="15">
        <v>0.109</v>
      </c>
      <c r="AQ63" s="18">
        <v>0.71130000000000004</v>
      </c>
      <c r="AR63" s="15">
        <v>0.1249</v>
      </c>
      <c r="AS63" s="17">
        <v>0.29659999999999997</v>
      </c>
      <c r="AT63" s="14">
        <v>0.1918</v>
      </c>
      <c r="AU63" s="15">
        <v>0.12740000000000001</v>
      </c>
      <c r="AV63" s="14">
        <v>0.19950000000000001</v>
      </c>
      <c r="AW63" s="17">
        <v>0.28510000000000002</v>
      </c>
      <c r="AX63" s="14">
        <v>0.24160000000000001</v>
      </c>
      <c r="AY63" s="17">
        <v>0.32519999999999999</v>
      </c>
      <c r="AZ63" s="20">
        <v>1.9473</v>
      </c>
      <c r="BA63" s="14">
        <v>0.19059999999999999</v>
      </c>
      <c r="BB63" s="13">
        <v>8.6999999999999994E-3</v>
      </c>
      <c r="BC63" s="15">
        <v>0.1414</v>
      </c>
      <c r="BD63" s="14">
        <v>0.20169999999999999</v>
      </c>
      <c r="BE63" s="15">
        <v>0.1043</v>
      </c>
    </row>
    <row r="64" spans="5:57" x14ac:dyDescent="0.2">
      <c r="E64" s="4">
        <v>2.47E-2</v>
      </c>
      <c r="F64" s="15">
        <v>0.13120000000000001</v>
      </c>
      <c r="G64" s="15">
        <v>0.1431</v>
      </c>
      <c r="H64" s="15">
        <v>0.1225</v>
      </c>
      <c r="I64" s="15">
        <v>0.1229</v>
      </c>
      <c r="J64" s="14">
        <v>0.21809999999999999</v>
      </c>
      <c r="K64" s="15">
        <v>0.14599999999999999</v>
      </c>
      <c r="L64" s="11">
        <v>9.0800000000000006E-2</v>
      </c>
      <c r="M64" s="15">
        <v>0.12230000000000001</v>
      </c>
      <c r="N64" s="11">
        <v>9.7000000000000003E-2</v>
      </c>
      <c r="O64" s="8">
        <v>4.4600000000000001E-2</v>
      </c>
      <c r="P64" s="11">
        <v>9.8000000000000004E-2</v>
      </c>
      <c r="Q64" s="14">
        <v>0.20430000000000001</v>
      </c>
      <c r="R64" s="15">
        <v>0.1125</v>
      </c>
      <c r="AQ64" s="18">
        <v>0.72689999999999999</v>
      </c>
      <c r="AR64" s="15">
        <v>0.13009999999999999</v>
      </c>
      <c r="AS64" s="17">
        <v>0.30009999999999998</v>
      </c>
      <c r="AT64" s="14">
        <v>0.19969999999999999</v>
      </c>
      <c r="AU64" s="15">
        <v>0.12970000000000001</v>
      </c>
      <c r="AV64" s="14">
        <v>0.20039999999999999</v>
      </c>
      <c r="AW64" s="17">
        <v>0.314</v>
      </c>
      <c r="AX64" s="17">
        <v>0.27550000000000002</v>
      </c>
      <c r="AY64" s="17">
        <v>0.3256</v>
      </c>
      <c r="AZ64" s="20">
        <v>2.1242000000000001</v>
      </c>
      <c r="BA64" s="14">
        <v>0.1918</v>
      </c>
      <c r="BB64" s="13">
        <v>8.8000000000000005E-3</v>
      </c>
      <c r="BC64" s="14">
        <v>0.1636</v>
      </c>
      <c r="BD64" s="14">
        <v>0.2281</v>
      </c>
      <c r="BE64" s="15">
        <v>0.1048</v>
      </c>
    </row>
    <row r="65" spans="5:57" x14ac:dyDescent="0.2">
      <c r="E65" s="8">
        <v>4.2000000000000003E-2</v>
      </c>
      <c r="F65" s="15">
        <v>0.13289999999999999</v>
      </c>
      <c r="G65" s="15">
        <v>0.1449</v>
      </c>
      <c r="H65" s="15">
        <v>0.1241</v>
      </c>
      <c r="I65" s="15">
        <v>0.1346</v>
      </c>
      <c r="J65" s="14">
        <v>0.22950000000000001</v>
      </c>
      <c r="K65" s="14">
        <v>0.17710000000000001</v>
      </c>
      <c r="L65" s="11">
        <v>9.4299999999999995E-2</v>
      </c>
      <c r="M65" s="15">
        <v>0.12470000000000001</v>
      </c>
      <c r="N65" s="15">
        <v>0.1008</v>
      </c>
      <c r="O65" s="8">
        <v>4.4999999999999998E-2</v>
      </c>
      <c r="P65" s="15">
        <v>0.1099</v>
      </c>
      <c r="Q65" s="14">
        <v>0.2243</v>
      </c>
      <c r="R65" s="15">
        <v>0.1192</v>
      </c>
      <c r="AQ65" s="18">
        <v>0.76449999999999996</v>
      </c>
      <c r="AR65" s="15">
        <v>0.13469999999999999</v>
      </c>
      <c r="AS65" s="17">
        <v>0.3049</v>
      </c>
      <c r="AT65" s="14">
        <v>0.20069999999999999</v>
      </c>
      <c r="AU65" s="15">
        <v>0.13189999999999999</v>
      </c>
      <c r="AV65" s="14">
        <v>0.21240000000000001</v>
      </c>
      <c r="AW65" s="17">
        <v>0.318</v>
      </c>
      <c r="AX65" s="17">
        <v>0.28370000000000001</v>
      </c>
      <c r="AY65" s="17">
        <v>0.33589999999999998</v>
      </c>
      <c r="AZ65" s="20">
        <v>2.1520999999999999</v>
      </c>
      <c r="BA65" s="14">
        <v>0.19700000000000001</v>
      </c>
      <c r="BB65" s="13">
        <v>8.8999999999999999E-3</v>
      </c>
      <c r="BC65" s="14">
        <v>0.16719999999999999</v>
      </c>
      <c r="BD65" s="14">
        <v>0.25030000000000002</v>
      </c>
      <c r="BE65" s="15">
        <v>0.1048</v>
      </c>
    </row>
    <row r="66" spans="5:57" x14ac:dyDescent="0.2">
      <c r="E66" s="8">
        <v>4.53E-2</v>
      </c>
      <c r="F66" s="15">
        <v>0.1396</v>
      </c>
      <c r="G66" s="15">
        <v>0.15260000000000001</v>
      </c>
      <c r="H66" s="15">
        <v>0.14099999999999999</v>
      </c>
      <c r="I66" s="15">
        <v>0.1371</v>
      </c>
      <c r="J66" s="17">
        <v>0.29170000000000001</v>
      </c>
      <c r="K66" s="14">
        <v>0.19520000000000001</v>
      </c>
      <c r="L66" s="11">
        <v>9.5399999999999999E-2</v>
      </c>
      <c r="M66" s="15">
        <v>0.12509999999999999</v>
      </c>
      <c r="N66" s="15">
        <v>0.1081</v>
      </c>
      <c r="O66" s="8">
        <v>4.65E-2</v>
      </c>
      <c r="P66" s="15">
        <v>0.1239</v>
      </c>
      <c r="Q66" s="14">
        <v>0.23569999999999999</v>
      </c>
      <c r="R66" s="15">
        <v>0.1205</v>
      </c>
      <c r="AQ66" s="18">
        <v>0.76980000000000004</v>
      </c>
      <c r="AR66" s="15">
        <v>0.13850000000000001</v>
      </c>
      <c r="AS66" s="17">
        <v>0.31850000000000001</v>
      </c>
      <c r="AT66" s="14">
        <v>0.20349999999999999</v>
      </c>
      <c r="AU66" s="15">
        <v>0.1343</v>
      </c>
      <c r="AV66" s="14">
        <v>0.22939999999999999</v>
      </c>
      <c r="AW66" s="17">
        <v>0.35289999999999999</v>
      </c>
      <c r="AX66" s="17">
        <v>0.30640000000000001</v>
      </c>
      <c r="AY66" s="17">
        <v>0.39240000000000003</v>
      </c>
      <c r="AZ66" s="20">
        <v>2.3368000000000002</v>
      </c>
      <c r="BA66" s="14">
        <v>0.20250000000000001</v>
      </c>
      <c r="BB66" s="13">
        <v>9.1000000000000004E-3</v>
      </c>
      <c r="BC66" s="14">
        <v>0.17030000000000001</v>
      </c>
      <c r="BD66" s="17">
        <v>0.28179999999999999</v>
      </c>
      <c r="BE66" s="15">
        <v>0.1055</v>
      </c>
    </row>
    <row r="67" spans="5:57" x14ac:dyDescent="0.2">
      <c r="E67" s="8">
        <v>5.3900000000000003E-2</v>
      </c>
      <c r="F67" s="15">
        <v>0.1585</v>
      </c>
      <c r="G67" s="14">
        <v>0.17180000000000001</v>
      </c>
      <c r="H67" s="15">
        <v>0.14660000000000001</v>
      </c>
      <c r="I67" s="15">
        <v>0.14480000000000001</v>
      </c>
      <c r="J67" s="17">
        <v>0.2954</v>
      </c>
      <c r="K67" s="14">
        <v>0.2024</v>
      </c>
      <c r="L67" s="15">
        <v>0.1009</v>
      </c>
      <c r="M67" s="15">
        <v>0.12659999999999999</v>
      </c>
      <c r="N67" s="15">
        <v>0.1086</v>
      </c>
      <c r="O67" s="8">
        <v>5.6500000000000002E-2</v>
      </c>
      <c r="P67" s="15">
        <v>0.13350000000000001</v>
      </c>
      <c r="Q67" s="14">
        <v>0.23730000000000001</v>
      </c>
      <c r="R67" s="15">
        <v>0.12379999999999999</v>
      </c>
      <c r="AQ67" s="18">
        <v>0.87319999999999998</v>
      </c>
      <c r="AR67" s="15">
        <v>0.14630000000000001</v>
      </c>
      <c r="AS67" s="17">
        <v>0.34010000000000001</v>
      </c>
      <c r="AT67" s="14">
        <v>0.20599999999999999</v>
      </c>
      <c r="AU67" s="15">
        <v>0.13869999999999999</v>
      </c>
      <c r="AV67" s="14">
        <v>0.23050000000000001</v>
      </c>
      <c r="AW67" s="17">
        <v>0.37819999999999998</v>
      </c>
      <c r="AX67" s="17">
        <v>0.3105</v>
      </c>
      <c r="AY67" s="17">
        <v>0.39489999999999997</v>
      </c>
      <c r="AZ67" s="20">
        <v>2.4117000000000002</v>
      </c>
      <c r="BA67" s="14">
        <v>0.22370000000000001</v>
      </c>
      <c r="BB67" s="13">
        <v>9.1999999999999998E-3</v>
      </c>
      <c r="BC67" s="14">
        <v>0.1706</v>
      </c>
      <c r="BD67" s="17">
        <v>0.3342</v>
      </c>
      <c r="BE67" s="15">
        <v>0.109</v>
      </c>
    </row>
    <row r="68" spans="5:57" x14ac:dyDescent="0.2">
      <c r="E68" s="11">
        <v>6.4000000000000001E-2</v>
      </c>
      <c r="F68" s="14">
        <v>0.1724</v>
      </c>
      <c r="G68" s="14">
        <v>0.1731</v>
      </c>
      <c r="H68" s="15">
        <v>0.1578</v>
      </c>
      <c r="I68" s="15">
        <v>0.1472</v>
      </c>
      <c r="J68" s="17">
        <v>0.30299999999999999</v>
      </c>
      <c r="K68" s="14">
        <v>0.20710000000000001</v>
      </c>
      <c r="L68" s="15">
        <v>0.1017</v>
      </c>
      <c r="M68" s="15">
        <v>0.15740000000000001</v>
      </c>
      <c r="N68" s="15">
        <v>0.1099</v>
      </c>
      <c r="O68" s="11">
        <v>6.5799999999999997E-2</v>
      </c>
      <c r="P68" s="14">
        <v>0.16969999999999999</v>
      </c>
      <c r="Q68" s="14">
        <v>0.24110000000000001</v>
      </c>
      <c r="R68" s="15">
        <v>0.12609999999999999</v>
      </c>
      <c r="AQ68" s="18">
        <v>0.8972</v>
      </c>
      <c r="AR68" s="15">
        <v>0.1484</v>
      </c>
      <c r="AS68" s="17">
        <v>0.34300000000000003</v>
      </c>
      <c r="AT68" s="14">
        <v>0.21099999999999999</v>
      </c>
      <c r="AU68" s="15">
        <v>0.14069999999999999</v>
      </c>
      <c r="AV68" s="14">
        <v>0.23269999999999999</v>
      </c>
      <c r="AW68" s="16">
        <v>0.45179999999999998</v>
      </c>
      <c r="AX68" s="17">
        <v>0.3256</v>
      </c>
      <c r="AY68" s="17">
        <v>0.39789999999999998</v>
      </c>
      <c r="AZ68" s="20">
        <v>2.4287999999999998</v>
      </c>
      <c r="BA68" s="14">
        <v>0.22420000000000001</v>
      </c>
      <c r="BB68" s="13">
        <v>9.1999999999999998E-3</v>
      </c>
      <c r="BC68" s="14">
        <v>0.17219999999999999</v>
      </c>
      <c r="BD68" s="17">
        <v>0.34649999999999997</v>
      </c>
      <c r="BE68" s="15">
        <v>0.13009999999999999</v>
      </c>
    </row>
    <row r="69" spans="5:57" x14ac:dyDescent="0.2">
      <c r="E69" s="11">
        <v>6.5799999999999997E-2</v>
      </c>
      <c r="F69" s="14">
        <v>0.18959999999999999</v>
      </c>
      <c r="G69" s="14">
        <v>0.17810000000000001</v>
      </c>
      <c r="H69" s="14">
        <v>0.1754</v>
      </c>
      <c r="I69" s="14">
        <v>0.18329999999999999</v>
      </c>
      <c r="J69" s="17">
        <v>0.33200000000000002</v>
      </c>
      <c r="K69" s="14">
        <v>0.21290000000000001</v>
      </c>
      <c r="L69" s="15">
        <v>0.1047</v>
      </c>
      <c r="M69" s="14">
        <v>0.15859999999999999</v>
      </c>
      <c r="N69" s="15">
        <v>0.1351</v>
      </c>
      <c r="O69" s="11">
        <v>8.9800000000000005E-2</v>
      </c>
      <c r="P69" s="14">
        <v>0.17180000000000001</v>
      </c>
      <c r="Q69" s="17">
        <v>0.255</v>
      </c>
      <c r="R69" s="15">
        <v>0.12759999999999999</v>
      </c>
      <c r="AQ69" s="18">
        <v>0.9264</v>
      </c>
      <c r="AR69" s="15">
        <v>0.1545</v>
      </c>
      <c r="AS69" s="17">
        <v>0.3906</v>
      </c>
      <c r="AT69" s="14">
        <v>0.21240000000000001</v>
      </c>
      <c r="AU69" s="15">
        <v>0.14080000000000001</v>
      </c>
      <c r="AV69" s="14">
        <v>0.23499999999999999</v>
      </c>
      <c r="AW69" s="16">
        <v>0.55710000000000004</v>
      </c>
      <c r="AX69" s="17">
        <v>0.32590000000000002</v>
      </c>
      <c r="AY69" s="16">
        <v>0.4783</v>
      </c>
      <c r="AZ69" s="21">
        <v>2.5596000000000001</v>
      </c>
      <c r="BA69" s="14">
        <v>0.22639999999999999</v>
      </c>
      <c r="BB69" s="13">
        <v>9.5999999999999992E-3</v>
      </c>
      <c r="BC69" s="14">
        <v>0.17560000000000001</v>
      </c>
      <c r="BD69" s="17">
        <v>0.35460000000000003</v>
      </c>
      <c r="BE69" s="15">
        <v>0.1331</v>
      </c>
    </row>
    <row r="70" spans="5:57" x14ac:dyDescent="0.2">
      <c r="E70" s="11">
        <v>6.8400000000000002E-2</v>
      </c>
      <c r="F70" s="14">
        <v>0.20619999999999999</v>
      </c>
      <c r="G70" s="14">
        <v>0.1784</v>
      </c>
      <c r="H70" s="14">
        <v>0.17649999999999999</v>
      </c>
      <c r="I70" s="14">
        <v>0.20349999999999999</v>
      </c>
      <c r="J70" s="17">
        <v>0.3695</v>
      </c>
      <c r="K70" s="14">
        <v>0.22040000000000001</v>
      </c>
      <c r="L70" s="15">
        <v>0.1167</v>
      </c>
      <c r="M70" s="14">
        <v>0.16980000000000001</v>
      </c>
      <c r="N70" s="15">
        <v>0.1409</v>
      </c>
      <c r="O70" s="11">
        <v>9.0999999999999998E-2</v>
      </c>
      <c r="P70" s="14">
        <v>0.1867</v>
      </c>
      <c r="Q70" s="17">
        <v>0.2873</v>
      </c>
      <c r="R70" s="15">
        <v>0.1328</v>
      </c>
      <c r="AQ70" s="18">
        <v>0.94269999999999998</v>
      </c>
      <c r="AR70" s="15">
        <v>0.15609999999999999</v>
      </c>
      <c r="AS70" s="17">
        <v>0.39789999999999998</v>
      </c>
      <c r="AT70" s="14">
        <v>0.2145</v>
      </c>
      <c r="AU70" s="15">
        <v>0.1467</v>
      </c>
      <c r="AV70" s="14">
        <v>0.2397</v>
      </c>
      <c r="AW70" s="18">
        <v>0.77859999999999996</v>
      </c>
      <c r="AX70" s="17">
        <v>0.34399999999999997</v>
      </c>
      <c r="AY70" s="16">
        <v>0.55549999999999999</v>
      </c>
      <c r="AZ70" s="21">
        <v>2.8567</v>
      </c>
      <c r="BA70" s="14">
        <v>0.22650000000000001</v>
      </c>
      <c r="BB70" s="13">
        <v>9.9000000000000008E-3</v>
      </c>
      <c r="BC70" s="14">
        <v>0.1867</v>
      </c>
      <c r="BD70" s="17">
        <v>0.37340000000000001</v>
      </c>
      <c r="BE70" s="15">
        <v>0.13489999999999999</v>
      </c>
    </row>
    <row r="71" spans="5:57" x14ac:dyDescent="0.2">
      <c r="E71" s="11">
        <v>7.6600000000000001E-2</v>
      </c>
      <c r="F71" s="14">
        <v>0.21870000000000001</v>
      </c>
      <c r="G71" s="14">
        <v>0.19400000000000001</v>
      </c>
      <c r="H71" s="14">
        <v>0.17730000000000001</v>
      </c>
      <c r="I71" s="17">
        <v>0.26519999999999999</v>
      </c>
      <c r="J71" s="17">
        <v>0.37519999999999998</v>
      </c>
      <c r="K71" s="17">
        <v>0.25369999999999998</v>
      </c>
      <c r="L71" s="15">
        <v>0.1202</v>
      </c>
      <c r="M71" s="14">
        <v>0.18179999999999999</v>
      </c>
      <c r="N71" s="15">
        <v>0.1467</v>
      </c>
      <c r="O71" s="11">
        <v>9.4E-2</v>
      </c>
      <c r="P71" s="14">
        <v>0.19409999999999999</v>
      </c>
      <c r="Q71" s="17">
        <v>0.36099999999999999</v>
      </c>
      <c r="R71" s="15">
        <v>0.14480000000000001</v>
      </c>
      <c r="AQ71" s="18">
        <v>0.99750000000000005</v>
      </c>
      <c r="AR71" s="15">
        <v>0.15679999999999999</v>
      </c>
      <c r="AS71" s="16">
        <v>0.4052</v>
      </c>
      <c r="AT71" s="14">
        <v>0.23130000000000001</v>
      </c>
      <c r="AU71" s="15">
        <v>0.1484</v>
      </c>
      <c r="AV71" s="14">
        <v>0.2505</v>
      </c>
      <c r="AW71" s="18">
        <v>0.9526</v>
      </c>
      <c r="AX71" s="17">
        <v>0.34749999999999998</v>
      </c>
      <c r="AY71" s="18">
        <v>0.65390000000000004</v>
      </c>
      <c r="AZ71" s="22">
        <v>4.4061000000000003</v>
      </c>
      <c r="BA71" s="14">
        <v>0.2397</v>
      </c>
      <c r="BB71" s="5">
        <v>1.0200000000000001E-2</v>
      </c>
      <c r="BC71" s="14">
        <v>0.21049999999999999</v>
      </c>
      <c r="BD71" s="17">
        <v>0.3962</v>
      </c>
      <c r="BE71" s="15">
        <v>0.15310000000000001</v>
      </c>
    </row>
    <row r="72" spans="5:57" x14ac:dyDescent="0.2">
      <c r="E72" s="11">
        <v>8.4099999999999994E-2</v>
      </c>
      <c r="F72" s="14">
        <v>0.2248</v>
      </c>
      <c r="G72" s="14">
        <v>0.19539999999999999</v>
      </c>
      <c r="H72" s="14">
        <v>0.18770000000000001</v>
      </c>
      <c r="I72" s="17">
        <v>0.2702</v>
      </c>
      <c r="J72" s="17">
        <v>0.37969999999999998</v>
      </c>
      <c r="K72" s="17">
        <v>0.25509999999999999</v>
      </c>
      <c r="L72" s="15">
        <v>0.12809999999999999</v>
      </c>
      <c r="M72" s="14">
        <v>0.1973</v>
      </c>
      <c r="N72" s="15">
        <v>0.1512</v>
      </c>
      <c r="O72" s="11">
        <v>9.9000000000000005E-2</v>
      </c>
      <c r="P72" s="14">
        <v>0.1973</v>
      </c>
      <c r="Q72" s="17">
        <v>0.39379999999999998</v>
      </c>
      <c r="R72" s="15">
        <v>0.14530000000000001</v>
      </c>
      <c r="AQ72" s="19">
        <v>1.0738000000000001</v>
      </c>
      <c r="AR72" s="14">
        <v>0.1663</v>
      </c>
      <c r="AS72" s="16">
        <v>0.41770000000000002</v>
      </c>
      <c r="AT72" s="14">
        <v>0.24490000000000001</v>
      </c>
      <c r="AU72" s="15">
        <v>0.15029999999999999</v>
      </c>
      <c r="AV72" s="17">
        <v>0.2802</v>
      </c>
      <c r="AW72" s="18">
        <v>0.99580000000000002</v>
      </c>
      <c r="AX72" s="17">
        <v>0.37590000000000001</v>
      </c>
      <c r="AY72" s="18">
        <v>0.76200000000000001</v>
      </c>
      <c r="AZ72" s="22">
        <v>4.5412999999999997</v>
      </c>
      <c r="BA72" s="14">
        <v>0.25019999999999998</v>
      </c>
      <c r="BB72" s="5">
        <v>1.06E-2</v>
      </c>
      <c r="BC72" s="14">
        <v>0.23549999999999999</v>
      </c>
      <c r="BD72" s="16">
        <v>0.49170000000000003</v>
      </c>
      <c r="BE72" s="15">
        <v>0.1537</v>
      </c>
    </row>
    <row r="73" spans="5:57" x14ac:dyDescent="0.2">
      <c r="E73" s="11">
        <v>9.7600000000000006E-2</v>
      </c>
      <c r="F73" s="17">
        <v>0.3135</v>
      </c>
      <c r="G73" s="14">
        <v>0.19700000000000001</v>
      </c>
      <c r="H73" s="14">
        <v>0.22159999999999999</v>
      </c>
      <c r="I73" s="17">
        <v>0.27600000000000002</v>
      </c>
      <c r="J73" s="16">
        <v>0.4088</v>
      </c>
      <c r="K73" s="17">
        <v>0.31019999999999998</v>
      </c>
      <c r="L73" s="15">
        <v>0.13059999999999999</v>
      </c>
      <c r="M73" s="14">
        <v>0.2268</v>
      </c>
      <c r="N73" s="14">
        <v>0.16669999999999999</v>
      </c>
      <c r="O73" s="15">
        <v>0.10050000000000001</v>
      </c>
      <c r="P73" s="14">
        <v>0.2024</v>
      </c>
      <c r="Q73" s="17">
        <v>0.39429999999999998</v>
      </c>
      <c r="R73" s="15">
        <v>0.15110000000000001</v>
      </c>
      <c r="AQ73" s="19">
        <v>1.1403000000000001</v>
      </c>
      <c r="AR73" s="14">
        <v>0.1699</v>
      </c>
      <c r="AS73" s="16">
        <v>0.42709999999999998</v>
      </c>
      <c r="AT73" s="17">
        <v>0.26079999999999998</v>
      </c>
      <c r="AU73" s="15">
        <v>0.15029999999999999</v>
      </c>
      <c r="AV73" s="17">
        <v>0.28149999999999997</v>
      </c>
      <c r="AW73" s="19">
        <v>1.2492000000000001</v>
      </c>
      <c r="AX73" s="17">
        <v>0.39679999999999999</v>
      </c>
      <c r="AY73" s="18">
        <v>0.91859999999999997</v>
      </c>
      <c r="AZ73" s="22">
        <v>4.6818</v>
      </c>
      <c r="BA73" s="14">
        <v>0.25119999999999998</v>
      </c>
      <c r="BB73" s="5">
        <v>1.06E-2</v>
      </c>
      <c r="BC73" s="14">
        <v>0.24629999999999999</v>
      </c>
      <c r="BD73" s="16">
        <v>0.50609999999999999</v>
      </c>
      <c r="BE73" s="15">
        <v>0.15559999999999999</v>
      </c>
    </row>
    <row r="74" spans="5:57" x14ac:dyDescent="0.2">
      <c r="E74" s="15">
        <v>0.1062</v>
      </c>
      <c r="F74" s="17">
        <v>0.3528</v>
      </c>
      <c r="G74" s="17">
        <v>0.27300000000000002</v>
      </c>
      <c r="H74" s="17">
        <v>0.30170000000000002</v>
      </c>
      <c r="I74" s="17">
        <v>0.39479999999999998</v>
      </c>
      <c r="J74" s="16">
        <v>0.43169999999999997</v>
      </c>
      <c r="K74" s="17">
        <v>0.37569999999999998</v>
      </c>
      <c r="L74" s="15">
        <v>0.14319999999999999</v>
      </c>
      <c r="M74" s="14">
        <v>0.2268</v>
      </c>
      <c r="N74" s="14">
        <v>0.1842</v>
      </c>
      <c r="O74" s="15">
        <v>0.10829999999999999</v>
      </c>
      <c r="P74" s="14">
        <v>0.21099999999999999</v>
      </c>
      <c r="Q74" s="16">
        <v>0.41849999999999998</v>
      </c>
      <c r="R74" s="14">
        <v>0.2198</v>
      </c>
      <c r="AQ74" s="19">
        <v>1.1749000000000001</v>
      </c>
      <c r="AR74" s="14">
        <v>0.1739</v>
      </c>
      <c r="AS74" s="16">
        <v>0.46760000000000002</v>
      </c>
      <c r="AT74" s="17">
        <v>0.32979999999999998</v>
      </c>
      <c r="AU74" s="14">
        <v>0.1686</v>
      </c>
      <c r="AV74" s="17">
        <v>0.30120000000000002</v>
      </c>
      <c r="AW74" s="19">
        <v>1.2522</v>
      </c>
      <c r="AX74" s="16">
        <v>0.44640000000000002</v>
      </c>
      <c r="AY74" s="19">
        <v>1.2613000000000001</v>
      </c>
      <c r="AZ74" s="22">
        <v>4.9542999999999999</v>
      </c>
      <c r="BA74" s="17">
        <v>0.25569999999999998</v>
      </c>
      <c r="BB74" s="5">
        <v>1.1900000000000001E-2</v>
      </c>
      <c r="BC74" s="17">
        <v>0.26919999999999999</v>
      </c>
      <c r="BD74" s="16">
        <v>0.53769999999999996</v>
      </c>
      <c r="BE74" s="15">
        <v>0.1573</v>
      </c>
    </row>
    <row r="75" spans="5:57" x14ac:dyDescent="0.2">
      <c r="E75" s="15">
        <v>0.11600000000000001</v>
      </c>
      <c r="F75" s="17">
        <v>0.37980000000000003</v>
      </c>
      <c r="G75" s="17">
        <v>0.27339999999999998</v>
      </c>
      <c r="H75" s="17">
        <v>0.32840000000000003</v>
      </c>
      <c r="I75" s="16">
        <v>0.40889999999999999</v>
      </c>
      <c r="J75" s="16">
        <v>0.43240000000000001</v>
      </c>
      <c r="K75" s="16">
        <v>0.45119999999999999</v>
      </c>
      <c r="L75" s="15">
        <v>0.15440000000000001</v>
      </c>
      <c r="M75" s="17">
        <v>0.28939999999999999</v>
      </c>
      <c r="N75" s="14">
        <v>0.19850000000000001</v>
      </c>
      <c r="O75" s="15">
        <v>0.1086</v>
      </c>
      <c r="P75" s="14">
        <v>0.22109999999999999</v>
      </c>
      <c r="Q75" s="16">
        <v>0.43469999999999998</v>
      </c>
      <c r="R75" s="14">
        <v>0.22159999999999999</v>
      </c>
      <c r="AQ75" s="19">
        <v>1.3552</v>
      </c>
      <c r="AR75" s="14">
        <v>0.18060000000000001</v>
      </c>
      <c r="AS75" s="16">
        <v>0.50760000000000005</v>
      </c>
      <c r="AT75" s="17">
        <v>0.39090000000000003</v>
      </c>
      <c r="AU75" s="14">
        <v>0.17100000000000001</v>
      </c>
      <c r="AV75" s="17">
        <v>0.31659999999999999</v>
      </c>
      <c r="AW75" s="19">
        <v>1.3061</v>
      </c>
      <c r="AX75" s="16">
        <v>0.48249999999999998</v>
      </c>
      <c r="AY75" s="19">
        <v>1.3814</v>
      </c>
      <c r="AZ75" s="22">
        <v>5.3975999999999997</v>
      </c>
      <c r="BA75" s="17">
        <v>0.27400000000000002</v>
      </c>
      <c r="BB75" s="11">
        <v>6.5600000000000006E-2</v>
      </c>
      <c r="BC75" s="17">
        <v>0.29770000000000002</v>
      </c>
      <c r="BD75" s="16">
        <v>0.59709999999999996</v>
      </c>
      <c r="BE75" s="15">
        <v>0.15840000000000001</v>
      </c>
    </row>
    <row r="76" spans="5:57" x14ac:dyDescent="0.2">
      <c r="E76" s="15">
        <v>0.1507</v>
      </c>
      <c r="F76" s="16">
        <v>0.40460000000000002</v>
      </c>
      <c r="G76" s="17">
        <v>0.32479999999999998</v>
      </c>
      <c r="H76" s="17">
        <v>0.39800000000000002</v>
      </c>
      <c r="I76" s="16">
        <v>0.42349999999999999</v>
      </c>
      <c r="J76" s="16">
        <v>0.50890000000000002</v>
      </c>
      <c r="K76" s="16">
        <v>0.45939999999999998</v>
      </c>
      <c r="L76" s="14">
        <v>0.16109999999999999</v>
      </c>
      <c r="M76" s="17">
        <v>0.30940000000000001</v>
      </c>
      <c r="N76" s="14">
        <v>0.2235</v>
      </c>
      <c r="O76" s="15">
        <v>0.10920000000000001</v>
      </c>
      <c r="P76" s="17">
        <v>0.30790000000000001</v>
      </c>
      <c r="Q76" s="16">
        <v>0.45989999999999998</v>
      </c>
      <c r="R76" s="14">
        <v>0.22919999999999999</v>
      </c>
      <c r="AQ76" s="19">
        <v>1.4148000000000001</v>
      </c>
      <c r="AR76" s="14">
        <v>0.2069</v>
      </c>
      <c r="AS76" s="18">
        <v>0.64429999999999998</v>
      </c>
      <c r="AT76" s="17">
        <v>0.39389999999999997</v>
      </c>
      <c r="AU76" s="14">
        <v>0.17169999999999999</v>
      </c>
      <c r="AV76" s="17">
        <v>0.32829999999999998</v>
      </c>
      <c r="AW76" s="19">
        <v>1.4201999999999999</v>
      </c>
      <c r="AX76" s="16">
        <v>0.53259999999999996</v>
      </c>
      <c r="AY76" s="20">
        <v>2.0264000000000002</v>
      </c>
      <c r="AZ76" s="22">
        <v>5.6147</v>
      </c>
      <c r="BA76" s="17">
        <v>0.29370000000000002</v>
      </c>
      <c r="BB76" s="11">
        <v>8.8400000000000006E-2</v>
      </c>
      <c r="BC76" s="17">
        <v>0.3231</v>
      </c>
      <c r="BD76" s="18">
        <v>0.64700000000000002</v>
      </c>
      <c r="BE76" s="14">
        <v>0.17169999999999999</v>
      </c>
    </row>
    <row r="77" spans="5:57" x14ac:dyDescent="0.2">
      <c r="E77" s="15">
        <v>0.1535</v>
      </c>
      <c r="F77" s="16">
        <v>0.52310000000000001</v>
      </c>
      <c r="G77" s="18">
        <v>0.79259999999999997</v>
      </c>
      <c r="H77" s="16">
        <v>0.46489999999999998</v>
      </c>
      <c r="I77" s="16">
        <v>0.42599999999999999</v>
      </c>
      <c r="J77" s="16">
        <v>0.54649999999999999</v>
      </c>
      <c r="K77" s="16">
        <v>0.47660000000000002</v>
      </c>
      <c r="L77" s="14">
        <v>0.1787</v>
      </c>
      <c r="M77" s="17">
        <v>0.31119999999999998</v>
      </c>
      <c r="N77" s="17">
        <v>0.36930000000000002</v>
      </c>
      <c r="O77" s="15">
        <v>0.1212</v>
      </c>
      <c r="P77" s="17">
        <v>0.32219999999999999</v>
      </c>
      <c r="Q77" s="16">
        <v>0.46</v>
      </c>
      <c r="R77" s="14">
        <v>0.23350000000000001</v>
      </c>
      <c r="AQ77" s="20">
        <v>1.6324000000000001</v>
      </c>
      <c r="AR77" s="14">
        <v>0.22359999999999999</v>
      </c>
      <c r="AS77" s="18">
        <v>0.66090000000000004</v>
      </c>
      <c r="AT77" s="17">
        <v>0.39660000000000001</v>
      </c>
      <c r="AU77" s="14">
        <v>0.17419999999999999</v>
      </c>
      <c r="AV77" s="17">
        <v>0.33100000000000002</v>
      </c>
      <c r="AW77" s="20">
        <v>1.8660000000000001</v>
      </c>
      <c r="AX77" s="18">
        <v>0.65380000000000005</v>
      </c>
      <c r="AY77" s="21">
        <v>2.5253000000000001</v>
      </c>
      <c r="AZ77" s="22">
        <v>5.6292999999999997</v>
      </c>
      <c r="BA77" s="17">
        <v>0.30959999999999999</v>
      </c>
      <c r="BB77" s="15">
        <v>0.1232</v>
      </c>
      <c r="BC77" s="16">
        <v>0.46589999999999998</v>
      </c>
      <c r="BD77" s="18">
        <v>0.98629999999999995</v>
      </c>
      <c r="BE77" s="14">
        <v>0.18140000000000001</v>
      </c>
    </row>
    <row r="78" spans="5:57" x14ac:dyDescent="0.2">
      <c r="E78" s="14">
        <v>0.16389999999999999</v>
      </c>
      <c r="F78" s="16">
        <v>0.52790000000000004</v>
      </c>
      <c r="G78" s="18">
        <v>0.876</v>
      </c>
      <c r="H78" s="18">
        <v>0.91500000000000004</v>
      </c>
      <c r="I78" s="19">
        <v>1.0452999999999999</v>
      </c>
      <c r="J78" s="16">
        <v>0.55879999999999996</v>
      </c>
      <c r="K78" s="16">
        <v>0.49099999999999999</v>
      </c>
      <c r="L78" s="14">
        <v>0.1817</v>
      </c>
      <c r="M78" s="17">
        <v>0.36280000000000001</v>
      </c>
      <c r="N78" s="17">
        <v>0.37919999999999998</v>
      </c>
      <c r="O78" s="15">
        <v>0.14710000000000001</v>
      </c>
      <c r="P78" s="17">
        <v>0.34460000000000002</v>
      </c>
      <c r="Q78" s="16">
        <v>0.46650000000000003</v>
      </c>
      <c r="R78" s="17">
        <v>0.2732</v>
      </c>
      <c r="AQ78" s="20">
        <v>1.6448</v>
      </c>
      <c r="AR78" s="14">
        <v>0.22539999999999999</v>
      </c>
      <c r="AS78" s="19">
        <v>1.0418000000000001</v>
      </c>
      <c r="AT78" s="16">
        <v>0.50080000000000002</v>
      </c>
      <c r="AU78" s="14">
        <v>0.17810000000000001</v>
      </c>
      <c r="AV78" s="17">
        <v>0.33900000000000002</v>
      </c>
      <c r="AW78" s="20">
        <v>1.9567000000000001</v>
      </c>
      <c r="AX78" s="18">
        <v>0.73529999999999995</v>
      </c>
      <c r="AY78" s="21">
        <v>2.6337000000000002</v>
      </c>
      <c r="AZ78" s="23">
        <v>6.9664000000000001</v>
      </c>
      <c r="BA78" s="17">
        <v>0.32929999999999998</v>
      </c>
      <c r="BB78" s="15">
        <v>0.1414</v>
      </c>
      <c r="BC78" s="16">
        <v>0.50229999999999997</v>
      </c>
      <c r="BD78" s="19">
        <v>1.0771999999999999</v>
      </c>
      <c r="BE78" s="14">
        <v>0.2064</v>
      </c>
    </row>
    <row r="79" spans="5:57" x14ac:dyDescent="0.2">
      <c r="E79" s="14">
        <v>0.20760000000000001</v>
      </c>
      <c r="F79" s="18">
        <v>0.69020000000000004</v>
      </c>
      <c r="G79" s="18">
        <v>0.90429999999999999</v>
      </c>
      <c r="H79" s="19">
        <v>1.2231000000000001</v>
      </c>
      <c r="I79" s="19">
        <v>1.5387999999999999</v>
      </c>
      <c r="J79" s="16">
        <v>0.57379999999999998</v>
      </c>
      <c r="K79" s="16">
        <v>0.59099999999999997</v>
      </c>
      <c r="L79" s="14">
        <v>0.22090000000000001</v>
      </c>
      <c r="M79" s="16">
        <v>0.53390000000000004</v>
      </c>
      <c r="N79" s="16">
        <v>0.4733</v>
      </c>
      <c r="O79" s="15">
        <v>0.14760000000000001</v>
      </c>
      <c r="P79" s="17">
        <v>0.36509999999999998</v>
      </c>
      <c r="Q79" s="18">
        <v>0.82220000000000004</v>
      </c>
      <c r="R79" s="17">
        <v>0.27579999999999999</v>
      </c>
      <c r="AQ79" s="20">
        <v>1.7810999999999999</v>
      </c>
      <c r="AR79" s="14">
        <v>0.2263</v>
      </c>
      <c r="AS79" s="19">
        <v>1.2444</v>
      </c>
      <c r="AT79" s="18">
        <v>0.64229999999999998</v>
      </c>
      <c r="AU79" s="14">
        <v>0.21190000000000001</v>
      </c>
      <c r="AV79" s="17">
        <v>0.3392</v>
      </c>
      <c r="AW79" s="20">
        <v>2.3624999999999998</v>
      </c>
      <c r="AX79" s="18">
        <v>0.79179999999999995</v>
      </c>
      <c r="AY79" s="22">
        <v>4.9824999999999999</v>
      </c>
      <c r="AZ79" s="23">
        <v>8.3490000000000002</v>
      </c>
      <c r="BA79" s="17">
        <v>0.32969999999999999</v>
      </c>
      <c r="BB79" s="15">
        <v>0.14419999999999999</v>
      </c>
      <c r="BC79" s="16">
        <v>0.60209999999999997</v>
      </c>
      <c r="BD79" s="19">
        <v>1.4069</v>
      </c>
      <c r="BE79" s="14">
        <v>0.22439999999999999</v>
      </c>
    </row>
    <row r="80" spans="5:57" x14ac:dyDescent="0.2">
      <c r="E80" s="14">
        <v>0.2296</v>
      </c>
      <c r="F80" s="18">
        <v>0.78149999999999997</v>
      </c>
      <c r="G80" s="18">
        <v>0.96719999999999995</v>
      </c>
      <c r="H80" s="20">
        <v>1.5881000000000001</v>
      </c>
      <c r="I80" s="20">
        <v>1.6879</v>
      </c>
      <c r="J80" s="18">
        <v>0.69410000000000005</v>
      </c>
      <c r="K80" s="16">
        <v>0.59540000000000004</v>
      </c>
      <c r="L80" s="17">
        <v>0.28699999999999998</v>
      </c>
      <c r="M80" s="16">
        <v>0.5877</v>
      </c>
      <c r="N80" s="16">
        <v>0.53</v>
      </c>
      <c r="O80" s="14">
        <v>0.18609999999999999</v>
      </c>
      <c r="P80" s="16">
        <v>0.48920000000000002</v>
      </c>
      <c r="Q80" s="18">
        <v>0.96230000000000004</v>
      </c>
      <c r="R80" s="16">
        <v>0.41749999999999998</v>
      </c>
      <c r="AQ80" s="20">
        <v>1.8772</v>
      </c>
      <c r="AR80" s="17">
        <v>0.28949999999999998</v>
      </c>
      <c r="AS80" s="19">
        <v>1.431</v>
      </c>
      <c r="AT80" s="18">
        <v>0.72150000000000003</v>
      </c>
      <c r="AU80" s="14">
        <v>0.214</v>
      </c>
      <c r="AV80" s="17">
        <v>0.3493</v>
      </c>
      <c r="AW80" s="22">
        <v>4.5290999999999997</v>
      </c>
      <c r="AX80" s="18">
        <v>0.93</v>
      </c>
      <c r="AY80" s="22">
        <v>5.6390000000000002</v>
      </c>
      <c r="AZ80" s="23">
        <v>9.1920000000000002</v>
      </c>
      <c r="BA80" s="17">
        <v>0.37040000000000001</v>
      </c>
      <c r="BB80" s="15">
        <v>0.1552</v>
      </c>
      <c r="BC80" s="16">
        <v>0.61140000000000005</v>
      </c>
      <c r="BD80" s="19">
        <v>1.4665999999999999</v>
      </c>
      <c r="BE80" s="14">
        <v>0.2427</v>
      </c>
    </row>
    <row r="81" spans="5:57" x14ac:dyDescent="0.2">
      <c r="E81" s="16">
        <v>0.58230000000000004</v>
      </c>
      <c r="F81" s="18">
        <v>0.82879999999999998</v>
      </c>
      <c r="G81" s="21">
        <v>2.7787000000000002</v>
      </c>
      <c r="H81" s="20">
        <v>1.8876999999999999</v>
      </c>
      <c r="I81" s="20">
        <v>2.3012000000000001</v>
      </c>
      <c r="J81" s="18">
        <v>0.89629999999999999</v>
      </c>
      <c r="K81" s="18">
        <v>0.65529999999999999</v>
      </c>
      <c r="L81" s="17">
        <v>0.32450000000000001</v>
      </c>
      <c r="M81" s="18">
        <v>0.74509999999999998</v>
      </c>
      <c r="N81" s="18">
        <v>0.76039999999999996</v>
      </c>
      <c r="O81" s="14">
        <v>0.21190000000000001</v>
      </c>
      <c r="P81" s="16">
        <v>0.50600000000000001</v>
      </c>
      <c r="Q81" s="19">
        <v>1.3588</v>
      </c>
      <c r="R81" s="16">
        <v>0.4219</v>
      </c>
      <c r="AQ81" s="20">
        <v>1.8782000000000001</v>
      </c>
      <c r="AR81" s="17">
        <v>0.29499999999999998</v>
      </c>
      <c r="AS81" s="19">
        <v>1.5315000000000001</v>
      </c>
      <c r="AT81" s="19">
        <v>1.3182</v>
      </c>
      <c r="AU81" s="17">
        <v>0.25719999999999998</v>
      </c>
      <c r="AV81" s="16">
        <v>0.40210000000000001</v>
      </c>
      <c r="AW81" s="22">
        <v>4.9847999999999999</v>
      </c>
      <c r="AX81" s="19">
        <v>1.2929999999999999</v>
      </c>
      <c r="AY81" s="23">
        <v>6.3521000000000001</v>
      </c>
      <c r="AZ81" s="23">
        <v>10.2874</v>
      </c>
      <c r="BA81" s="17">
        <v>0.38059999999999999</v>
      </c>
      <c r="BB81" s="17">
        <v>0.35020000000000001</v>
      </c>
      <c r="BC81" s="18">
        <v>0.72209999999999996</v>
      </c>
      <c r="BD81" s="20">
        <v>1.7335</v>
      </c>
      <c r="BE81" s="17">
        <v>0.3135</v>
      </c>
    </row>
    <row r="82" spans="5:57" x14ac:dyDescent="0.2">
      <c r="E82" s="18">
        <v>0.90500000000000003</v>
      </c>
      <c r="F82" s="18">
        <v>0.89229999999999998</v>
      </c>
      <c r="G82" s="21">
        <v>3.9262999999999999</v>
      </c>
      <c r="H82" s="20">
        <v>2.3340999999999998</v>
      </c>
      <c r="I82" s="21">
        <v>2.8477999999999999</v>
      </c>
      <c r="J82" s="18">
        <v>0.99829999999999997</v>
      </c>
      <c r="K82" s="18">
        <v>0.83650000000000002</v>
      </c>
      <c r="L82" s="17">
        <v>0.34860000000000002</v>
      </c>
      <c r="M82" s="18">
        <v>0.88839999999999997</v>
      </c>
      <c r="N82" s="18">
        <v>0.81079999999999997</v>
      </c>
      <c r="O82" s="14">
        <v>0.2135</v>
      </c>
      <c r="P82" s="16">
        <v>0.56789999999999996</v>
      </c>
      <c r="Q82" s="19">
        <v>1.5784</v>
      </c>
      <c r="R82" s="18">
        <v>0.71830000000000005</v>
      </c>
      <c r="AQ82" s="20">
        <v>1.9974000000000001</v>
      </c>
      <c r="AR82" s="17">
        <v>0.37430000000000002</v>
      </c>
      <c r="AS82" s="20">
        <v>1.8519000000000001</v>
      </c>
      <c r="AT82" s="19">
        <v>1.3593</v>
      </c>
      <c r="AU82" s="17">
        <v>0.31759999999999999</v>
      </c>
      <c r="AV82" s="16">
        <v>0.40410000000000001</v>
      </c>
      <c r="AW82" s="22">
        <v>5.6120999999999999</v>
      </c>
      <c r="AX82" s="19">
        <v>1.4065000000000001</v>
      </c>
      <c r="AY82" s="23">
        <v>9.9488000000000003</v>
      </c>
      <c r="AZ82" s="23">
        <v>10.2898</v>
      </c>
      <c r="BA82" s="17">
        <v>0.39410000000000001</v>
      </c>
      <c r="BB82" s="16">
        <v>0.44590000000000002</v>
      </c>
      <c r="BC82" s="18">
        <v>0.77910000000000001</v>
      </c>
      <c r="BD82" s="21">
        <v>3.6217000000000001</v>
      </c>
      <c r="BE82" s="17">
        <v>0.31850000000000001</v>
      </c>
    </row>
    <row r="83" spans="5:57" x14ac:dyDescent="0.2">
      <c r="E83" s="21">
        <v>2.7056</v>
      </c>
      <c r="F83" s="19">
        <v>1.0244</v>
      </c>
      <c r="G83" s="22">
        <v>4.6321000000000003</v>
      </c>
      <c r="H83" s="23">
        <v>10.3874</v>
      </c>
      <c r="I83" s="21">
        <v>3.3125</v>
      </c>
      <c r="J83" s="20">
        <v>1.9268000000000001</v>
      </c>
      <c r="K83" s="18">
        <v>0.93189999999999995</v>
      </c>
      <c r="L83" s="16">
        <v>0.46539999999999998</v>
      </c>
      <c r="M83" s="18">
        <v>0.97060000000000002</v>
      </c>
      <c r="N83" s="19">
        <v>1.1513</v>
      </c>
      <c r="O83" s="14">
        <v>0.2361</v>
      </c>
      <c r="P83" s="19">
        <v>1.1227</v>
      </c>
      <c r="Q83" s="20">
        <v>1.8299000000000001</v>
      </c>
      <c r="R83" s="18">
        <v>0.97609999999999997</v>
      </c>
      <c r="AQ83" s="21">
        <v>3.1400999999999999</v>
      </c>
      <c r="AR83" s="16">
        <v>0.41909999999999997</v>
      </c>
      <c r="AS83" s="20">
        <v>2.0979999999999999</v>
      </c>
      <c r="AT83" s="20">
        <v>1.7089000000000001</v>
      </c>
      <c r="AU83" s="17">
        <v>0.35320000000000001</v>
      </c>
      <c r="AV83" s="16">
        <v>0.41010000000000002</v>
      </c>
      <c r="AW83" s="22">
        <v>6.1334999999999997</v>
      </c>
      <c r="AX83" s="21">
        <v>3.0882000000000001</v>
      </c>
      <c r="AY83" s="23">
        <v>12.555</v>
      </c>
      <c r="AZ83" s="23">
        <v>11.8284</v>
      </c>
      <c r="BA83" s="16">
        <v>0.4299</v>
      </c>
      <c r="BB83" s="16">
        <v>0.56489999999999996</v>
      </c>
      <c r="BC83" s="20">
        <v>1.8402000000000001</v>
      </c>
      <c r="BD83" s="23">
        <v>7.1475999999999997</v>
      </c>
      <c r="BE83" s="17">
        <v>0.38200000000000001</v>
      </c>
    </row>
    <row r="84" spans="5:57" x14ac:dyDescent="0.2">
      <c r="E84" s="21">
        <v>3.8690000000000002</v>
      </c>
      <c r="F84" s="19">
        <v>1.2381</v>
      </c>
      <c r="G84" s="22">
        <v>6.2605000000000004</v>
      </c>
      <c r="H84" s="23">
        <v>11.5342</v>
      </c>
      <c r="I84" s="22">
        <v>4.1424000000000003</v>
      </c>
      <c r="J84" s="20">
        <v>2.3959999999999999</v>
      </c>
      <c r="K84" s="18">
        <v>1</v>
      </c>
      <c r="L84" s="16">
        <v>0.53210000000000002</v>
      </c>
      <c r="M84" s="19">
        <v>1.0531999999999999</v>
      </c>
      <c r="N84" s="21">
        <v>3.4611999999999998</v>
      </c>
      <c r="O84" s="17">
        <v>0.35060000000000002</v>
      </c>
      <c r="P84" s="19">
        <v>1.1777</v>
      </c>
      <c r="Q84" s="20">
        <v>1.9426000000000001</v>
      </c>
      <c r="R84" s="21">
        <v>3.6844000000000001</v>
      </c>
      <c r="AQ84" s="21">
        <v>3.3696000000000002</v>
      </c>
      <c r="AR84" s="16">
        <v>0.46879999999999999</v>
      </c>
      <c r="AS84" s="22">
        <v>4.7760999999999996</v>
      </c>
      <c r="AT84" s="21">
        <v>2.6606999999999998</v>
      </c>
      <c r="AU84" s="16">
        <v>0.45079999999999998</v>
      </c>
      <c r="AV84" s="16">
        <v>0.52290000000000003</v>
      </c>
      <c r="AW84" s="23">
        <v>18.574300000000001</v>
      </c>
      <c r="AX84" s="23">
        <v>9.7653999999999996</v>
      </c>
      <c r="AY84" s="23">
        <v>18.1068</v>
      </c>
      <c r="AZ84" s="23">
        <v>18.7727</v>
      </c>
      <c r="BA84" s="16">
        <v>0.62639999999999996</v>
      </c>
      <c r="BB84" s="16">
        <v>0.59409999999999996</v>
      </c>
      <c r="BC84" s="20">
        <v>2.1880000000000002</v>
      </c>
      <c r="BD84" s="23">
        <v>7.8673000000000002</v>
      </c>
      <c r="BE84" s="16">
        <v>0.39860000000000001</v>
      </c>
    </row>
    <row r="86" spans="5:57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32"/>
      <c r="T86" s="32"/>
      <c r="U86" s="32"/>
    </row>
    <row r="87" spans="5:57" x14ac:dyDescent="0.2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5:57" x14ac:dyDescent="0.2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5:57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</sheetData>
  <sortState xmlns:xlrd2="http://schemas.microsoft.com/office/spreadsheetml/2017/richdata2" ref="AZ2:AZ1246">
    <sortCondition ref="AZ1"/>
  </sortState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29" bestFit="1" customWidth="1"/>
    <col min="2" max="9" width="9.5" bestFit="1" customWidth="1"/>
    <col min="10" max="10" width="10.5" bestFit="1" customWidth="1"/>
    <col min="11" max="11" width="10.5" customWidth="1"/>
    <col min="12" max="22" width="10.5" bestFit="1" customWidth="1"/>
    <col min="23" max="23" width="6.5" bestFit="1" customWidth="1"/>
  </cols>
  <sheetData>
    <row r="1" spans="1:23" x14ac:dyDescent="0.2">
      <c r="A1" s="32"/>
      <c r="B1" s="30" t="s">
        <v>50</v>
      </c>
      <c r="C1" s="30" t="s">
        <v>51</v>
      </c>
      <c r="D1" s="30" t="s">
        <v>52</v>
      </c>
      <c r="E1" s="30" t="s">
        <v>53</v>
      </c>
      <c r="F1" s="30" t="s">
        <v>54</v>
      </c>
      <c r="G1" s="30" t="s">
        <v>55</v>
      </c>
      <c r="H1" s="30" t="s">
        <v>56</v>
      </c>
      <c r="I1" s="30" t="s">
        <v>57</v>
      </c>
      <c r="J1" s="30" t="s">
        <v>58</v>
      </c>
      <c r="K1" s="30" t="s">
        <v>59</v>
      </c>
      <c r="L1" s="30" t="s">
        <v>60</v>
      </c>
      <c r="M1" s="30" t="s">
        <v>61</v>
      </c>
      <c r="N1" s="30" t="s">
        <v>62</v>
      </c>
      <c r="O1" s="30" t="s">
        <v>74</v>
      </c>
      <c r="P1" s="30" t="s">
        <v>75</v>
      </c>
      <c r="Q1" s="30" t="s">
        <v>63</v>
      </c>
      <c r="R1" s="30" t="s">
        <v>64</v>
      </c>
      <c r="S1" s="30" t="s">
        <v>65</v>
      </c>
      <c r="T1" s="30" t="s">
        <v>66</v>
      </c>
      <c r="U1" s="30" t="s">
        <v>67</v>
      </c>
      <c r="V1" s="32"/>
      <c r="W1" s="32"/>
    </row>
    <row r="2" spans="1:23" x14ac:dyDescent="0.2">
      <c r="A2" s="30" t="str">
        <f>'mean &amp; SD (per cell)'!T34</f>
        <v>Average No ISIs (%) all WT cells</v>
      </c>
      <c r="B2" s="40">
        <f>'mean &amp; SD (per cell)'!U34</f>
        <v>0</v>
      </c>
      <c r="C2" s="40">
        <f>'mean &amp; SD (per cell)'!V34</f>
        <v>8.6058519793459562E-2</v>
      </c>
      <c r="D2" s="40">
        <f>'mean &amp; SD (per cell)'!W34</f>
        <v>12.048192771084336</v>
      </c>
      <c r="E2" s="40">
        <f>'mean &amp; SD (per cell)'!X34</f>
        <v>14.716006884681587</v>
      </c>
      <c r="F2" s="43">
        <f>'mean &amp; SD (per cell)'!Y34</f>
        <v>9.1222030981067128</v>
      </c>
      <c r="G2" s="40">
        <f>'mean &amp; SD (per cell)'!Z34</f>
        <v>6.8846815834767652</v>
      </c>
      <c r="H2" s="40">
        <f>'mean &amp; SD (per cell)'!AA34</f>
        <v>6.282271944922547</v>
      </c>
      <c r="I2" s="40">
        <f>'mean &amp; SD (per cell)'!AB34</f>
        <v>7.2289156626506017</v>
      </c>
      <c r="J2" s="40">
        <f>'mean &amp; SD (per cell)'!AC34</f>
        <v>6.7986230636833058</v>
      </c>
      <c r="K2" s="40">
        <f>'mean &amp; SD (per cell)'!AD34</f>
        <v>7.9173838209982792</v>
      </c>
      <c r="L2" s="40">
        <f>'mean &amp; SD (per cell)'!AE34</f>
        <v>10.413080895008605</v>
      </c>
      <c r="M2" s="40">
        <f>'mean &amp; SD (per cell)'!AF34</f>
        <v>6.3683304647160082</v>
      </c>
      <c r="N2" s="40">
        <f>'mean &amp; SD (per cell)'!AG34</f>
        <v>3.8726333907056807</v>
      </c>
      <c r="O2" s="40">
        <f>'mean &amp; SD (per cell)'!AH34</f>
        <v>3.1841652323580041</v>
      </c>
      <c r="P2" s="40">
        <f>'mean &amp; SD (per cell)'!AI34</f>
        <v>2.2375215146299485</v>
      </c>
      <c r="Q2" s="40">
        <f>'mean &amp; SD (per cell)'!AJ34</f>
        <v>0.946643717728055</v>
      </c>
      <c r="R2" s="40">
        <f>'mean &amp; SD (per cell)'!AK34</f>
        <v>0.77452667814113596</v>
      </c>
      <c r="S2" s="40">
        <f>'mean &amp; SD (per cell)'!AL34</f>
        <v>0.68846815834767661</v>
      </c>
      <c r="T2" s="40">
        <f>'mean &amp; SD (per cell)'!AM34</f>
        <v>0.25817555938037867</v>
      </c>
      <c r="U2" s="40">
        <f>'mean &amp; SD (per cell)'!AN34</f>
        <v>0.17211703958691912</v>
      </c>
      <c r="V2" s="42"/>
      <c r="W2" s="9"/>
    </row>
    <row r="3" spans="1:23" x14ac:dyDescent="0.2">
      <c r="A3" s="30" t="str">
        <f>'mean &amp; SD (per cell)'!T35</f>
        <v>SD No ISIs (%) all WT cells</v>
      </c>
      <c r="B3" s="40">
        <f>'mean &amp; SD (per cell)'!U35</f>
        <v>0</v>
      </c>
      <c r="C3" s="40">
        <f>'mean &amp; SD (per cell)'!V35</f>
        <v>0.32200149628002944</v>
      </c>
      <c r="D3" s="40">
        <f>'mean &amp; SD (per cell)'!W35</f>
        <v>9.5571165720087237</v>
      </c>
      <c r="E3" s="40">
        <f>'mean &amp; SD (per cell)'!X35</f>
        <v>6.8510864428975466</v>
      </c>
      <c r="F3" s="40">
        <f>'mean &amp; SD (per cell)'!Y35</f>
        <v>6.8598120925083492</v>
      </c>
      <c r="G3" s="40">
        <f>'mean &amp; SD (per cell)'!Z35</f>
        <v>4.4938447463156566</v>
      </c>
      <c r="H3" s="40">
        <f>'mean &amp; SD (per cell)'!AA35</f>
        <v>3.2801385513100305</v>
      </c>
      <c r="I3" s="40">
        <f>'mean &amp; SD (per cell)'!AB35</f>
        <v>4.7492596757438204</v>
      </c>
      <c r="J3" s="40">
        <f>'mean &amp; SD (per cell)'!AC35</f>
        <v>3.9989263177391496</v>
      </c>
      <c r="K3" s="40">
        <f>'mean &amp; SD (per cell)'!AD35</f>
        <v>2.1508009043469434</v>
      </c>
      <c r="L3" s="40">
        <f>'mean &amp; SD (per cell)'!AE35</f>
        <v>4.0267521844263694</v>
      </c>
      <c r="M3" s="40">
        <f>'mean &amp; SD (per cell)'!AF35</f>
        <v>2.3830118965435201</v>
      </c>
      <c r="N3" s="40">
        <f>'mean &amp; SD (per cell)'!AG35</f>
        <v>2.0695377681005938</v>
      </c>
      <c r="O3" s="40">
        <f>'mean &amp; SD (per cell)'!AH35</f>
        <v>2.5275658075412082</v>
      </c>
      <c r="P3" s="40">
        <f>'mean &amp; SD (per cell)'!AI35</f>
        <v>1.8818183481638699</v>
      </c>
      <c r="Q3" s="40">
        <f>'mean &amp; SD (per cell)'!AJ35</f>
        <v>1.0754004521734712</v>
      </c>
      <c r="R3" s="40">
        <f>'mean &amp; SD (per cell)'!AK35</f>
        <v>1.3033948940599778</v>
      </c>
      <c r="S3" s="40">
        <f>'mean &amp; SD (per cell)'!AL35</f>
        <v>1.0260609966899279</v>
      </c>
      <c r="T3" s="40">
        <f>'mean &amp; SD (per cell)'!AM35</f>
        <v>0.69751111267691512</v>
      </c>
      <c r="U3" s="40">
        <f>'mean &amp; SD (per cell)'!AN35</f>
        <v>0.64400299256005888</v>
      </c>
      <c r="V3" s="42"/>
      <c r="W3" s="9"/>
    </row>
    <row r="4" spans="1:23" x14ac:dyDescent="0.2">
      <c r="A4" s="30" t="str">
        <f>'mean &amp; SD (per cell)'!T36</f>
        <v>s.e.m. No ISIs (%) all WT cells</v>
      </c>
      <c r="B4" s="40">
        <f>'mean &amp; SD (per cell)'!U36</f>
        <v>0</v>
      </c>
      <c r="C4" s="40">
        <f>'mean &amp; SD (per cell)'!V36</f>
        <v>8.6096656759366161E-2</v>
      </c>
      <c r="D4" s="40">
        <f>'mean &amp; SD (per cell)'!W36</f>
        <v>2.5553787625691773</v>
      </c>
      <c r="E4" s="40">
        <f>'mean &amp; SD (per cell)'!X36</f>
        <v>1.8318412948923921</v>
      </c>
      <c r="F4" s="40">
        <f>'mean &amp; SD (per cell)'!Y36</f>
        <v>1.8341743562856547</v>
      </c>
      <c r="G4" s="40">
        <f>'mean &amp; SD (per cell)'!Z36</f>
        <v>1.2015627663945605</v>
      </c>
      <c r="H4" s="40">
        <f>'mean &amp; SD (per cell)'!AA36</f>
        <v>0.87704239339840384</v>
      </c>
      <c r="I4" s="40">
        <f>'mean &amp; SD (per cell)'!AB36</f>
        <v>1.2698555282737487</v>
      </c>
      <c r="J4" s="40">
        <f>'mean &amp; SD (per cell)'!AC36</f>
        <v>1.0692316357591309</v>
      </c>
      <c r="K4" s="40">
        <f>'mean &amp; SD (per cell)'!AD36</f>
        <v>0.5750804557077388</v>
      </c>
      <c r="L4" s="40">
        <f>'mean &amp; SD (per cell)'!AE36</f>
        <v>1.076671707065874</v>
      </c>
      <c r="M4" s="40">
        <f>'mean &amp; SD (per cell)'!AF36</f>
        <v>0.63716895629505876</v>
      </c>
      <c r="N4" s="40">
        <f>'mean &amp; SD (per cell)'!AG36</f>
        <v>0.55335234441192338</v>
      </c>
      <c r="O4" s="40">
        <f>'mean &amp; SD (per cell)'!AH36</f>
        <v>0.67581973463668665</v>
      </c>
      <c r="P4" s="40">
        <f>'mean &amp; SD (per cell)'!AI36</f>
        <v>0.50315998614007218</v>
      </c>
      <c r="Q4" s="40">
        <f>'mean &amp; SD (per cell)'!AJ36</f>
        <v>0.28754022785386929</v>
      </c>
      <c r="R4" s="40">
        <f>'mean &amp; SD (per cell)'!AK36</f>
        <v>0.34850130857218653</v>
      </c>
      <c r="S4" s="40">
        <f>'mean &amp; SD (per cell)'!AL36</f>
        <v>0.27434786007752082</v>
      </c>
      <c r="T4" s="40">
        <f>'mean &amp; SD (per cell)'!AM36</f>
        <v>0.18650029750719654</v>
      </c>
      <c r="U4" s="40">
        <f>'mean &amp; SD (per cell)'!AN36</f>
        <v>0.17219331351873232</v>
      </c>
      <c r="V4" s="42"/>
      <c r="W4" s="9"/>
    </row>
    <row r="5" spans="1:23" x14ac:dyDescent="0.2">
      <c r="A5" s="3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32"/>
      <c r="B6" s="4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9"/>
    </row>
    <row r="7" spans="1:23" x14ac:dyDescent="0.2">
      <c r="A7" s="30" t="str">
        <f>'mean &amp; SD (per cell)'!BG36</f>
        <v>Average No ISIs (%) all cKO cells</v>
      </c>
      <c r="B7" s="40">
        <f>'mean &amp; SD (per cell)'!BH36</f>
        <v>8.0321285140562262E-2</v>
      </c>
      <c r="C7" s="40">
        <f>'mean &amp; SD (per cell)'!BI36</f>
        <v>0</v>
      </c>
      <c r="D7" s="40">
        <f>'mean &amp; SD (per cell)'!BJ36</f>
        <v>12.449799196787151</v>
      </c>
      <c r="E7" s="40">
        <f>'mean &amp; SD (per cell)'!BK36</f>
        <v>13.172690763052209</v>
      </c>
      <c r="F7" s="40">
        <f>'mean &amp; SD (per cell)'!BL36</f>
        <v>7.4698795180722906</v>
      </c>
      <c r="G7" s="40">
        <f>'mean &amp; SD (per cell)'!BM36</f>
        <v>2.4096385542168681</v>
      </c>
      <c r="H7" s="40">
        <f>'mean &amp; SD (per cell)'!BN36</f>
        <v>2.6506024096385543</v>
      </c>
      <c r="I7" s="40">
        <f>'mean &amp; SD (per cell)'!BO36</f>
        <v>2.9718875502008033</v>
      </c>
      <c r="J7" s="40">
        <f>'mean &amp; SD (per cell)'!BP36</f>
        <v>4.8192771084337354</v>
      </c>
      <c r="K7" s="40">
        <f>'mean &amp; SD (per cell)'!BQ36</f>
        <v>7.6305220883534126</v>
      </c>
      <c r="L7" s="40">
        <f>'mean &amp; SD (per cell)'!BR36</f>
        <v>11.485943775100401</v>
      </c>
      <c r="M7" s="40">
        <f>'mean &amp; SD (per cell)'!BS36</f>
        <v>11.485943775100402</v>
      </c>
      <c r="N7" s="40">
        <f>'mean &amp; SD (per cell)'!BT36</f>
        <v>8.5140562248995977</v>
      </c>
      <c r="O7" s="40">
        <f>'mean &amp; SD (per cell)'!BU36</f>
        <v>4.8192771084337354</v>
      </c>
      <c r="P7" s="40">
        <f>'mean &amp; SD (per cell)'!BV36</f>
        <v>2.8915662650602409</v>
      </c>
      <c r="Q7" s="40">
        <f>'mean &amp; SD (per cell)'!BW36</f>
        <v>2.168674698795181</v>
      </c>
      <c r="R7" s="40">
        <f>'mean &amp; SD (per cell)'!BX36</f>
        <v>1.9277108433734942</v>
      </c>
      <c r="S7" s="40">
        <f>'mean &amp; SD (per cell)'!BY36</f>
        <v>0.72289156626506035</v>
      </c>
      <c r="T7" s="40">
        <f>'mean &amp; SD (per cell)'!BZ36</f>
        <v>1.1244979919678715</v>
      </c>
      <c r="U7" s="40">
        <f>'mean &amp; SD (per cell)'!CA36</f>
        <v>1.2048192771084338</v>
      </c>
      <c r="V7" s="40"/>
      <c r="W7" s="40"/>
    </row>
    <row r="8" spans="1:23" x14ac:dyDescent="0.2">
      <c r="A8" s="30" t="str">
        <f>'mean &amp; SD (per cell)'!BG37</f>
        <v>SD No ISIs (%) all cKO cells</v>
      </c>
      <c r="B8" s="40">
        <f>'mean &amp; SD (per cell)'!BH37</f>
        <v>0.3110829996953749</v>
      </c>
      <c r="C8" s="40">
        <f>'mean &amp; SD (per cell)'!BI37</f>
        <v>0</v>
      </c>
      <c r="D8" s="40">
        <f>'mean &amp; SD (per cell)'!BJ37</f>
        <v>14.795726404202707</v>
      </c>
      <c r="E8" s="40">
        <f>'mean &amp; SD (per cell)'!BK37</f>
        <v>9.3154389165405647</v>
      </c>
      <c r="F8" s="40">
        <f>'mean &amp; SD (per cell)'!BL37</f>
        <v>8.4607386718880093</v>
      </c>
      <c r="G8" s="40">
        <f>'mean &amp; SD (per cell)'!BM37</f>
        <v>1.9320089776801752</v>
      </c>
      <c r="H8" s="40">
        <f>'mean &amp; SD (per cell)'!BN37</f>
        <v>3.8424912254391259</v>
      </c>
      <c r="I8" s="40">
        <f>'mean &amp; SD (per cell)'!BO37</f>
        <v>3.9664171672393969</v>
      </c>
      <c r="J8" s="40">
        <f>'mean &amp; SD (per cell)'!BP37</f>
        <v>5.8671464884885767</v>
      </c>
      <c r="K8" s="40">
        <f>'mean &amp; SD (per cell)'!BQ37</f>
        <v>6.1714620065386123</v>
      </c>
      <c r="L8" s="40">
        <f>'mean &amp; SD (per cell)'!BR37</f>
        <v>7.5222563639883404</v>
      </c>
      <c r="M8" s="40">
        <f>'mean &amp; SD (per cell)'!BS37</f>
        <v>5.2884109948213736</v>
      </c>
      <c r="N8" s="40">
        <f>'mean &amp; SD (per cell)'!BT37</f>
        <v>5.3585280243845856</v>
      </c>
      <c r="O8" s="40">
        <f>'mean &amp; SD (per cell)'!BU37</f>
        <v>4.6439716224550924</v>
      </c>
      <c r="P8" s="40">
        <f>'mean &amp; SD (per cell)'!BV37</f>
        <v>3.8586475317013038</v>
      </c>
      <c r="Q8" s="40">
        <f>'mean &amp; SD (per cell)'!BW37</f>
        <v>2.3749656882148487</v>
      </c>
      <c r="R8" s="40">
        <f>'mean &amp; SD (per cell)'!BX37</f>
        <v>2.9087270463721322</v>
      </c>
      <c r="S8" s="40">
        <f>'mean &amp; SD (per cell)'!BY37</f>
        <v>0.99768514603713865</v>
      </c>
      <c r="T8" s="40">
        <f>'mean &amp; SD (per cell)'!BZ37</f>
        <v>2.4296358975508712</v>
      </c>
      <c r="U8" s="40">
        <f>'mean &amp; SD (per cell)'!CA37</f>
        <v>2.4096385542168672</v>
      </c>
      <c r="V8" s="40"/>
      <c r="W8" s="9"/>
    </row>
    <row r="9" spans="1:23" x14ac:dyDescent="0.2">
      <c r="A9" s="30" t="str">
        <f>'mean &amp; SD (per cell)'!BG38</f>
        <v>s.e.m. No ISIs (%) all cKO cells</v>
      </c>
      <c r="B9" s="40">
        <f>'mean &amp; SD (per cell)'!BH38</f>
        <v>8.0383204055652427E-2</v>
      </c>
      <c r="C9" s="40">
        <f>'mean &amp; SD (per cell)'!BI38</f>
        <v>0</v>
      </c>
      <c r="D9" s="40">
        <f>'mean &amp; SD (per cell)'!BJ38</f>
        <v>3.8231851173650404</v>
      </c>
      <c r="E9" s="40">
        <f>'mean &amp; SD (per cell)'!BK38</f>
        <v>2.4070901593128071</v>
      </c>
      <c r="F9" s="40">
        <f>'mean &amp; SD (per cell)'!BL38</f>
        <v>2.186237382916798</v>
      </c>
      <c r="G9" s="40">
        <f>'mean &amp; SD (per cell)'!BM38</f>
        <v>0.49922712601554914</v>
      </c>
      <c r="H9" s="40">
        <f>'mean &amp; SD (per cell)'!BN38</f>
        <v>0.99289178951915391</v>
      </c>
      <c r="I9" s="40">
        <f>'mean &amp; SD (per cell)'!BO38</f>
        <v>1.0249139967026866</v>
      </c>
      <c r="J9" s="40">
        <f>'mean &amp; SD (per cell)'!BP38</f>
        <v>1.5160585241572548</v>
      </c>
      <c r="K9" s="40">
        <f>'mean &amp; SD (per cell)'!BQ38</f>
        <v>1.5946930249453779</v>
      </c>
      <c r="L9" s="40">
        <f>'mean &amp; SD (per cell)'!BR38</f>
        <v>1.9437354945706304</v>
      </c>
      <c r="M9" s="40">
        <f>'mean &amp; SD (per cell)'!BS38</f>
        <v>1.3665144689460913</v>
      </c>
      <c r="N9" s="40">
        <f>'mean &amp; SD (per cell)'!BT38</f>
        <v>1.3846325644404613</v>
      </c>
      <c r="O9" s="40">
        <f>'mean &amp; SD (per cell)'!BU38</f>
        <v>1.1999926673010575</v>
      </c>
      <c r="P9" s="40">
        <f>'mean &amp; SD (per cell)'!BV38</f>
        <v>0.99706654565925157</v>
      </c>
      <c r="Q9" s="40">
        <f>'mean &amp; SD (per cell)'!BW38</f>
        <v>0.61368622434492215</v>
      </c>
      <c r="R9" s="40">
        <f>'mean &amp; SD (per cell)'!BX38</f>
        <v>0.75160905591011162</v>
      </c>
      <c r="S9" s="40">
        <f>'mean &amp; SD (per cell)'!BY38</f>
        <v>0.25779977933776194</v>
      </c>
      <c r="T9" s="40">
        <f>'mean &amp; SD (per cell)'!BZ38</f>
        <v>0.62781289342399771</v>
      </c>
      <c r="U9" s="40">
        <f>'mean &amp; SD (per cell)'!CA38</f>
        <v>0.62264562124466849</v>
      </c>
      <c r="V9" s="40"/>
      <c r="W9" s="9"/>
    </row>
    <row r="10" spans="1:23" x14ac:dyDescent="0.2">
      <c r="A10" s="9"/>
      <c r="B10" s="9"/>
      <c r="C10" s="9"/>
      <c r="D10" s="9"/>
      <c r="E10" s="9"/>
      <c r="F10" s="9"/>
      <c r="G10" s="9"/>
      <c r="H10" s="9"/>
      <c r="I10" s="9"/>
      <c r="J10" s="44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30" t="s">
        <v>139</v>
      </c>
      <c r="B11" s="45" t="s">
        <v>140</v>
      </c>
      <c r="C11" s="45" t="s">
        <v>141</v>
      </c>
      <c r="D11" s="45" t="s">
        <v>142</v>
      </c>
      <c r="E11" s="45" t="s">
        <v>143</v>
      </c>
      <c r="F11" s="45" t="s">
        <v>144</v>
      </c>
      <c r="G11" s="46" t="s">
        <v>145</v>
      </c>
      <c r="H11" s="46" t="s">
        <v>146</v>
      </c>
      <c r="I11" s="47" t="s">
        <v>147</v>
      </c>
      <c r="J11" s="45" t="s">
        <v>148</v>
      </c>
      <c r="K11" s="29" t="s">
        <v>149</v>
      </c>
      <c r="L11" s="45" t="s">
        <v>150</v>
      </c>
      <c r="M11" s="47" t="s">
        <v>151</v>
      </c>
      <c r="N11" s="47" t="s">
        <v>152</v>
      </c>
      <c r="O11" s="45" t="s">
        <v>153</v>
      </c>
      <c r="P11" s="45" t="s">
        <v>154</v>
      </c>
      <c r="Q11" s="45" t="s">
        <v>155</v>
      </c>
      <c r="R11" s="47" t="s">
        <v>156</v>
      </c>
      <c r="S11" s="45" t="s">
        <v>157</v>
      </c>
      <c r="T11" s="45" t="s">
        <v>158</v>
      </c>
      <c r="U11" s="47" t="s">
        <v>159</v>
      </c>
      <c r="V11" s="29"/>
      <c r="W11" s="9"/>
    </row>
    <row r="12" spans="1:23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x14ac:dyDescent="0.2">
      <c r="A16" s="3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"/>
    </row>
    <row r="17" spans="1:23" x14ac:dyDescent="0.2">
      <c r="A17" s="3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"/>
    </row>
    <row r="18" spans="1:23" x14ac:dyDescent="0.2">
      <c r="A18" s="3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"/>
    </row>
    <row r="19" spans="1:23" x14ac:dyDescent="0.2">
      <c r="A19" s="3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32"/>
      <c r="B20" s="4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">
      <c r="A21" s="3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mean &amp; SD (per cell)</vt:lpstr>
      <vt:lpstr>mean &amp; SD (per cell in 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Microsoft Office User</cp:lastModifiedBy>
  <dcterms:created xsi:type="dcterms:W3CDTF">2013-11-26T10:45:07Z</dcterms:created>
  <dcterms:modified xsi:type="dcterms:W3CDTF">2021-09-05T16:17:18Z</dcterms:modified>
</cp:coreProperties>
</file>