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verything\OUR PAPERS\cell volume regulation in response to deformations\Datasets\FigureS3F\"/>
    </mc:Choice>
  </mc:AlternateContent>
  <bookViews>
    <workbookView xWindow="0" yWindow="0" windowWidth="28800" windowHeight="14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3" i="1" l="1"/>
  <c r="M43" i="1"/>
  <c r="J43" i="1"/>
  <c r="L43" i="1" s="1"/>
  <c r="I43" i="1"/>
  <c r="F43" i="1"/>
  <c r="E43" i="1"/>
  <c r="N41" i="1"/>
  <c r="M41" i="1"/>
  <c r="J41" i="1"/>
  <c r="L41" i="1" s="1"/>
  <c r="I41" i="1"/>
  <c r="F41" i="1"/>
  <c r="E41" i="1"/>
  <c r="N40" i="1"/>
  <c r="M40" i="1"/>
  <c r="J40" i="1"/>
  <c r="K40" i="1" s="1"/>
  <c r="I40" i="1"/>
  <c r="F40" i="1"/>
  <c r="E40" i="1"/>
  <c r="N37" i="1"/>
  <c r="M37" i="1"/>
  <c r="J37" i="1"/>
  <c r="L37" i="1" s="1"/>
  <c r="I37" i="1"/>
  <c r="F37" i="1"/>
  <c r="E37" i="1"/>
  <c r="N36" i="1"/>
  <c r="M36" i="1"/>
  <c r="J36" i="1"/>
  <c r="L36" i="1" s="1"/>
  <c r="I36" i="1"/>
  <c r="F36" i="1"/>
  <c r="E36" i="1"/>
  <c r="N32" i="1"/>
  <c r="M32" i="1"/>
  <c r="J32" i="1"/>
  <c r="L32" i="1" s="1"/>
  <c r="I32" i="1"/>
  <c r="F32" i="1"/>
  <c r="E32" i="1"/>
  <c r="N31" i="1"/>
  <c r="M31" i="1"/>
  <c r="J31" i="1"/>
  <c r="L31" i="1" s="1"/>
  <c r="I31" i="1"/>
  <c r="F31" i="1"/>
  <c r="E31" i="1"/>
  <c r="N28" i="1"/>
  <c r="M28" i="1"/>
  <c r="J28" i="1"/>
  <c r="L28" i="1" s="1"/>
  <c r="I28" i="1"/>
  <c r="F28" i="1"/>
  <c r="E28" i="1"/>
  <c r="N26" i="1"/>
  <c r="M26" i="1"/>
  <c r="J26" i="1"/>
  <c r="L26" i="1" s="1"/>
  <c r="I26" i="1"/>
  <c r="F26" i="1"/>
  <c r="E26" i="1"/>
  <c r="N24" i="1"/>
  <c r="M24" i="1"/>
  <c r="J24" i="1"/>
  <c r="L24" i="1" s="1"/>
  <c r="I24" i="1"/>
  <c r="F24" i="1"/>
  <c r="E24" i="1"/>
  <c r="N23" i="1"/>
  <c r="M23" i="1"/>
  <c r="J23" i="1"/>
  <c r="L23" i="1" s="1"/>
  <c r="I23" i="1"/>
  <c r="F23" i="1"/>
  <c r="E23" i="1"/>
  <c r="N22" i="1"/>
  <c r="M22" i="1"/>
  <c r="J22" i="1"/>
  <c r="L22" i="1" s="1"/>
  <c r="I22" i="1"/>
  <c r="F22" i="1"/>
  <c r="E22" i="1"/>
  <c r="N18" i="1"/>
  <c r="M18" i="1"/>
  <c r="J18" i="1"/>
  <c r="L18" i="1" s="1"/>
  <c r="I18" i="1"/>
  <c r="F18" i="1"/>
  <c r="E18" i="1"/>
  <c r="N17" i="1"/>
  <c r="M17" i="1"/>
  <c r="J17" i="1"/>
  <c r="L17" i="1" s="1"/>
  <c r="I17" i="1"/>
  <c r="F17" i="1"/>
  <c r="E17" i="1"/>
  <c r="N16" i="1"/>
  <c r="M16" i="1"/>
  <c r="J16" i="1"/>
  <c r="L16" i="1" s="1"/>
  <c r="I16" i="1"/>
  <c r="F16" i="1"/>
  <c r="E16" i="1"/>
  <c r="N12" i="1"/>
  <c r="M12" i="1"/>
  <c r="J12" i="1"/>
  <c r="L12" i="1" s="1"/>
  <c r="I12" i="1"/>
  <c r="F12" i="1"/>
  <c r="E12" i="1"/>
  <c r="N11" i="1"/>
  <c r="M11" i="1"/>
  <c r="J11" i="1"/>
  <c r="L11" i="1" s="1"/>
  <c r="I11" i="1"/>
  <c r="F11" i="1"/>
  <c r="E11" i="1"/>
  <c r="N10" i="1"/>
  <c r="M10" i="1"/>
  <c r="J10" i="1"/>
  <c r="L10" i="1" s="1"/>
  <c r="I10" i="1"/>
  <c r="F10" i="1"/>
  <c r="E10" i="1"/>
  <c r="N9" i="1"/>
  <c r="M9" i="1"/>
  <c r="J9" i="1"/>
  <c r="L9" i="1" s="1"/>
  <c r="I9" i="1"/>
  <c r="F9" i="1"/>
  <c r="E9" i="1"/>
  <c r="N5" i="1"/>
  <c r="M5" i="1"/>
  <c r="J5" i="1"/>
  <c r="L5" i="1" s="1"/>
  <c r="I5" i="1"/>
  <c r="F5" i="1"/>
  <c r="E5" i="1"/>
  <c r="N4" i="1"/>
  <c r="M4" i="1"/>
  <c r="J4" i="1"/>
  <c r="L4" i="1" s="1"/>
  <c r="I4" i="1"/>
  <c r="F4" i="1"/>
  <c r="E4" i="1"/>
  <c r="K36" i="1" l="1"/>
  <c r="K37" i="1"/>
  <c r="K41" i="1"/>
  <c r="K43" i="1"/>
  <c r="L40" i="1"/>
  <c r="K4" i="1"/>
  <c r="K5" i="1"/>
  <c r="K9" i="1"/>
  <c r="K10" i="1"/>
  <c r="K11" i="1"/>
  <c r="K12" i="1"/>
  <c r="K16" i="1"/>
  <c r="K17" i="1"/>
  <c r="K18" i="1"/>
  <c r="K22" i="1"/>
  <c r="K23" i="1"/>
  <c r="K24" i="1"/>
  <c r="K26" i="1"/>
  <c r="K28" i="1"/>
  <c r="K31" i="1"/>
  <c r="K32" i="1"/>
</calcChain>
</file>

<file path=xl/sharedStrings.xml><?xml version="1.0" encoding="utf-8"?>
<sst xmlns="http://schemas.openxmlformats.org/spreadsheetml/2006/main" count="43" uniqueCount="37">
  <si>
    <t>initial osmolarity (mOsm)</t>
  </si>
  <si>
    <t>shock (mOsm)</t>
  </si>
  <si>
    <t>V1/V0</t>
  </si>
  <si>
    <t>p0/p1</t>
  </si>
  <si>
    <t>stdev V1</t>
  </si>
  <si>
    <t>stdev V1/V0</t>
  </si>
  <si>
    <t>dP (Pa)</t>
  </si>
  <si>
    <t>dP (kPa)</t>
  </si>
  <si>
    <t>B (kPa)</t>
  </si>
  <si>
    <t>dV/V</t>
  </si>
  <si>
    <t>20181102, c</t>
  </si>
  <si>
    <t>hypo, 50%</t>
  </si>
  <si>
    <t>hyper, 10%</t>
  </si>
  <si>
    <t>20181126, hypo</t>
  </si>
  <si>
    <t>10% H2O</t>
  </si>
  <si>
    <t>30% H2O</t>
  </si>
  <si>
    <t>40% H2O</t>
  </si>
  <si>
    <t>50% H2O</t>
  </si>
  <si>
    <t>20181206, hypo</t>
  </si>
  <si>
    <t>20181218, hyper</t>
  </si>
  <si>
    <t>1% PEG400</t>
  </si>
  <si>
    <t>2% PEG400</t>
  </si>
  <si>
    <t>5% PEG400</t>
  </si>
  <si>
    <t>20190208, hypo 20%</t>
  </si>
  <si>
    <t>20190210, hypo 10%</t>
  </si>
  <si>
    <t>20190328, hypo</t>
  </si>
  <si>
    <t>20% H2O</t>
  </si>
  <si>
    <t>20181102, lat</t>
  </si>
  <si>
    <t>20190306, lat</t>
  </si>
  <si>
    <t>hypo, 10%</t>
  </si>
  <si>
    <t>hypo, 30%</t>
  </si>
  <si>
    <t>20190306, lat 10% (hypo10then20)</t>
  </si>
  <si>
    <t>Lat A</t>
  </si>
  <si>
    <t>control</t>
  </si>
  <si>
    <t>delta V (%)</t>
  </si>
  <si>
    <t>n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</si>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</sst>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workbookViewId="0">
      <selection activeCell="O28" sqref="O28"/>
    </sheetView>
  </sheetViews>
  <sheetFormatPr defaultRowHeight="15" x14ac:dyDescent="0.25"/>
  <cols>
    <col min="1" max="1" width="15.85546875" style="1" customWidth="1"/>
    <col min="2" max="2" width="23.42578125" customWidth="1"/>
    <col min="3" max="3" width="13.7109375" customWidth="1"/>
    <col min="4" max="4" width="11.5703125" customWidth="1"/>
    <col min="9" max="9" width="13.5703125" customWidth="1"/>
  </cols>
  <sheetData>
    <row r="1" spans="1:14" x14ac:dyDescent="0.25">
      <c r="A1" s="2" t="s">
        <v>33</v>
      </c>
      <c r="B1" s="3" t="s">
        <v>0</v>
      </c>
      <c r="C1" s="3" t="s">
        <v>1</v>
      </c>
      <c r="D1" s="3" t="s">
        <v>34</v>
      </c>
      <c r="E1" s="3" t="s">
        <v>2</v>
      </c>
      <c r="F1" s="3" t="s">
        <v>3</v>
      </c>
      <c r="G1" s="3" t="s">
        <v>35</v>
      </c>
      <c r="H1" s="3" t="s">
        <v>4</v>
      </c>
      <c r="I1" s="3" t="s">
        <v>5</v>
      </c>
      <c r="J1" s="3" t="s">
        <v>6</v>
      </c>
      <c r="K1" s="3" t="s">
        <v>7</v>
      </c>
      <c r="L1" s="3" t="s">
        <v>8</v>
      </c>
      <c r="M1" s="3" t="s">
        <v>9</v>
      </c>
      <c r="N1" s="3" t="s">
        <v>36</v>
      </c>
    </row>
    <row r="2" spans="1:14" x14ac:dyDescent="0.25">
      <c r="A2" s="1" t="s">
        <v>10</v>
      </c>
    </row>
    <row r="4" spans="1:14" x14ac:dyDescent="0.25">
      <c r="A4" s="1" t="s">
        <v>11</v>
      </c>
      <c r="B4">
        <v>346</v>
      </c>
      <c r="C4">
        <v>177</v>
      </c>
      <c r="D4">
        <v>61.121848966012237</v>
      </c>
      <c r="E4">
        <f t="shared" ref="E4:E5" si="0">(D4+100)/100</f>
        <v>1.6112184896601223</v>
      </c>
      <c r="F4">
        <f>B4/C4</f>
        <v>1.9548022598870056</v>
      </c>
      <c r="G4">
        <v>107</v>
      </c>
      <c r="H4">
        <v>13.692982670517463</v>
      </c>
      <c r="I4">
        <f>H4/100</f>
        <v>0.13692982670517462</v>
      </c>
      <c r="J4">
        <f>(B4-C4)*8.31*300</f>
        <v>421317.00000000006</v>
      </c>
      <c r="K4">
        <f>J4/1000</f>
        <v>421.31700000000006</v>
      </c>
      <c r="L4">
        <f>100*J4/D4/1000</f>
        <v>689.30669985831082</v>
      </c>
      <c r="M4">
        <f>D4/100</f>
        <v>0.61121848966012238</v>
      </c>
      <c r="N4">
        <f>H4/100</f>
        <v>0.13692982670517462</v>
      </c>
    </row>
    <row r="5" spans="1:14" x14ac:dyDescent="0.25">
      <c r="A5" s="1" t="s">
        <v>12</v>
      </c>
      <c r="B5">
        <v>346</v>
      </c>
      <c r="C5">
        <v>916</v>
      </c>
      <c r="D5">
        <v>-45.950828485867831</v>
      </c>
      <c r="E5">
        <f t="shared" si="0"/>
        <v>0.54049171514132166</v>
      </c>
      <c r="F5">
        <f>B5/C5</f>
        <v>0.37772925764192139</v>
      </c>
      <c r="G5">
        <v>62</v>
      </c>
      <c r="H5">
        <v>6.5147745908668755</v>
      </c>
      <c r="I5">
        <f>H5/100</f>
        <v>6.5147745908668758E-2</v>
      </c>
      <c r="J5">
        <f>(B5-C5)*8.31*300</f>
        <v>-1421010.0000000002</v>
      </c>
      <c r="K5">
        <f>J5/1000</f>
        <v>-1421.0100000000002</v>
      </c>
      <c r="L5">
        <f>100*J5/D5/1000</f>
        <v>3092.4578442302331</v>
      </c>
      <c r="M5">
        <f>D5/100</f>
        <v>-0.45950828485867828</v>
      </c>
      <c r="N5">
        <f>H5/100</f>
        <v>6.5147745908668758E-2</v>
      </c>
    </row>
    <row r="7" spans="1:14" x14ac:dyDescent="0.25">
      <c r="A7" s="1" t="s">
        <v>13</v>
      </c>
    </row>
    <row r="9" spans="1:14" x14ac:dyDescent="0.25">
      <c r="A9" s="1" t="s">
        <v>14</v>
      </c>
      <c r="B9">
        <v>344</v>
      </c>
      <c r="C9">
        <v>311</v>
      </c>
      <c r="D9">
        <v>12.381177804362309</v>
      </c>
      <c r="E9">
        <f t="shared" ref="E9:E12" si="1">(D9+100)/100</f>
        <v>1.1238117780436232</v>
      </c>
      <c r="F9">
        <f>B9/C9</f>
        <v>1.1061093247588425</v>
      </c>
      <c r="G9">
        <v>30</v>
      </c>
      <c r="H9">
        <v>3.0025885829359029</v>
      </c>
      <c r="I9">
        <f t="shared" ref="I9:I12" si="2">H9/100</f>
        <v>3.0025885829359028E-2</v>
      </c>
      <c r="J9">
        <f t="shared" ref="J9:J12" si="3">(B9-C9)*8.31*300</f>
        <v>82269</v>
      </c>
      <c r="K9">
        <f t="shared" ref="K9:K12" si="4">J9/1000</f>
        <v>82.269000000000005</v>
      </c>
      <c r="L9">
        <f t="shared" ref="L9:L12" si="5">100*J9/D9/1000</f>
        <v>664.46828645828703</v>
      </c>
      <c r="M9">
        <f t="shared" ref="M9:M12" si="6">D9/100</f>
        <v>0.12381177804362309</v>
      </c>
      <c r="N9">
        <f t="shared" ref="N9:N12" si="7">H9/100</f>
        <v>3.0025885829359028E-2</v>
      </c>
    </row>
    <row r="10" spans="1:14" x14ac:dyDescent="0.25">
      <c r="A10" s="1" t="s">
        <v>15</v>
      </c>
      <c r="B10">
        <v>354</v>
      </c>
      <c r="C10">
        <v>247</v>
      </c>
      <c r="D10">
        <v>31.150279771726517</v>
      </c>
      <c r="E10">
        <f t="shared" si="1"/>
        <v>1.3115027977172651</v>
      </c>
      <c r="F10">
        <f>B10/C10</f>
        <v>1.4331983805668016</v>
      </c>
      <c r="G10">
        <v>25</v>
      </c>
      <c r="H10">
        <v>6.7376578021377211</v>
      </c>
      <c r="I10">
        <f t="shared" si="2"/>
        <v>6.7376578021377212E-2</v>
      </c>
      <c r="J10">
        <f t="shared" si="3"/>
        <v>266751</v>
      </c>
      <c r="K10">
        <f t="shared" si="4"/>
        <v>266.75099999999998</v>
      </c>
      <c r="L10">
        <f t="shared" si="5"/>
        <v>856.33580807231135</v>
      </c>
      <c r="M10">
        <f t="shared" si="6"/>
        <v>0.31150279771726519</v>
      </c>
      <c r="N10">
        <f t="shared" si="7"/>
        <v>6.7376578021377212E-2</v>
      </c>
    </row>
    <row r="11" spans="1:14" x14ac:dyDescent="0.25">
      <c r="A11" s="1" t="s">
        <v>16</v>
      </c>
      <c r="B11">
        <v>351</v>
      </c>
      <c r="C11">
        <v>227</v>
      </c>
      <c r="D11">
        <v>41.695265543930219</v>
      </c>
      <c r="E11">
        <f t="shared" si="1"/>
        <v>1.4169526554393022</v>
      </c>
      <c r="F11">
        <f>B11/C11</f>
        <v>1.5462555066079295</v>
      </c>
      <c r="G11">
        <v>18</v>
      </c>
      <c r="H11">
        <v>6.8930575097856721</v>
      </c>
      <c r="I11">
        <f t="shared" si="2"/>
        <v>6.8930575097856717E-2</v>
      </c>
      <c r="J11">
        <f t="shared" si="3"/>
        <v>309132</v>
      </c>
      <c r="K11">
        <f t="shared" si="4"/>
        <v>309.13200000000001</v>
      </c>
      <c r="L11">
        <f t="shared" si="5"/>
        <v>741.40791758310763</v>
      </c>
      <c r="M11">
        <f t="shared" si="6"/>
        <v>0.41695265543930221</v>
      </c>
      <c r="N11">
        <f t="shared" si="7"/>
        <v>6.8930575097856717E-2</v>
      </c>
    </row>
    <row r="12" spans="1:14" x14ac:dyDescent="0.25">
      <c r="A12" s="1" t="s">
        <v>17</v>
      </c>
      <c r="B12">
        <v>360</v>
      </c>
      <c r="C12">
        <v>180</v>
      </c>
      <c r="D12">
        <v>67.187362192646489</v>
      </c>
      <c r="E12">
        <f t="shared" si="1"/>
        <v>1.6718736219264649</v>
      </c>
      <c r="F12">
        <f>B12/C12</f>
        <v>2</v>
      </c>
      <c r="G12">
        <v>17</v>
      </c>
      <c r="H12">
        <v>11.633440505058688</v>
      </c>
      <c r="I12">
        <f t="shared" si="2"/>
        <v>0.11633440505058688</v>
      </c>
      <c r="J12">
        <f t="shared" si="3"/>
        <v>448740.00000000006</v>
      </c>
      <c r="K12">
        <f t="shared" si="4"/>
        <v>448.74000000000007</v>
      </c>
      <c r="L12">
        <f t="shared" si="5"/>
        <v>667.89346293031531</v>
      </c>
      <c r="M12">
        <f t="shared" si="6"/>
        <v>0.67187362192646494</v>
      </c>
      <c r="N12">
        <f t="shared" si="7"/>
        <v>0.11633440505058688</v>
      </c>
    </row>
    <row r="14" spans="1:14" x14ac:dyDescent="0.25">
      <c r="A14" s="1" t="s">
        <v>18</v>
      </c>
    </row>
    <row r="16" spans="1:14" x14ac:dyDescent="0.25">
      <c r="A16" s="1" t="s">
        <v>14</v>
      </c>
      <c r="B16">
        <v>348</v>
      </c>
      <c r="C16">
        <v>314</v>
      </c>
      <c r="D16">
        <v>10.001938769698924</v>
      </c>
      <c r="E16">
        <f t="shared" ref="E16:E18" si="8">(D16+100)/100</f>
        <v>1.1000193876969893</v>
      </c>
      <c r="F16">
        <f>B16/C16</f>
        <v>1.10828025477707</v>
      </c>
      <c r="G16">
        <v>80</v>
      </c>
      <c r="H16">
        <v>3.6622768798102725</v>
      </c>
      <c r="I16">
        <f t="shared" ref="I16:I18" si="9">H16/100</f>
        <v>3.6622768798102723E-2</v>
      </c>
      <c r="J16">
        <f t="shared" ref="J16:J18" si="10">(B16-C16)*8.31*300</f>
        <v>84762</v>
      </c>
      <c r="K16">
        <f t="shared" ref="K16:K18" si="11">J16/1000</f>
        <v>84.762</v>
      </c>
      <c r="L16">
        <f t="shared" ref="L16:L18" si="12">100*J16/D16/1000</f>
        <v>847.45569785718146</v>
      </c>
      <c r="M16">
        <f t="shared" ref="M16:M18" si="13">D16/100</f>
        <v>0.10001938769698925</v>
      </c>
      <c r="N16">
        <f t="shared" ref="N16:N18" si="14">H16/100</f>
        <v>3.6622768798102723E-2</v>
      </c>
    </row>
    <row r="17" spans="1:14" x14ac:dyDescent="0.25">
      <c r="A17" s="1" t="s">
        <v>15</v>
      </c>
      <c r="B17">
        <v>359</v>
      </c>
      <c r="C17">
        <v>281</v>
      </c>
      <c r="D17">
        <v>21.764184260084789</v>
      </c>
      <c r="E17">
        <f t="shared" si="8"/>
        <v>1.217641842600848</v>
      </c>
      <c r="F17">
        <f>B17/C17</f>
        <v>1.2775800711743772</v>
      </c>
      <c r="G17">
        <v>47</v>
      </c>
      <c r="H17">
        <v>6.1846994424400989</v>
      </c>
      <c r="I17">
        <f t="shared" si="9"/>
        <v>6.1846994424400989E-2</v>
      </c>
      <c r="J17">
        <f t="shared" si="10"/>
        <v>194454.00000000003</v>
      </c>
      <c r="K17">
        <f t="shared" si="11"/>
        <v>194.45400000000004</v>
      </c>
      <c r="L17">
        <f t="shared" si="12"/>
        <v>893.45871031162869</v>
      </c>
      <c r="M17">
        <f t="shared" si="13"/>
        <v>0.2176418426008479</v>
      </c>
      <c r="N17">
        <f t="shared" si="14"/>
        <v>6.1846994424400989E-2</v>
      </c>
    </row>
    <row r="18" spans="1:14" x14ac:dyDescent="0.25">
      <c r="A18" s="1" t="s">
        <v>17</v>
      </c>
      <c r="B18">
        <v>358</v>
      </c>
      <c r="C18">
        <v>187</v>
      </c>
      <c r="D18">
        <v>62.046503757309637</v>
      </c>
      <c r="E18">
        <f t="shared" si="8"/>
        <v>1.6204650375730965</v>
      </c>
      <c r="F18">
        <f>B18/C18</f>
        <v>1.9144385026737969</v>
      </c>
      <c r="G18">
        <v>18</v>
      </c>
      <c r="H18">
        <v>11.515725295625952</v>
      </c>
      <c r="I18">
        <f t="shared" si="9"/>
        <v>0.11515725295625952</v>
      </c>
      <c r="J18">
        <f t="shared" si="10"/>
        <v>426303</v>
      </c>
      <c r="K18">
        <f t="shared" si="11"/>
        <v>426.303</v>
      </c>
      <c r="L18">
        <f t="shared" si="12"/>
        <v>687.07013962858093</v>
      </c>
      <c r="M18">
        <f t="shared" si="13"/>
        <v>0.62046503757309635</v>
      </c>
      <c r="N18">
        <f t="shared" si="14"/>
        <v>0.11515725295625952</v>
      </c>
    </row>
    <row r="20" spans="1:14" x14ac:dyDescent="0.25">
      <c r="A20" s="1" t="s">
        <v>19</v>
      </c>
    </row>
    <row r="22" spans="1:14" x14ac:dyDescent="0.25">
      <c r="A22" s="1" t="s">
        <v>20</v>
      </c>
      <c r="B22">
        <v>340</v>
      </c>
      <c r="C22">
        <v>392</v>
      </c>
      <c r="D22">
        <v>-9.667016767963446</v>
      </c>
      <c r="E22">
        <f t="shared" ref="E22:E24" si="15">(D22+100)/100</f>
        <v>0.90332983232036557</v>
      </c>
      <c r="F22">
        <f>B22/C22</f>
        <v>0.86734693877551017</v>
      </c>
      <c r="G22">
        <v>34</v>
      </c>
      <c r="H22">
        <v>3.1553631593858769</v>
      </c>
      <c r="I22">
        <f t="shared" ref="I22:I24" si="16">H22/100</f>
        <v>3.1553631593858766E-2</v>
      </c>
      <c r="J22">
        <f t="shared" ref="J22:J24" si="17">(B22-C22)*8.31*300</f>
        <v>-129636</v>
      </c>
      <c r="K22">
        <f t="shared" ref="K22:K24" si="18">J22/1000</f>
        <v>-129.636</v>
      </c>
      <c r="L22">
        <f t="shared" ref="L22:L24" si="19">100*J22/D22/1000</f>
        <v>1341.0135009759629</v>
      </c>
      <c r="M22">
        <f t="shared" ref="M22:M24" si="20">D22/100</f>
        <v>-9.6670167679634461E-2</v>
      </c>
      <c r="N22">
        <f t="shared" ref="N22:N24" si="21">H22/100</f>
        <v>3.1553631593858766E-2</v>
      </c>
    </row>
    <row r="23" spans="1:14" x14ac:dyDescent="0.25">
      <c r="A23" s="1" t="s">
        <v>21</v>
      </c>
      <c r="B23">
        <v>355</v>
      </c>
      <c r="C23">
        <v>431</v>
      </c>
      <c r="D23">
        <v>-14.65167852982016</v>
      </c>
      <c r="E23">
        <f t="shared" si="15"/>
        <v>0.85348321470179844</v>
      </c>
      <c r="F23">
        <f>B23/C23</f>
        <v>0.82366589327146167</v>
      </c>
      <c r="G23">
        <v>33</v>
      </c>
      <c r="H23">
        <v>2.7532269886647245</v>
      </c>
      <c r="I23">
        <f t="shared" si="16"/>
        <v>2.7532269886647243E-2</v>
      </c>
      <c r="J23">
        <f t="shared" si="17"/>
        <v>-189468.00000000003</v>
      </c>
      <c r="K23">
        <f t="shared" si="18"/>
        <v>-189.46800000000002</v>
      </c>
      <c r="L23">
        <f t="shared" si="19"/>
        <v>1293.1487652720541</v>
      </c>
      <c r="M23">
        <f t="shared" si="20"/>
        <v>-0.14651678529820159</v>
      </c>
      <c r="N23">
        <f t="shared" si="21"/>
        <v>2.7532269886647243E-2</v>
      </c>
    </row>
    <row r="24" spans="1:14" x14ac:dyDescent="0.25">
      <c r="A24" s="1" t="s">
        <v>22</v>
      </c>
      <c r="B24">
        <v>347</v>
      </c>
      <c r="C24">
        <v>575</v>
      </c>
      <c r="D24">
        <v>-29.854896220012506</v>
      </c>
      <c r="E24">
        <f t="shared" si="15"/>
        <v>0.70145103779987494</v>
      </c>
      <c r="F24">
        <f>B24/C24</f>
        <v>0.60347826086956524</v>
      </c>
      <c r="G24">
        <v>67</v>
      </c>
      <c r="H24">
        <v>3.8071295423461895</v>
      </c>
      <c r="I24">
        <f t="shared" si="16"/>
        <v>3.8071295423461896E-2</v>
      </c>
      <c r="J24">
        <f t="shared" si="17"/>
        <v>-568404</v>
      </c>
      <c r="K24">
        <f t="shared" si="18"/>
        <v>-568.404</v>
      </c>
      <c r="L24">
        <f t="shared" si="19"/>
        <v>1903.8887149739417</v>
      </c>
      <c r="M24">
        <f t="shared" si="20"/>
        <v>-0.29854896220012506</v>
      </c>
      <c r="N24">
        <f t="shared" si="21"/>
        <v>3.8071295423461896E-2</v>
      </c>
    </row>
    <row r="26" spans="1:14" x14ac:dyDescent="0.25">
      <c r="A26" s="1" t="s">
        <v>23</v>
      </c>
      <c r="B26">
        <v>345</v>
      </c>
      <c r="C26">
        <v>275</v>
      </c>
      <c r="D26">
        <v>23.830948231060248</v>
      </c>
      <c r="E26">
        <f t="shared" ref="E26" si="22">(D26+100)/100</f>
        <v>1.2383094823106024</v>
      </c>
      <c r="F26">
        <f>B26/C26</f>
        <v>1.2545454545454546</v>
      </c>
      <c r="G26">
        <v>17</v>
      </c>
      <c r="H26">
        <v>4.1213289009614673</v>
      </c>
      <c r="I26">
        <f>H26/100</f>
        <v>4.121328900961467E-2</v>
      </c>
      <c r="J26">
        <f>(B26-C26)*8.31*300</f>
        <v>174510</v>
      </c>
      <c r="K26">
        <f>J26/1000</f>
        <v>174.51</v>
      </c>
      <c r="L26">
        <f>100*J26/D26/1000</f>
        <v>732.2830728680409</v>
      </c>
      <c r="M26">
        <f>D26/100</f>
        <v>0.23830948231060248</v>
      </c>
      <c r="N26">
        <f>H26/100</f>
        <v>4.121328900961467E-2</v>
      </c>
    </row>
    <row r="28" spans="1:14" x14ac:dyDescent="0.25">
      <c r="A28" s="1" t="s">
        <v>24</v>
      </c>
      <c r="B28">
        <v>346</v>
      </c>
      <c r="C28">
        <v>305</v>
      </c>
      <c r="D28">
        <v>7.8714124943815023</v>
      </c>
      <c r="E28">
        <f t="shared" ref="E28" si="23">(D28+100)/100</f>
        <v>1.078714124943815</v>
      </c>
      <c r="F28">
        <f>B28/C28</f>
        <v>1.1344262295081968</v>
      </c>
      <c r="G28">
        <v>15</v>
      </c>
      <c r="H28">
        <v>1.9448840701491439</v>
      </c>
      <c r="I28">
        <f>H28/100</f>
        <v>1.944884070149144E-2</v>
      </c>
      <c r="J28">
        <f>(B28-C28)*8.31*300</f>
        <v>102213.00000000001</v>
      </c>
      <c r="K28">
        <f>J28/1000</f>
        <v>102.21300000000001</v>
      </c>
      <c r="L28">
        <f>100*J28/D28/1000</f>
        <v>1298.5344126350658</v>
      </c>
      <c r="M28">
        <f>D28/100</f>
        <v>7.8714124943815023E-2</v>
      </c>
      <c r="N28">
        <f>H28/100</f>
        <v>1.944884070149144E-2</v>
      </c>
    </row>
    <row r="30" spans="1:14" x14ac:dyDescent="0.25">
      <c r="A30" s="1" t="s">
        <v>25</v>
      </c>
    </row>
    <row r="31" spans="1:14" x14ac:dyDescent="0.25">
      <c r="A31" s="1" t="s">
        <v>26</v>
      </c>
      <c r="B31">
        <v>341</v>
      </c>
      <c r="C31">
        <v>276</v>
      </c>
      <c r="D31">
        <v>14.938963939548699</v>
      </c>
      <c r="E31">
        <f t="shared" ref="E31:E32" si="24">(D31+100)/100</f>
        <v>1.149389639395487</v>
      </c>
      <c r="F31">
        <f t="shared" ref="F31:F32" si="25">B31/C31</f>
        <v>1.2355072463768115</v>
      </c>
      <c r="G31">
        <v>142</v>
      </c>
      <c r="H31">
        <v>4.1102246093320804</v>
      </c>
      <c r="I31">
        <f t="shared" ref="I31:I32" si="26">H31/100</f>
        <v>4.1102246093320804E-2</v>
      </c>
      <c r="J31">
        <f t="shared" ref="J31:J32" si="27">(B31-C31)*8.31*300</f>
        <v>162045</v>
      </c>
      <c r="K31">
        <f t="shared" ref="K31:K32" si="28">J31/1000</f>
        <v>162.04499999999999</v>
      </c>
      <c r="L31">
        <f t="shared" ref="L31:L32" si="29">100*J31/D31/1000</f>
        <v>1084.7137770445365</v>
      </c>
      <c r="M31">
        <f t="shared" ref="M31:M32" si="30">D31/100</f>
        <v>0.14938963939548699</v>
      </c>
      <c r="N31">
        <f t="shared" ref="N31:N32" si="31">H31/100</f>
        <v>4.1102246093320804E-2</v>
      </c>
    </row>
    <row r="32" spans="1:14" x14ac:dyDescent="0.25">
      <c r="A32" s="1" t="s">
        <v>16</v>
      </c>
      <c r="B32">
        <v>343</v>
      </c>
      <c r="C32">
        <v>214</v>
      </c>
      <c r="D32">
        <v>31.49453077517181</v>
      </c>
      <c r="E32">
        <f t="shared" si="24"/>
        <v>1.3149453077517181</v>
      </c>
      <c r="F32">
        <f t="shared" si="25"/>
        <v>1.6028037383177569</v>
      </c>
      <c r="G32">
        <v>69</v>
      </c>
      <c r="H32">
        <v>7.402258145429486</v>
      </c>
      <c r="I32">
        <f t="shared" si="26"/>
        <v>7.4022581454294856E-2</v>
      </c>
      <c r="J32">
        <f t="shared" si="27"/>
        <v>321597</v>
      </c>
      <c r="K32">
        <f t="shared" si="28"/>
        <v>321.59699999999998</v>
      </c>
      <c r="L32">
        <f t="shared" si="29"/>
        <v>1021.1201503390095</v>
      </c>
      <c r="M32">
        <f t="shared" si="30"/>
        <v>0.31494530775171808</v>
      </c>
      <c r="N32">
        <f t="shared" si="31"/>
        <v>7.4022581454294856E-2</v>
      </c>
    </row>
    <row r="34" spans="1:14" x14ac:dyDescent="0.25">
      <c r="A34" s="2" t="s">
        <v>32</v>
      </c>
    </row>
    <row r="35" spans="1:14" x14ac:dyDescent="0.25">
      <c r="A35" s="1" t="s">
        <v>27</v>
      </c>
    </row>
    <row r="36" spans="1:14" x14ac:dyDescent="0.25">
      <c r="A36" s="1" t="s">
        <v>11</v>
      </c>
      <c r="B36">
        <v>346</v>
      </c>
      <c r="C36">
        <v>177</v>
      </c>
      <c r="D36">
        <v>70.491524739968497</v>
      </c>
      <c r="E36">
        <f t="shared" ref="E36:E37" si="32">(D36+100)/100</f>
        <v>1.7049152473996849</v>
      </c>
      <c r="F36">
        <f>B36/C36</f>
        <v>1.9548022598870056</v>
      </c>
      <c r="G36">
        <v>41</v>
      </c>
      <c r="H36">
        <v>13.998317733951176</v>
      </c>
      <c r="I36">
        <f>H36/100</f>
        <v>0.13998317733951177</v>
      </c>
      <c r="J36">
        <f t="shared" ref="J36:J37" si="33">(B36-C36)*8.31*300</f>
        <v>421317.00000000006</v>
      </c>
      <c r="K36">
        <f t="shared" ref="K36:K37" si="34">J36/1000</f>
        <v>421.31700000000006</v>
      </c>
      <c r="L36">
        <f t="shared" ref="L36:L37" si="35">100*J36/D36/1000</f>
        <v>597.68461748297887</v>
      </c>
      <c r="M36">
        <f t="shared" ref="M36:M37" si="36">D36/100</f>
        <v>0.70491524739968492</v>
      </c>
      <c r="N36">
        <f t="shared" ref="N36:N37" si="37">H36/100</f>
        <v>0.13998317733951177</v>
      </c>
    </row>
    <row r="37" spans="1:14" x14ac:dyDescent="0.25">
      <c r="A37" s="1" t="s">
        <v>12</v>
      </c>
      <c r="B37">
        <v>346</v>
      </c>
      <c r="C37">
        <v>916</v>
      </c>
      <c r="D37">
        <v>-49.075184162110823</v>
      </c>
      <c r="E37">
        <f t="shared" si="32"/>
        <v>0.50924815837889181</v>
      </c>
      <c r="F37">
        <f>B37/C37</f>
        <v>0.37772925764192139</v>
      </c>
      <c r="G37">
        <v>31</v>
      </c>
      <c r="H37">
        <v>4.8751529035015562</v>
      </c>
      <c r="I37">
        <f>H37/100</f>
        <v>4.8751529035015562E-2</v>
      </c>
      <c r="J37">
        <f t="shared" si="33"/>
        <v>-1421010.0000000002</v>
      </c>
      <c r="K37">
        <f t="shared" si="34"/>
        <v>-1421.0100000000002</v>
      </c>
      <c r="L37">
        <f t="shared" si="35"/>
        <v>2895.5775189879182</v>
      </c>
      <c r="M37">
        <f t="shared" si="36"/>
        <v>-0.49075184162110824</v>
      </c>
      <c r="N37">
        <f t="shared" si="37"/>
        <v>4.8751529035015562E-2</v>
      </c>
    </row>
    <row r="39" spans="1:14" x14ac:dyDescent="0.25">
      <c r="A39" s="1" t="s">
        <v>28</v>
      </c>
    </row>
    <row r="40" spans="1:14" x14ac:dyDescent="0.25">
      <c r="A40" s="1" t="s">
        <v>29</v>
      </c>
      <c r="B40">
        <v>383</v>
      </c>
      <c r="C40">
        <v>354</v>
      </c>
      <c r="D40">
        <v>13.097030577708935</v>
      </c>
      <c r="E40">
        <f t="shared" ref="E40:E41" si="38">(D40+100)/100</f>
        <v>1.1309703057770895</v>
      </c>
      <c r="F40">
        <f>B40/C40</f>
        <v>1.0819209039548023</v>
      </c>
      <c r="G40">
        <v>66</v>
      </c>
      <c r="H40">
        <v>4.054820218998195</v>
      </c>
      <c r="I40">
        <f t="shared" ref="I40:I41" si="39">H40/100</f>
        <v>4.0548202189981952E-2</v>
      </c>
      <c r="J40">
        <f t="shared" ref="J40:J41" si="40">(B40-C40)*8.31*300</f>
        <v>72297</v>
      </c>
      <c r="K40">
        <f t="shared" ref="K40:K41" si="41">J40/1000</f>
        <v>72.296999999999997</v>
      </c>
      <c r="L40">
        <f t="shared" ref="L40:L41" si="42">100*J40/D40/1000</f>
        <v>552.0106223394564</v>
      </c>
      <c r="M40">
        <f t="shared" ref="M40:M41" si="43">D40/100</f>
        <v>0.13097030577708935</v>
      </c>
      <c r="N40">
        <f t="shared" ref="N40:N41" si="44">H40/100</f>
        <v>4.0548202189981952E-2</v>
      </c>
    </row>
    <row r="41" spans="1:14" x14ac:dyDescent="0.25">
      <c r="A41" s="1" t="s">
        <v>30</v>
      </c>
      <c r="B41">
        <v>388</v>
      </c>
      <c r="C41">
        <v>285</v>
      </c>
      <c r="D41">
        <v>31.357101858559957</v>
      </c>
      <c r="E41">
        <f t="shared" si="38"/>
        <v>1.3135710185855995</v>
      </c>
      <c r="F41">
        <f t="shared" ref="F41" si="45">B41/C41</f>
        <v>1.3614035087719298</v>
      </c>
      <c r="G41">
        <v>27</v>
      </c>
      <c r="H41">
        <v>7.6926977481561627</v>
      </c>
      <c r="I41">
        <f t="shared" si="39"/>
        <v>7.6926977481561631E-2</v>
      </c>
      <c r="J41">
        <f t="shared" si="40"/>
        <v>256779.00000000003</v>
      </c>
      <c r="K41">
        <f t="shared" si="41"/>
        <v>256.77900000000005</v>
      </c>
      <c r="L41">
        <f t="shared" si="42"/>
        <v>818.88626429264127</v>
      </c>
      <c r="M41">
        <f t="shared" si="43"/>
        <v>0.31357101858559955</v>
      </c>
      <c r="N41">
        <f t="shared" si="44"/>
        <v>7.6926977481561631E-2</v>
      </c>
    </row>
    <row r="43" spans="1:14" x14ac:dyDescent="0.25">
      <c r="A43" s="1" t="s">
        <v>31</v>
      </c>
      <c r="B43">
        <v>388</v>
      </c>
      <c r="C43">
        <v>348</v>
      </c>
      <c r="D43">
        <v>7.7777830887298336</v>
      </c>
      <c r="E43">
        <f t="shared" ref="E43" si="46">(D43+100)/100</f>
        <v>1.0777778308872983</v>
      </c>
      <c r="F43">
        <f>B43/C43</f>
        <v>1.1149425287356323</v>
      </c>
      <c r="G43">
        <v>63</v>
      </c>
      <c r="H43">
        <v>7.7777830887298336</v>
      </c>
      <c r="I43">
        <f>H43/100</f>
        <v>7.7777830887298338E-2</v>
      </c>
      <c r="J43">
        <f>(B43-C43)*8.31*300</f>
        <v>99720.000000000015</v>
      </c>
      <c r="K43">
        <f>J43/1000</f>
        <v>99.720000000000013</v>
      </c>
      <c r="L43">
        <f>100*J43/D43/1000</f>
        <v>1282.113410240205</v>
      </c>
      <c r="M43">
        <f>D43/100</f>
        <v>7.7777830887298338E-2</v>
      </c>
      <c r="N43">
        <f>H43/100</f>
        <v>7.7777830887298338E-2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2021-08-04T12:02:18Z</dcterms:created>
  <dcterms:modified xsi:type="dcterms:W3CDTF">2021-08-04T12:05:38Z</dcterms:modified>
</cp:coreProperties>
</file>