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ith contact area drugs" sheetId="1" r:id="rId4"/>
    <sheet state="visible" name="With total area drugs" sheetId="2" r:id="rId5"/>
    <sheet state="visible" name="With contact area Grouped contr" sheetId="3" r:id="rId6"/>
    <sheet state="visible" name="With total area Grouped control" sheetId="4" r:id="rId7"/>
  </sheets>
  <definedNames/>
  <calcPr/>
</workbook>
</file>

<file path=xl/sharedStrings.xml><?xml version="1.0" encoding="utf-8"?>
<sst xmlns="http://schemas.openxmlformats.org/spreadsheetml/2006/main" count="132" uniqueCount="51">
  <si>
    <t xml:space="preserve">Cells treated with different drugs. The tension is a function of contact area </t>
  </si>
  <si>
    <t xml:space="preserve">With growth rate of 5% and taking the spread area at time zero to be given the first element of the spread area timeseries </t>
  </si>
  <si>
    <t>Condition</t>
  </si>
  <si>
    <t>A0(µm2)</t>
  </si>
  <si>
    <t>𝜏a(min.)</t>
  </si>
  <si>
    <t>𝜏 (min.)</t>
  </si>
  <si>
    <t>𝜉</t>
  </si>
  <si>
    <t>𝜉 (normalized)</t>
  </si>
  <si>
    <t>A0(normalized)</t>
  </si>
  <si>
    <t>𝜉/A0 (normalized)</t>
  </si>
  <si>
    <t>dV/dt = 𝜉 /𝜏a (conition /control)</t>
  </si>
  <si>
    <t>dA/dt = A0/𝜏a</t>
  </si>
  <si>
    <t>dV/dA</t>
  </si>
  <si>
    <t>Control</t>
  </si>
  <si>
    <t>Y-27</t>
  </si>
  <si>
    <t>EIPA</t>
  </si>
  <si>
    <t>Lat</t>
  </si>
  <si>
    <t>GdCl3</t>
  </si>
  <si>
    <t>CK-666</t>
  </si>
  <si>
    <t>CK-666+Y-27</t>
  </si>
  <si>
    <t>EIAP+Y-27</t>
  </si>
  <si>
    <t xml:space="preserve">With growth rate of 5% and taking the spread area at time zero to be zero </t>
  </si>
  <si>
    <t>Comment</t>
  </si>
  <si>
    <t>increase in k or alpha</t>
  </si>
  <si>
    <t>decrease in k or alpha</t>
  </si>
  <si>
    <t>2.4*10^15</t>
  </si>
  <si>
    <t>4.1*10^14</t>
  </si>
  <si>
    <t xml:space="preserve">With growth rate of 0% and taking the spread area at time zero to be zero </t>
  </si>
  <si>
    <t>EIAP+GdCl3</t>
  </si>
  <si>
    <t>-4.3*10^-7</t>
  </si>
  <si>
    <t xml:space="preserve">Cells treated with different drugs. The tension is a function of total area (taking the shape to be a spherical cap) </t>
  </si>
  <si>
    <t>𝜏a (min.)</t>
  </si>
  <si>
    <t>increas in alpha, decreae in elaticity</t>
  </si>
  <si>
    <t xml:space="preserve">decreae in alpha, no need to change elaticity </t>
  </si>
  <si>
    <t>cant trust the fit</t>
  </si>
  <si>
    <t>decreaes in alpha, decrease in elaticity</t>
  </si>
  <si>
    <t>almost no change, slight decrease in elaticity</t>
  </si>
  <si>
    <t>decrease in alpha, decreaes in elaticity</t>
  </si>
  <si>
    <t>decreae in alpha, decrease in elaticity</t>
  </si>
  <si>
    <t>Control cells grouped in three groups based on their spreading speed. The tension is a function of contact area</t>
  </si>
  <si>
    <t>With growth rate of 5% and taking the spread area at time zero to be given the first element of the spread area timeseries</t>
  </si>
  <si>
    <t>dV/dt (normalized)</t>
  </si>
  <si>
    <t>dA/dt (normalized)</t>
  </si>
  <si>
    <t>A0 (normalized)</t>
  </si>
  <si>
    <t>𝜉(normalized)</t>
  </si>
  <si>
    <t>Slow</t>
  </si>
  <si>
    <t>Fast</t>
  </si>
  <si>
    <t>Fastest</t>
  </si>
  <si>
    <t>With growth rate of 5% and taking the spread area at time zero to be zero</t>
  </si>
  <si>
    <t>With growth rate of 0% and taking the spread area at time zero to be zero</t>
  </si>
  <si>
    <t>Control cells grouped in three groups based on their spreading speed. The tension is a function of total cell area (using a spherical cap approximation)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</si>
</sst>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3">
    <font>
      <sz val="10.0"/>
      <color rgb="FF000000"/>
      <name val="Arial"/>
    </font>
    <font>
      <b/>
      <sz val="14.0"/>
      <color theme="1"/>
      <name val="Arial"/>
    </font>
    <font>
      <color theme="1"/>
      <name val="Arial"/>
    </font>
    <font>
      <b/>
      <color theme="1"/>
      <name val="Arial"/>
    </font>
    <font>
      <b/>
      <sz val="12.0"/>
      <color theme="1"/>
      <name val="Arial"/>
    </font>
    <font>
      <b/>
      <color rgb="FF000000"/>
      <name val="Arial"/>
    </font>
    <font>
      <sz val="10.0"/>
      <color theme="1"/>
      <name val="Arial"/>
    </font>
    <font>
      <color rgb="FF000000"/>
      <name val="Arial"/>
    </font>
    <font>
      <b/>
      <sz val="14.0"/>
      <color rgb="FF000000"/>
      <name val="Arial"/>
    </font>
    <font>
      <b/>
      <sz val="12.0"/>
      <color rgb="FF000000"/>
      <name val="Arial"/>
    </font>
    <font>
      <sz val="11.0"/>
      <color rgb="FF000000"/>
      <name val="Inconsolata"/>
    </font>
    <font>
      <sz val="12.0"/>
      <color rgb="FF000000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">
    <border/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right style="thin">
        <color rgb="FFCCCCCC"/>
      </right>
      <top style="thin">
        <color rgb="FFCCCCCC"/>
      </top>
      <bottom style="thin">
        <color rgb="FFCCCCCC"/>
      </bottom>
    </border>
    <border>
      <right style="thin">
        <color rgb="FFCCCCCC"/>
      </right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0" fontId="3" numFmtId="164" xfId="0" applyAlignment="1" applyFont="1" applyNumberFormat="1">
      <alignment readingOrder="0"/>
    </xf>
    <xf borderId="0" fillId="0" fontId="4" numFmtId="164" xfId="0" applyAlignment="1" applyFont="1" applyNumberFormat="1">
      <alignment readingOrder="0"/>
    </xf>
    <xf borderId="0" fillId="0" fontId="5" numFmtId="164" xfId="0" applyAlignment="1" applyFont="1" applyNumberFormat="1">
      <alignment shrinkToFit="0" vertical="bottom" wrapText="1"/>
    </xf>
    <xf borderId="0" fillId="0" fontId="5" numFmtId="0" xfId="0" applyAlignment="1" applyFont="1">
      <alignment shrinkToFit="0" vertical="bottom" wrapText="1"/>
    </xf>
    <xf borderId="0" fillId="0" fontId="3" numFmtId="0" xfId="0" applyAlignment="1" applyFont="1">
      <alignment vertical="bottom"/>
    </xf>
    <xf borderId="1" fillId="0" fontId="5" numFmtId="164" xfId="0" applyAlignment="1" applyBorder="1" applyFont="1" applyNumberFormat="1">
      <alignment shrinkToFit="0" vertical="bottom" wrapText="1"/>
    </xf>
    <xf borderId="2" fillId="0" fontId="5" numFmtId="164" xfId="0" applyAlignment="1" applyBorder="1" applyFont="1" applyNumberFormat="1">
      <alignment shrinkToFit="0" vertical="bottom" wrapText="1"/>
    </xf>
    <xf borderId="2" fillId="0" fontId="5" numFmtId="0" xfId="0" applyAlignment="1" applyBorder="1" applyFont="1">
      <alignment shrinkToFit="0" vertical="bottom" wrapText="1"/>
    </xf>
    <xf borderId="3" fillId="0" fontId="3" numFmtId="0" xfId="0" applyAlignment="1" applyBorder="1" applyFont="1">
      <alignment vertical="bottom"/>
    </xf>
    <xf borderId="0" fillId="0" fontId="2" numFmtId="164" xfId="0" applyAlignment="1" applyFont="1" applyNumberFormat="1">
      <alignment vertical="bottom"/>
    </xf>
    <xf borderId="0" fillId="0" fontId="6" numFmtId="164" xfId="0" applyAlignment="1" applyFont="1" applyNumberFormat="1">
      <alignment horizontal="right" readingOrder="0"/>
    </xf>
    <xf borderId="0" fillId="0" fontId="6" numFmtId="2" xfId="0" applyAlignment="1" applyFont="1" applyNumberFormat="1">
      <alignment horizontal="right" readingOrder="0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7" numFmtId="164" xfId="0" applyAlignment="1" applyFont="1" applyNumberFormat="1">
      <alignment horizontal="right" vertical="bottom"/>
    </xf>
    <xf borderId="0" fillId="0" fontId="2" numFmtId="0" xfId="0" applyAlignment="1" applyFont="1">
      <alignment readingOrder="0"/>
    </xf>
    <xf borderId="1" fillId="0" fontId="5" numFmtId="164" xfId="0" applyAlignment="1" applyBorder="1" applyFont="1" applyNumberFormat="1">
      <alignment horizontal="left" readingOrder="0" shrinkToFit="0" wrapText="1"/>
    </xf>
    <xf borderId="1" fillId="0" fontId="5" numFmtId="0" xfId="0" applyAlignment="1" applyBorder="1" applyFont="1">
      <alignment horizontal="left" readingOrder="0" shrinkToFit="0" wrapText="1"/>
    </xf>
    <xf borderId="0" fillId="0" fontId="3" numFmtId="0" xfId="0" applyAlignment="1" applyFont="1">
      <alignment readingOrder="0"/>
    </xf>
    <xf borderId="0" fillId="0" fontId="2" numFmtId="2" xfId="0" applyAlignment="1" applyFont="1" applyNumberFormat="1">
      <alignment readingOrder="0"/>
    </xf>
    <xf borderId="0" fillId="0" fontId="2" numFmtId="164" xfId="0" applyFont="1" applyNumberFormat="1"/>
    <xf borderId="0" fillId="0" fontId="2" numFmtId="0" xfId="0" applyFont="1"/>
    <xf borderId="0" fillId="0" fontId="7" numFmtId="164" xfId="0" applyAlignment="1" applyFont="1" applyNumberFormat="1">
      <alignment readingOrder="0"/>
    </xf>
    <xf borderId="0" fillId="0" fontId="7" numFmtId="2" xfId="0" applyAlignment="1" applyFont="1" applyNumberFormat="1">
      <alignment readingOrder="0"/>
    </xf>
    <xf borderId="0" fillId="0" fontId="7" numFmtId="164" xfId="0" applyFont="1" applyNumberFormat="1"/>
    <xf borderId="0" fillId="0" fontId="2" numFmtId="164" xfId="0" applyAlignment="1" applyFont="1" applyNumberFormat="1">
      <alignment horizontal="right" readingOrder="0"/>
    </xf>
    <xf borderId="0" fillId="0" fontId="7" numFmtId="164" xfId="0" applyAlignment="1" applyFont="1" applyNumberFormat="1">
      <alignment horizontal="right" readingOrder="0"/>
    </xf>
    <xf borderId="0" fillId="0" fontId="4" numFmtId="0" xfId="0" applyAlignment="1" applyFont="1">
      <alignment readingOrder="0"/>
    </xf>
    <xf borderId="1" fillId="0" fontId="7" numFmtId="164" xfId="0" applyAlignment="1" applyBorder="1" applyFont="1" applyNumberFormat="1">
      <alignment horizontal="left" readingOrder="0" shrinkToFit="0" wrapText="1"/>
    </xf>
    <xf borderId="1" fillId="0" fontId="7" numFmtId="0" xfId="0" applyAlignment="1" applyBorder="1" applyFont="1">
      <alignment horizontal="left" readingOrder="0" shrinkToFit="0" wrapText="1"/>
    </xf>
    <xf borderId="0" fillId="0" fontId="7" numFmtId="0" xfId="0" applyAlignment="1" applyFont="1">
      <alignment readingOrder="0"/>
    </xf>
    <xf borderId="3" fillId="0" fontId="3" numFmtId="0" xfId="0" applyAlignment="1" applyBorder="1" applyFont="1">
      <alignment readingOrder="0" vertical="bottom"/>
    </xf>
    <xf borderId="0" fillId="2" fontId="8" numFmtId="164" xfId="0" applyAlignment="1" applyFill="1" applyFont="1" applyNumberFormat="1">
      <alignment horizontal="left" readingOrder="0"/>
    </xf>
    <xf borderId="0" fillId="0" fontId="7" numFmtId="164" xfId="0" applyAlignment="1" applyFont="1" applyNumberFormat="1">
      <alignment horizontal="left" readingOrder="0" shrinkToFit="0" wrapText="1"/>
    </xf>
    <xf borderId="0" fillId="0" fontId="7" numFmtId="0" xfId="0" applyAlignment="1" applyFont="1">
      <alignment horizontal="left" readingOrder="0" shrinkToFit="0" wrapText="1"/>
    </xf>
    <xf borderId="0" fillId="2" fontId="5" numFmtId="164" xfId="0" applyAlignment="1" applyFont="1" applyNumberFormat="1">
      <alignment horizontal="left" readingOrder="0"/>
    </xf>
    <xf borderId="0" fillId="2" fontId="9" numFmtId="164" xfId="0" applyAlignment="1" applyFont="1" applyNumberFormat="1">
      <alignment horizontal="left" readingOrder="0"/>
    </xf>
    <xf borderId="1" fillId="0" fontId="7" numFmtId="164" xfId="0" applyAlignment="1" applyBorder="1" applyFont="1" applyNumberFormat="1">
      <alignment horizontal="right" readingOrder="0" shrinkToFit="0" wrapText="1"/>
    </xf>
    <xf borderId="1" fillId="0" fontId="7" numFmtId="0" xfId="0" applyAlignment="1" applyBorder="1" applyFont="1">
      <alignment horizontal="right" readingOrder="0" shrinkToFit="0" wrapText="1"/>
    </xf>
    <xf borderId="0" fillId="0" fontId="2" numFmtId="2" xfId="0" applyFont="1" applyNumberFormat="1"/>
    <xf borderId="0" fillId="2" fontId="10" numFmtId="2" xfId="0" applyAlignment="1" applyFont="1" applyNumberFormat="1">
      <alignment horizontal="right"/>
    </xf>
    <xf borderId="0" fillId="0" fontId="11" numFmtId="164" xfId="0" applyAlignment="1" applyFont="1" applyNumberFormat="1">
      <alignment horizontal="left" readingOrder="0" shrinkToFit="0" wrapText="1"/>
    </xf>
    <xf borderId="0" fillId="0" fontId="11" numFmtId="0" xfId="0" applyAlignment="1" applyFont="1">
      <alignment horizontal="left" readingOrder="0" shrinkToFit="0" wrapText="1"/>
    </xf>
    <xf borderId="0" fillId="0" fontId="12" numFmtId="0" xfId="0" applyFont="1"/>
    <xf borderId="1" fillId="0" fontId="7" numFmtId="164" xfId="0" applyAlignment="1" applyBorder="1" applyFont="1" applyNumberFormat="1">
      <alignment horizontal="right" shrinkToFit="0" wrapText="1"/>
    </xf>
    <xf borderId="0" fillId="0" fontId="2" numFmtId="0" xfId="0" applyFont="1"/>
    <xf borderId="0" fillId="2" fontId="9" numFmtId="0" xfId="0" applyAlignment="1" applyFont="1">
      <alignment horizontal="left" readingOrder="0"/>
    </xf>
    <xf borderId="1" fillId="0" fontId="7" numFmtId="2" xfId="0" applyAlignment="1" applyBorder="1" applyFont="1" applyNumberFormat="1">
      <alignment horizontal="right" readingOrder="0" shrinkToFit="0" wrapText="1"/>
    </xf>
    <xf borderId="0" fillId="2" fontId="5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5" max="5" width="9.29"/>
    <col customWidth="1" min="11" max="11" width="10.86"/>
    <col customWidth="1" min="12" max="12" width="27.71"/>
  </cols>
  <sheetData>
    <row r="1">
      <c r="A1" s="1" t="s">
        <v>0</v>
      </c>
      <c r="B1" s="2"/>
    </row>
    <row r="2">
      <c r="A2" s="3"/>
      <c r="B2" s="2"/>
    </row>
    <row r="3">
      <c r="A3" s="4" t="s">
        <v>1</v>
      </c>
      <c r="B3" s="2"/>
    </row>
    <row r="4">
      <c r="A4" s="5"/>
      <c r="B4" s="5"/>
      <c r="C4" s="5"/>
      <c r="D4" s="6"/>
      <c r="E4" s="6"/>
      <c r="F4" s="6"/>
      <c r="G4" s="7"/>
      <c r="H4" s="6"/>
      <c r="I4" s="6"/>
      <c r="J4" s="7"/>
      <c r="K4" s="7"/>
    </row>
    <row r="5">
      <c r="A5" s="8" t="s">
        <v>2</v>
      </c>
      <c r="B5" s="9" t="s">
        <v>3</v>
      </c>
      <c r="C5" s="9" t="s">
        <v>4</v>
      </c>
      <c r="D5" s="10" t="s">
        <v>5</v>
      </c>
      <c r="E5" s="10" t="s">
        <v>6</v>
      </c>
      <c r="F5" s="10" t="s">
        <v>7</v>
      </c>
      <c r="G5" s="11" t="s">
        <v>8</v>
      </c>
      <c r="H5" s="10" t="s">
        <v>9</v>
      </c>
      <c r="I5" s="10" t="s">
        <v>10</v>
      </c>
      <c r="J5" s="7" t="s">
        <v>11</v>
      </c>
      <c r="K5" s="7" t="s">
        <v>12</v>
      </c>
    </row>
    <row r="6">
      <c r="A6" s="12" t="s">
        <v>13</v>
      </c>
      <c r="B6" s="13">
        <v>479.385673747212</v>
      </c>
      <c r="C6" s="13">
        <v>25.9439982813936</v>
      </c>
      <c r="D6" s="13">
        <v>53.4723009079884</v>
      </c>
      <c r="E6" s="14">
        <v>0.164427909347529</v>
      </c>
      <c r="F6" s="2">
        <v>1.0</v>
      </c>
      <c r="G6" s="15">
        <f t="shared" ref="G6:G13" si="1"> B6/$B$6</f>
        <v>1</v>
      </c>
      <c r="H6" s="15">
        <f t="shared" ref="H6:H13" si="2">F6/G6</f>
        <v>1</v>
      </c>
      <c r="I6" s="15"/>
      <c r="J6" s="15"/>
      <c r="K6" s="16"/>
    </row>
    <row r="7">
      <c r="A7" s="12" t="s">
        <v>14</v>
      </c>
      <c r="B7" s="13">
        <v>832.981632423451</v>
      </c>
      <c r="C7" s="13">
        <v>24.3607458722558</v>
      </c>
      <c r="D7" s="13">
        <v>16.3748395374073</v>
      </c>
      <c r="E7" s="14">
        <v>0.667451898450759</v>
      </c>
      <c r="F7" s="15">
        <f t="shared" ref="F7:F13" si="3"> E7/$E$6</f>
        <v>4.059237274</v>
      </c>
      <c r="G7" s="15">
        <f t="shared" si="1"/>
        <v>1.737602265</v>
      </c>
      <c r="H7" s="15">
        <f t="shared" si="2"/>
        <v>2.336114171</v>
      </c>
      <c r="I7" s="15"/>
      <c r="J7" s="15"/>
      <c r="K7" s="15"/>
    </row>
    <row r="8">
      <c r="A8" s="12" t="s">
        <v>15</v>
      </c>
      <c r="B8" s="13">
        <v>549.01735611428</v>
      </c>
      <c r="C8" s="13">
        <v>33.6643607600113</v>
      </c>
      <c r="D8" s="13">
        <v>30.7495372040096</v>
      </c>
      <c r="E8" s="14">
        <v>0.176089292782975</v>
      </c>
      <c r="F8" s="15">
        <f t="shared" si="3"/>
        <v>1.070920949</v>
      </c>
      <c r="G8" s="15">
        <f t="shared" si="1"/>
        <v>1.145251905</v>
      </c>
      <c r="H8" s="15">
        <f t="shared" si="2"/>
        <v>0.9350964139</v>
      </c>
      <c r="I8" s="15"/>
      <c r="J8" s="15"/>
      <c r="K8" s="15"/>
    </row>
    <row r="9">
      <c r="A9" s="12" t="s">
        <v>16</v>
      </c>
      <c r="B9" s="13">
        <v>1522.37499002619</v>
      </c>
      <c r="C9" s="13">
        <v>212.049377316615</v>
      </c>
      <c r="D9" s="13">
        <v>13.7924316288768</v>
      </c>
      <c r="E9" s="14">
        <v>0.882083373499344</v>
      </c>
      <c r="F9" s="17">
        <f t="shared" si="3"/>
        <v>5.364559928</v>
      </c>
      <c r="G9" s="17">
        <f t="shared" si="1"/>
        <v>3.175678944</v>
      </c>
      <c r="H9" s="17">
        <f t="shared" si="2"/>
        <v>1.689263941</v>
      </c>
      <c r="I9" s="17"/>
      <c r="J9" s="15"/>
      <c r="K9" s="15"/>
    </row>
    <row r="10">
      <c r="A10" s="12" t="s">
        <v>17</v>
      </c>
      <c r="B10" s="13">
        <v>627.833377218108</v>
      </c>
      <c r="C10" s="13">
        <v>18.265189612901</v>
      </c>
      <c r="D10" s="13">
        <v>171.234162685895</v>
      </c>
      <c r="E10" s="14">
        <v>0.166980457797819</v>
      </c>
      <c r="F10" s="15">
        <f t="shared" si="3"/>
        <v>1.015523815</v>
      </c>
      <c r="G10" s="15">
        <f t="shared" si="1"/>
        <v>1.309662369</v>
      </c>
      <c r="H10" s="15">
        <f t="shared" si="2"/>
        <v>0.7754088679</v>
      </c>
      <c r="I10" s="15"/>
      <c r="J10" s="15"/>
      <c r="K10" s="15"/>
    </row>
    <row r="11">
      <c r="A11" s="12" t="s">
        <v>18</v>
      </c>
      <c r="B11" s="13">
        <v>285.367963036443</v>
      </c>
      <c r="C11" s="13">
        <v>14.8739735513448</v>
      </c>
      <c r="D11" s="13">
        <v>6.89144476659362E14</v>
      </c>
      <c r="E11" s="14">
        <v>0.088706292196838</v>
      </c>
      <c r="F11" s="15">
        <f t="shared" si="3"/>
        <v>0.5394844011</v>
      </c>
      <c r="G11" s="15">
        <f t="shared" si="1"/>
        <v>0.5952784546</v>
      </c>
      <c r="H11" s="15">
        <f t="shared" si="2"/>
        <v>0.9062723452</v>
      </c>
      <c r="I11" s="15"/>
      <c r="J11" s="15"/>
      <c r="K11" s="15"/>
    </row>
    <row r="12">
      <c r="A12" s="12" t="s">
        <v>19</v>
      </c>
      <c r="B12" s="13">
        <v>738.17944522749</v>
      </c>
      <c r="C12" s="13">
        <v>25.5927493392598</v>
      </c>
      <c r="D12" s="13">
        <v>35.9583193677859</v>
      </c>
      <c r="E12" s="14">
        <v>0.10464845344465</v>
      </c>
      <c r="F12" s="17">
        <f t="shared" si="3"/>
        <v>0.6364397252</v>
      </c>
      <c r="G12" s="17">
        <f t="shared" si="1"/>
        <v>1.539844609</v>
      </c>
      <c r="H12" s="15">
        <f t="shared" si="2"/>
        <v>0.4133142537</v>
      </c>
      <c r="I12" s="15"/>
      <c r="J12" s="15"/>
      <c r="K12" s="17"/>
    </row>
    <row r="13">
      <c r="A13" s="12" t="s">
        <v>20</v>
      </c>
      <c r="B13" s="13">
        <v>1035.05742851471</v>
      </c>
      <c r="C13" s="13">
        <v>29.0418871238921</v>
      </c>
      <c r="D13" s="13">
        <v>6.08242906205678E14</v>
      </c>
      <c r="E13" s="14">
        <v>0.016625936200635</v>
      </c>
      <c r="F13" s="17">
        <f t="shared" si="3"/>
        <v>0.1011138332</v>
      </c>
      <c r="G13" s="17">
        <f t="shared" si="1"/>
        <v>2.159133001</v>
      </c>
      <c r="H13" s="15">
        <f t="shared" si="2"/>
        <v>0.04683075714</v>
      </c>
      <c r="I13" s="15"/>
      <c r="J13" s="15"/>
      <c r="K13" s="17"/>
    </row>
    <row r="14">
      <c r="A14" s="3"/>
      <c r="B14" s="2"/>
    </row>
    <row r="15">
      <c r="A15" s="3"/>
      <c r="B15" s="2"/>
    </row>
    <row r="16">
      <c r="A16" s="3"/>
      <c r="B16" s="2"/>
    </row>
    <row r="17">
      <c r="A17" s="4" t="s">
        <v>21</v>
      </c>
      <c r="B17" s="2"/>
    </row>
    <row r="18">
      <c r="I18" s="18"/>
    </row>
    <row r="19">
      <c r="A19" s="19" t="s">
        <v>2</v>
      </c>
      <c r="B19" s="19" t="s">
        <v>3</v>
      </c>
      <c r="C19" s="19" t="s">
        <v>4</v>
      </c>
      <c r="D19" s="20" t="s">
        <v>5</v>
      </c>
      <c r="E19" s="20" t="s">
        <v>6</v>
      </c>
      <c r="F19" s="20" t="s">
        <v>7</v>
      </c>
      <c r="G19" s="21" t="s">
        <v>8</v>
      </c>
      <c r="H19" s="20" t="s">
        <v>9</v>
      </c>
      <c r="I19" s="20" t="s">
        <v>10</v>
      </c>
      <c r="J19" s="21" t="s">
        <v>11</v>
      </c>
      <c r="K19" s="21" t="s">
        <v>12</v>
      </c>
      <c r="L19" s="21" t="s">
        <v>22</v>
      </c>
    </row>
    <row r="20">
      <c r="A20" s="18" t="s">
        <v>13</v>
      </c>
      <c r="B20" s="2">
        <v>451.803</v>
      </c>
      <c r="C20" s="2">
        <v>21.2377</v>
      </c>
      <c r="D20" s="2">
        <v>73.0334</v>
      </c>
      <c r="E20" s="22">
        <v>0.130123</v>
      </c>
      <c r="F20" s="2">
        <v>1.0</v>
      </c>
      <c r="G20" s="2">
        <v>1.0</v>
      </c>
      <c r="H20" s="2">
        <v>1.0</v>
      </c>
      <c r="I20" s="23">
        <f t="shared" ref="I20:I27" si="4">DIVIDE(E20*$C$20,$E$20*C20)</f>
        <v>1</v>
      </c>
      <c r="J20" s="23">
        <f t="shared" ref="J20:J27" si="5">DIVIDE(B20*$C$20, C20*$B$20)</f>
        <v>1</v>
      </c>
      <c r="K20" s="24">
        <f t="shared" ref="K20:K27" si="6">DIVIDE(I20,J20)</f>
        <v>1</v>
      </c>
    </row>
    <row r="21">
      <c r="A21" s="18" t="s">
        <v>14</v>
      </c>
      <c r="B21" s="2">
        <v>807.349</v>
      </c>
      <c r="C21" s="2">
        <v>21.8139</v>
      </c>
      <c r="D21" s="2">
        <v>18.3847</v>
      </c>
      <c r="E21" s="22">
        <v>0.569239</v>
      </c>
      <c r="F21" s="23">
        <f t="shared" ref="F21:F27" si="7">DIVIDE(E21,$E$20)</f>
        <v>4.374622473</v>
      </c>
      <c r="G21" s="23">
        <f t="shared" ref="G21:G27" si="8">DIVIDE(B21,$B$20)</f>
        <v>1.786949179</v>
      </c>
      <c r="H21" s="23">
        <f t="shared" ref="H21:H27" si="9">DIVIDE(F21,G21)</f>
        <v>2.448095628</v>
      </c>
      <c r="I21" s="23">
        <f t="shared" si="4"/>
        <v>4.259069661</v>
      </c>
      <c r="J21" s="23">
        <f t="shared" si="5"/>
        <v>1.739748077</v>
      </c>
      <c r="K21" s="23">
        <f t="shared" si="6"/>
        <v>2.448095628</v>
      </c>
      <c r="L21" s="18" t="s">
        <v>23</v>
      </c>
    </row>
    <row r="22">
      <c r="A22" s="18" t="s">
        <v>15</v>
      </c>
      <c r="B22" s="2">
        <v>471.635</v>
      </c>
      <c r="C22" s="2">
        <v>22.1958</v>
      </c>
      <c r="D22" s="2">
        <v>49.7489</v>
      </c>
      <c r="E22" s="22">
        <v>0.110155</v>
      </c>
      <c r="F22" s="23">
        <f t="shared" si="7"/>
        <v>0.8465451919</v>
      </c>
      <c r="G22" s="23">
        <f t="shared" si="8"/>
        <v>1.043895238</v>
      </c>
      <c r="H22" s="23">
        <f t="shared" si="9"/>
        <v>0.8109484184</v>
      </c>
      <c r="I22" s="23">
        <f t="shared" si="4"/>
        <v>0.810003371</v>
      </c>
      <c r="J22" s="23">
        <f t="shared" si="5"/>
        <v>0.9988346393</v>
      </c>
      <c r="K22" s="23">
        <f t="shared" si="6"/>
        <v>0.8109484184</v>
      </c>
      <c r="L22" s="18" t="s">
        <v>24</v>
      </c>
    </row>
    <row r="23">
      <c r="A23" s="18" t="s">
        <v>16</v>
      </c>
      <c r="B23" s="25">
        <v>520.035</v>
      </c>
      <c r="C23" s="25">
        <v>45.9599</v>
      </c>
      <c r="D23" s="25">
        <v>28.8468</v>
      </c>
      <c r="E23" s="26">
        <v>0.165384</v>
      </c>
      <c r="F23" s="27">
        <f t="shared" si="7"/>
        <v>1.270982071</v>
      </c>
      <c r="G23" s="27">
        <f t="shared" si="8"/>
        <v>1.151021574</v>
      </c>
      <c r="H23" s="27">
        <f t="shared" si="9"/>
        <v>1.104220894</v>
      </c>
      <c r="I23" s="27">
        <f t="shared" si="4"/>
        <v>0.5873105887</v>
      </c>
      <c r="J23" s="23">
        <f t="shared" si="5"/>
        <v>0.5318778081</v>
      </c>
      <c r="K23" s="23">
        <f t="shared" si="6"/>
        <v>1.104220894</v>
      </c>
    </row>
    <row r="24">
      <c r="A24" s="18" t="s">
        <v>17</v>
      </c>
      <c r="B24" s="2">
        <v>605.774</v>
      </c>
      <c r="C24" s="2">
        <v>15.3227</v>
      </c>
      <c r="D24" s="2">
        <v>417.817</v>
      </c>
      <c r="E24" s="22">
        <v>0.136417</v>
      </c>
      <c r="F24" s="23">
        <f t="shared" si="7"/>
        <v>1.04836962</v>
      </c>
      <c r="G24" s="23">
        <f t="shared" si="8"/>
        <v>1.340792336</v>
      </c>
      <c r="H24" s="23">
        <f t="shared" si="9"/>
        <v>0.7819030516</v>
      </c>
      <c r="I24" s="23">
        <f t="shared" si="4"/>
        <v>1.453070247</v>
      </c>
      <c r="J24" s="23">
        <f t="shared" si="5"/>
        <v>1.858376487</v>
      </c>
      <c r="K24" s="23">
        <f t="shared" si="6"/>
        <v>0.7819030516</v>
      </c>
    </row>
    <row r="25">
      <c r="A25" s="18" t="s">
        <v>18</v>
      </c>
      <c r="B25" s="2">
        <v>276.172</v>
      </c>
      <c r="C25" s="2">
        <v>12.0679</v>
      </c>
      <c r="D25" s="28" t="s">
        <v>25</v>
      </c>
      <c r="E25" s="22">
        <v>0.076251</v>
      </c>
      <c r="F25" s="23">
        <f t="shared" si="7"/>
        <v>0.5859917155</v>
      </c>
      <c r="G25" s="23">
        <f t="shared" si="8"/>
        <v>0.6112664148</v>
      </c>
      <c r="H25" s="23">
        <f t="shared" si="9"/>
        <v>0.9586519091</v>
      </c>
      <c r="I25" s="23">
        <f t="shared" si="4"/>
        <v>1.031257821</v>
      </c>
      <c r="J25" s="23">
        <f t="shared" si="5"/>
        <v>1.075737513</v>
      </c>
      <c r="K25" s="23">
        <f t="shared" si="6"/>
        <v>0.9586519091</v>
      </c>
    </row>
    <row r="26">
      <c r="A26" s="18" t="s">
        <v>19</v>
      </c>
      <c r="B26" s="25">
        <v>681.0</v>
      </c>
      <c r="C26" s="25">
        <v>18.8</v>
      </c>
      <c r="D26" s="25">
        <v>53.1</v>
      </c>
      <c r="E26" s="26">
        <v>0.0719352</v>
      </c>
      <c r="F26" s="27">
        <f t="shared" si="7"/>
        <v>0.5528246352</v>
      </c>
      <c r="G26" s="27">
        <f t="shared" si="8"/>
        <v>1.507294108</v>
      </c>
      <c r="H26" s="23">
        <f t="shared" si="9"/>
        <v>0.3667662682</v>
      </c>
      <c r="I26" s="23">
        <f t="shared" si="4"/>
        <v>0.6245065827</v>
      </c>
      <c r="J26" s="23">
        <f t="shared" si="5"/>
        <v>1.702737238</v>
      </c>
      <c r="K26" s="27">
        <f t="shared" si="6"/>
        <v>0.3667662682</v>
      </c>
      <c r="L26" s="18" t="s">
        <v>24</v>
      </c>
    </row>
    <row r="27">
      <c r="A27" s="18" t="s">
        <v>20</v>
      </c>
      <c r="B27" s="25">
        <v>991.487</v>
      </c>
      <c r="C27" s="25">
        <v>25.7307</v>
      </c>
      <c r="D27" s="29" t="s">
        <v>26</v>
      </c>
      <c r="E27" s="26">
        <v>0.015132</v>
      </c>
      <c r="F27" s="27">
        <f t="shared" si="7"/>
        <v>0.1162899718</v>
      </c>
      <c r="G27" s="27">
        <f t="shared" si="8"/>
        <v>2.194511767</v>
      </c>
      <c r="H27" s="23">
        <f t="shared" si="9"/>
        <v>0.05299127283</v>
      </c>
      <c r="I27" s="23">
        <f t="shared" si="4"/>
        <v>0.09598384552</v>
      </c>
      <c r="J27" s="23">
        <f t="shared" si="5"/>
        <v>1.811314211</v>
      </c>
      <c r="K27" s="27">
        <f t="shared" si="6"/>
        <v>0.05299127283</v>
      </c>
    </row>
    <row r="30">
      <c r="A30" s="30" t="s">
        <v>27</v>
      </c>
    </row>
    <row r="32">
      <c r="A32" s="31" t="s">
        <v>2</v>
      </c>
      <c r="B32" s="31" t="s">
        <v>3</v>
      </c>
      <c r="C32" s="31" t="s">
        <v>4</v>
      </c>
      <c r="D32" s="32" t="s">
        <v>5</v>
      </c>
      <c r="E32" s="32" t="s">
        <v>6</v>
      </c>
    </row>
    <row r="33">
      <c r="A33" s="18" t="s">
        <v>13</v>
      </c>
      <c r="B33" s="2">
        <v>451.803</v>
      </c>
      <c r="C33" s="2">
        <v>21.2377</v>
      </c>
      <c r="D33" s="2">
        <v>27.812</v>
      </c>
      <c r="E33" s="22">
        <v>0.123388</v>
      </c>
    </row>
    <row r="34">
      <c r="A34" s="18" t="s">
        <v>14</v>
      </c>
      <c r="B34" s="2">
        <v>807.349</v>
      </c>
      <c r="C34" s="2">
        <v>21.8139</v>
      </c>
      <c r="D34" s="2">
        <v>13.5347</v>
      </c>
      <c r="E34" s="22">
        <v>0.621395</v>
      </c>
    </row>
    <row r="35">
      <c r="A35" s="18" t="s">
        <v>15</v>
      </c>
      <c r="B35" s="2">
        <v>471.635</v>
      </c>
      <c r="C35" s="2">
        <v>22.1958</v>
      </c>
      <c r="D35" s="2">
        <v>14.6751</v>
      </c>
      <c r="E35" s="22">
        <v>0.115466</v>
      </c>
    </row>
    <row r="36">
      <c r="A36" s="18" t="s">
        <v>16</v>
      </c>
      <c r="B36" s="2">
        <v>520.035</v>
      </c>
      <c r="C36" s="2">
        <v>45.9599</v>
      </c>
      <c r="D36" s="2">
        <v>6.34109</v>
      </c>
      <c r="E36" s="22">
        <v>0.221752</v>
      </c>
    </row>
    <row r="37">
      <c r="A37" s="18" t="s">
        <v>17</v>
      </c>
      <c r="B37" s="2">
        <v>605.774</v>
      </c>
      <c r="C37" s="2">
        <v>15.3227</v>
      </c>
      <c r="D37" s="2">
        <v>87.5989</v>
      </c>
      <c r="E37" s="22">
        <v>0.125794</v>
      </c>
    </row>
    <row r="38">
      <c r="A38" s="18" t="s">
        <v>18</v>
      </c>
      <c r="B38" s="2">
        <v>276.172</v>
      </c>
      <c r="C38" s="2">
        <v>12.0679</v>
      </c>
      <c r="D38" s="28">
        <v>80.1157</v>
      </c>
      <c r="E38" s="22">
        <v>0.0602305</v>
      </c>
    </row>
    <row r="39">
      <c r="A39" s="33" t="s">
        <v>19</v>
      </c>
      <c r="B39" s="25">
        <v>702.655</v>
      </c>
      <c r="C39" s="25">
        <v>21.1984</v>
      </c>
      <c r="D39" s="25">
        <v>8.94061</v>
      </c>
      <c r="E39" s="26">
        <v>0.049633</v>
      </c>
    </row>
    <row r="40">
      <c r="A40" s="33" t="s">
        <v>28</v>
      </c>
      <c r="B40" s="25">
        <v>991.487</v>
      </c>
      <c r="C40" s="25">
        <v>25.7307</v>
      </c>
      <c r="D40" s="29" t="s">
        <v>29</v>
      </c>
      <c r="E40" s="26">
        <v>0.084851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42.29"/>
  </cols>
  <sheetData>
    <row r="1">
      <c r="A1" s="21" t="s">
        <v>30</v>
      </c>
    </row>
    <row r="3">
      <c r="A3" s="19" t="s">
        <v>2</v>
      </c>
      <c r="B3" s="19" t="s">
        <v>3</v>
      </c>
      <c r="C3" s="19" t="s">
        <v>31</v>
      </c>
      <c r="D3" s="20" t="s">
        <v>5</v>
      </c>
      <c r="E3" s="20" t="s">
        <v>6</v>
      </c>
      <c r="F3" s="34" t="s">
        <v>22</v>
      </c>
      <c r="G3" s="10"/>
    </row>
    <row r="4">
      <c r="A4" s="18" t="s">
        <v>13</v>
      </c>
      <c r="B4" s="13">
        <v>479.385673747212</v>
      </c>
      <c r="C4" s="13">
        <v>25.9439982813936</v>
      </c>
      <c r="D4" s="2">
        <v>12.0</v>
      </c>
      <c r="E4" s="2">
        <v>1.0</v>
      </c>
    </row>
    <row r="5">
      <c r="A5" s="18" t="s">
        <v>14</v>
      </c>
      <c r="B5" s="13">
        <v>832.981632423451</v>
      </c>
      <c r="C5" s="13">
        <v>24.3607458722558</v>
      </c>
      <c r="D5" s="2">
        <v>8.5</v>
      </c>
      <c r="E5" s="2">
        <v>1.3</v>
      </c>
      <c r="F5" s="18" t="s">
        <v>32</v>
      </c>
    </row>
    <row r="6">
      <c r="A6" s="18" t="s">
        <v>15</v>
      </c>
      <c r="B6" s="13">
        <v>549.01735611428</v>
      </c>
      <c r="C6" s="13">
        <v>33.6643607600113</v>
      </c>
      <c r="D6" s="2">
        <v>8.5</v>
      </c>
      <c r="E6" s="2">
        <v>0.8</v>
      </c>
      <c r="F6" s="18" t="s">
        <v>33</v>
      </c>
    </row>
    <row r="7">
      <c r="A7" s="18" t="s">
        <v>16</v>
      </c>
      <c r="B7" s="13">
        <v>1522.37499002619</v>
      </c>
      <c r="C7" s="13">
        <v>212.049377316615</v>
      </c>
      <c r="D7" s="25">
        <v>2.0</v>
      </c>
      <c r="E7" s="25">
        <v>3.4</v>
      </c>
      <c r="F7" s="18" t="s">
        <v>34</v>
      </c>
    </row>
    <row r="8">
      <c r="A8" s="18" t="s">
        <v>17</v>
      </c>
      <c r="B8" s="13">
        <v>627.833377218108</v>
      </c>
      <c r="C8" s="13">
        <v>18.265189612901</v>
      </c>
      <c r="D8" s="2">
        <v>34.5</v>
      </c>
      <c r="E8" s="2">
        <v>0.4</v>
      </c>
      <c r="F8" s="18" t="s">
        <v>35</v>
      </c>
    </row>
    <row r="9">
      <c r="A9" s="18" t="s">
        <v>18</v>
      </c>
      <c r="B9" s="13">
        <v>285.367963036443</v>
      </c>
      <c r="C9" s="13">
        <v>14.8739735513448</v>
      </c>
      <c r="D9" s="28">
        <v>29.5</v>
      </c>
      <c r="E9" s="2">
        <v>0.9</v>
      </c>
      <c r="F9" s="18" t="s">
        <v>36</v>
      </c>
    </row>
    <row r="10">
      <c r="A10" s="18" t="s">
        <v>19</v>
      </c>
      <c r="B10" s="13">
        <v>738.17944522749</v>
      </c>
      <c r="C10" s="13">
        <v>25.5927493392598</v>
      </c>
      <c r="D10" s="25">
        <v>18.0</v>
      </c>
      <c r="E10" s="25">
        <v>0.2</v>
      </c>
      <c r="F10" s="18" t="s">
        <v>37</v>
      </c>
    </row>
    <row r="11">
      <c r="A11" s="18" t="s">
        <v>20</v>
      </c>
      <c r="B11" s="13">
        <v>1035.05742851471</v>
      </c>
      <c r="C11" s="13">
        <v>29.0418871238921</v>
      </c>
      <c r="D11" s="29">
        <v>4.5</v>
      </c>
      <c r="E11" s="25">
        <v>0.1</v>
      </c>
      <c r="F11" s="18" t="s">
        <v>38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35" t="s">
        <v>39</v>
      </c>
      <c r="B1" s="36"/>
      <c r="C1" s="36"/>
      <c r="D1" s="37"/>
      <c r="E1" s="37"/>
      <c r="F1" s="37"/>
      <c r="G1" s="2"/>
      <c r="H1" s="2"/>
      <c r="I1" s="18"/>
      <c r="J1" s="37"/>
    </row>
    <row r="2">
      <c r="A2" s="38"/>
      <c r="B2" s="36"/>
      <c r="C2" s="36"/>
      <c r="D2" s="37"/>
      <c r="E2" s="37"/>
      <c r="F2" s="37"/>
      <c r="G2" s="2"/>
      <c r="H2" s="2"/>
      <c r="I2" s="18"/>
      <c r="J2" s="37"/>
    </row>
    <row r="3">
      <c r="A3" s="38"/>
      <c r="B3" s="36"/>
      <c r="C3" s="36"/>
      <c r="D3" s="37"/>
      <c r="E3" s="37"/>
      <c r="F3" s="37"/>
      <c r="G3" s="2"/>
      <c r="H3" s="2"/>
      <c r="I3" s="18"/>
      <c r="J3" s="37"/>
    </row>
    <row r="4">
      <c r="A4" s="39" t="s">
        <v>40</v>
      </c>
      <c r="B4" s="36"/>
      <c r="C4" s="36"/>
      <c r="D4" s="37"/>
      <c r="E4" s="37"/>
      <c r="F4" s="37"/>
      <c r="G4" s="2"/>
      <c r="H4" s="2"/>
      <c r="I4" s="18"/>
      <c r="J4" s="37"/>
    </row>
    <row r="5">
      <c r="A5" s="36"/>
      <c r="B5" s="36"/>
      <c r="C5" s="36"/>
      <c r="D5" s="37"/>
      <c r="E5" s="37"/>
      <c r="F5" s="37"/>
      <c r="G5" s="2"/>
      <c r="H5" s="2"/>
      <c r="I5" s="18"/>
      <c r="J5" s="37"/>
    </row>
    <row r="6">
      <c r="A6" s="19" t="s">
        <v>2</v>
      </c>
      <c r="B6" s="19" t="s">
        <v>3</v>
      </c>
      <c r="C6" s="19" t="s">
        <v>4</v>
      </c>
      <c r="D6" s="20" t="s">
        <v>5</v>
      </c>
      <c r="E6" s="20" t="s">
        <v>6</v>
      </c>
      <c r="F6" s="20" t="s">
        <v>9</v>
      </c>
      <c r="G6" s="3" t="s">
        <v>41</v>
      </c>
      <c r="H6" s="3" t="s">
        <v>42</v>
      </c>
      <c r="I6" s="21" t="s">
        <v>43</v>
      </c>
      <c r="J6" s="20" t="s">
        <v>44</v>
      </c>
    </row>
    <row r="7">
      <c r="A7" s="31" t="s">
        <v>45</v>
      </c>
      <c r="B7" s="40">
        <v>619.6</v>
      </c>
      <c r="C7" s="40">
        <v>63.3</v>
      </c>
      <c r="D7" s="41">
        <v>98.5</v>
      </c>
      <c r="E7" s="41">
        <v>0.21</v>
      </c>
      <c r="F7" s="42"/>
      <c r="G7" s="40"/>
      <c r="H7" s="43"/>
      <c r="I7" s="42"/>
      <c r="J7" s="42"/>
    </row>
    <row r="8">
      <c r="A8" s="32" t="s">
        <v>46</v>
      </c>
      <c r="B8" s="41">
        <v>487.9</v>
      </c>
      <c r="C8" s="41">
        <v>25.6</v>
      </c>
      <c r="D8" s="41">
        <v>64.2</v>
      </c>
      <c r="E8" s="41">
        <v>0.16</v>
      </c>
      <c r="F8" s="42"/>
      <c r="H8" s="43"/>
      <c r="I8" s="42"/>
      <c r="J8" s="42"/>
    </row>
    <row r="9">
      <c r="A9" s="32" t="s">
        <v>47</v>
      </c>
      <c r="B9" s="41">
        <v>656.1</v>
      </c>
      <c r="C9" s="41">
        <v>17.2</v>
      </c>
      <c r="D9" s="41">
        <v>99.4</v>
      </c>
      <c r="E9" s="41">
        <v>0.16</v>
      </c>
      <c r="F9" s="42"/>
      <c r="G9" s="23"/>
      <c r="H9" s="43"/>
      <c r="I9" s="42"/>
      <c r="J9" s="42"/>
    </row>
    <row r="11">
      <c r="A11" s="39" t="s">
        <v>48</v>
      </c>
      <c r="B11" s="44"/>
      <c r="C11" s="44"/>
      <c r="D11" s="45"/>
      <c r="E11" s="46"/>
    </row>
    <row r="12">
      <c r="A12" s="19" t="s">
        <v>2</v>
      </c>
      <c r="B12" s="19" t="s">
        <v>3</v>
      </c>
      <c r="C12" s="19" t="s">
        <v>4</v>
      </c>
      <c r="D12" s="20" t="s">
        <v>5</v>
      </c>
      <c r="E12" s="20" t="s">
        <v>6</v>
      </c>
      <c r="F12" s="20" t="s">
        <v>9</v>
      </c>
      <c r="G12" s="3" t="s">
        <v>41</v>
      </c>
      <c r="H12" s="3" t="s">
        <v>42</v>
      </c>
      <c r="I12" s="21" t="s">
        <v>43</v>
      </c>
      <c r="J12" s="20" t="s">
        <v>44</v>
      </c>
    </row>
    <row r="13">
      <c r="A13" s="31" t="s">
        <v>45</v>
      </c>
      <c r="B13" s="40">
        <v>487.9</v>
      </c>
      <c r="C13" s="40">
        <v>40.5</v>
      </c>
      <c r="D13" s="41">
        <v>280.1</v>
      </c>
      <c r="E13" s="41">
        <v>0.13</v>
      </c>
      <c r="F13" s="42">
        <v>0.9499897519983604</v>
      </c>
      <c r="G13" s="47">
        <v>0.5308641975308642</v>
      </c>
      <c r="H13" s="43">
        <v>0.5588104465486702</v>
      </c>
      <c r="I13" s="42">
        <v>1.0526429341963321</v>
      </c>
      <c r="J13" s="42">
        <v>1.0</v>
      </c>
    </row>
    <row r="14">
      <c r="A14" s="32" t="s">
        <v>46</v>
      </c>
      <c r="B14" s="41">
        <v>463.5</v>
      </c>
      <c r="C14" s="41">
        <v>21.5</v>
      </c>
      <c r="D14" s="41">
        <v>87.3</v>
      </c>
      <c r="E14" s="41">
        <v>0.13</v>
      </c>
      <c r="F14" s="42">
        <v>1.0</v>
      </c>
      <c r="G14" s="48">
        <v>1.0</v>
      </c>
      <c r="H14" s="43">
        <v>1.0</v>
      </c>
      <c r="I14" s="42">
        <v>1.0</v>
      </c>
      <c r="J14" s="42">
        <v>1.0</v>
      </c>
    </row>
    <row r="15">
      <c r="A15" s="32" t="s">
        <v>47</v>
      </c>
      <c r="B15" s="41">
        <v>642.6</v>
      </c>
      <c r="C15" s="41">
        <v>15.4</v>
      </c>
      <c r="D15" s="41">
        <v>130.6</v>
      </c>
      <c r="E15" s="41">
        <v>0.14</v>
      </c>
      <c r="F15" s="42">
        <v>0.7767722473604828</v>
      </c>
      <c r="G15" s="23">
        <v>1.5034965034965035</v>
      </c>
      <c r="H15" s="43">
        <v>1.935569285083848</v>
      </c>
      <c r="I15" s="42">
        <v>1.3864077669902912</v>
      </c>
      <c r="J15" s="42">
        <v>1.076923076923077</v>
      </c>
    </row>
    <row r="19">
      <c r="A19" s="49" t="s">
        <v>49</v>
      </c>
    </row>
    <row r="20">
      <c r="A20" s="23"/>
      <c r="B20" s="2"/>
      <c r="C20" s="2"/>
    </row>
    <row r="21">
      <c r="A21" s="19" t="s">
        <v>2</v>
      </c>
      <c r="B21" s="19" t="s">
        <v>3</v>
      </c>
      <c r="C21" s="19" t="s">
        <v>4</v>
      </c>
      <c r="D21" s="20" t="s">
        <v>5</v>
      </c>
      <c r="E21" s="20" t="s">
        <v>6</v>
      </c>
    </row>
    <row r="22">
      <c r="A22" s="31" t="s">
        <v>45</v>
      </c>
      <c r="B22" s="40">
        <v>487.936</v>
      </c>
      <c r="C22" s="40">
        <v>40.458</v>
      </c>
      <c r="D22" s="40">
        <v>61.758</v>
      </c>
      <c r="E22" s="50">
        <v>0.100741</v>
      </c>
    </row>
    <row r="23">
      <c r="A23" s="32" t="s">
        <v>46</v>
      </c>
      <c r="B23" s="40">
        <v>463.536</v>
      </c>
      <c r="C23" s="40">
        <v>21.501</v>
      </c>
      <c r="D23" s="40">
        <v>34.7994</v>
      </c>
      <c r="E23" s="50">
        <v>0.121671</v>
      </c>
    </row>
    <row r="24">
      <c r="A24" s="32" t="s">
        <v>47</v>
      </c>
      <c r="B24" s="40">
        <v>642.579</v>
      </c>
      <c r="C24" s="40">
        <v>15.3712</v>
      </c>
      <c r="D24" s="40">
        <v>50.1528</v>
      </c>
      <c r="E24" s="50">
        <v>0.13139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51" t="s">
        <v>50</v>
      </c>
    </row>
    <row r="3">
      <c r="A3" s="31" t="s">
        <v>2</v>
      </c>
      <c r="B3" s="31" t="s">
        <v>3</v>
      </c>
      <c r="C3" s="31" t="s">
        <v>4</v>
      </c>
      <c r="D3" s="32" t="s">
        <v>5</v>
      </c>
      <c r="E3" s="32" t="s">
        <v>6</v>
      </c>
      <c r="F3" s="32" t="s">
        <v>7</v>
      </c>
    </row>
    <row r="4">
      <c r="A4" s="31" t="s">
        <v>45</v>
      </c>
      <c r="B4" s="40">
        <v>619.6</v>
      </c>
      <c r="C4" s="40">
        <v>63.3</v>
      </c>
      <c r="D4" s="41">
        <v>5.0</v>
      </c>
      <c r="E4" s="41">
        <v>2.5</v>
      </c>
      <c r="F4" s="18">
        <v>2.8</v>
      </c>
    </row>
    <row r="5">
      <c r="A5" s="32" t="s">
        <v>46</v>
      </c>
      <c r="B5" s="41">
        <v>487.9</v>
      </c>
      <c r="C5" s="41">
        <v>25.6</v>
      </c>
      <c r="D5" s="41">
        <v>13.0</v>
      </c>
      <c r="E5" s="41">
        <v>0.9</v>
      </c>
      <c r="F5" s="18">
        <v>1.0</v>
      </c>
    </row>
    <row r="6">
      <c r="A6" s="32" t="s">
        <v>47</v>
      </c>
      <c r="B6" s="41">
        <v>656.1</v>
      </c>
      <c r="C6" s="41">
        <v>17.2</v>
      </c>
      <c r="D6" s="41">
        <v>51.0</v>
      </c>
      <c r="E6" s="41">
        <v>0.5</v>
      </c>
      <c r="F6" s="18">
        <v>0.5</v>
      </c>
    </row>
  </sheetData>
  <drawing r:id="rId1"/>
</worksheet>
</file>