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errou/Desktop/DATA submitted to Elife/Elife paper NEW /To be submitted_July22_2021/SUBMITTED/RE-SUBMISSION September_3_2021/All Files submitted september 6 2021/Source Data/OK/"/>
    </mc:Choice>
  </mc:AlternateContent>
  <xr:revisionPtr revIDLastSave="0" documentId="13_ncr:1_{BF441546-0197-E24E-9D85-54D3ACE0B725}" xr6:coauthVersionLast="47" xr6:coauthVersionMax="47" xr10:uidLastSave="{00000000-0000-0000-0000-000000000000}"/>
  <bookViews>
    <workbookView xWindow="1160" yWindow="460" windowWidth="27640" windowHeight="16540" xr2:uid="{C9704BC6-634C-F34C-AC9F-9AE5AC5D5D7B}"/>
  </bookViews>
  <sheets>
    <sheet name="CPRG assa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R37" i="1"/>
  <c r="J37" i="1"/>
  <c r="H37" i="1"/>
  <c r="T36" i="1"/>
  <c r="R36" i="1"/>
  <c r="H36" i="1"/>
  <c r="I36" i="1" s="1"/>
  <c r="J36" i="1" s="1"/>
  <c r="R35" i="1"/>
  <c r="S35" i="1" s="1"/>
  <c r="T35" i="1" s="1"/>
  <c r="H35" i="1"/>
  <c r="I35" i="1" s="1"/>
  <c r="J35" i="1" s="1"/>
  <c r="R33" i="1"/>
  <c r="H33" i="1"/>
  <c r="I33" i="1" s="1"/>
  <c r="J33" i="1" s="1"/>
  <c r="R32" i="1"/>
  <c r="H32" i="1"/>
  <c r="R31" i="1"/>
  <c r="H31" i="1"/>
  <c r="I31" i="1" s="1"/>
  <c r="J31" i="1" s="1"/>
  <c r="R30" i="1"/>
  <c r="H30" i="1"/>
  <c r="I30" i="1" s="1"/>
  <c r="J30" i="1" s="1"/>
  <c r="R29" i="1"/>
  <c r="H29" i="1"/>
  <c r="I29" i="1" s="1"/>
  <c r="J29" i="1" s="1"/>
  <c r="R28" i="1"/>
  <c r="H28" i="1"/>
  <c r="I28" i="1" s="1"/>
  <c r="J28" i="1" s="1"/>
  <c r="R20" i="1"/>
  <c r="S20" i="1" s="1"/>
  <c r="T20" i="1" s="1"/>
  <c r="I20" i="1"/>
  <c r="J20" i="1" s="1"/>
  <c r="H20" i="1"/>
  <c r="R19" i="1"/>
  <c r="S19" i="1" s="1"/>
  <c r="T19" i="1" s="1"/>
  <c r="H19" i="1"/>
  <c r="R18" i="1"/>
  <c r="S18" i="1" s="1"/>
  <c r="T18" i="1" s="1"/>
  <c r="H18" i="1"/>
  <c r="I18" i="1" s="1"/>
  <c r="J18" i="1" s="1"/>
  <c r="R16" i="1"/>
  <c r="S16" i="1" s="1"/>
  <c r="T16" i="1" s="1"/>
  <c r="H16" i="1"/>
  <c r="I16" i="1" s="1"/>
  <c r="J16" i="1" s="1"/>
  <c r="R15" i="1"/>
  <c r="H15" i="1"/>
  <c r="I15" i="1" s="1"/>
  <c r="J15" i="1" s="1"/>
  <c r="R14" i="1"/>
  <c r="S14" i="1" s="1"/>
  <c r="T14" i="1" s="1"/>
  <c r="H14" i="1"/>
  <c r="I14" i="1" s="1"/>
  <c r="J14" i="1" s="1"/>
  <c r="R13" i="1"/>
  <c r="S13" i="1" s="1"/>
  <c r="T13" i="1" s="1"/>
  <c r="H13" i="1"/>
  <c r="I13" i="1" s="1"/>
  <c r="J13" i="1" s="1"/>
  <c r="R12" i="1"/>
  <c r="H12" i="1"/>
  <c r="R11" i="1"/>
  <c r="S11" i="1" s="1"/>
  <c r="T11" i="1" s="1"/>
  <c r="H11" i="1"/>
  <c r="I11" i="1" s="1"/>
  <c r="J11" i="1" s="1"/>
  <c r="S28" i="1" l="1"/>
  <c r="T28" i="1" s="1"/>
  <c r="S31" i="1"/>
  <c r="T31" i="1" s="1"/>
  <c r="I19" i="1"/>
  <c r="J19" i="1" s="1"/>
  <c r="I32" i="1"/>
  <c r="J32" i="1" s="1"/>
  <c r="S29" i="1"/>
  <c r="T29" i="1" s="1"/>
  <c r="S32" i="1"/>
  <c r="T32" i="1" s="1"/>
  <c r="I12" i="1"/>
  <c r="J12" i="1" s="1"/>
  <c r="S12" i="1"/>
  <c r="T12" i="1" s="1"/>
  <c r="S15" i="1"/>
  <c r="T15" i="1" s="1"/>
  <c r="S33" i="1"/>
  <c r="T33" i="1" s="1"/>
  <c r="S30" i="1"/>
  <c r="T30" i="1" s="1"/>
</calcChain>
</file>

<file path=xl/sharedStrings.xml><?xml version="1.0" encoding="utf-8"?>
<sst xmlns="http://schemas.openxmlformats.org/spreadsheetml/2006/main" count="139" uniqueCount="45">
  <si>
    <t>100 µl E. coli OD600= 10</t>
  </si>
  <si>
    <t>100 µl M. xanthus OD600= 0.5</t>
  </si>
  <si>
    <t>24 h incubation</t>
  </si>
  <si>
    <t>Exp 1</t>
  </si>
  <si>
    <t>25 µl of cell lysat used</t>
  </si>
  <si>
    <t>Exp 2</t>
  </si>
  <si>
    <t>8 min incubation</t>
  </si>
  <si>
    <t>10 min incubation</t>
  </si>
  <si>
    <t>Average</t>
  </si>
  <si>
    <t>Bckgrd sub.</t>
  </si>
  <si>
    <t>Miller Units</t>
  </si>
  <si>
    <t>&lt;&gt;</t>
  </si>
  <si>
    <t>1</t>
  </si>
  <si>
    <t>2</t>
  </si>
  <si>
    <t>3</t>
  </si>
  <si>
    <t>4</t>
  </si>
  <si>
    <t/>
  </si>
  <si>
    <t>5</t>
  </si>
  <si>
    <t>6</t>
  </si>
  <si>
    <t>7</t>
  </si>
  <si>
    <t>8</t>
  </si>
  <si>
    <t>WT</t>
  </si>
  <si>
    <t>A</t>
  </si>
  <si>
    <t>∆kilACF</t>
  </si>
  <si>
    <t>B</t>
  </si>
  <si>
    <t>∆T6SS</t>
  </si>
  <si>
    <t>C</t>
  </si>
  <si>
    <t>∆pilA</t>
  </si>
  <si>
    <t>D</t>
  </si>
  <si>
    <t>∆aglQ</t>
  </si>
  <si>
    <t>E</t>
  </si>
  <si>
    <t>∆pilA∆aglQ</t>
  </si>
  <si>
    <t>F</t>
  </si>
  <si>
    <t>9</t>
  </si>
  <si>
    <t>10</t>
  </si>
  <si>
    <t>11</t>
  </si>
  <si>
    <t>12</t>
  </si>
  <si>
    <t>CF</t>
  </si>
  <si>
    <t>Mx alone</t>
  </si>
  <si>
    <t>Ec alone</t>
  </si>
  <si>
    <t>Exp 3</t>
  </si>
  <si>
    <t>Exp 4</t>
  </si>
  <si>
    <t>16 min incubation</t>
  </si>
  <si>
    <t>19 min incubation</t>
  </si>
  <si>
    <t>Figure 2-figure supplement 7-source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</si>
</sst>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0808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1" fillId="2" borderId="0" xfId="0" applyFont="1" applyFill="1"/>
    <xf numFmtId="0" fontId="1" fillId="5" borderId="0" xfId="0" applyFont="1" applyFill="1"/>
    <xf numFmtId="0" fontId="1" fillId="0" borderId="0" xfId="0" applyFont="1"/>
    <xf numFmtId="0" fontId="2" fillId="6" borderId="0" xfId="0" applyFont="1" applyFill="1"/>
    <xf numFmtId="0" fontId="3" fillId="4" borderId="0" xfId="0" applyFont="1" applyFill="1"/>
    <xf numFmtId="0" fontId="3" fillId="2" borderId="0" xfId="0" applyFont="1" applyFill="1"/>
    <xf numFmtId="0" fontId="3" fillId="5" borderId="0" xfId="0" applyFont="1" applyFill="1"/>
    <xf numFmtId="0" fontId="3" fillId="0" borderId="0" xfId="0" applyFont="1"/>
    <xf numFmtId="1" fontId="3" fillId="0" borderId="0" xfId="0" applyNumberFormat="1" applyFont="1"/>
    <xf numFmtId="0" fontId="3" fillId="7" borderId="0" xfId="0" applyFont="1" applyFill="1"/>
    <xf numFmtId="0" fontId="4" fillId="8" borderId="0" xfId="0" applyFont="1" applyFill="1"/>
    <xf numFmtId="0" fontId="0" fillId="7" borderId="0" xfId="0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AFF0-F01B-1148-805C-50B35FD9577D}">
  <dimension ref="A1:U37"/>
  <sheetViews>
    <sheetView tabSelected="1" workbookViewId="0">
      <selection activeCell="A34" sqref="A34"/>
    </sheetView>
  </sheetViews>
  <sheetFormatPr baseColWidth="10" defaultRowHeight="16" x14ac:dyDescent="0.2"/>
  <sheetData>
    <row r="1" spans="1:21" x14ac:dyDescent="0.2">
      <c r="A1" s="16" t="s">
        <v>44</v>
      </c>
      <c r="B1" s="16"/>
      <c r="C1" s="16"/>
      <c r="D1" s="16"/>
      <c r="F1" s="1" t="s">
        <v>0</v>
      </c>
      <c r="G1" s="1"/>
      <c r="H1" s="1"/>
    </row>
    <row r="2" spans="1:21" x14ac:dyDescent="0.2">
      <c r="F2" s="1" t="s">
        <v>1</v>
      </c>
      <c r="G2" s="1"/>
      <c r="H2" s="1"/>
    </row>
    <row r="3" spans="1:21" x14ac:dyDescent="0.2">
      <c r="F3" s="1" t="s">
        <v>2</v>
      </c>
      <c r="G3" s="1"/>
      <c r="H3" s="1"/>
    </row>
    <row r="7" spans="1:21" x14ac:dyDescent="0.2">
      <c r="B7" s="2" t="s">
        <v>3</v>
      </c>
      <c r="C7" s="2" t="s">
        <v>4</v>
      </c>
      <c r="D7" s="2"/>
      <c r="L7" s="2" t="s">
        <v>5</v>
      </c>
      <c r="M7" s="2" t="s">
        <v>4</v>
      </c>
      <c r="N7" s="2"/>
    </row>
    <row r="8" spans="1:21" x14ac:dyDescent="0.2">
      <c r="B8" s="2"/>
      <c r="C8" s="2" t="s">
        <v>6</v>
      </c>
      <c r="D8" s="2"/>
      <c r="L8" s="2"/>
      <c r="M8" s="2" t="s">
        <v>7</v>
      </c>
      <c r="N8" s="2"/>
    </row>
    <row r="9" spans="1:21" x14ac:dyDescent="0.2">
      <c r="H9" s="3" t="s">
        <v>8</v>
      </c>
      <c r="I9" s="4" t="s">
        <v>9</v>
      </c>
      <c r="J9" s="5" t="s">
        <v>10</v>
      </c>
      <c r="K9" s="6"/>
      <c r="R9" s="3" t="s">
        <v>8</v>
      </c>
      <c r="S9" s="4" t="s">
        <v>9</v>
      </c>
      <c r="T9" s="5" t="s">
        <v>10</v>
      </c>
    </row>
    <row r="10" spans="1:21" x14ac:dyDescent="0.2">
      <c r="C10" s="7" t="s">
        <v>11</v>
      </c>
      <c r="D10" s="7" t="s">
        <v>12</v>
      </c>
      <c r="E10" s="7" t="s">
        <v>13</v>
      </c>
      <c r="F10" s="7" t="s">
        <v>14</v>
      </c>
      <c r="G10" s="7" t="s">
        <v>15</v>
      </c>
      <c r="H10" s="8" t="s">
        <v>16</v>
      </c>
      <c r="I10" s="9" t="s">
        <v>16</v>
      </c>
      <c r="J10" s="10" t="s">
        <v>16</v>
      </c>
      <c r="K10" s="11" t="s">
        <v>16</v>
      </c>
      <c r="M10" s="7" t="s">
        <v>11</v>
      </c>
      <c r="N10" s="7" t="s">
        <v>17</v>
      </c>
      <c r="O10" s="7" t="s">
        <v>18</v>
      </c>
      <c r="P10" s="7" t="s">
        <v>19</v>
      </c>
      <c r="Q10" s="7" t="s">
        <v>20</v>
      </c>
      <c r="R10" s="8" t="s">
        <v>16</v>
      </c>
      <c r="S10" s="9" t="s">
        <v>16</v>
      </c>
      <c r="T10" s="10" t="s">
        <v>16</v>
      </c>
      <c r="U10" s="11" t="s">
        <v>16</v>
      </c>
    </row>
    <row r="11" spans="1:21" x14ac:dyDescent="0.2">
      <c r="B11" t="s">
        <v>21</v>
      </c>
      <c r="C11" s="7" t="s">
        <v>22</v>
      </c>
      <c r="D11" s="11">
        <v>0.68340000000000001</v>
      </c>
      <c r="E11" s="11">
        <v>0.67520000000000002</v>
      </c>
      <c r="F11" s="11">
        <v>0.64549999999999996</v>
      </c>
      <c r="G11" s="11">
        <v>0.6502</v>
      </c>
      <c r="H11" s="11">
        <f>AVERAGE(D11:G11)</f>
        <v>0.66357500000000003</v>
      </c>
      <c r="I11" s="11">
        <f t="shared" ref="I11:I16" si="0">H11-$H$18</f>
        <v>0.61525000000000007</v>
      </c>
      <c r="J11" s="12">
        <f>(I11/(8*0.025))*1000</f>
        <v>3076.2500000000005</v>
      </c>
      <c r="K11" s="11" t="s">
        <v>16</v>
      </c>
      <c r="L11" t="s">
        <v>21</v>
      </c>
      <c r="M11" s="7" t="s">
        <v>22</v>
      </c>
      <c r="N11" s="11">
        <v>0.62370000000000003</v>
      </c>
      <c r="O11" s="11">
        <v>0.62539999999999996</v>
      </c>
      <c r="P11" s="11">
        <v>0.60460000000000003</v>
      </c>
      <c r="Q11" s="11">
        <v>0.62809999999999999</v>
      </c>
      <c r="R11" s="11">
        <f>AVERAGE(N11:Q11)</f>
        <v>0.62044999999999995</v>
      </c>
      <c r="S11" s="11">
        <f t="shared" ref="S11:S16" si="1">R11-$R$18</f>
        <v>0.57182499999999992</v>
      </c>
      <c r="T11" s="12">
        <f>(S11/(10*0.025))*1000</f>
        <v>2287.2999999999997</v>
      </c>
      <c r="U11" s="11" t="s">
        <v>16</v>
      </c>
    </row>
    <row r="12" spans="1:21" x14ac:dyDescent="0.2">
      <c r="B12" t="s">
        <v>23</v>
      </c>
      <c r="C12" s="7" t="s">
        <v>24</v>
      </c>
      <c r="D12" s="11">
        <v>0.1132</v>
      </c>
      <c r="E12" s="11">
        <v>0.10680000000000001</v>
      </c>
      <c r="F12" s="11">
        <v>0.1012</v>
      </c>
      <c r="G12" s="11">
        <v>9.8599999999999993E-2</v>
      </c>
      <c r="H12" s="11">
        <f t="shared" ref="H12:H18" si="2">AVERAGE(D12:G12)</f>
        <v>0.10494999999999999</v>
      </c>
      <c r="I12" s="11">
        <f t="shared" si="0"/>
        <v>5.6624999999999995E-2</v>
      </c>
      <c r="J12" s="12">
        <f t="shared" ref="J12:J20" si="3">(I12/(8*0.025))*1000</f>
        <v>283.12499999999994</v>
      </c>
      <c r="K12" s="11" t="s">
        <v>16</v>
      </c>
      <c r="L12" t="s">
        <v>23</v>
      </c>
      <c r="M12" s="7" t="s">
        <v>24</v>
      </c>
      <c r="N12" s="11">
        <v>0.1026</v>
      </c>
      <c r="O12" s="11">
        <v>9.5699999999999993E-2</v>
      </c>
      <c r="P12" s="11">
        <v>9.3200000000000005E-2</v>
      </c>
      <c r="Q12" s="11">
        <v>0.17150000000000001</v>
      </c>
      <c r="R12" s="11">
        <f t="shared" ref="R12:R16" si="4">AVERAGE(N12:Q12)</f>
        <v>0.11574999999999999</v>
      </c>
      <c r="S12" s="11">
        <f t="shared" si="1"/>
        <v>6.712499999999999E-2</v>
      </c>
      <c r="T12" s="12">
        <f t="shared" ref="T12:T20" si="5">(S12/(10*0.025))*1000</f>
        <v>268.49999999999994</v>
      </c>
      <c r="U12" s="11" t="s">
        <v>16</v>
      </c>
    </row>
    <row r="13" spans="1:21" x14ac:dyDescent="0.2">
      <c r="B13" t="s">
        <v>25</v>
      </c>
      <c r="C13" s="7" t="s">
        <v>26</v>
      </c>
      <c r="D13" s="11">
        <v>0.65669999999999995</v>
      </c>
      <c r="E13" s="11">
        <v>0.63290000000000002</v>
      </c>
      <c r="F13" s="11">
        <v>0.61450000000000005</v>
      </c>
      <c r="G13" s="11">
        <v>0.62890000000000001</v>
      </c>
      <c r="H13" s="11">
        <f t="shared" si="2"/>
        <v>0.63325000000000009</v>
      </c>
      <c r="I13" s="11">
        <f t="shared" si="0"/>
        <v>0.58492500000000014</v>
      </c>
      <c r="J13" s="12">
        <f t="shared" si="3"/>
        <v>2924.6250000000009</v>
      </c>
      <c r="K13" s="11" t="s">
        <v>16</v>
      </c>
      <c r="L13" t="s">
        <v>25</v>
      </c>
      <c r="M13" s="7" t="s">
        <v>26</v>
      </c>
      <c r="N13" s="11">
        <v>0.60650000000000004</v>
      </c>
      <c r="O13" s="11">
        <v>0.60870000000000002</v>
      </c>
      <c r="P13" s="11">
        <v>0.62980000000000003</v>
      </c>
      <c r="Q13" s="11">
        <v>0.84430000000000005</v>
      </c>
      <c r="R13" s="11">
        <f t="shared" si="4"/>
        <v>0.67232500000000006</v>
      </c>
      <c r="S13" s="11">
        <f t="shared" si="1"/>
        <v>0.62370000000000003</v>
      </c>
      <c r="T13" s="12">
        <f t="shared" si="5"/>
        <v>2494.8000000000002</v>
      </c>
      <c r="U13" s="11" t="s">
        <v>16</v>
      </c>
    </row>
    <row r="14" spans="1:21" x14ac:dyDescent="0.2">
      <c r="B14" t="s">
        <v>27</v>
      </c>
      <c r="C14" s="7" t="s">
        <v>28</v>
      </c>
      <c r="D14" s="11">
        <v>9.9099999999999994E-2</v>
      </c>
      <c r="E14" s="11">
        <v>0.1452</v>
      </c>
      <c r="F14" s="11">
        <v>7.9799999999999996E-2</v>
      </c>
      <c r="G14" s="11">
        <v>7.4999999999999997E-2</v>
      </c>
      <c r="H14" s="11">
        <f t="shared" si="2"/>
        <v>9.9775000000000003E-2</v>
      </c>
      <c r="I14" s="11">
        <f t="shared" si="0"/>
        <v>5.145000000000001E-2</v>
      </c>
      <c r="J14" s="12">
        <f t="shared" si="3"/>
        <v>257.25000000000006</v>
      </c>
      <c r="K14" s="11" t="s">
        <v>16</v>
      </c>
      <c r="L14" t="s">
        <v>27</v>
      </c>
      <c r="M14" s="7" t="s">
        <v>28</v>
      </c>
      <c r="N14" s="11">
        <v>7.4899999999999994E-2</v>
      </c>
      <c r="O14" s="11">
        <v>7.2599999999999998E-2</v>
      </c>
      <c r="P14" s="11">
        <v>7.5399999999999995E-2</v>
      </c>
      <c r="Q14" s="11">
        <v>7.4399999999999994E-2</v>
      </c>
      <c r="R14" s="11">
        <f t="shared" si="4"/>
        <v>7.4325000000000002E-2</v>
      </c>
      <c r="S14" s="11">
        <f t="shared" si="1"/>
        <v>2.5700000000000008E-2</v>
      </c>
      <c r="T14" s="12">
        <f t="shared" si="5"/>
        <v>102.80000000000003</v>
      </c>
      <c r="U14" s="11" t="s">
        <v>16</v>
      </c>
    </row>
    <row r="15" spans="1:21" x14ac:dyDescent="0.2">
      <c r="B15" t="s">
        <v>29</v>
      </c>
      <c r="C15" s="7" t="s">
        <v>30</v>
      </c>
      <c r="D15" s="11">
        <v>0.64300000000000002</v>
      </c>
      <c r="E15" s="11">
        <v>0.63170000000000004</v>
      </c>
      <c r="F15" s="11">
        <v>0.626</v>
      </c>
      <c r="G15" s="11">
        <v>0.63139999999999996</v>
      </c>
      <c r="H15" s="11">
        <f t="shared" si="2"/>
        <v>0.63302499999999995</v>
      </c>
      <c r="I15" s="11">
        <f t="shared" si="0"/>
        <v>0.5847</v>
      </c>
      <c r="J15" s="12">
        <f t="shared" si="3"/>
        <v>2923.4999999999995</v>
      </c>
      <c r="K15" s="11" t="s">
        <v>16</v>
      </c>
      <c r="L15" t="s">
        <v>29</v>
      </c>
      <c r="M15" s="7" t="s">
        <v>30</v>
      </c>
      <c r="N15" s="11">
        <v>0.62749999999999995</v>
      </c>
      <c r="O15" s="11">
        <v>0.62580000000000002</v>
      </c>
      <c r="P15" s="11">
        <v>0.62519999999999998</v>
      </c>
      <c r="Q15" s="11">
        <v>0.75739999999999996</v>
      </c>
      <c r="R15" s="11">
        <f t="shared" si="4"/>
        <v>0.65897499999999998</v>
      </c>
      <c r="S15" s="11">
        <f t="shared" si="1"/>
        <v>0.61034999999999995</v>
      </c>
      <c r="T15" s="12">
        <f t="shared" si="5"/>
        <v>2441.3999999999996</v>
      </c>
    </row>
    <row r="16" spans="1:21" x14ac:dyDescent="0.2">
      <c r="B16" t="s">
        <v>31</v>
      </c>
      <c r="C16" s="7" t="s">
        <v>32</v>
      </c>
      <c r="D16" s="11">
        <v>0.1129</v>
      </c>
      <c r="E16" s="11">
        <v>0.121</v>
      </c>
      <c r="F16" s="11">
        <v>9.4899999999999998E-2</v>
      </c>
      <c r="G16" s="11">
        <v>9.4200000000000006E-2</v>
      </c>
      <c r="H16" s="11">
        <f t="shared" si="2"/>
        <v>0.10575</v>
      </c>
      <c r="I16" s="11">
        <f t="shared" si="0"/>
        <v>5.7425000000000004E-2</v>
      </c>
      <c r="J16" s="12">
        <f t="shared" si="3"/>
        <v>287.125</v>
      </c>
      <c r="K16" s="11" t="s">
        <v>16</v>
      </c>
      <c r="L16" t="s">
        <v>31</v>
      </c>
      <c r="M16" s="7" t="s">
        <v>32</v>
      </c>
      <c r="N16" s="11">
        <v>9.2100000000000001E-2</v>
      </c>
      <c r="O16" s="11">
        <v>9.2899999999999996E-2</v>
      </c>
      <c r="P16" s="11">
        <v>9.0800000000000006E-2</v>
      </c>
      <c r="Q16" s="11">
        <v>0.09</v>
      </c>
      <c r="R16" s="11">
        <f t="shared" si="4"/>
        <v>9.1450000000000004E-2</v>
      </c>
      <c r="S16" s="11">
        <f t="shared" si="1"/>
        <v>4.2825000000000009E-2</v>
      </c>
      <c r="T16" s="12">
        <f t="shared" si="5"/>
        <v>171.30000000000004</v>
      </c>
    </row>
    <row r="17" spans="2:20" x14ac:dyDescent="0.2">
      <c r="C17" s="7"/>
      <c r="D17" s="7" t="s">
        <v>33</v>
      </c>
      <c r="E17" s="7" t="s">
        <v>34</v>
      </c>
      <c r="F17" s="7" t="s">
        <v>35</v>
      </c>
      <c r="G17" s="7" t="s">
        <v>36</v>
      </c>
      <c r="H17" s="13"/>
      <c r="I17" s="13"/>
      <c r="J17" s="13"/>
      <c r="K17" s="11" t="s">
        <v>16</v>
      </c>
      <c r="M17" s="7"/>
      <c r="N17" s="7" t="s">
        <v>33</v>
      </c>
      <c r="O17" s="7" t="s">
        <v>34</v>
      </c>
      <c r="P17" s="7" t="s">
        <v>35</v>
      </c>
      <c r="Q17" s="7" t="s">
        <v>36</v>
      </c>
      <c r="R17" s="13"/>
      <c r="S17" s="13"/>
      <c r="T17" s="13"/>
    </row>
    <row r="18" spans="2:20" x14ac:dyDescent="0.2">
      <c r="B18" t="s">
        <v>37</v>
      </c>
      <c r="C18" s="7" t="s">
        <v>22</v>
      </c>
      <c r="D18" s="11">
        <v>4.87E-2</v>
      </c>
      <c r="E18" s="11">
        <v>4.7300000000000002E-2</v>
      </c>
      <c r="F18" s="11">
        <v>4.9299999999999997E-2</v>
      </c>
      <c r="G18" s="11">
        <v>4.8000000000000001E-2</v>
      </c>
      <c r="H18" s="11">
        <f t="shared" si="2"/>
        <v>4.8324999999999993E-2</v>
      </c>
      <c r="I18" s="11">
        <f>H18-$H$18</f>
        <v>0</v>
      </c>
      <c r="J18" s="11">
        <f t="shared" si="3"/>
        <v>0</v>
      </c>
      <c r="L18" t="s">
        <v>37</v>
      </c>
      <c r="M18" s="7" t="s">
        <v>22</v>
      </c>
      <c r="N18" s="11">
        <v>4.8800000000000003E-2</v>
      </c>
      <c r="O18" s="11">
        <v>4.7500000000000001E-2</v>
      </c>
      <c r="P18" s="11">
        <v>0.05</v>
      </c>
      <c r="Q18" s="11">
        <v>4.82E-2</v>
      </c>
      <c r="R18" s="11">
        <f t="shared" ref="R18:R20" si="6">AVERAGE(N18:Q18)</f>
        <v>4.8624999999999995E-2</v>
      </c>
      <c r="S18" s="11">
        <f>R18-$R$18</f>
        <v>0</v>
      </c>
      <c r="T18" s="11">
        <f t="shared" si="5"/>
        <v>0</v>
      </c>
    </row>
    <row r="19" spans="2:20" x14ac:dyDescent="0.2">
      <c r="B19" t="s">
        <v>38</v>
      </c>
      <c r="C19" s="7" t="s">
        <v>24</v>
      </c>
      <c r="D19" s="11">
        <v>4.87E-2</v>
      </c>
      <c r="E19" s="11">
        <v>4.8399999999999999E-2</v>
      </c>
      <c r="F19" s="11">
        <v>5.2699999999999997E-2</v>
      </c>
      <c r="G19" s="11">
        <v>4.9099999999999998E-2</v>
      </c>
      <c r="H19" s="11">
        <f>AVERAGE(D19:G19)</f>
        <v>4.9724999999999998E-2</v>
      </c>
      <c r="I19" s="11">
        <f>H19-$H$18</f>
        <v>1.4000000000000054E-3</v>
      </c>
      <c r="J19" s="11">
        <f t="shared" si="3"/>
        <v>7.0000000000000266</v>
      </c>
      <c r="L19" t="s">
        <v>38</v>
      </c>
      <c r="M19" s="7" t="s">
        <v>24</v>
      </c>
      <c r="N19" s="11">
        <v>4.8599999999999997E-2</v>
      </c>
      <c r="O19" s="11">
        <v>4.87E-2</v>
      </c>
      <c r="P19" s="11">
        <v>5.2400000000000002E-2</v>
      </c>
      <c r="Q19" s="11">
        <v>4.9099999999999998E-2</v>
      </c>
      <c r="R19" s="11">
        <f t="shared" si="6"/>
        <v>4.9700000000000001E-2</v>
      </c>
      <c r="S19" s="11">
        <f>R19-$R$18</f>
        <v>1.0750000000000065E-3</v>
      </c>
      <c r="T19" s="11">
        <f t="shared" si="5"/>
        <v>4.3000000000000256</v>
      </c>
    </row>
    <row r="20" spans="2:20" x14ac:dyDescent="0.2">
      <c r="B20" t="s">
        <v>39</v>
      </c>
      <c r="C20" s="7" t="s">
        <v>26</v>
      </c>
      <c r="D20" s="11">
        <v>5.0900000000000001E-2</v>
      </c>
      <c r="E20" s="11">
        <v>5.16E-2</v>
      </c>
      <c r="F20" s="11">
        <v>5.33E-2</v>
      </c>
      <c r="G20" s="11">
        <v>5.11E-2</v>
      </c>
      <c r="H20" s="11">
        <f>AVERAGE(D20:G20)</f>
        <v>5.1725E-2</v>
      </c>
      <c r="I20" s="11">
        <f>H20-$H$18</f>
        <v>3.4000000000000072E-3</v>
      </c>
      <c r="J20" s="11">
        <f t="shared" si="3"/>
        <v>17.000000000000036</v>
      </c>
      <c r="L20" t="s">
        <v>39</v>
      </c>
      <c r="M20" s="7" t="s">
        <v>26</v>
      </c>
      <c r="N20" s="11">
        <v>5.0999999999999997E-2</v>
      </c>
      <c r="O20" s="11">
        <v>5.16E-2</v>
      </c>
      <c r="P20" s="11">
        <v>5.33E-2</v>
      </c>
      <c r="Q20" s="11">
        <v>5.1299999999999998E-2</v>
      </c>
      <c r="R20" s="11">
        <f t="shared" si="6"/>
        <v>5.1799999999999999E-2</v>
      </c>
      <c r="S20" s="11">
        <f>R20-$R$18</f>
        <v>3.1750000000000042E-3</v>
      </c>
      <c r="T20" s="11">
        <f t="shared" si="5"/>
        <v>12.700000000000017</v>
      </c>
    </row>
    <row r="24" spans="2:20" x14ac:dyDescent="0.2">
      <c r="B24" s="2" t="s">
        <v>40</v>
      </c>
      <c r="C24" s="2" t="s">
        <v>4</v>
      </c>
      <c r="D24" s="2"/>
      <c r="L24" s="2" t="s">
        <v>41</v>
      </c>
      <c r="M24" s="2" t="s">
        <v>4</v>
      </c>
      <c r="N24" s="2"/>
    </row>
    <row r="25" spans="2:20" x14ac:dyDescent="0.2">
      <c r="B25" s="2"/>
      <c r="C25" s="2" t="s">
        <v>42</v>
      </c>
      <c r="D25" s="2"/>
      <c r="L25" s="2"/>
      <c r="M25" s="2" t="s">
        <v>43</v>
      </c>
      <c r="N25" s="2"/>
    </row>
    <row r="26" spans="2:20" x14ac:dyDescent="0.2">
      <c r="H26" s="3" t="s">
        <v>8</v>
      </c>
      <c r="I26" s="4" t="s">
        <v>9</v>
      </c>
      <c r="J26" s="5" t="s">
        <v>10</v>
      </c>
      <c r="R26" s="3" t="s">
        <v>8</v>
      </c>
      <c r="S26" s="4" t="s">
        <v>9</v>
      </c>
      <c r="T26" s="5" t="s">
        <v>10</v>
      </c>
    </row>
    <row r="27" spans="2:20" x14ac:dyDescent="0.2">
      <c r="C27" s="14" t="s">
        <v>11</v>
      </c>
      <c r="D27" s="14">
        <v>1</v>
      </c>
      <c r="E27" s="14">
        <v>2</v>
      </c>
      <c r="F27" s="14">
        <v>3</v>
      </c>
      <c r="G27" s="14">
        <v>4</v>
      </c>
      <c r="H27" s="8" t="s">
        <v>16</v>
      </c>
      <c r="I27" s="9" t="s">
        <v>16</v>
      </c>
      <c r="J27" s="10" t="s">
        <v>16</v>
      </c>
      <c r="M27" s="14" t="s">
        <v>11</v>
      </c>
      <c r="N27" s="14">
        <v>5</v>
      </c>
      <c r="O27" s="14">
        <v>6</v>
      </c>
      <c r="P27" s="14">
        <v>7</v>
      </c>
      <c r="Q27" s="14">
        <v>8</v>
      </c>
      <c r="R27" s="8" t="s">
        <v>16</v>
      </c>
      <c r="S27" s="9" t="s">
        <v>16</v>
      </c>
      <c r="T27" s="10" t="s">
        <v>16</v>
      </c>
    </row>
    <row r="28" spans="2:20" x14ac:dyDescent="0.2">
      <c r="B28" t="s">
        <v>21</v>
      </c>
      <c r="C28" s="14" t="s">
        <v>22</v>
      </c>
      <c r="D28">
        <v>0.68040001392364502</v>
      </c>
      <c r="E28">
        <v>0.67180001735687256</v>
      </c>
      <c r="F28">
        <v>0.65170001983642578</v>
      </c>
      <c r="G28">
        <v>0.64939999580383301</v>
      </c>
      <c r="H28" s="11">
        <f>AVERAGE(D28:G28)</f>
        <v>0.66332501173019409</v>
      </c>
      <c r="I28" s="11">
        <f t="shared" ref="I28:I33" si="7">H28-$H$35</f>
        <v>0.62002501264214516</v>
      </c>
      <c r="J28" s="12">
        <f>(I28/(16*0.025))*1000</f>
        <v>1550.0625316053629</v>
      </c>
      <c r="M28" s="14" t="s">
        <v>22</v>
      </c>
      <c r="N28">
        <v>0.64160001277923584</v>
      </c>
      <c r="O28">
        <v>0.62330001592636108</v>
      </c>
      <c r="P28">
        <v>0.61949998140335083</v>
      </c>
      <c r="Q28">
        <v>0.62010002136230469</v>
      </c>
      <c r="R28" s="11">
        <f>AVERAGE(N28:Q28)</f>
        <v>0.62612500786781311</v>
      </c>
      <c r="S28" s="11">
        <f t="shared" ref="S28:S33" si="8">R28-$R$35</f>
        <v>0.58122500777244568</v>
      </c>
      <c r="T28" s="12">
        <f>(S28/(19*0.025))*1000</f>
        <v>1223.6315953104117</v>
      </c>
    </row>
    <row r="29" spans="2:20" x14ac:dyDescent="0.2">
      <c r="B29" t="s">
        <v>23</v>
      </c>
      <c r="C29" s="14" t="s">
        <v>24</v>
      </c>
      <c r="D29">
        <v>7.6899997889995575E-2</v>
      </c>
      <c r="E29">
        <v>7.2999998927116394E-2</v>
      </c>
      <c r="F29">
        <v>7.2400003671646118E-2</v>
      </c>
      <c r="G29">
        <v>7.2400003671646118E-2</v>
      </c>
      <c r="H29" s="11">
        <f t="shared" ref="H29:H33" si="9">AVERAGE(D29:G29)</f>
        <v>7.3675001040101051E-2</v>
      </c>
      <c r="I29" s="11">
        <f t="shared" si="7"/>
        <v>3.0375001952052116E-2</v>
      </c>
      <c r="J29" s="12">
        <f t="shared" ref="J29:J37" si="10">(I29/(16*0.025))*1000</f>
        <v>75.937504880130291</v>
      </c>
      <c r="M29" s="14" t="s">
        <v>24</v>
      </c>
      <c r="N29">
        <v>7.1699999272823334E-2</v>
      </c>
      <c r="O29">
        <v>7.2599999606609344E-2</v>
      </c>
      <c r="P29">
        <v>7.2700001299381256E-2</v>
      </c>
      <c r="Q29">
        <v>7.2700001299381256E-2</v>
      </c>
      <c r="R29" s="11">
        <f t="shared" ref="R29:R33" si="11">AVERAGE(N29:Q29)</f>
        <v>7.2425000369548798E-2</v>
      </c>
      <c r="S29" s="11">
        <f t="shared" si="8"/>
        <v>2.7525000274181366E-2</v>
      </c>
      <c r="T29" s="12">
        <f t="shared" ref="T29:T37" si="12">(S29/(19*0.025))*1000</f>
        <v>57.947368998276559</v>
      </c>
    </row>
    <row r="30" spans="2:20" x14ac:dyDescent="0.2">
      <c r="B30" t="s">
        <v>25</v>
      </c>
      <c r="C30" s="14" t="s">
        <v>26</v>
      </c>
      <c r="D30">
        <v>0.63650000095367432</v>
      </c>
      <c r="E30">
        <v>0.59289997816085815</v>
      </c>
      <c r="F30">
        <v>0.58219999074935913</v>
      </c>
      <c r="G30">
        <v>0.57620000839233398</v>
      </c>
      <c r="H30" s="11">
        <f t="shared" si="9"/>
        <v>0.5969499945640564</v>
      </c>
      <c r="I30" s="11">
        <f t="shared" si="7"/>
        <v>0.55364999547600746</v>
      </c>
      <c r="J30" s="12">
        <f t="shared" si="10"/>
        <v>1384.1249886900187</v>
      </c>
      <c r="M30" s="14" t="s">
        <v>26</v>
      </c>
      <c r="N30">
        <v>0.55369997024536133</v>
      </c>
      <c r="O30">
        <v>0.54110002517700195</v>
      </c>
      <c r="P30">
        <v>0.51590001583099365</v>
      </c>
      <c r="Q30">
        <v>0.5252000093460083</v>
      </c>
      <c r="R30" s="11">
        <f t="shared" si="11"/>
        <v>0.53397500514984131</v>
      </c>
      <c r="S30" s="11">
        <f t="shared" si="8"/>
        <v>0.48907500505447388</v>
      </c>
      <c r="T30" s="12">
        <f t="shared" si="12"/>
        <v>1029.6315895883661</v>
      </c>
    </row>
    <row r="31" spans="2:20" x14ac:dyDescent="0.2">
      <c r="B31" t="s">
        <v>27</v>
      </c>
      <c r="C31" s="14" t="s">
        <v>28</v>
      </c>
      <c r="D31">
        <v>6.0199998319149017E-2</v>
      </c>
      <c r="E31">
        <v>5.8600001037120819E-2</v>
      </c>
      <c r="F31">
        <v>5.8800000697374344E-2</v>
      </c>
      <c r="G31">
        <v>5.6800000369548798E-2</v>
      </c>
      <c r="H31" s="11">
        <f t="shared" si="9"/>
        <v>5.8600000105798244E-2</v>
      </c>
      <c r="I31" s="11">
        <f t="shared" si="7"/>
        <v>1.530000101774931E-2</v>
      </c>
      <c r="J31" s="12">
        <f t="shared" si="10"/>
        <v>38.250002544373274</v>
      </c>
      <c r="M31" s="14" t="s">
        <v>28</v>
      </c>
      <c r="N31">
        <v>5.7500001043081284E-2</v>
      </c>
      <c r="O31">
        <v>5.7500001043081284E-2</v>
      </c>
      <c r="P31">
        <v>5.7300001382827759E-2</v>
      </c>
      <c r="Q31">
        <v>5.7500001043081284E-2</v>
      </c>
      <c r="R31" s="11">
        <f t="shared" si="11"/>
        <v>5.7450001128017902E-2</v>
      </c>
      <c r="S31" s="11">
        <f t="shared" si="8"/>
        <v>1.2550001032650471E-2</v>
      </c>
      <c r="T31" s="12">
        <f t="shared" si="12"/>
        <v>26.421054805579935</v>
      </c>
    </row>
    <row r="32" spans="2:20" x14ac:dyDescent="0.2">
      <c r="B32" t="s">
        <v>29</v>
      </c>
      <c r="C32" s="14" t="s">
        <v>30</v>
      </c>
      <c r="D32">
        <v>0.64429998397827148</v>
      </c>
      <c r="E32">
        <v>0.63279998302459717</v>
      </c>
      <c r="F32">
        <v>0.63749998807907104</v>
      </c>
      <c r="G32">
        <v>0.62019997835159302</v>
      </c>
      <c r="H32" s="11">
        <f t="shared" si="9"/>
        <v>0.63369998335838318</v>
      </c>
      <c r="I32" s="11">
        <f t="shared" si="7"/>
        <v>0.59039998427033424</v>
      </c>
      <c r="J32" s="12">
        <f t="shared" si="10"/>
        <v>1475.9999606758356</v>
      </c>
      <c r="M32" s="14" t="s">
        <v>30</v>
      </c>
      <c r="N32">
        <v>0.62209999561309814</v>
      </c>
      <c r="O32">
        <v>0.61629998683929443</v>
      </c>
      <c r="P32">
        <v>0.63249999284744263</v>
      </c>
      <c r="Q32">
        <v>0.63789999485015869</v>
      </c>
      <c r="R32" s="11">
        <f t="shared" si="11"/>
        <v>0.62719999253749847</v>
      </c>
      <c r="S32" s="11">
        <f t="shared" si="8"/>
        <v>0.58229999244213104</v>
      </c>
      <c r="T32" s="12">
        <f t="shared" si="12"/>
        <v>1225.8947209308021</v>
      </c>
    </row>
    <row r="33" spans="2:20" x14ac:dyDescent="0.2">
      <c r="B33" t="s">
        <v>31</v>
      </c>
      <c r="C33" s="14" t="s">
        <v>32</v>
      </c>
      <c r="D33">
        <v>6.7900002002716064E-2</v>
      </c>
      <c r="E33">
        <v>6.2600001692771912E-2</v>
      </c>
      <c r="F33">
        <v>6.210000067949295E-2</v>
      </c>
      <c r="G33">
        <v>6.1599999666213989E-2</v>
      </c>
      <c r="H33" s="11">
        <f t="shared" si="9"/>
        <v>6.3550001010298729E-2</v>
      </c>
      <c r="I33" s="11">
        <f t="shared" si="7"/>
        <v>2.0250001922249794E-2</v>
      </c>
      <c r="J33" s="12">
        <f t="shared" si="10"/>
        <v>50.625004805624485</v>
      </c>
      <c r="M33" s="14" t="s">
        <v>32</v>
      </c>
      <c r="N33">
        <v>6.1700001358985901E-2</v>
      </c>
      <c r="O33">
        <v>6.2199998646974564E-2</v>
      </c>
      <c r="P33">
        <v>6.1999998986721039E-2</v>
      </c>
      <c r="Q33">
        <v>6.419999897480011E-2</v>
      </c>
      <c r="R33" s="11">
        <f t="shared" si="11"/>
        <v>6.2524999491870403E-2</v>
      </c>
      <c r="S33" s="11">
        <f t="shared" si="8"/>
        <v>1.7624999396502972E-2</v>
      </c>
      <c r="T33" s="12">
        <f t="shared" si="12"/>
        <v>37.105261887374674</v>
      </c>
    </row>
    <row r="34" spans="2:20" x14ac:dyDescent="0.2">
      <c r="C34" s="7"/>
      <c r="D34" s="14">
        <v>9</v>
      </c>
      <c r="E34" s="14">
        <v>10</v>
      </c>
      <c r="F34" s="15"/>
      <c r="G34" s="15"/>
      <c r="H34" s="13"/>
      <c r="I34" s="13"/>
      <c r="J34" s="13"/>
      <c r="M34" s="7"/>
      <c r="N34" s="14">
        <v>11</v>
      </c>
      <c r="O34" s="14">
        <v>12</v>
      </c>
      <c r="P34" s="15"/>
      <c r="Q34" s="15"/>
      <c r="R34" s="13"/>
      <c r="S34" s="13"/>
      <c r="T34" s="13"/>
    </row>
    <row r="35" spans="2:20" x14ac:dyDescent="0.2">
      <c r="B35" t="s">
        <v>37</v>
      </c>
      <c r="C35" s="7" t="s">
        <v>22</v>
      </c>
      <c r="D35">
        <v>4.2599998414516449E-2</v>
      </c>
      <c r="E35">
        <v>4.3999999761581421E-2</v>
      </c>
      <c r="H35" s="11">
        <f>AVERAGE(D35:E35)</f>
        <v>4.3299999088048935E-2</v>
      </c>
      <c r="I35" s="11">
        <f>H35-$H$35</f>
        <v>0</v>
      </c>
      <c r="J35" s="11">
        <f t="shared" si="10"/>
        <v>0</v>
      </c>
      <c r="L35" t="s">
        <v>37</v>
      </c>
      <c r="M35" s="7" t="s">
        <v>22</v>
      </c>
      <c r="N35">
        <v>4.4500000774860382E-2</v>
      </c>
      <c r="O35">
        <v>4.5299999415874481E-2</v>
      </c>
      <c r="R35" s="11">
        <f>AVERAGE(N35:O35)</f>
        <v>4.4900000095367432E-2</v>
      </c>
      <c r="S35" s="11">
        <f>R35-$R$35</f>
        <v>0</v>
      </c>
      <c r="T35" s="11">
        <f t="shared" si="12"/>
        <v>0</v>
      </c>
    </row>
    <row r="36" spans="2:20" x14ac:dyDescent="0.2">
      <c r="B36" t="s">
        <v>39</v>
      </c>
      <c r="C36" s="7" t="s">
        <v>24</v>
      </c>
      <c r="D36">
        <v>4.479999840259552E-2</v>
      </c>
      <c r="E36">
        <v>4.3999999761581421E-2</v>
      </c>
      <c r="H36" s="11">
        <f t="shared" ref="H36:H37" si="13">AVERAGE(D36:E36)</f>
        <v>4.439999908208847E-2</v>
      </c>
      <c r="I36" s="11">
        <f>H36-$H$35</f>
        <v>1.0999999940395355E-3</v>
      </c>
      <c r="J36" s="11">
        <f>(I36/(16*0.025))*1000</f>
        <v>2.7499999850988388</v>
      </c>
      <c r="L36" t="s">
        <v>39</v>
      </c>
      <c r="M36" s="7" t="s">
        <v>24</v>
      </c>
      <c r="N36">
        <v>4.3999999761581421E-2</v>
      </c>
      <c r="O36">
        <v>4.3900001794099808E-2</v>
      </c>
      <c r="R36" s="11">
        <f>AVERAGE(N36:O36)</f>
        <v>4.3950000777840614E-2</v>
      </c>
      <c r="S36" s="11">
        <v>0</v>
      </c>
      <c r="T36" s="11">
        <f t="shared" si="12"/>
        <v>0</v>
      </c>
    </row>
    <row r="37" spans="2:20" x14ac:dyDescent="0.2">
      <c r="B37" t="s">
        <v>38</v>
      </c>
      <c r="C37" s="7" t="s">
        <v>26</v>
      </c>
      <c r="D37">
        <v>4.2300000786781311E-2</v>
      </c>
      <c r="E37">
        <v>4.2100001126527786E-2</v>
      </c>
      <c r="H37" s="11">
        <f t="shared" si="13"/>
        <v>4.2200000956654549E-2</v>
      </c>
      <c r="I37" s="11">
        <v>0</v>
      </c>
      <c r="J37" s="11">
        <f t="shared" si="10"/>
        <v>0</v>
      </c>
      <c r="L37" t="s">
        <v>38</v>
      </c>
      <c r="M37" s="7" t="s">
        <v>26</v>
      </c>
      <c r="N37">
        <v>4.2199999094009399E-2</v>
      </c>
      <c r="O37">
        <v>4.2899999767541885E-2</v>
      </c>
      <c r="R37" s="11">
        <f t="shared" ref="R37" si="14">AVERAGE(N37:O37)</f>
        <v>4.2549999430775642E-2</v>
      </c>
      <c r="S37" s="11">
        <v>0</v>
      </c>
      <c r="T37" s="11">
        <f t="shared" si="1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CPRG 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2021-09-06T07:03:58Z</dcterms:created>
  <dcterms:modified xsi:type="dcterms:W3CDTF">2021-09-07T18:07:34Z</dcterms:modified>
</cp:coreProperties>
</file>