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herrou/Desktop/DATA submitted to Elife/Elife paper NEW /To be submitted_July22_2021/SUBMITTED/RE-SUBMISSION September_3_2021/All Files submitted september 6 2021/Source Data/OK/"/>
    </mc:Choice>
  </mc:AlternateContent>
  <xr:revisionPtr revIDLastSave="0" documentId="13_ncr:1_{B1E9F00F-6739-EF4C-A957-36F503E77CBD}" xr6:coauthVersionLast="47" xr6:coauthVersionMax="47" xr10:uidLastSave="{00000000-0000-0000-0000-000000000000}"/>
  <bookViews>
    <workbookView xWindow="1160" yWindow="460" windowWidth="27640" windowHeight="16540" xr2:uid="{B269023B-182F-054B-9A11-8FED8CC09C99}"/>
  </bookViews>
  <sheets>
    <sheet name="CPRG assa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1" i="1" l="1"/>
  <c r="AD29" i="1"/>
  <c r="H29" i="1"/>
  <c r="AD28" i="1"/>
  <c r="H28" i="1"/>
  <c r="AP27" i="1"/>
  <c r="AQ27" i="1" s="1"/>
  <c r="AR27" i="1" s="1"/>
  <c r="AD27" i="1"/>
  <c r="AE27" i="1" s="1"/>
  <c r="AF27" i="1" s="1"/>
  <c r="S27" i="1"/>
  <c r="H27" i="1"/>
  <c r="I27" i="1" s="1"/>
  <c r="J27" i="1" s="1"/>
  <c r="AP26" i="1"/>
  <c r="AQ26" i="1" s="1"/>
  <c r="AR26" i="1" s="1"/>
  <c r="S26" i="1"/>
  <c r="H26" i="1"/>
  <c r="S25" i="1"/>
  <c r="T22" i="1" s="1"/>
  <c r="U22" i="1" s="1"/>
  <c r="H25" i="1"/>
  <c r="I25" i="1" s="1"/>
  <c r="J25" i="1" s="1"/>
  <c r="AD24" i="1"/>
  <c r="S24" i="1"/>
  <c r="H24" i="1"/>
  <c r="I24" i="1" s="1"/>
  <c r="J24" i="1" s="1"/>
  <c r="AP22" i="1"/>
  <c r="AQ22" i="1" s="1"/>
  <c r="AR22" i="1" s="1"/>
  <c r="AD22" i="1"/>
  <c r="S22" i="1"/>
  <c r="H22" i="1"/>
  <c r="I22" i="1" s="1"/>
  <c r="J22" i="1" s="1"/>
  <c r="AP21" i="1"/>
  <c r="AQ21" i="1" s="1"/>
  <c r="AR21" i="1" s="1"/>
  <c r="AD21" i="1"/>
  <c r="AE21" i="1" s="1"/>
  <c r="AF21" i="1" s="1"/>
  <c r="S21" i="1"/>
  <c r="T21" i="1" s="1"/>
  <c r="U21" i="1" s="1"/>
  <c r="H21" i="1"/>
  <c r="I21" i="1" s="1"/>
  <c r="J21" i="1" s="1"/>
  <c r="AP20" i="1"/>
  <c r="AQ20" i="1" s="1"/>
  <c r="AR20" i="1" s="1"/>
  <c r="AD20" i="1"/>
  <c r="S20" i="1"/>
  <c r="H20" i="1"/>
  <c r="I20" i="1" s="1"/>
  <c r="J20" i="1" s="1"/>
  <c r="AP19" i="1"/>
  <c r="AQ19" i="1" s="1"/>
  <c r="AR19" i="1" s="1"/>
  <c r="AD19" i="1"/>
  <c r="S19" i="1"/>
  <c r="H19" i="1"/>
  <c r="I19" i="1" s="1"/>
  <c r="J19" i="1" s="1"/>
  <c r="AP18" i="1"/>
  <c r="AQ18" i="1" s="1"/>
  <c r="AR18" i="1" s="1"/>
  <c r="AD18" i="1"/>
  <c r="S18" i="1"/>
  <c r="H18" i="1"/>
  <c r="I18" i="1" s="1"/>
  <c r="J18" i="1" s="1"/>
  <c r="AP17" i="1"/>
  <c r="AQ17" i="1" s="1"/>
  <c r="AR17" i="1" s="1"/>
  <c r="AD17" i="1"/>
  <c r="AE17" i="1" s="1"/>
  <c r="AF17" i="1" s="1"/>
  <c r="S17" i="1"/>
  <c r="T17" i="1" s="1"/>
  <c r="U17" i="1" s="1"/>
  <c r="H17" i="1"/>
  <c r="I17" i="1" s="1"/>
  <c r="J17" i="1" s="1"/>
  <c r="AP16" i="1"/>
  <c r="AQ16" i="1" s="1"/>
  <c r="AR16" i="1" s="1"/>
  <c r="AD16" i="1"/>
  <c r="S16" i="1"/>
  <c r="H16" i="1"/>
  <c r="I16" i="1" s="1"/>
  <c r="J16" i="1" s="1"/>
  <c r="AP15" i="1"/>
  <c r="AQ15" i="1" s="1"/>
  <c r="AR15" i="1" s="1"/>
  <c r="AD15" i="1"/>
  <c r="AE15" i="1" s="1"/>
  <c r="AF15" i="1" s="1"/>
  <c r="S15" i="1"/>
  <c r="H15" i="1"/>
  <c r="I15" i="1" s="1"/>
  <c r="J15" i="1" s="1"/>
  <c r="AP13" i="1"/>
  <c r="AQ13" i="1" s="1"/>
  <c r="AR13" i="1" s="1"/>
  <c r="AD13" i="1"/>
  <c r="S13" i="1"/>
  <c r="H13" i="1"/>
  <c r="I13" i="1" s="1"/>
  <c r="J13" i="1" s="1"/>
  <c r="AP12" i="1"/>
  <c r="AQ12" i="1" s="1"/>
  <c r="AR12" i="1" s="1"/>
  <c r="AD12" i="1"/>
  <c r="AE12" i="1" s="1"/>
  <c r="AF12" i="1" s="1"/>
  <c r="S12" i="1"/>
  <c r="T12" i="1" s="1"/>
  <c r="U12" i="1" s="1"/>
  <c r="H12" i="1"/>
  <c r="I12" i="1" s="1"/>
  <c r="J12" i="1" s="1"/>
  <c r="AP11" i="1"/>
  <c r="AQ11" i="1" s="1"/>
  <c r="AR11" i="1" s="1"/>
  <c r="AD11" i="1"/>
  <c r="S11" i="1"/>
  <c r="H11" i="1"/>
  <c r="I11" i="1" s="1"/>
  <c r="J11" i="1" s="1"/>
  <c r="AP10" i="1"/>
  <c r="AQ10" i="1" s="1"/>
  <c r="AR10" i="1" s="1"/>
  <c r="AD10" i="1"/>
  <c r="AE10" i="1" s="1"/>
  <c r="AF10" i="1" s="1"/>
  <c r="S10" i="1"/>
  <c r="H10" i="1"/>
  <c r="I10" i="1" s="1"/>
  <c r="J10" i="1" s="1"/>
  <c r="AP9" i="1"/>
  <c r="AQ9" i="1" s="1"/>
  <c r="AR9" i="1" s="1"/>
  <c r="H9" i="1"/>
  <c r="AP6" i="1"/>
  <c r="AQ6" i="1" s="1"/>
  <c r="AR6" i="1" s="1"/>
  <c r="AD6" i="1"/>
  <c r="S6" i="1"/>
  <c r="H6" i="1"/>
  <c r="I6" i="1" s="1"/>
  <c r="J6" i="1" s="1"/>
  <c r="I28" i="1" l="1"/>
  <c r="J28" i="1" s="1"/>
  <c r="AE16" i="1"/>
  <c r="AF16" i="1" s="1"/>
  <c r="T26" i="1"/>
  <c r="U26" i="1" s="1"/>
  <c r="T6" i="1"/>
  <c r="U6" i="1" s="1"/>
  <c r="AE20" i="1"/>
  <c r="AF20" i="1" s="1"/>
  <c r="AE6" i="1"/>
  <c r="AF6" i="1" s="1"/>
  <c r="T15" i="1"/>
  <c r="U15" i="1" s="1"/>
  <c r="T19" i="1"/>
  <c r="U19" i="1" s="1"/>
  <c r="T24" i="1"/>
  <c r="U24" i="1" s="1"/>
  <c r="AE28" i="1"/>
  <c r="AF28" i="1" s="1"/>
  <c r="AE11" i="1"/>
  <c r="AF11" i="1" s="1"/>
  <c r="I29" i="1"/>
  <c r="J29" i="1" s="1"/>
  <c r="T10" i="1"/>
  <c r="U10" i="1" s="1"/>
  <c r="AE19" i="1"/>
  <c r="AF19" i="1" s="1"/>
  <c r="AE24" i="1"/>
  <c r="AF24" i="1" s="1"/>
  <c r="AE29" i="1"/>
  <c r="AF29" i="1" s="1"/>
  <c r="AE13" i="1"/>
  <c r="AF13" i="1" s="1"/>
  <c r="AE18" i="1"/>
  <c r="AF18" i="1" s="1"/>
  <c r="AE22" i="1"/>
  <c r="AF22" i="1" s="1"/>
  <c r="T27" i="1"/>
  <c r="U27" i="1" s="1"/>
  <c r="AQ31" i="1"/>
  <c r="AR31" i="1" s="1"/>
  <c r="T16" i="1"/>
  <c r="U16" i="1" s="1"/>
  <c r="T18" i="1"/>
  <c r="U18" i="1" s="1"/>
  <c r="I9" i="1"/>
  <c r="J9" i="1" s="1"/>
  <c r="T25" i="1"/>
  <c r="U25" i="1" s="1"/>
  <c r="I26" i="1"/>
  <c r="J26" i="1" s="1"/>
  <c r="T11" i="1"/>
  <c r="U11" i="1" s="1"/>
  <c r="T13" i="1"/>
  <c r="U13" i="1" s="1"/>
  <c r="T20" i="1"/>
  <c r="U20" i="1" s="1"/>
</calcChain>
</file>

<file path=xl/sharedStrings.xml><?xml version="1.0" encoding="utf-8"?>
<sst xmlns="http://schemas.openxmlformats.org/spreadsheetml/2006/main" count="432" uniqueCount="80">
  <si>
    <t>96-well plate - TECAN plate reader</t>
  </si>
  <si>
    <t>Experiment 1</t>
  </si>
  <si>
    <t xml:space="preserve"> (25 µl of cell lysat used / 15 min incubation)</t>
  </si>
  <si>
    <t>Experiment 2</t>
  </si>
  <si>
    <t xml:space="preserve"> (25 µl of cell lysat used / 25 min incubation)</t>
  </si>
  <si>
    <t>Experiment 3</t>
  </si>
  <si>
    <t>Experiment 4</t>
  </si>
  <si>
    <t xml:space="preserve"> (25 µl of cell lysat used / 26 min incubation)</t>
  </si>
  <si>
    <t>Absorbances 576 nm</t>
  </si>
  <si>
    <t>&lt;&gt;</t>
  </si>
  <si>
    <t>AVERAGE</t>
  </si>
  <si>
    <t>Background substraction</t>
  </si>
  <si>
    <t>Miller Units</t>
  </si>
  <si>
    <t>1</t>
  </si>
  <si>
    <t>2</t>
  </si>
  <si>
    <t>3</t>
  </si>
  <si>
    <t>4</t>
  </si>
  <si>
    <t>DZ2 WT</t>
  </si>
  <si>
    <t>A</t>
  </si>
  <si>
    <t>/</t>
  </si>
  <si>
    <t>B</t>
  </si>
  <si>
    <t>C</t>
  </si>
  <si>
    <t>∆kilA</t>
  </si>
  <si>
    <t>∆3105</t>
  </si>
  <si>
    <t>D</t>
  </si>
  <si>
    <t>∆kilC</t>
  </si>
  <si>
    <t>∆3106</t>
  </si>
  <si>
    <t>E</t>
  </si>
  <si>
    <t>∆kilF</t>
  </si>
  <si>
    <t>∆3107</t>
  </si>
  <si>
    <t>F</t>
  </si>
  <si>
    <t>∆kilD</t>
  </si>
  <si>
    <t>∆3108</t>
  </si>
  <si>
    <t>G</t>
  </si>
  <si>
    <t>∆kilACF</t>
  </si>
  <si>
    <t>∆3105-07 _1</t>
  </si>
  <si>
    <t>H</t>
  </si>
  <si>
    <t>∆3105-07</t>
  </si>
  <si>
    <t>5</t>
  </si>
  <si>
    <t>6</t>
  </si>
  <si>
    <t>7</t>
  </si>
  <si>
    <t>8</t>
  </si>
  <si>
    <t>∆3105-07 _2</t>
  </si>
  <si>
    <t xml:space="preserve">∆3105-07 </t>
  </si>
  <si>
    <t>∆kilH</t>
  </si>
  <si>
    <t>∆4650</t>
  </si>
  <si>
    <t>∆kilI</t>
  </si>
  <si>
    <t>∆4651</t>
  </si>
  <si>
    <t>∆kilG</t>
  </si>
  <si>
    <t>∆4651_1</t>
  </si>
  <si>
    <t>∆kilJ</t>
  </si>
  <si>
    <t>∆4652</t>
  </si>
  <si>
    <t>∆4651_2</t>
  </si>
  <si>
    <t>∆kilK</t>
  </si>
  <si>
    <t>∆4655</t>
  </si>
  <si>
    <t>∆kilB</t>
  </si>
  <si>
    <t>∆4652_1</t>
  </si>
  <si>
    <t>∆kilL</t>
  </si>
  <si>
    <t>∆4658</t>
  </si>
  <si>
    <t>∆4652_2</t>
  </si>
  <si>
    <t>∆kilM</t>
  </si>
  <si>
    <t>∆4660</t>
  </si>
  <si>
    <t>∆kilKL</t>
  </si>
  <si>
    <t>∆4655-4658</t>
  </si>
  <si>
    <t>∆kilKLM</t>
  </si>
  <si>
    <t>∆4655/58/60</t>
  </si>
  <si>
    <t>9</t>
  </si>
  <si>
    <t>10</t>
  </si>
  <si>
    <t>11</t>
  </si>
  <si>
    <t>12</t>
  </si>
  <si>
    <t>CF (blank)</t>
  </si>
  <si>
    <t>Mx (alone)</t>
  </si>
  <si>
    <t>Ec (alone)</t>
  </si>
  <si>
    <t>Mx alone</t>
  </si>
  <si>
    <t>Ec alone</t>
  </si>
  <si>
    <t>in 96-well plate</t>
  </si>
  <si>
    <t>100 µl E. coli OD600= 10</t>
  </si>
  <si>
    <t>100 µl M. xanthus OD600= 0.5</t>
  </si>
  <si>
    <t>24 h incubation</t>
  </si>
  <si>
    <t>Figure 3b - source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</si>
</sst>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7" x14ac:knownFonts="1"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FFFFFF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80808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2" fillId="0" borderId="0" xfId="0" applyFont="1"/>
    <xf numFmtId="0" fontId="3" fillId="4" borderId="0" xfId="0" applyFont="1" applyFill="1"/>
    <xf numFmtId="0" fontId="4" fillId="5" borderId="0" xfId="0" applyFont="1" applyFill="1"/>
    <xf numFmtId="2" fontId="1" fillId="6" borderId="0" xfId="0" applyNumberFormat="1" applyFont="1" applyFill="1"/>
    <xf numFmtId="164" fontId="1" fillId="6" borderId="0" xfId="0" applyNumberFormat="1" applyFont="1" applyFill="1"/>
    <xf numFmtId="1" fontId="1" fillId="6" borderId="0" xfId="0" applyNumberFormat="1" applyFont="1" applyFill="1"/>
    <xf numFmtId="165" fontId="1" fillId="0" borderId="0" xfId="0" applyNumberFormat="1" applyFont="1"/>
    <xf numFmtId="0" fontId="5" fillId="6" borderId="0" xfId="0" applyFont="1" applyFill="1"/>
    <xf numFmtId="2" fontId="0" fillId="6" borderId="0" xfId="0" applyNumberFormat="1" applyFill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6" borderId="0" xfId="0" applyFont="1" applyFill="1" applyAlignment="1">
      <alignment horizontal="center"/>
    </xf>
    <xf numFmtId="2" fontId="5" fillId="6" borderId="0" xfId="0" applyNumberFormat="1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0" fontId="4" fillId="0" borderId="0" xfId="0" applyFont="1"/>
    <xf numFmtId="2" fontId="1" fillId="0" borderId="0" xfId="0" applyNumberFormat="1" applyFont="1"/>
    <xf numFmtId="164" fontId="1" fillId="0" borderId="0" xfId="0" applyNumberFormat="1" applyFont="1"/>
    <xf numFmtId="1" fontId="1" fillId="0" borderId="0" xfId="0" applyNumberFormat="1" applyFont="1"/>
    <xf numFmtId="0" fontId="5" fillId="0" borderId="0" xfId="0" applyFont="1"/>
    <xf numFmtId="2" fontId="0" fillId="0" borderId="0" xfId="0" applyNumberFormat="1"/>
    <xf numFmtId="0" fontId="1" fillId="7" borderId="0" xfId="0" applyFont="1" applyFill="1"/>
    <xf numFmtId="2" fontId="1" fillId="7" borderId="0" xfId="0" applyNumberFormat="1" applyFont="1" applyFill="1"/>
    <xf numFmtId="164" fontId="1" fillId="7" borderId="0" xfId="0" applyNumberFormat="1" applyFont="1" applyFill="1"/>
    <xf numFmtId="1" fontId="1" fillId="7" borderId="0" xfId="0" applyNumberFormat="1" applyFont="1" applyFill="1"/>
    <xf numFmtId="2" fontId="0" fillId="7" borderId="0" xfId="0" applyNumberFormat="1" applyFill="1"/>
    <xf numFmtId="0" fontId="0" fillId="7" borderId="0" xfId="0" applyFill="1"/>
    <xf numFmtId="165" fontId="0" fillId="7" borderId="0" xfId="0" applyNumberFormat="1" applyFill="1"/>
    <xf numFmtId="0" fontId="6" fillId="0" borderId="0" xfId="0" applyFont="1"/>
    <xf numFmtId="165" fontId="0" fillId="0" borderId="0" xfId="0" applyNumberFormat="1"/>
    <xf numFmtId="0" fontId="0" fillId="8" borderId="0" xfId="0" applyFill="1"/>
    <xf numFmtId="0" fontId="0" fillId="2" borderId="0" xfId="0" applyFill="1" applyAlignment="1">
      <alignment horizontal="center"/>
    </xf>
    <xf numFmtId="0" fontId="0" fillId="9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D6C56-63D6-1043-A16E-DD59C137CEB5}">
  <dimension ref="A1:AR35"/>
  <sheetViews>
    <sheetView tabSelected="1" workbookViewId="0">
      <selection activeCell="G33" sqref="G33"/>
    </sheetView>
  </sheetViews>
  <sheetFormatPr baseColWidth="10" defaultRowHeight="16" x14ac:dyDescent="0.2"/>
  <cols>
    <col min="1" max="1" width="13" customWidth="1"/>
    <col min="9" max="9" width="23.33203125" customWidth="1"/>
    <col min="10" max="10" width="30.5" customWidth="1"/>
    <col min="11" max="11" width="9.33203125" customWidth="1"/>
    <col min="20" max="20" width="23.33203125" customWidth="1"/>
    <col min="21" max="21" width="32" customWidth="1"/>
    <col min="30" max="30" width="17" customWidth="1"/>
    <col min="31" max="31" width="24" customWidth="1"/>
    <col min="32" max="32" width="33.5" customWidth="1"/>
    <col min="37" max="37" width="30.6640625" customWidth="1"/>
    <col min="42" max="42" width="16.1640625" customWidth="1"/>
    <col min="43" max="43" width="28.83203125" customWidth="1"/>
    <col min="44" max="44" width="30.1640625" customWidth="1"/>
  </cols>
  <sheetData>
    <row r="1" spans="1:44" x14ac:dyDescent="0.2">
      <c r="A1" s="38" t="s">
        <v>79</v>
      </c>
      <c r="B1" s="38"/>
      <c r="C1" s="38"/>
    </row>
    <row r="2" spans="1:44" x14ac:dyDescent="0.2">
      <c r="A2" s="37" t="s">
        <v>0</v>
      </c>
      <c r="B2" s="37"/>
      <c r="C2" s="37"/>
      <c r="L2" s="37" t="s">
        <v>0</v>
      </c>
      <c r="M2" s="37"/>
      <c r="N2" s="37"/>
      <c r="W2" s="37" t="s">
        <v>0</v>
      </c>
      <c r="X2" s="37"/>
      <c r="Y2" s="37"/>
      <c r="AI2" s="37" t="s">
        <v>0</v>
      </c>
      <c r="AJ2" s="37"/>
      <c r="AK2" s="37"/>
    </row>
    <row r="3" spans="1:44" x14ac:dyDescent="0.2">
      <c r="B3" t="s">
        <v>1</v>
      </c>
      <c r="C3" t="s">
        <v>2</v>
      </c>
      <c r="N3" t="s">
        <v>3</v>
      </c>
      <c r="O3" t="s">
        <v>4</v>
      </c>
      <c r="Y3" t="s">
        <v>5</v>
      </c>
      <c r="Z3" t="s">
        <v>4</v>
      </c>
      <c r="AK3" t="s">
        <v>6</v>
      </c>
      <c r="AL3" t="s">
        <v>7</v>
      </c>
    </row>
    <row r="4" spans="1:44" x14ac:dyDescent="0.2">
      <c r="B4" t="s">
        <v>8</v>
      </c>
      <c r="N4" t="s">
        <v>8</v>
      </c>
      <c r="Y4" t="s">
        <v>8</v>
      </c>
      <c r="AK4" t="s">
        <v>8</v>
      </c>
    </row>
    <row r="5" spans="1:44" x14ac:dyDescent="0.2">
      <c r="B5" s="1"/>
      <c r="C5" s="2" t="s">
        <v>9</v>
      </c>
      <c r="D5" s="3">
        <v>1</v>
      </c>
      <c r="E5" s="3">
        <v>2</v>
      </c>
      <c r="F5" s="3">
        <v>3</v>
      </c>
      <c r="G5" s="3">
        <v>4</v>
      </c>
      <c r="H5" s="2" t="s">
        <v>10</v>
      </c>
      <c r="I5" s="2" t="s">
        <v>11</v>
      </c>
      <c r="J5" s="2" t="s">
        <v>12</v>
      </c>
      <c r="K5" s="4"/>
      <c r="N5" s="5" t="s">
        <v>9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10</v>
      </c>
      <c r="T5" s="2" t="s">
        <v>11</v>
      </c>
      <c r="U5" s="2" t="s">
        <v>12</v>
      </c>
      <c r="Y5" s="5" t="s">
        <v>9</v>
      </c>
      <c r="Z5" s="5" t="s">
        <v>13</v>
      </c>
      <c r="AA5" s="5" t="s">
        <v>14</v>
      </c>
      <c r="AB5" s="5" t="s">
        <v>15</v>
      </c>
      <c r="AC5" s="5" t="s">
        <v>16</v>
      </c>
      <c r="AD5" s="5" t="s">
        <v>10</v>
      </c>
      <c r="AE5" s="2" t="s">
        <v>11</v>
      </c>
      <c r="AF5" s="2" t="s">
        <v>12</v>
      </c>
      <c r="AK5" s="5" t="s">
        <v>9</v>
      </c>
      <c r="AL5" s="5" t="s">
        <v>13</v>
      </c>
      <c r="AM5" s="5" t="s">
        <v>14</v>
      </c>
      <c r="AN5" s="5" t="s">
        <v>15</v>
      </c>
      <c r="AO5" s="5" t="s">
        <v>16</v>
      </c>
      <c r="AP5" s="5" t="s">
        <v>10</v>
      </c>
      <c r="AQ5" s="2" t="s">
        <v>11</v>
      </c>
      <c r="AR5" s="2" t="s">
        <v>12</v>
      </c>
    </row>
    <row r="6" spans="1:44" x14ac:dyDescent="0.2">
      <c r="B6" s="1" t="s">
        <v>17</v>
      </c>
      <c r="C6" s="2" t="s">
        <v>18</v>
      </c>
      <c r="D6" s="6">
        <v>0.59650000000000003</v>
      </c>
      <c r="E6" s="6">
        <v>0.57809999999999995</v>
      </c>
      <c r="F6" s="6">
        <v>0.55520000000000003</v>
      </c>
      <c r="G6" s="6">
        <v>0.55810000000000004</v>
      </c>
      <c r="H6" s="7">
        <f>AVERAGE(D6:G6)</f>
        <v>0.57197500000000001</v>
      </c>
      <c r="I6" s="8">
        <f>H6-$H$27</f>
        <v>0.52565000000000006</v>
      </c>
      <c r="J6" s="9">
        <f t="shared" ref="J6:J13" si="0">(I6/(15*0.025))*1000</f>
        <v>1401.7333333333336</v>
      </c>
      <c r="K6" s="10"/>
      <c r="M6" t="s">
        <v>17</v>
      </c>
      <c r="N6" s="5" t="s">
        <v>18</v>
      </c>
      <c r="O6" s="11">
        <v>0.88519999999999999</v>
      </c>
      <c r="P6" s="11">
        <v>0.84550000000000003</v>
      </c>
      <c r="Q6" s="11">
        <v>0.81010000000000004</v>
      </c>
      <c r="R6" s="11">
        <v>0.76980000000000004</v>
      </c>
      <c r="S6" s="12">
        <f>AVERAGE(O6:R6)</f>
        <v>0.82765</v>
      </c>
      <c r="T6" s="12">
        <f>S6-$S$25</f>
        <v>0.77747500000000003</v>
      </c>
      <c r="U6" s="9">
        <f>(T6/(25*0.025))*1000</f>
        <v>1243.96</v>
      </c>
      <c r="X6" t="s">
        <v>17</v>
      </c>
      <c r="Y6" s="5" t="s">
        <v>18</v>
      </c>
      <c r="Z6" s="11">
        <v>0.63919999999999999</v>
      </c>
      <c r="AA6" s="11">
        <v>0.50560000000000005</v>
      </c>
      <c r="AB6" s="11">
        <v>0.45469999999999999</v>
      </c>
      <c r="AC6" s="11">
        <v>0.47599999999999998</v>
      </c>
      <c r="AD6" s="12">
        <f>AVERAGE(Z6:AC6)</f>
        <v>0.51887499999999998</v>
      </c>
      <c r="AE6" s="12">
        <f>AD6-$AD$27</f>
        <v>0.4677</v>
      </c>
      <c r="AF6" s="9">
        <f>(AE6/(25*0.025))*1000</f>
        <v>748.31999999999994</v>
      </c>
      <c r="AJ6" t="s">
        <v>17</v>
      </c>
      <c r="AK6" s="5" t="s">
        <v>18</v>
      </c>
      <c r="AL6" s="11">
        <v>0.61770000000000003</v>
      </c>
      <c r="AM6" s="11">
        <v>0.59740000000000004</v>
      </c>
      <c r="AN6" s="11">
        <v>0.57289999999999996</v>
      </c>
      <c r="AO6" s="11">
        <v>0.57889999999999997</v>
      </c>
      <c r="AP6" s="12">
        <f>AVERAGE(AL6:AO6)</f>
        <v>0.59172500000000006</v>
      </c>
      <c r="AQ6" s="12">
        <f>AP6-$AP$26</f>
        <v>0.53070000000000006</v>
      </c>
      <c r="AR6" s="9">
        <f>(AQ6/(26*0.025))*1000</f>
        <v>816.46153846153857</v>
      </c>
    </row>
    <row r="7" spans="1:44" x14ac:dyDescent="0.2">
      <c r="A7" t="s">
        <v>19</v>
      </c>
      <c r="B7" t="s">
        <v>19</v>
      </c>
      <c r="C7" s="2" t="s">
        <v>20</v>
      </c>
      <c r="D7" s="13" t="s">
        <v>19</v>
      </c>
      <c r="E7" s="13" t="s">
        <v>19</v>
      </c>
      <c r="F7" s="13" t="s">
        <v>19</v>
      </c>
      <c r="G7" s="13" t="s">
        <v>19</v>
      </c>
      <c r="H7" s="14" t="s">
        <v>19</v>
      </c>
      <c r="I7" s="14" t="s">
        <v>19</v>
      </c>
      <c r="J7" s="15" t="s">
        <v>19</v>
      </c>
      <c r="K7" s="10"/>
      <c r="L7" t="s">
        <v>19</v>
      </c>
      <c r="M7" t="s">
        <v>19</v>
      </c>
      <c r="N7" s="5" t="s">
        <v>20</v>
      </c>
      <c r="O7" s="13" t="s">
        <v>19</v>
      </c>
      <c r="P7" s="13" t="s">
        <v>19</v>
      </c>
      <c r="Q7" s="13" t="s">
        <v>19</v>
      </c>
      <c r="R7" s="13" t="s">
        <v>19</v>
      </c>
      <c r="S7" s="14" t="s">
        <v>19</v>
      </c>
      <c r="T7" s="14" t="s">
        <v>19</v>
      </c>
      <c r="U7" s="15" t="s">
        <v>19</v>
      </c>
      <c r="X7" t="s">
        <v>19</v>
      </c>
      <c r="Y7" s="5" t="s">
        <v>20</v>
      </c>
      <c r="Z7" s="13" t="s">
        <v>19</v>
      </c>
      <c r="AA7" s="13" t="s">
        <v>19</v>
      </c>
      <c r="AB7" s="13" t="s">
        <v>19</v>
      </c>
      <c r="AC7" s="13" t="s">
        <v>19</v>
      </c>
      <c r="AD7" s="14" t="s">
        <v>19</v>
      </c>
      <c r="AE7" s="14" t="s">
        <v>19</v>
      </c>
      <c r="AF7" s="15" t="s">
        <v>19</v>
      </c>
      <c r="AI7" t="s">
        <v>19</v>
      </c>
      <c r="AJ7" t="s">
        <v>19</v>
      </c>
      <c r="AK7" s="5" t="s">
        <v>20</v>
      </c>
      <c r="AL7" s="13" t="s">
        <v>19</v>
      </c>
      <c r="AM7" s="13" t="s">
        <v>19</v>
      </c>
      <c r="AN7" s="13" t="s">
        <v>19</v>
      </c>
      <c r="AO7" s="13" t="s">
        <v>19</v>
      </c>
      <c r="AP7" s="14" t="s">
        <v>19</v>
      </c>
      <c r="AQ7" s="14" t="s">
        <v>19</v>
      </c>
      <c r="AR7" s="16" t="s">
        <v>19</v>
      </c>
    </row>
    <row r="8" spans="1:44" x14ac:dyDescent="0.2">
      <c r="A8" t="s">
        <v>19</v>
      </c>
      <c r="B8" t="s">
        <v>19</v>
      </c>
      <c r="C8" s="2" t="s">
        <v>21</v>
      </c>
      <c r="D8" s="17" t="s">
        <v>19</v>
      </c>
      <c r="E8" s="17" t="s">
        <v>19</v>
      </c>
      <c r="F8" s="17" t="s">
        <v>19</v>
      </c>
      <c r="G8" s="17" t="s">
        <v>19</v>
      </c>
      <c r="H8" s="18" t="s">
        <v>19</v>
      </c>
      <c r="I8" s="18" t="s">
        <v>19</v>
      </c>
      <c r="J8" s="19" t="s">
        <v>19</v>
      </c>
      <c r="K8" s="10"/>
      <c r="L8" t="s">
        <v>19</v>
      </c>
      <c r="M8" t="s">
        <v>19</v>
      </c>
      <c r="N8" s="5" t="s">
        <v>21</v>
      </c>
      <c r="O8" s="17" t="s">
        <v>19</v>
      </c>
      <c r="P8" s="17" t="s">
        <v>19</v>
      </c>
      <c r="Q8" s="17" t="s">
        <v>19</v>
      </c>
      <c r="R8" s="17" t="s">
        <v>19</v>
      </c>
      <c r="S8" s="18" t="s">
        <v>19</v>
      </c>
      <c r="T8" s="18" t="s">
        <v>19</v>
      </c>
      <c r="U8" s="19" t="s">
        <v>19</v>
      </c>
      <c r="W8" t="s">
        <v>19</v>
      </c>
      <c r="X8" t="s">
        <v>19</v>
      </c>
      <c r="Y8" s="5" t="s">
        <v>21</v>
      </c>
      <c r="Z8" s="17" t="s">
        <v>19</v>
      </c>
      <c r="AA8" s="17" t="s">
        <v>19</v>
      </c>
      <c r="AB8" s="17" t="s">
        <v>19</v>
      </c>
      <c r="AC8" s="17" t="s">
        <v>19</v>
      </c>
      <c r="AD8" s="18" t="s">
        <v>19</v>
      </c>
      <c r="AE8" s="18" t="s">
        <v>19</v>
      </c>
      <c r="AF8" s="19" t="s">
        <v>19</v>
      </c>
      <c r="AI8" t="s">
        <v>19</v>
      </c>
      <c r="AJ8" t="s">
        <v>19</v>
      </c>
      <c r="AK8" s="5" t="s">
        <v>21</v>
      </c>
      <c r="AL8" s="17" t="s">
        <v>19</v>
      </c>
      <c r="AM8" s="17" t="s">
        <v>19</v>
      </c>
      <c r="AN8" s="17" t="s">
        <v>19</v>
      </c>
      <c r="AO8" s="17" t="s">
        <v>19</v>
      </c>
      <c r="AP8" s="18" t="s">
        <v>19</v>
      </c>
      <c r="AQ8" s="18" t="s">
        <v>19</v>
      </c>
      <c r="AR8" s="20" t="s">
        <v>19</v>
      </c>
    </row>
    <row r="9" spans="1:44" x14ac:dyDescent="0.2">
      <c r="A9" t="s">
        <v>22</v>
      </c>
      <c r="B9" s="1" t="s">
        <v>23</v>
      </c>
      <c r="C9" s="2" t="s">
        <v>24</v>
      </c>
      <c r="D9" s="21">
        <v>0.40010000000000001</v>
      </c>
      <c r="E9" s="21">
        <v>0.38369999999999999</v>
      </c>
      <c r="F9" s="21">
        <v>0.39389999999999997</v>
      </c>
      <c r="G9" s="21">
        <v>0.37440000000000001</v>
      </c>
      <c r="H9" s="22">
        <f t="shared" ref="H9:H13" si="1">AVERAGE(D9:G9)</f>
        <v>0.38802500000000001</v>
      </c>
      <c r="I9" s="23">
        <f t="shared" ref="I9:I13" si="2">H9-$H$27</f>
        <v>0.3417</v>
      </c>
      <c r="J9" s="24">
        <f t="shared" si="0"/>
        <v>911.2</v>
      </c>
      <c r="K9" s="10"/>
      <c r="L9" t="s">
        <v>19</v>
      </c>
      <c r="M9" t="s">
        <v>19</v>
      </c>
      <c r="N9" s="5" t="s">
        <v>24</v>
      </c>
      <c r="O9" s="13" t="s">
        <v>19</v>
      </c>
      <c r="P9" s="13" t="s">
        <v>19</v>
      </c>
      <c r="Q9" s="13" t="s">
        <v>19</v>
      </c>
      <c r="R9" s="13" t="s">
        <v>19</v>
      </c>
      <c r="S9" s="14" t="s">
        <v>19</v>
      </c>
      <c r="T9" s="14" t="s">
        <v>19</v>
      </c>
      <c r="U9" s="15" t="s">
        <v>19</v>
      </c>
      <c r="W9" t="s">
        <v>19</v>
      </c>
      <c r="X9" t="s">
        <v>19</v>
      </c>
      <c r="Y9" s="5" t="s">
        <v>24</v>
      </c>
      <c r="Z9" s="13" t="s">
        <v>19</v>
      </c>
      <c r="AA9" s="13" t="s">
        <v>19</v>
      </c>
      <c r="AB9" s="13" t="s">
        <v>19</v>
      </c>
      <c r="AC9" s="13" t="s">
        <v>19</v>
      </c>
      <c r="AD9" s="14" t="s">
        <v>19</v>
      </c>
      <c r="AE9" s="14" t="s">
        <v>19</v>
      </c>
      <c r="AF9" s="15" t="s">
        <v>19</v>
      </c>
      <c r="AI9" t="s">
        <v>22</v>
      </c>
      <c r="AJ9" t="s">
        <v>23</v>
      </c>
      <c r="AK9" s="5" t="s">
        <v>24</v>
      </c>
      <c r="AL9" s="25">
        <v>0.47960000000000003</v>
      </c>
      <c r="AM9" s="25">
        <v>0.43309999999999998</v>
      </c>
      <c r="AN9" s="25">
        <v>0.41060000000000002</v>
      </c>
      <c r="AO9" s="25">
        <v>0.38490000000000002</v>
      </c>
      <c r="AP9" s="26">
        <f t="shared" ref="AP9:AP12" si="3">AVERAGE(AL9:AO9)</f>
        <v>0.42705000000000004</v>
      </c>
      <c r="AQ9" s="26">
        <f t="shared" ref="AQ9:AQ31" si="4">AP9-$AP$26</f>
        <v>0.36602500000000004</v>
      </c>
      <c r="AR9" s="24">
        <f t="shared" ref="AR9:AR13" si="5">(AQ9/(26*0.025))*1000</f>
        <v>563.11538461538464</v>
      </c>
    </row>
    <row r="10" spans="1:44" x14ac:dyDescent="0.2">
      <c r="A10" t="s">
        <v>25</v>
      </c>
      <c r="B10" s="1" t="s">
        <v>26</v>
      </c>
      <c r="C10" s="2" t="s">
        <v>27</v>
      </c>
      <c r="D10" s="6">
        <v>6.3399999999999998E-2</v>
      </c>
      <c r="E10" s="6">
        <v>6.0900000000000003E-2</v>
      </c>
      <c r="F10" s="6">
        <v>5.8000000000000003E-2</v>
      </c>
      <c r="G10" s="6">
        <v>6.1600000000000002E-2</v>
      </c>
      <c r="H10" s="7">
        <f t="shared" si="1"/>
        <v>6.0975000000000001E-2</v>
      </c>
      <c r="I10" s="8">
        <f t="shared" si="2"/>
        <v>1.4650000000000003E-2</v>
      </c>
      <c r="J10" s="9">
        <f t="shared" si="0"/>
        <v>39.06666666666667</v>
      </c>
      <c r="K10" s="10"/>
      <c r="L10" t="s">
        <v>22</v>
      </c>
      <c r="M10" t="s">
        <v>23</v>
      </c>
      <c r="N10" s="5" t="s">
        <v>27</v>
      </c>
      <c r="O10" s="11">
        <v>0.70860000000000001</v>
      </c>
      <c r="P10" s="11">
        <v>0.63780000000000003</v>
      </c>
      <c r="Q10" s="11">
        <v>0.58809999999999996</v>
      </c>
      <c r="R10" s="11">
        <v>0.54879999999999995</v>
      </c>
      <c r="S10" s="12">
        <f t="shared" ref="S10:S13" si="6">AVERAGE(O10:R10)</f>
        <v>0.62082499999999996</v>
      </c>
      <c r="T10" s="12">
        <f t="shared" ref="T10:T13" si="7">S10-$S$25</f>
        <v>0.57064999999999999</v>
      </c>
      <c r="U10" s="9">
        <f t="shared" ref="U10:U12" si="8">(T10/(25*0.025))*1000</f>
        <v>913.04</v>
      </c>
      <c r="W10" t="s">
        <v>22</v>
      </c>
      <c r="X10" t="s">
        <v>23</v>
      </c>
      <c r="Y10" s="5" t="s">
        <v>27</v>
      </c>
      <c r="Z10" s="11">
        <v>0.63339999999999996</v>
      </c>
      <c r="AA10" s="11">
        <v>0.50039999999999996</v>
      </c>
      <c r="AB10" s="11">
        <v>0.55049999999999999</v>
      </c>
      <c r="AC10" s="11">
        <v>0.49509999999999998</v>
      </c>
      <c r="AD10" s="12">
        <f t="shared" ref="AD10:AD29" si="9">AVERAGE(Z10:AC10)</f>
        <v>0.54484999999999995</v>
      </c>
      <c r="AE10" s="12">
        <f t="shared" ref="AE10:AE29" si="10">AD10-$AD$27</f>
        <v>0.49367499999999997</v>
      </c>
      <c r="AF10" s="9">
        <f t="shared" ref="AF10:AF13" si="11">(AE10/(25*0.025))*1000</f>
        <v>789.87999999999988</v>
      </c>
      <c r="AI10" t="s">
        <v>25</v>
      </c>
      <c r="AJ10" t="s">
        <v>26</v>
      </c>
      <c r="AK10" s="5" t="s">
        <v>27</v>
      </c>
      <c r="AL10" s="11">
        <v>8.3599999999999994E-2</v>
      </c>
      <c r="AM10" s="11">
        <v>8.4500000000000006E-2</v>
      </c>
      <c r="AN10" s="11">
        <v>8.6400000000000005E-2</v>
      </c>
      <c r="AO10" s="11">
        <v>8.2299999999999998E-2</v>
      </c>
      <c r="AP10" s="12">
        <f t="shared" si="3"/>
        <v>8.4199999999999997E-2</v>
      </c>
      <c r="AQ10" s="12">
        <f t="shared" si="4"/>
        <v>2.3175000000000001E-2</v>
      </c>
      <c r="AR10" s="9">
        <f t="shared" si="5"/>
        <v>35.653846153846153</v>
      </c>
    </row>
    <row r="11" spans="1:44" x14ac:dyDescent="0.2">
      <c r="A11" t="s">
        <v>28</v>
      </c>
      <c r="B11" s="1" t="s">
        <v>29</v>
      </c>
      <c r="C11" s="2" t="s">
        <v>30</v>
      </c>
      <c r="D11" s="21">
        <v>6.08E-2</v>
      </c>
      <c r="E11" s="21">
        <v>5.6300000000000003E-2</v>
      </c>
      <c r="F11" s="21">
        <v>5.3900000000000003E-2</v>
      </c>
      <c r="G11" s="21">
        <v>5.5399999999999998E-2</v>
      </c>
      <c r="H11" s="22">
        <f t="shared" si="1"/>
        <v>5.6600000000000004E-2</v>
      </c>
      <c r="I11" s="23">
        <f t="shared" si="2"/>
        <v>1.0275000000000006E-2</v>
      </c>
      <c r="J11" s="24">
        <f t="shared" si="0"/>
        <v>27.400000000000016</v>
      </c>
      <c r="K11" s="10"/>
      <c r="L11" t="s">
        <v>25</v>
      </c>
      <c r="M11" t="s">
        <v>26</v>
      </c>
      <c r="N11" s="5" t="s">
        <v>30</v>
      </c>
      <c r="O11" s="25">
        <v>9.6600000000000005E-2</v>
      </c>
      <c r="P11" s="25">
        <v>8.8300000000000003E-2</v>
      </c>
      <c r="Q11" s="25">
        <v>8.9099999999999999E-2</v>
      </c>
      <c r="R11" s="25">
        <v>8.4500000000000006E-2</v>
      </c>
      <c r="S11" s="26">
        <f t="shared" si="6"/>
        <v>8.962500000000001E-2</v>
      </c>
      <c r="T11" s="26">
        <f t="shared" si="7"/>
        <v>3.9450000000000013E-2</v>
      </c>
      <c r="U11" s="24">
        <f t="shared" si="8"/>
        <v>63.120000000000026</v>
      </c>
      <c r="W11" t="s">
        <v>25</v>
      </c>
      <c r="X11" t="s">
        <v>26</v>
      </c>
      <c r="Y11" s="5" t="s">
        <v>30</v>
      </c>
      <c r="Z11" s="25">
        <v>0.1168</v>
      </c>
      <c r="AA11" s="25">
        <v>9.4200000000000006E-2</v>
      </c>
      <c r="AB11" s="25">
        <v>8.8800000000000004E-2</v>
      </c>
      <c r="AC11" s="25">
        <v>8.5800000000000001E-2</v>
      </c>
      <c r="AD11" s="26">
        <f t="shared" si="9"/>
        <v>9.64E-2</v>
      </c>
      <c r="AE11" s="26">
        <f t="shared" si="10"/>
        <v>4.5225000000000001E-2</v>
      </c>
      <c r="AF11" s="24">
        <f t="shared" si="11"/>
        <v>72.360000000000014</v>
      </c>
      <c r="AI11" t="s">
        <v>28</v>
      </c>
      <c r="AJ11" t="s">
        <v>29</v>
      </c>
      <c r="AK11" s="5" t="s">
        <v>30</v>
      </c>
      <c r="AL11" s="25">
        <v>7.7799999999999994E-2</v>
      </c>
      <c r="AM11" s="25">
        <v>8.2600000000000007E-2</v>
      </c>
      <c r="AN11" s="25">
        <v>8.7900000000000006E-2</v>
      </c>
      <c r="AO11" s="25">
        <v>8.7099999999999997E-2</v>
      </c>
      <c r="AP11" s="26">
        <f t="shared" si="3"/>
        <v>8.3849999999999994E-2</v>
      </c>
      <c r="AQ11" s="26">
        <f t="shared" si="4"/>
        <v>2.2824999999999998E-2</v>
      </c>
      <c r="AR11" s="24">
        <f t="shared" si="5"/>
        <v>35.115384615384613</v>
      </c>
    </row>
    <row r="12" spans="1:44" x14ac:dyDescent="0.2">
      <c r="A12" t="s">
        <v>31</v>
      </c>
      <c r="B12" s="1" t="s">
        <v>32</v>
      </c>
      <c r="C12" s="2" t="s">
        <v>33</v>
      </c>
      <c r="D12" s="6">
        <v>6.6900000000000001E-2</v>
      </c>
      <c r="E12" s="6">
        <v>6.8699999999999997E-2</v>
      </c>
      <c r="F12" s="6">
        <v>6.6400000000000001E-2</v>
      </c>
      <c r="G12" s="6">
        <v>6.9199999999999998E-2</v>
      </c>
      <c r="H12" s="7">
        <f t="shared" si="1"/>
        <v>6.7799999999999999E-2</v>
      </c>
      <c r="I12" s="8">
        <f t="shared" si="2"/>
        <v>2.1475000000000001E-2</v>
      </c>
      <c r="J12" s="9">
        <f t="shared" si="0"/>
        <v>57.266666666666666</v>
      </c>
      <c r="K12" s="10"/>
      <c r="L12" t="s">
        <v>28</v>
      </c>
      <c r="M12" t="s">
        <v>29</v>
      </c>
      <c r="N12" s="5" t="s">
        <v>33</v>
      </c>
      <c r="O12" s="11">
        <v>7.4200000000000002E-2</v>
      </c>
      <c r="P12" s="11">
        <v>6.7900000000000002E-2</v>
      </c>
      <c r="Q12" s="11">
        <v>7.2099999999999997E-2</v>
      </c>
      <c r="R12" s="11">
        <v>8.1100000000000005E-2</v>
      </c>
      <c r="S12" s="12">
        <f t="shared" si="6"/>
        <v>7.3825000000000002E-2</v>
      </c>
      <c r="T12" s="12">
        <f t="shared" si="7"/>
        <v>2.3650000000000004E-2</v>
      </c>
      <c r="U12" s="9">
        <f t="shared" si="8"/>
        <v>37.840000000000003</v>
      </c>
      <c r="W12" t="s">
        <v>28</v>
      </c>
      <c r="X12" t="s">
        <v>29</v>
      </c>
      <c r="Y12" s="5" t="s">
        <v>33</v>
      </c>
      <c r="Z12" s="11">
        <v>9.1899999999999996E-2</v>
      </c>
      <c r="AA12" s="11">
        <v>8.2500000000000004E-2</v>
      </c>
      <c r="AB12" s="11">
        <v>7.9399999999999998E-2</v>
      </c>
      <c r="AC12" s="11">
        <v>7.4300000000000005E-2</v>
      </c>
      <c r="AD12" s="12">
        <f t="shared" si="9"/>
        <v>8.2025000000000015E-2</v>
      </c>
      <c r="AE12" s="12">
        <f t="shared" si="10"/>
        <v>3.0850000000000016E-2</v>
      </c>
      <c r="AF12" s="9">
        <f t="shared" si="11"/>
        <v>49.360000000000028</v>
      </c>
      <c r="AI12" t="s">
        <v>31</v>
      </c>
      <c r="AJ12" t="s">
        <v>32</v>
      </c>
      <c r="AK12" s="5" t="s">
        <v>33</v>
      </c>
      <c r="AL12" s="11">
        <v>9.7299999999999998E-2</v>
      </c>
      <c r="AM12" s="11">
        <v>0.104</v>
      </c>
      <c r="AN12" s="11">
        <v>0.1108</v>
      </c>
      <c r="AO12" s="11">
        <v>0.1067</v>
      </c>
      <c r="AP12" s="12">
        <f t="shared" si="3"/>
        <v>0.1047</v>
      </c>
      <c r="AQ12" s="12">
        <f t="shared" si="4"/>
        <v>4.3675000000000005E-2</v>
      </c>
      <c r="AR12" s="9">
        <f t="shared" si="5"/>
        <v>67.192307692307708</v>
      </c>
    </row>
    <row r="13" spans="1:44" x14ac:dyDescent="0.2">
      <c r="A13" t="s">
        <v>34</v>
      </c>
      <c r="B13" s="1" t="s">
        <v>35</v>
      </c>
      <c r="C13" s="2" t="s">
        <v>36</v>
      </c>
      <c r="D13" s="21">
        <v>7.1400000000000005E-2</v>
      </c>
      <c r="E13" s="21">
        <v>6.3500000000000001E-2</v>
      </c>
      <c r="F13" s="21">
        <v>6.1899999999999997E-2</v>
      </c>
      <c r="G13" s="21">
        <v>6.7900000000000002E-2</v>
      </c>
      <c r="H13" s="22">
        <f t="shared" si="1"/>
        <v>6.6175000000000012E-2</v>
      </c>
      <c r="I13" s="23">
        <f t="shared" si="2"/>
        <v>1.9850000000000013E-2</v>
      </c>
      <c r="J13" s="24">
        <f t="shared" si="0"/>
        <v>52.933333333333366</v>
      </c>
      <c r="K13" s="10"/>
      <c r="L13" t="s">
        <v>31</v>
      </c>
      <c r="M13" t="s">
        <v>32</v>
      </c>
      <c r="N13" s="5" t="s">
        <v>36</v>
      </c>
      <c r="O13" s="25">
        <v>9.9099999999999994E-2</v>
      </c>
      <c r="P13" s="25">
        <v>9.0499999999999997E-2</v>
      </c>
      <c r="Q13" s="25">
        <v>9.5600000000000004E-2</v>
      </c>
      <c r="R13" s="25">
        <v>9.2600000000000002E-2</v>
      </c>
      <c r="S13" s="26">
        <f t="shared" si="6"/>
        <v>9.4450000000000006E-2</v>
      </c>
      <c r="T13" s="26">
        <f t="shared" si="7"/>
        <v>4.4275000000000009E-2</v>
      </c>
      <c r="U13" s="24">
        <f>(T13/(25*0.025))*1000</f>
        <v>70.840000000000018</v>
      </c>
      <c r="W13" t="s">
        <v>31</v>
      </c>
      <c r="X13" t="s">
        <v>32</v>
      </c>
      <c r="Y13" s="5" t="s">
        <v>36</v>
      </c>
      <c r="Z13" s="25">
        <v>9.5000000000000001E-2</v>
      </c>
      <c r="AA13" s="25">
        <v>9.8199999999999996E-2</v>
      </c>
      <c r="AB13" s="25">
        <v>9.4299999999999995E-2</v>
      </c>
      <c r="AC13" s="25">
        <v>9.0800000000000006E-2</v>
      </c>
      <c r="AD13" s="26">
        <f t="shared" si="9"/>
        <v>9.4574999999999992E-2</v>
      </c>
      <c r="AE13" s="26">
        <f t="shared" si="10"/>
        <v>4.3399999999999994E-2</v>
      </c>
      <c r="AF13" s="24">
        <f t="shared" si="11"/>
        <v>69.439999999999984</v>
      </c>
      <c r="AI13" t="s">
        <v>34</v>
      </c>
      <c r="AJ13" t="s">
        <v>37</v>
      </c>
      <c r="AK13" s="5" t="s">
        <v>36</v>
      </c>
      <c r="AL13" s="25">
        <v>9.0200000000000002E-2</v>
      </c>
      <c r="AM13" s="25">
        <v>7.2800000000000004E-2</v>
      </c>
      <c r="AN13" s="25">
        <v>7.1800000000000003E-2</v>
      </c>
      <c r="AO13" s="25">
        <v>8.5699999999999998E-2</v>
      </c>
      <c r="AP13" s="26">
        <f>AVERAGE(AL13:AO13)</f>
        <v>8.0125000000000002E-2</v>
      </c>
      <c r="AQ13" s="26">
        <f t="shared" si="4"/>
        <v>1.9100000000000006E-2</v>
      </c>
      <c r="AR13" s="24">
        <f t="shared" si="5"/>
        <v>29.38461538461539</v>
      </c>
    </row>
    <row r="14" spans="1:44" x14ac:dyDescent="0.2">
      <c r="B14" s="1"/>
      <c r="C14" s="27"/>
      <c r="D14" s="3">
        <v>5</v>
      </c>
      <c r="E14" s="3">
        <v>6</v>
      </c>
      <c r="F14" s="3">
        <v>7</v>
      </c>
      <c r="G14" s="3">
        <v>8</v>
      </c>
      <c r="H14" s="28"/>
      <c r="I14" s="29"/>
      <c r="J14" s="30"/>
      <c r="K14" s="10"/>
      <c r="N14" s="5"/>
      <c r="O14" s="5" t="s">
        <v>38</v>
      </c>
      <c r="P14" s="5" t="s">
        <v>39</v>
      </c>
      <c r="Q14" s="5" t="s">
        <v>40</v>
      </c>
      <c r="R14" s="5" t="s">
        <v>41</v>
      </c>
      <c r="S14" s="31"/>
      <c r="T14" s="31"/>
      <c r="U14" s="30"/>
      <c r="Y14" s="32"/>
      <c r="Z14" s="5" t="s">
        <v>38</v>
      </c>
      <c r="AA14" s="5" t="s">
        <v>39</v>
      </c>
      <c r="AB14" s="5" t="s">
        <v>40</v>
      </c>
      <c r="AC14" s="5" t="s">
        <v>41</v>
      </c>
      <c r="AD14" s="31"/>
      <c r="AE14" s="31"/>
      <c r="AF14" s="33"/>
      <c r="AK14" s="32"/>
      <c r="AL14" s="5" t="s">
        <v>38</v>
      </c>
      <c r="AM14" s="5" t="s">
        <v>39</v>
      </c>
      <c r="AN14" s="5" t="s">
        <v>40</v>
      </c>
      <c r="AO14" s="5" t="s">
        <v>41</v>
      </c>
      <c r="AP14" s="31"/>
      <c r="AQ14" s="31"/>
      <c r="AR14" s="31"/>
    </row>
    <row r="15" spans="1:44" x14ac:dyDescent="0.2">
      <c r="A15" t="s">
        <v>34</v>
      </c>
      <c r="B15" s="1" t="s">
        <v>42</v>
      </c>
      <c r="C15" s="2" t="s">
        <v>18</v>
      </c>
      <c r="D15" s="6">
        <v>6.2100000000000002E-2</v>
      </c>
      <c r="E15" s="6">
        <v>6.3500000000000001E-2</v>
      </c>
      <c r="F15" s="6">
        <v>5.8700000000000002E-2</v>
      </c>
      <c r="G15" s="6">
        <v>6.0699999999999997E-2</v>
      </c>
      <c r="H15" s="7">
        <f>AVERAGE(D15:G15)</f>
        <v>6.1249999999999999E-2</v>
      </c>
      <c r="I15" s="8">
        <f>H15-$H$27</f>
        <v>1.4925000000000001E-2</v>
      </c>
      <c r="J15" s="9">
        <f t="shared" ref="J15:J22" si="12">(I15/(15*0.025))*1000</f>
        <v>39.800000000000004</v>
      </c>
      <c r="K15" s="10"/>
      <c r="L15" t="s">
        <v>34</v>
      </c>
      <c r="M15" t="s">
        <v>43</v>
      </c>
      <c r="N15" s="5" t="s">
        <v>18</v>
      </c>
      <c r="O15" s="11">
        <v>7.5399999999999995E-2</v>
      </c>
      <c r="P15" s="11">
        <v>8.4599999999999995E-2</v>
      </c>
      <c r="Q15" s="11">
        <v>7.0699999999999999E-2</v>
      </c>
      <c r="R15" s="11">
        <v>7.1400000000000005E-2</v>
      </c>
      <c r="S15" s="12">
        <f>AVERAGE(O15:R15)</f>
        <v>7.5524999999999995E-2</v>
      </c>
      <c r="T15" s="12">
        <f>S15-$S$25</f>
        <v>2.5349999999999998E-2</v>
      </c>
      <c r="U15" s="9">
        <f>(T15/(25*0.025))*1000</f>
        <v>40.56</v>
      </c>
      <c r="W15" t="s">
        <v>34</v>
      </c>
      <c r="X15" t="s">
        <v>37</v>
      </c>
      <c r="Y15" s="5" t="s">
        <v>18</v>
      </c>
      <c r="Z15" s="11">
        <v>6.8099999999999994E-2</v>
      </c>
      <c r="AA15" s="11">
        <v>6.7599999999999993E-2</v>
      </c>
      <c r="AB15" s="11">
        <v>6.3E-2</v>
      </c>
      <c r="AC15" s="11">
        <v>5.8599999999999999E-2</v>
      </c>
      <c r="AD15" s="12">
        <f t="shared" si="9"/>
        <v>6.4324999999999993E-2</v>
      </c>
      <c r="AE15" s="12">
        <f t="shared" si="10"/>
        <v>1.3149999999999995E-2</v>
      </c>
      <c r="AF15" s="9">
        <f t="shared" ref="AF15:AF24" si="13">(AE15/(25*0.025))*1000</f>
        <v>21.039999999999992</v>
      </c>
      <c r="AI15" t="s">
        <v>44</v>
      </c>
      <c r="AJ15" t="s">
        <v>45</v>
      </c>
      <c r="AK15" s="5" t="s">
        <v>18</v>
      </c>
      <c r="AL15" s="11">
        <v>8.9399999999999993E-2</v>
      </c>
      <c r="AM15" s="11">
        <v>8.5900000000000004E-2</v>
      </c>
      <c r="AN15" s="11">
        <v>9.1999999999999998E-2</v>
      </c>
      <c r="AO15" s="11">
        <v>8.9099999999999999E-2</v>
      </c>
      <c r="AP15" s="12">
        <f>AVERAGE(AL15:AO15)</f>
        <v>8.9099999999999999E-2</v>
      </c>
      <c r="AQ15" s="12">
        <f t="shared" si="4"/>
        <v>2.8075000000000003E-2</v>
      </c>
      <c r="AR15" s="9">
        <f>(AQ15/(26*0.025))*1000</f>
        <v>43.192307692307693</v>
      </c>
    </row>
    <row r="16" spans="1:44" x14ac:dyDescent="0.2">
      <c r="A16" t="s">
        <v>44</v>
      </c>
      <c r="B16" s="1" t="s">
        <v>45</v>
      </c>
      <c r="C16" s="2" t="s">
        <v>20</v>
      </c>
      <c r="D16" s="21">
        <v>6.9900000000000004E-2</v>
      </c>
      <c r="E16" s="21">
        <v>6.1400000000000003E-2</v>
      </c>
      <c r="F16" s="21">
        <v>5.9799999999999999E-2</v>
      </c>
      <c r="G16" s="21">
        <v>6.5699999999999995E-2</v>
      </c>
      <c r="H16" s="22">
        <f t="shared" ref="H16:H22" si="14">AVERAGE(D16:G16)</f>
        <v>6.4199999999999993E-2</v>
      </c>
      <c r="I16" s="23">
        <f t="shared" ref="I16:I22" si="15">H16-$H$27</f>
        <v>1.7874999999999995E-2</v>
      </c>
      <c r="J16" s="24">
        <f t="shared" si="12"/>
        <v>47.666666666666657</v>
      </c>
      <c r="K16" s="10"/>
      <c r="L16" t="s">
        <v>44</v>
      </c>
      <c r="M16" t="s">
        <v>45</v>
      </c>
      <c r="N16" s="5" t="s">
        <v>20</v>
      </c>
      <c r="O16" s="25">
        <v>8.8200000000000001E-2</v>
      </c>
      <c r="P16" s="25">
        <v>9.0999999999999998E-2</v>
      </c>
      <c r="Q16" s="25">
        <v>8.4900000000000003E-2</v>
      </c>
      <c r="R16" s="25">
        <v>7.5899999999999995E-2</v>
      </c>
      <c r="S16" s="26">
        <f t="shared" ref="S16:S22" si="16">AVERAGE(O16:R16)</f>
        <v>8.4999999999999992E-2</v>
      </c>
      <c r="T16" s="26">
        <f t="shared" ref="T16:T22" si="17">S16-$S$25</f>
        <v>3.4824999999999995E-2</v>
      </c>
      <c r="U16" s="24">
        <f t="shared" ref="U16:U27" si="18">(T16/(25*0.025))*1000</f>
        <v>55.719999999999992</v>
      </c>
      <c r="W16" t="s">
        <v>44</v>
      </c>
      <c r="X16" t="s">
        <v>45</v>
      </c>
      <c r="Y16" s="5" t="s">
        <v>20</v>
      </c>
      <c r="Z16" s="25">
        <v>9.5899999999999999E-2</v>
      </c>
      <c r="AA16" s="25">
        <v>9.7500000000000003E-2</v>
      </c>
      <c r="AB16" s="25">
        <v>8.3099999999999993E-2</v>
      </c>
      <c r="AC16" s="25">
        <v>7.9799999999999996E-2</v>
      </c>
      <c r="AD16" s="26">
        <f t="shared" si="9"/>
        <v>8.9075000000000001E-2</v>
      </c>
      <c r="AE16" s="26">
        <f t="shared" si="10"/>
        <v>3.7900000000000003E-2</v>
      </c>
      <c r="AF16" s="24">
        <f t="shared" si="13"/>
        <v>60.640000000000008</v>
      </c>
      <c r="AI16" s="34" t="s">
        <v>46</v>
      </c>
      <c r="AJ16" t="s">
        <v>47</v>
      </c>
      <c r="AK16" s="5" t="s">
        <v>20</v>
      </c>
      <c r="AL16" s="25">
        <v>0.11</v>
      </c>
      <c r="AM16" s="25">
        <v>0.1051</v>
      </c>
      <c r="AN16" s="25">
        <v>0.1065</v>
      </c>
      <c r="AO16" s="25">
        <v>0.1067</v>
      </c>
      <c r="AP16" s="26">
        <f t="shared" ref="AP16:AP22" si="19">AVERAGE(AL16:AO16)</f>
        <v>0.107075</v>
      </c>
      <c r="AQ16" s="26">
        <f t="shared" si="4"/>
        <v>4.6050000000000008E-2</v>
      </c>
      <c r="AR16" s="24">
        <f t="shared" ref="AR16:AR22" si="20">(AQ16/(26*0.025))*1000</f>
        <v>70.846153846153854</v>
      </c>
    </row>
    <row r="17" spans="1:44" x14ac:dyDescent="0.2">
      <c r="A17" s="34" t="s">
        <v>48</v>
      </c>
      <c r="B17" s="1" t="s">
        <v>49</v>
      </c>
      <c r="C17" s="2" t="s">
        <v>21</v>
      </c>
      <c r="D17" s="6">
        <v>8.0799999999999997E-2</v>
      </c>
      <c r="E17" s="6">
        <v>7.7899999999999997E-2</v>
      </c>
      <c r="F17" s="6">
        <v>7.4999999999999997E-2</v>
      </c>
      <c r="G17" s="6">
        <v>7.0499999999999993E-2</v>
      </c>
      <c r="H17" s="7">
        <f>AVERAGE(D17:G17)</f>
        <v>7.6050000000000006E-2</v>
      </c>
      <c r="I17" s="8">
        <f t="shared" si="15"/>
        <v>2.9725000000000008E-2</v>
      </c>
      <c r="J17" s="9">
        <f t="shared" si="12"/>
        <v>79.266666666666694</v>
      </c>
      <c r="K17" s="10"/>
      <c r="L17" s="34" t="s">
        <v>48</v>
      </c>
      <c r="M17" t="s">
        <v>47</v>
      </c>
      <c r="N17" s="5" t="s">
        <v>21</v>
      </c>
      <c r="O17" s="11">
        <v>5.7299999999999997E-2</v>
      </c>
      <c r="P17" s="11">
        <v>6.5299999999999997E-2</v>
      </c>
      <c r="Q17" s="11">
        <v>6.9400000000000003E-2</v>
      </c>
      <c r="R17" s="11">
        <v>5.9400000000000001E-2</v>
      </c>
      <c r="S17" s="12">
        <f t="shared" si="16"/>
        <v>6.2850000000000003E-2</v>
      </c>
      <c r="T17" s="12">
        <f t="shared" si="17"/>
        <v>1.2675000000000006E-2</v>
      </c>
      <c r="U17" s="9">
        <f t="shared" si="18"/>
        <v>20.280000000000008</v>
      </c>
      <c r="W17" s="34" t="s">
        <v>46</v>
      </c>
      <c r="X17" t="s">
        <v>47</v>
      </c>
      <c r="Y17" s="5" t="s">
        <v>21</v>
      </c>
      <c r="Z17" s="11">
        <v>0.12509999999999999</v>
      </c>
      <c r="AA17" s="11">
        <v>0.1067</v>
      </c>
      <c r="AB17" s="11">
        <v>9.1999999999999998E-2</v>
      </c>
      <c r="AC17" s="11">
        <v>9.4E-2</v>
      </c>
      <c r="AD17" s="12">
        <f t="shared" si="9"/>
        <v>0.10444999999999999</v>
      </c>
      <c r="AE17" s="12">
        <f t="shared" si="10"/>
        <v>5.3274999999999989E-2</v>
      </c>
      <c r="AF17" s="9">
        <f t="shared" si="13"/>
        <v>85.239999999999981</v>
      </c>
      <c r="AI17" s="34" t="s">
        <v>50</v>
      </c>
      <c r="AJ17" t="s">
        <v>51</v>
      </c>
      <c r="AK17" s="5" t="s">
        <v>21</v>
      </c>
      <c r="AL17" s="11">
        <v>8.2699999999999996E-2</v>
      </c>
      <c r="AM17" s="11">
        <v>8.0799999999999997E-2</v>
      </c>
      <c r="AN17" s="11">
        <v>8.2600000000000007E-2</v>
      </c>
      <c r="AO17" s="11">
        <v>8.4099999999999994E-2</v>
      </c>
      <c r="AP17" s="12">
        <f t="shared" si="19"/>
        <v>8.2549999999999998E-2</v>
      </c>
      <c r="AQ17" s="12">
        <f t="shared" si="4"/>
        <v>2.1525000000000002E-2</v>
      </c>
      <c r="AR17" s="9">
        <f t="shared" si="20"/>
        <v>33.115384615384613</v>
      </c>
    </row>
    <row r="18" spans="1:44" x14ac:dyDescent="0.2">
      <c r="A18" s="34" t="s">
        <v>48</v>
      </c>
      <c r="B18" s="1" t="s">
        <v>52</v>
      </c>
      <c r="C18" s="2" t="s">
        <v>24</v>
      </c>
      <c r="D18" s="21">
        <v>6.0699999999999997E-2</v>
      </c>
      <c r="E18" s="21">
        <v>6.1600000000000002E-2</v>
      </c>
      <c r="F18" s="21">
        <v>8.7599999999999997E-2</v>
      </c>
      <c r="G18" s="21">
        <v>5.9200000000000003E-2</v>
      </c>
      <c r="H18" s="22">
        <f t="shared" si="14"/>
        <v>6.7275000000000001E-2</v>
      </c>
      <c r="I18" s="23">
        <f t="shared" si="15"/>
        <v>2.0950000000000003E-2</v>
      </c>
      <c r="J18" s="24">
        <f t="shared" si="12"/>
        <v>55.866666666666674</v>
      </c>
      <c r="K18" s="10"/>
      <c r="L18" s="34" t="s">
        <v>50</v>
      </c>
      <c r="M18" t="s">
        <v>51</v>
      </c>
      <c r="N18" s="5" t="s">
        <v>24</v>
      </c>
      <c r="O18" s="25">
        <v>7.7399999999999997E-2</v>
      </c>
      <c r="P18" s="25">
        <v>7.7399999999999997E-2</v>
      </c>
      <c r="Q18" s="25">
        <v>7.5399999999999995E-2</v>
      </c>
      <c r="R18" s="25">
        <v>7.2300000000000003E-2</v>
      </c>
      <c r="S18" s="26">
        <f t="shared" si="16"/>
        <v>7.5624999999999998E-2</v>
      </c>
      <c r="T18" s="26">
        <f t="shared" si="17"/>
        <v>2.545E-2</v>
      </c>
      <c r="U18" s="24">
        <f t="shared" si="18"/>
        <v>40.72</v>
      </c>
      <c r="W18" s="34" t="s">
        <v>50</v>
      </c>
      <c r="X18" t="s">
        <v>51</v>
      </c>
      <c r="Y18" s="5" t="s">
        <v>24</v>
      </c>
      <c r="Z18" s="25">
        <v>7.7600000000000002E-2</v>
      </c>
      <c r="AA18" s="25">
        <v>6.6600000000000006E-2</v>
      </c>
      <c r="AB18" s="25">
        <v>6.5100000000000005E-2</v>
      </c>
      <c r="AC18" s="25">
        <v>7.4800000000000005E-2</v>
      </c>
      <c r="AD18" s="26">
        <f t="shared" si="9"/>
        <v>7.1025000000000005E-2</v>
      </c>
      <c r="AE18" s="26">
        <f t="shared" si="10"/>
        <v>1.9850000000000007E-2</v>
      </c>
      <c r="AF18" s="24">
        <f t="shared" si="13"/>
        <v>31.760000000000012</v>
      </c>
      <c r="AI18" s="34" t="s">
        <v>53</v>
      </c>
      <c r="AJ18" t="s">
        <v>54</v>
      </c>
      <c r="AK18" s="5" t="s">
        <v>24</v>
      </c>
      <c r="AL18" s="25">
        <v>0.28999999999999998</v>
      </c>
      <c r="AM18" s="25">
        <v>0.29809999999999998</v>
      </c>
      <c r="AN18" s="25">
        <v>0.34</v>
      </c>
      <c r="AO18" s="25">
        <v>0.34289999999999998</v>
      </c>
      <c r="AP18" s="26">
        <f t="shared" si="19"/>
        <v>0.31774999999999998</v>
      </c>
      <c r="AQ18" s="26">
        <f t="shared" si="4"/>
        <v>0.25672499999999998</v>
      </c>
      <c r="AR18" s="24">
        <f t="shared" si="20"/>
        <v>394.9615384615384</v>
      </c>
    </row>
    <row r="19" spans="1:44" x14ac:dyDescent="0.2">
      <c r="A19" s="34" t="s">
        <v>55</v>
      </c>
      <c r="B19" s="1" t="s">
        <v>56</v>
      </c>
      <c r="C19" s="2" t="s">
        <v>27</v>
      </c>
      <c r="D19" s="6">
        <v>6.7000000000000004E-2</v>
      </c>
      <c r="E19" s="6">
        <v>5.7000000000000002E-2</v>
      </c>
      <c r="F19" s="6">
        <v>5.4199999999999998E-2</v>
      </c>
      <c r="G19" s="6">
        <v>5.6899999999999999E-2</v>
      </c>
      <c r="H19" s="7">
        <f t="shared" si="14"/>
        <v>5.8775000000000001E-2</v>
      </c>
      <c r="I19" s="8">
        <f t="shared" si="15"/>
        <v>1.2450000000000003E-2</v>
      </c>
      <c r="J19" s="9">
        <f t="shared" si="12"/>
        <v>33.20000000000001</v>
      </c>
      <c r="K19" s="10"/>
      <c r="L19" s="34" t="s">
        <v>53</v>
      </c>
      <c r="M19" t="s">
        <v>54</v>
      </c>
      <c r="N19" s="5" t="s">
        <v>27</v>
      </c>
      <c r="O19" s="11">
        <v>0.25850000000000001</v>
      </c>
      <c r="P19" s="11">
        <v>0.21490000000000001</v>
      </c>
      <c r="Q19" s="11">
        <v>0.1855</v>
      </c>
      <c r="R19" s="11">
        <v>0.18729999999999999</v>
      </c>
      <c r="S19" s="12">
        <f t="shared" si="16"/>
        <v>0.21155000000000002</v>
      </c>
      <c r="T19" s="12">
        <f t="shared" si="17"/>
        <v>0.16137500000000002</v>
      </c>
      <c r="U19" s="9">
        <f t="shared" si="18"/>
        <v>258.20000000000005</v>
      </c>
      <c r="W19" s="34" t="s">
        <v>53</v>
      </c>
      <c r="X19" t="s">
        <v>54</v>
      </c>
      <c r="Y19" s="5" t="s">
        <v>27</v>
      </c>
      <c r="Z19" s="11">
        <v>0.38300000000000001</v>
      </c>
      <c r="AA19" s="11">
        <v>0.29770000000000002</v>
      </c>
      <c r="AB19" s="11">
        <v>0.25890000000000002</v>
      </c>
      <c r="AC19" s="11">
        <v>0.2306</v>
      </c>
      <c r="AD19" s="12">
        <f t="shared" si="9"/>
        <v>0.29255000000000003</v>
      </c>
      <c r="AE19" s="12">
        <f t="shared" si="10"/>
        <v>0.24137500000000003</v>
      </c>
      <c r="AF19" s="9">
        <f t="shared" si="13"/>
        <v>386.20000000000005</v>
      </c>
      <c r="AI19" s="34" t="s">
        <v>57</v>
      </c>
      <c r="AJ19" t="s">
        <v>58</v>
      </c>
      <c r="AK19" s="5" t="s">
        <v>27</v>
      </c>
      <c r="AL19" s="11">
        <v>0.41870000000000002</v>
      </c>
      <c r="AM19" s="11">
        <v>0.42559999999999998</v>
      </c>
      <c r="AN19" s="11">
        <v>0.44719999999999999</v>
      </c>
      <c r="AO19" s="11">
        <v>0.48220000000000002</v>
      </c>
      <c r="AP19" s="12">
        <f t="shared" si="19"/>
        <v>0.44342500000000001</v>
      </c>
      <c r="AQ19" s="12">
        <f t="shared" si="4"/>
        <v>0.38240000000000002</v>
      </c>
      <c r="AR19" s="9">
        <f t="shared" si="20"/>
        <v>588.30769230769226</v>
      </c>
    </row>
    <row r="20" spans="1:44" x14ac:dyDescent="0.2">
      <c r="A20" s="34" t="s">
        <v>55</v>
      </c>
      <c r="B20" s="1" t="s">
        <v>59</v>
      </c>
      <c r="C20" s="2" t="s">
        <v>30</v>
      </c>
      <c r="D20" s="21">
        <v>5.6000000000000001E-2</v>
      </c>
      <c r="E20" s="21">
        <v>6.25E-2</v>
      </c>
      <c r="F20" s="21">
        <v>5.7500000000000002E-2</v>
      </c>
      <c r="G20" s="21">
        <v>5.67E-2</v>
      </c>
      <c r="H20" s="22">
        <f t="shared" si="14"/>
        <v>5.8174999999999998E-2</v>
      </c>
      <c r="I20" s="23">
        <f t="shared" si="15"/>
        <v>1.1849999999999999E-2</v>
      </c>
      <c r="J20" s="24">
        <f t="shared" si="12"/>
        <v>31.599999999999998</v>
      </c>
      <c r="K20" s="10"/>
      <c r="L20" s="34" t="s">
        <v>57</v>
      </c>
      <c r="M20" t="s">
        <v>58</v>
      </c>
      <c r="N20" s="5" t="s">
        <v>30</v>
      </c>
      <c r="O20" s="25">
        <v>0.61080000000000001</v>
      </c>
      <c r="P20" s="25">
        <v>0.52290000000000003</v>
      </c>
      <c r="Q20" s="25">
        <v>0.48139999999999999</v>
      </c>
      <c r="R20" s="25">
        <v>0.48649999999999999</v>
      </c>
      <c r="S20" s="26">
        <f t="shared" si="16"/>
        <v>0.52540000000000009</v>
      </c>
      <c r="T20" s="26">
        <f t="shared" si="17"/>
        <v>0.47522500000000012</v>
      </c>
      <c r="U20" s="24">
        <f t="shared" si="18"/>
        <v>760.36000000000013</v>
      </c>
      <c r="W20" s="34" t="s">
        <v>57</v>
      </c>
      <c r="X20" t="s">
        <v>58</v>
      </c>
      <c r="Y20" s="5" t="s">
        <v>30</v>
      </c>
      <c r="Z20" s="25">
        <v>0.48659999999999998</v>
      </c>
      <c r="AA20" s="25">
        <v>0.37840000000000001</v>
      </c>
      <c r="AB20" s="25">
        <v>0.2918</v>
      </c>
      <c r="AC20" s="25">
        <v>0.30609999999999998</v>
      </c>
      <c r="AD20" s="26">
        <f t="shared" si="9"/>
        <v>0.36572500000000002</v>
      </c>
      <c r="AE20" s="26">
        <f t="shared" si="10"/>
        <v>0.31455</v>
      </c>
      <c r="AF20" s="24">
        <f t="shared" si="13"/>
        <v>503.28</v>
      </c>
      <c r="AI20" s="34" t="s">
        <v>60</v>
      </c>
      <c r="AJ20" t="s">
        <v>61</v>
      </c>
      <c r="AK20" s="5" t="s">
        <v>30</v>
      </c>
      <c r="AL20" s="25">
        <v>0.33950000000000002</v>
      </c>
      <c r="AM20" s="25">
        <v>0.3382</v>
      </c>
      <c r="AN20" s="25">
        <v>0.35770000000000002</v>
      </c>
      <c r="AO20" s="25">
        <v>0.43719999999999998</v>
      </c>
      <c r="AP20" s="26">
        <f t="shared" si="19"/>
        <v>0.36815000000000003</v>
      </c>
      <c r="AQ20" s="26">
        <f t="shared" si="4"/>
        <v>0.30712500000000004</v>
      </c>
      <c r="AR20" s="24">
        <f t="shared" si="20"/>
        <v>472.50000000000006</v>
      </c>
    </row>
    <row r="21" spans="1:44" x14ac:dyDescent="0.2">
      <c r="A21" s="34" t="s">
        <v>53</v>
      </c>
      <c r="B21" s="1" t="s">
        <v>54</v>
      </c>
      <c r="C21" s="2" t="s">
        <v>33</v>
      </c>
      <c r="D21" s="6">
        <v>0.26169999999999999</v>
      </c>
      <c r="E21" s="6">
        <v>0.32250000000000001</v>
      </c>
      <c r="F21" s="6">
        <v>0.33710000000000001</v>
      </c>
      <c r="G21" s="6">
        <v>0.32729999999999998</v>
      </c>
      <c r="H21" s="7">
        <f t="shared" si="14"/>
        <v>0.31214999999999998</v>
      </c>
      <c r="I21" s="8">
        <f t="shared" si="15"/>
        <v>0.26582499999999998</v>
      </c>
      <c r="J21" s="9">
        <f t="shared" si="12"/>
        <v>708.86666666666667</v>
      </c>
      <c r="K21" s="10"/>
      <c r="L21" s="34" t="s">
        <v>60</v>
      </c>
      <c r="M21" t="s">
        <v>61</v>
      </c>
      <c r="N21" s="5" t="s">
        <v>33</v>
      </c>
      <c r="O21" s="11">
        <v>0.71199999999999997</v>
      </c>
      <c r="P21" s="11">
        <v>0.61040000000000005</v>
      </c>
      <c r="Q21" s="11">
        <v>0.54569999999999996</v>
      </c>
      <c r="R21" s="11">
        <v>0.59350000000000003</v>
      </c>
      <c r="S21" s="12">
        <f t="shared" si="16"/>
        <v>0.61540000000000006</v>
      </c>
      <c r="T21" s="12">
        <f t="shared" si="17"/>
        <v>0.56522500000000009</v>
      </c>
      <c r="U21" s="9">
        <f t="shared" si="18"/>
        <v>904.36000000000013</v>
      </c>
      <c r="W21" s="34" t="s">
        <v>60</v>
      </c>
      <c r="X21" t="s">
        <v>61</v>
      </c>
      <c r="Y21" s="5" t="s">
        <v>33</v>
      </c>
      <c r="Z21" s="11">
        <v>0.47410000000000002</v>
      </c>
      <c r="AA21" s="11">
        <v>0.38300000000000001</v>
      </c>
      <c r="AB21" s="11">
        <v>0.31929999999999997</v>
      </c>
      <c r="AC21" s="11">
        <v>0.38350000000000001</v>
      </c>
      <c r="AD21" s="12">
        <f t="shared" si="9"/>
        <v>0.38997499999999996</v>
      </c>
      <c r="AE21" s="12">
        <f t="shared" si="10"/>
        <v>0.33879999999999999</v>
      </c>
      <c r="AF21" s="9">
        <f t="shared" si="13"/>
        <v>542.08000000000004</v>
      </c>
      <c r="AI21" s="34" t="s">
        <v>62</v>
      </c>
      <c r="AJ21" s="1" t="s">
        <v>63</v>
      </c>
      <c r="AK21" s="5" t="s">
        <v>33</v>
      </c>
      <c r="AL21" s="11">
        <v>0.15490000000000001</v>
      </c>
      <c r="AM21" s="11">
        <v>0.15260000000000001</v>
      </c>
      <c r="AN21" s="11">
        <v>0.16789999999999999</v>
      </c>
      <c r="AO21" s="11">
        <v>0.1938</v>
      </c>
      <c r="AP21" s="12">
        <f t="shared" si="19"/>
        <v>0.1673</v>
      </c>
      <c r="AQ21" s="12">
        <f t="shared" si="4"/>
        <v>0.10627500000000001</v>
      </c>
      <c r="AR21" s="9">
        <f t="shared" si="20"/>
        <v>163.5</v>
      </c>
    </row>
    <row r="22" spans="1:44" x14ac:dyDescent="0.2">
      <c r="A22" s="34" t="s">
        <v>57</v>
      </c>
      <c r="B22" s="1" t="s">
        <v>58</v>
      </c>
      <c r="C22" s="2" t="s">
        <v>36</v>
      </c>
      <c r="D22" s="21">
        <v>0.50690000000000002</v>
      </c>
      <c r="E22" s="21">
        <v>0.49869999999999998</v>
      </c>
      <c r="F22" s="21">
        <v>0.52239999999999998</v>
      </c>
      <c r="G22" s="21">
        <v>0.50929999999999997</v>
      </c>
      <c r="H22" s="22">
        <f t="shared" si="14"/>
        <v>0.50932500000000003</v>
      </c>
      <c r="I22" s="23">
        <f t="shared" si="15"/>
        <v>0.46300000000000002</v>
      </c>
      <c r="J22" s="24">
        <f t="shared" si="12"/>
        <v>1234.6666666666667</v>
      </c>
      <c r="K22" s="10"/>
      <c r="L22" s="34" t="s">
        <v>62</v>
      </c>
      <c r="M22" s="1" t="s">
        <v>63</v>
      </c>
      <c r="N22" s="5" t="s">
        <v>36</v>
      </c>
      <c r="O22" s="25">
        <v>0.26950000000000002</v>
      </c>
      <c r="P22" s="25">
        <v>0.22900000000000001</v>
      </c>
      <c r="Q22" s="25">
        <v>0.19789999999999999</v>
      </c>
      <c r="R22" s="25">
        <v>0.187</v>
      </c>
      <c r="S22" s="26">
        <f t="shared" si="16"/>
        <v>0.22084999999999999</v>
      </c>
      <c r="T22" s="26">
        <f t="shared" si="17"/>
        <v>0.17067499999999999</v>
      </c>
      <c r="U22" s="24">
        <f t="shared" si="18"/>
        <v>273.08</v>
      </c>
      <c r="W22" s="34" t="s">
        <v>62</v>
      </c>
      <c r="X22" s="1" t="s">
        <v>63</v>
      </c>
      <c r="Y22" s="5" t="s">
        <v>36</v>
      </c>
      <c r="Z22" s="25">
        <v>0.2969</v>
      </c>
      <c r="AA22" s="25">
        <v>0.25509999999999999</v>
      </c>
      <c r="AB22" s="25">
        <v>0.2419</v>
      </c>
      <c r="AC22" s="25">
        <v>0.26700000000000002</v>
      </c>
      <c r="AD22" s="26">
        <f t="shared" si="9"/>
        <v>0.26522500000000004</v>
      </c>
      <c r="AE22" s="26">
        <f t="shared" si="10"/>
        <v>0.21405000000000005</v>
      </c>
      <c r="AF22" s="24">
        <f t="shared" si="13"/>
        <v>342.48000000000008</v>
      </c>
      <c r="AI22" s="34" t="s">
        <v>64</v>
      </c>
      <c r="AJ22" s="1" t="s">
        <v>65</v>
      </c>
      <c r="AK22" s="5" t="s">
        <v>36</v>
      </c>
      <c r="AL22" s="25">
        <v>0.29020000000000001</v>
      </c>
      <c r="AM22" s="25">
        <v>0.28610000000000002</v>
      </c>
      <c r="AN22" s="25">
        <v>0.31690000000000002</v>
      </c>
      <c r="AO22" s="25">
        <v>0.3513</v>
      </c>
      <c r="AP22" s="26">
        <f t="shared" si="19"/>
        <v>0.31112499999999998</v>
      </c>
      <c r="AQ22" s="26">
        <f t="shared" si="4"/>
        <v>0.25009999999999999</v>
      </c>
      <c r="AR22" s="24">
        <f t="shared" si="20"/>
        <v>384.76923076923077</v>
      </c>
    </row>
    <row r="23" spans="1:44" x14ac:dyDescent="0.2">
      <c r="B23" s="1"/>
      <c r="C23" s="27"/>
      <c r="D23" s="3">
        <v>9</v>
      </c>
      <c r="E23" s="3">
        <v>10</v>
      </c>
      <c r="F23" s="3">
        <v>11</v>
      </c>
      <c r="G23" s="3">
        <v>12</v>
      </c>
      <c r="H23" s="28"/>
      <c r="I23" s="29"/>
      <c r="J23" s="30"/>
      <c r="K23" s="10"/>
      <c r="N23" s="5"/>
      <c r="O23" s="5" t="s">
        <v>66</v>
      </c>
      <c r="P23" s="5" t="s">
        <v>67</v>
      </c>
      <c r="Q23" s="5" t="s">
        <v>68</v>
      </c>
      <c r="R23" s="5" t="s">
        <v>69</v>
      </c>
      <c r="S23" s="31"/>
      <c r="T23" s="31"/>
      <c r="U23" s="30"/>
      <c r="Y23" s="32"/>
      <c r="Z23" s="5" t="s">
        <v>66</v>
      </c>
      <c r="AA23" s="5" t="s">
        <v>67</v>
      </c>
      <c r="AB23" s="5" t="s">
        <v>68</v>
      </c>
      <c r="AC23" s="5" t="s">
        <v>69</v>
      </c>
      <c r="AD23" s="31"/>
      <c r="AE23" s="31"/>
      <c r="AF23" s="33"/>
      <c r="AK23" s="32"/>
      <c r="AL23" s="5" t="s">
        <v>66</v>
      </c>
      <c r="AM23" s="5" t="s">
        <v>67</v>
      </c>
      <c r="AN23" s="5" t="s">
        <v>68</v>
      </c>
      <c r="AO23" s="5" t="s">
        <v>69</v>
      </c>
      <c r="AP23" s="31"/>
      <c r="AQ23" s="31"/>
      <c r="AR23" s="31"/>
    </row>
    <row r="24" spans="1:44" x14ac:dyDescent="0.2">
      <c r="A24" s="34" t="s">
        <v>60</v>
      </c>
      <c r="B24" s="1" t="s">
        <v>61</v>
      </c>
      <c r="C24" s="2" t="s">
        <v>18</v>
      </c>
      <c r="D24" s="6">
        <v>0.62419999999999998</v>
      </c>
      <c r="E24" s="6">
        <v>0.58850000000000002</v>
      </c>
      <c r="F24" s="6">
        <v>0.58460000000000001</v>
      </c>
      <c r="G24" s="6">
        <v>0.60570000000000002</v>
      </c>
      <c r="H24" s="7">
        <f>AVERAGE(D24:G24)</f>
        <v>0.60075000000000001</v>
      </c>
      <c r="I24" s="8">
        <f>H24-$H$27</f>
        <v>0.55442500000000006</v>
      </c>
      <c r="J24" s="9">
        <f t="shared" ref="J24:J29" si="21">(I24/(15*0.025))*1000</f>
        <v>1478.4666666666669</v>
      </c>
      <c r="K24" s="10"/>
      <c r="L24" s="34" t="s">
        <v>64</v>
      </c>
      <c r="M24" s="1" t="s">
        <v>65</v>
      </c>
      <c r="N24" s="5" t="s">
        <v>18</v>
      </c>
      <c r="O24" s="11">
        <v>0.18529999999999999</v>
      </c>
      <c r="P24" s="11">
        <v>0.16209999999999999</v>
      </c>
      <c r="Q24" s="11">
        <v>0.14979999999999999</v>
      </c>
      <c r="R24" s="11">
        <v>0.15529999999999999</v>
      </c>
      <c r="S24" s="12">
        <f>AVERAGE(O24:R24)</f>
        <v>0.16312499999999999</v>
      </c>
      <c r="T24" s="12">
        <f>S24-$S$25</f>
        <v>0.11294999999999999</v>
      </c>
      <c r="U24" s="9">
        <f t="shared" si="18"/>
        <v>180.72</v>
      </c>
      <c r="W24" s="34" t="s">
        <v>64</v>
      </c>
      <c r="X24" s="1" t="s">
        <v>65</v>
      </c>
      <c r="Y24" s="5" t="s">
        <v>18</v>
      </c>
      <c r="Z24" s="11">
        <v>0.1648</v>
      </c>
      <c r="AA24" s="11">
        <v>0.1414</v>
      </c>
      <c r="AB24" s="11">
        <v>0.13950000000000001</v>
      </c>
      <c r="AC24" s="11">
        <v>0.1464</v>
      </c>
      <c r="AD24" s="12">
        <f t="shared" si="9"/>
        <v>0.14802500000000002</v>
      </c>
      <c r="AE24" s="12">
        <f t="shared" si="10"/>
        <v>9.6850000000000019E-2</v>
      </c>
      <c r="AF24" s="9">
        <f t="shared" si="13"/>
        <v>154.96000000000004</v>
      </c>
      <c r="AJ24" t="s">
        <v>19</v>
      </c>
      <c r="AK24" s="5" t="s">
        <v>18</v>
      </c>
      <c r="AL24" s="17" t="s">
        <v>19</v>
      </c>
      <c r="AM24" s="17" t="s">
        <v>19</v>
      </c>
      <c r="AN24" s="17" t="s">
        <v>19</v>
      </c>
      <c r="AO24" s="17" t="s">
        <v>19</v>
      </c>
      <c r="AP24" s="18" t="s">
        <v>19</v>
      </c>
      <c r="AQ24" s="18" t="s">
        <v>19</v>
      </c>
      <c r="AR24" s="20" t="s">
        <v>19</v>
      </c>
    </row>
    <row r="25" spans="1:44" x14ac:dyDescent="0.2">
      <c r="A25" s="34" t="s">
        <v>62</v>
      </c>
      <c r="B25" s="1" t="s">
        <v>63</v>
      </c>
      <c r="C25" s="2" t="s">
        <v>20</v>
      </c>
      <c r="D25" s="21">
        <v>0.32900000000000001</v>
      </c>
      <c r="E25" s="21">
        <v>0.32079999999999997</v>
      </c>
      <c r="F25" s="21">
        <v>0.29580000000000001</v>
      </c>
      <c r="G25" s="21">
        <v>0.3165</v>
      </c>
      <c r="H25" s="22">
        <f t="shared" ref="H25:H29" si="22">AVERAGE(D25:G25)</f>
        <v>0.315525</v>
      </c>
      <c r="I25" s="23">
        <f t="shared" ref="I25:I29" si="23">H25-$H$27</f>
        <v>0.26919999999999999</v>
      </c>
      <c r="J25" s="24">
        <f t="shared" si="21"/>
        <v>717.86666666666667</v>
      </c>
      <c r="K25" s="10"/>
      <c r="M25" t="s">
        <v>70</v>
      </c>
      <c r="N25" s="5" t="s">
        <v>20</v>
      </c>
      <c r="O25" s="25">
        <v>4.8800000000000003E-2</v>
      </c>
      <c r="P25" s="25">
        <v>5.0799999999999998E-2</v>
      </c>
      <c r="Q25" s="25">
        <v>5.0099999999999999E-2</v>
      </c>
      <c r="R25" s="25">
        <v>5.0999999999999997E-2</v>
      </c>
      <c r="S25" s="26">
        <f t="shared" ref="S25:S27" si="24">AVERAGE(O25:R25)</f>
        <v>5.0174999999999997E-2</v>
      </c>
      <c r="T25" s="26">
        <f>S25-$S$25</f>
        <v>0</v>
      </c>
      <c r="U25" s="24">
        <f t="shared" si="18"/>
        <v>0</v>
      </c>
      <c r="X25" t="s">
        <v>19</v>
      </c>
      <c r="Y25" s="5" t="s">
        <v>20</v>
      </c>
      <c r="Z25" s="13" t="s">
        <v>19</v>
      </c>
      <c r="AA25" s="13" t="s">
        <v>19</v>
      </c>
      <c r="AB25" s="13" t="s">
        <v>19</v>
      </c>
      <c r="AC25" s="13" t="s">
        <v>19</v>
      </c>
      <c r="AD25" s="14" t="s">
        <v>19</v>
      </c>
      <c r="AE25" s="14" t="s">
        <v>19</v>
      </c>
      <c r="AF25" s="15" t="s">
        <v>19</v>
      </c>
      <c r="AJ25" t="s">
        <v>19</v>
      </c>
      <c r="AK25" s="5" t="s">
        <v>20</v>
      </c>
      <c r="AL25" s="13" t="s">
        <v>19</v>
      </c>
      <c r="AM25" s="13" t="s">
        <v>19</v>
      </c>
      <c r="AN25" s="13" t="s">
        <v>19</v>
      </c>
      <c r="AO25" s="13" t="s">
        <v>19</v>
      </c>
      <c r="AP25" s="14" t="s">
        <v>19</v>
      </c>
      <c r="AQ25" s="14" t="s">
        <v>19</v>
      </c>
      <c r="AR25" s="16" t="s">
        <v>19</v>
      </c>
    </row>
    <row r="26" spans="1:44" x14ac:dyDescent="0.2">
      <c r="A26" s="34" t="s">
        <v>64</v>
      </c>
      <c r="B26" s="1" t="s">
        <v>65</v>
      </c>
      <c r="C26" s="2" t="s">
        <v>21</v>
      </c>
      <c r="D26" s="6">
        <v>0.2409</v>
      </c>
      <c r="E26" s="6">
        <v>0.25309999999999999</v>
      </c>
      <c r="F26" s="6">
        <v>0.26450000000000001</v>
      </c>
      <c r="G26" s="6">
        <v>0.2949</v>
      </c>
      <c r="H26" s="7">
        <f t="shared" si="22"/>
        <v>0.26334999999999997</v>
      </c>
      <c r="I26" s="8">
        <f t="shared" si="23"/>
        <v>0.21702499999999997</v>
      </c>
      <c r="J26" s="9">
        <f t="shared" si="21"/>
        <v>578.73333333333323</v>
      </c>
      <c r="K26" s="10"/>
      <c r="M26" t="s">
        <v>71</v>
      </c>
      <c r="N26" s="5" t="s">
        <v>21</v>
      </c>
      <c r="O26" s="11">
        <v>5.0999999999999997E-2</v>
      </c>
      <c r="P26" s="11">
        <v>5.16E-2</v>
      </c>
      <c r="Q26" s="11">
        <v>5.0799999999999998E-2</v>
      </c>
      <c r="R26" s="11">
        <v>5.0500000000000003E-2</v>
      </c>
      <c r="S26" s="12">
        <f t="shared" si="24"/>
        <v>5.0974999999999993E-2</v>
      </c>
      <c r="T26" s="12">
        <f>S26-$S$25</f>
        <v>7.9999999999999516E-4</v>
      </c>
      <c r="U26" s="9">
        <f t="shared" si="18"/>
        <v>1.2799999999999923</v>
      </c>
      <c r="X26" t="s">
        <v>19</v>
      </c>
      <c r="Y26" s="5" t="s">
        <v>21</v>
      </c>
      <c r="Z26" s="17" t="s">
        <v>19</v>
      </c>
      <c r="AA26" s="17" t="s">
        <v>19</v>
      </c>
      <c r="AB26" s="17" t="s">
        <v>19</v>
      </c>
      <c r="AC26" s="17" t="s">
        <v>19</v>
      </c>
      <c r="AD26" s="18" t="s">
        <v>19</v>
      </c>
      <c r="AE26" s="18" t="s">
        <v>19</v>
      </c>
      <c r="AF26" s="19" t="s">
        <v>19</v>
      </c>
      <c r="AJ26" t="s">
        <v>70</v>
      </c>
      <c r="AK26" s="5" t="s">
        <v>21</v>
      </c>
      <c r="AL26" s="11">
        <v>6.0299999999999999E-2</v>
      </c>
      <c r="AM26" s="11">
        <v>6.1100000000000002E-2</v>
      </c>
      <c r="AN26" s="11">
        <v>6.0100000000000001E-2</v>
      </c>
      <c r="AO26" s="11">
        <v>6.2600000000000003E-2</v>
      </c>
      <c r="AP26" s="12">
        <f t="shared" ref="AP26:AP27" si="25">AVERAGE(AL26:AO26)</f>
        <v>6.1024999999999996E-2</v>
      </c>
      <c r="AQ26" s="12">
        <f t="shared" si="4"/>
        <v>0</v>
      </c>
      <c r="AR26" s="9">
        <f t="shared" ref="AR26:AR27" si="26">(AQ26/(26*0.025))*1000</f>
        <v>0</v>
      </c>
    </row>
    <row r="27" spans="1:44" x14ac:dyDescent="0.2">
      <c r="B27" s="1" t="s">
        <v>70</v>
      </c>
      <c r="C27" s="2" t="s">
        <v>24</v>
      </c>
      <c r="D27" s="21">
        <v>4.5699999999999998E-2</v>
      </c>
      <c r="E27" s="21">
        <v>4.5900000000000003E-2</v>
      </c>
      <c r="F27" s="21">
        <v>4.7E-2</v>
      </c>
      <c r="G27" s="21">
        <v>4.6699999999999998E-2</v>
      </c>
      <c r="H27" s="22">
        <f t="shared" si="22"/>
        <v>4.6324999999999998E-2</v>
      </c>
      <c r="I27" s="23">
        <f t="shared" si="23"/>
        <v>0</v>
      </c>
      <c r="J27" s="24">
        <f t="shared" si="21"/>
        <v>0</v>
      </c>
      <c r="K27" s="10"/>
      <c r="M27" t="s">
        <v>72</v>
      </c>
      <c r="N27" s="5" t="s">
        <v>24</v>
      </c>
      <c r="O27" s="25">
        <v>8.5000000000000006E-2</v>
      </c>
      <c r="P27" s="25">
        <v>8.7499999999999994E-2</v>
      </c>
      <c r="Q27" s="25">
        <v>8.6800000000000002E-2</v>
      </c>
      <c r="R27" s="25">
        <v>8.2299999999999998E-2</v>
      </c>
      <c r="S27" s="26">
        <f t="shared" si="24"/>
        <v>8.539999999999999E-2</v>
      </c>
      <c r="T27" s="26">
        <f>S27-$S$25</f>
        <v>3.5224999999999992E-2</v>
      </c>
      <c r="U27" s="24">
        <f t="shared" si="18"/>
        <v>56.359999999999985</v>
      </c>
      <c r="X27" t="s">
        <v>70</v>
      </c>
      <c r="Y27" s="5" t="s">
        <v>24</v>
      </c>
      <c r="Z27" s="25">
        <v>5.96E-2</v>
      </c>
      <c r="AA27" s="25">
        <v>4.8300000000000003E-2</v>
      </c>
      <c r="AB27" s="25">
        <v>4.7800000000000002E-2</v>
      </c>
      <c r="AC27" s="25">
        <v>4.9000000000000002E-2</v>
      </c>
      <c r="AD27" s="26">
        <f t="shared" si="9"/>
        <v>5.1174999999999998E-2</v>
      </c>
      <c r="AE27" s="26">
        <f t="shared" si="10"/>
        <v>0</v>
      </c>
      <c r="AF27" s="24">
        <f t="shared" ref="AF27:AF28" si="27">(AE27/(25*0.025))*1000</f>
        <v>0</v>
      </c>
      <c r="AJ27" t="s">
        <v>73</v>
      </c>
      <c r="AK27" s="5" t="s">
        <v>24</v>
      </c>
      <c r="AL27" s="25">
        <v>6.5699999999999995E-2</v>
      </c>
      <c r="AM27" s="25">
        <v>5.6399999999999999E-2</v>
      </c>
      <c r="AN27" s="25">
        <v>5.0900000000000001E-2</v>
      </c>
      <c r="AO27" s="25">
        <v>0.1042</v>
      </c>
      <c r="AP27" s="26">
        <f t="shared" si="25"/>
        <v>6.93E-2</v>
      </c>
      <c r="AQ27" s="26">
        <f t="shared" si="4"/>
        <v>8.2750000000000046E-3</v>
      </c>
      <c r="AR27" s="24">
        <f t="shared" si="26"/>
        <v>12.730769230769239</v>
      </c>
    </row>
    <row r="28" spans="1:44" x14ac:dyDescent="0.2">
      <c r="B28" s="1" t="s">
        <v>73</v>
      </c>
      <c r="C28" s="2" t="s">
        <v>27</v>
      </c>
      <c r="D28" s="6">
        <v>5.4800000000000001E-2</v>
      </c>
      <c r="E28" s="6">
        <v>4.8599999999999997E-2</v>
      </c>
      <c r="F28" s="6">
        <v>5.0599999999999999E-2</v>
      </c>
      <c r="G28" s="6">
        <v>5.0999999999999997E-2</v>
      </c>
      <c r="H28" s="7">
        <f t="shared" si="22"/>
        <v>5.1249999999999997E-2</v>
      </c>
      <c r="I28" s="8">
        <f t="shared" si="23"/>
        <v>4.9249999999999988E-3</v>
      </c>
      <c r="J28" s="9">
        <f t="shared" si="21"/>
        <v>13.133333333333329</v>
      </c>
      <c r="K28" s="10"/>
      <c r="U28" s="35"/>
      <c r="X28" t="s">
        <v>73</v>
      </c>
      <c r="Y28" s="5" t="s">
        <v>27</v>
      </c>
      <c r="Z28" s="11">
        <v>5.2999999999999999E-2</v>
      </c>
      <c r="AA28" s="11">
        <v>4.7500000000000001E-2</v>
      </c>
      <c r="AB28" s="11">
        <v>5.8599999999999999E-2</v>
      </c>
      <c r="AC28" s="11">
        <v>4.8599999999999997E-2</v>
      </c>
      <c r="AD28" s="12">
        <f t="shared" si="9"/>
        <v>5.1925000000000006E-2</v>
      </c>
      <c r="AE28" s="12">
        <f t="shared" si="10"/>
        <v>7.5000000000000761E-4</v>
      </c>
      <c r="AF28" s="9">
        <f t="shared" si="27"/>
        <v>1.2000000000000122</v>
      </c>
      <c r="AJ28" t="s">
        <v>19</v>
      </c>
      <c r="AK28" s="5" t="s">
        <v>27</v>
      </c>
      <c r="AL28" s="17" t="s">
        <v>19</v>
      </c>
      <c r="AM28" s="17" t="s">
        <v>19</v>
      </c>
      <c r="AN28" s="17" t="s">
        <v>19</v>
      </c>
      <c r="AO28" s="17" t="s">
        <v>19</v>
      </c>
      <c r="AP28" s="18" t="s">
        <v>19</v>
      </c>
      <c r="AQ28" s="18" t="s">
        <v>19</v>
      </c>
      <c r="AR28" s="20" t="s">
        <v>19</v>
      </c>
    </row>
    <row r="29" spans="1:44" x14ac:dyDescent="0.2">
      <c r="B29" s="1" t="s">
        <v>74</v>
      </c>
      <c r="C29" s="2" t="s">
        <v>30</v>
      </c>
      <c r="D29" s="21">
        <v>8.5599999999999996E-2</v>
      </c>
      <c r="E29" s="21">
        <v>8.2600000000000007E-2</v>
      </c>
      <c r="F29" s="21">
        <v>8.5900000000000004E-2</v>
      </c>
      <c r="G29" s="21">
        <v>0.1022</v>
      </c>
      <c r="H29" s="22">
        <f t="shared" si="22"/>
        <v>8.9075000000000001E-2</v>
      </c>
      <c r="I29" s="23">
        <f t="shared" si="23"/>
        <v>4.2750000000000003E-2</v>
      </c>
      <c r="J29" s="24">
        <f t="shared" si="21"/>
        <v>114</v>
      </c>
      <c r="K29" s="10"/>
      <c r="U29" s="35"/>
      <c r="X29" t="s">
        <v>74</v>
      </c>
      <c r="Y29" s="5" t="s">
        <v>30</v>
      </c>
      <c r="Z29" s="25">
        <v>7.6100000000000001E-2</v>
      </c>
      <c r="AA29" s="25">
        <v>7.8E-2</v>
      </c>
      <c r="AB29" s="25">
        <v>8.3000000000000004E-2</v>
      </c>
      <c r="AC29" s="25">
        <v>7.8200000000000006E-2</v>
      </c>
      <c r="AD29" s="26">
        <f t="shared" si="9"/>
        <v>7.8825000000000006E-2</v>
      </c>
      <c r="AE29" s="26">
        <f t="shared" si="10"/>
        <v>2.7650000000000008E-2</v>
      </c>
      <c r="AF29" s="24">
        <f>(AE29/(25*0.025))*1000</f>
        <v>44.240000000000016</v>
      </c>
      <c r="AJ29" t="s">
        <v>19</v>
      </c>
      <c r="AK29" s="5" t="s">
        <v>30</v>
      </c>
      <c r="AL29" s="13" t="s">
        <v>19</v>
      </c>
      <c r="AM29" s="13" t="s">
        <v>19</v>
      </c>
      <c r="AN29" s="13" t="s">
        <v>19</v>
      </c>
      <c r="AO29" s="13" t="s">
        <v>19</v>
      </c>
      <c r="AP29" s="14" t="s">
        <v>19</v>
      </c>
      <c r="AQ29" s="14" t="s">
        <v>19</v>
      </c>
      <c r="AR29" s="16" t="s">
        <v>19</v>
      </c>
    </row>
    <row r="30" spans="1:44" x14ac:dyDescent="0.2">
      <c r="B30" s="1"/>
      <c r="C30" s="4"/>
      <c r="D30" s="21"/>
      <c r="E30" s="21"/>
      <c r="F30" s="21"/>
      <c r="G30" s="21"/>
      <c r="H30" s="1"/>
      <c r="I30" s="22"/>
      <c r="J30" s="10"/>
      <c r="K30" s="10"/>
      <c r="U30" s="35"/>
      <c r="AJ30" t="s">
        <v>19</v>
      </c>
      <c r="AK30" s="5" t="s">
        <v>33</v>
      </c>
      <c r="AL30" s="17" t="s">
        <v>19</v>
      </c>
      <c r="AM30" s="17" t="s">
        <v>19</v>
      </c>
      <c r="AN30" s="17" t="s">
        <v>19</v>
      </c>
      <c r="AO30" s="17" t="s">
        <v>19</v>
      </c>
      <c r="AP30" s="18" t="s">
        <v>19</v>
      </c>
      <c r="AQ30" s="18" t="s">
        <v>19</v>
      </c>
      <c r="AR30" s="20" t="s">
        <v>19</v>
      </c>
    </row>
    <row r="31" spans="1:44" x14ac:dyDescent="0.2">
      <c r="B31" s="1"/>
      <c r="C31" s="4"/>
      <c r="D31" s="21"/>
      <c r="E31" s="21"/>
      <c r="F31" s="21"/>
      <c r="G31" s="21"/>
      <c r="H31" s="1"/>
      <c r="I31" s="22"/>
      <c r="J31" s="10"/>
      <c r="K31" s="10"/>
      <c r="U31" s="35"/>
      <c r="AJ31" t="s">
        <v>74</v>
      </c>
      <c r="AK31" s="5" t="s">
        <v>36</v>
      </c>
      <c r="AL31" s="25">
        <v>7.85E-2</v>
      </c>
      <c r="AM31" s="25">
        <v>7.8E-2</v>
      </c>
      <c r="AN31" s="25">
        <v>7.3200000000000001E-2</v>
      </c>
      <c r="AO31" s="25">
        <v>8.5000000000000006E-2</v>
      </c>
      <c r="AP31" s="26">
        <f>AVERAGE(AL31:AO31)</f>
        <v>7.8675000000000009E-2</v>
      </c>
      <c r="AQ31" s="26">
        <f t="shared" si="4"/>
        <v>1.7650000000000013E-2</v>
      </c>
      <c r="AR31" s="24">
        <f>(AQ31/(26*0.025))*1000</f>
        <v>27.153846153846175</v>
      </c>
    </row>
    <row r="32" spans="1:44" x14ac:dyDescent="0.2">
      <c r="A32" s="36" t="s">
        <v>75</v>
      </c>
      <c r="B32" s="36"/>
      <c r="C32" s="36"/>
    </row>
    <row r="33" spans="1:20" x14ac:dyDescent="0.2">
      <c r="A33" s="36" t="s">
        <v>76</v>
      </c>
      <c r="B33" s="36"/>
      <c r="C33" s="36"/>
    </row>
    <row r="34" spans="1:20" x14ac:dyDescent="0.2">
      <c r="A34" s="36" t="s">
        <v>77</v>
      </c>
      <c r="B34" s="36"/>
      <c r="C34" s="36"/>
    </row>
    <row r="35" spans="1:20" x14ac:dyDescent="0.2">
      <c r="A35" s="36" t="s">
        <v>78</v>
      </c>
      <c r="B35" s="36"/>
      <c r="C35" s="36"/>
      <c r="J35" s="34"/>
      <c r="K35" s="34"/>
      <c r="L35" s="34"/>
      <c r="M35" s="34"/>
      <c r="N35" s="34"/>
      <c r="O35" s="34"/>
      <c r="P35" s="34"/>
      <c r="Q35" s="34"/>
      <c r="R35" s="34"/>
      <c r="S35" s="1"/>
      <c r="T35" s="1"/>
    </row>
  </sheetData>
  <mergeCells count="4">
    <mergeCell ref="A2:C2"/>
    <mergeCell ref="L2:N2"/>
    <mergeCell ref="W2:Y2"/>
    <mergeCell ref="AI2:A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CPRG assay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2021-09-06T07:02:31Z</dcterms:created>
  <dcterms:modified xsi:type="dcterms:W3CDTF">2021-09-07T18:09:50Z</dcterms:modified>
</cp:coreProperties>
</file>