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21FDA6DE-FA7F-AB4F-B2B8-EE8222E1A3C8}" xr6:coauthVersionLast="47" xr6:coauthVersionMax="47" xr10:uidLastSave="{00000000-0000-0000-0000-000000000000}"/>
  <bookViews>
    <workbookView xWindow="3440" yWindow="460" windowWidth="28800" windowHeight="17540" xr2:uid="{621DAE13-2421-294A-9650-C91C9913F738}"/>
  </bookViews>
  <sheets>
    <sheet name="CPRG assa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3" l="1"/>
  <c r="Q31" i="3"/>
  <c r="S30" i="3"/>
  <c r="Q30" i="3"/>
  <c r="Q29" i="3"/>
  <c r="R21" i="3" s="1"/>
  <c r="S21" i="3" s="1"/>
  <c r="Q28" i="3"/>
  <c r="Q27" i="3"/>
  <c r="R27" i="3" s="1"/>
  <c r="S27" i="3" s="1"/>
  <c r="Q26" i="3"/>
  <c r="R26" i="3" s="1"/>
  <c r="S26" i="3" s="1"/>
  <c r="Q25" i="3"/>
  <c r="R25" i="3" s="1"/>
  <c r="S25" i="3" s="1"/>
  <c r="H24" i="3"/>
  <c r="F24" i="3"/>
  <c r="Q23" i="3"/>
  <c r="R23" i="3" s="1"/>
  <c r="S23" i="3" s="1"/>
  <c r="H23" i="3"/>
  <c r="F23" i="3"/>
  <c r="Q22" i="3"/>
  <c r="R22" i="3" s="1"/>
  <c r="S22" i="3" s="1"/>
  <c r="F22" i="3"/>
  <c r="G17" i="3" s="1"/>
  <c r="H17" i="3" s="1"/>
  <c r="Q21" i="3"/>
  <c r="Q20" i="3"/>
  <c r="R20" i="3" s="1"/>
  <c r="S20" i="3" s="1"/>
  <c r="F20" i="3"/>
  <c r="G20" i="3" s="1"/>
  <c r="H20" i="3" s="1"/>
  <c r="Q19" i="3"/>
  <c r="F19" i="3"/>
  <c r="G19" i="3" s="1"/>
  <c r="H19" i="3" s="1"/>
  <c r="Q18" i="3"/>
  <c r="F18" i="3"/>
  <c r="G18" i="3" s="1"/>
  <c r="H18" i="3" s="1"/>
  <c r="Q17" i="3"/>
  <c r="R17" i="3" s="1"/>
  <c r="S17" i="3" s="1"/>
  <c r="F17" i="3"/>
  <c r="AB16" i="3"/>
  <c r="AC16" i="3" s="1"/>
  <c r="AD16" i="3" s="1"/>
  <c r="Q16" i="3"/>
  <c r="R16" i="3" s="1"/>
  <c r="S16" i="3" s="1"/>
  <c r="F16" i="3"/>
  <c r="AD15" i="3"/>
  <c r="AB15" i="3"/>
  <c r="F15" i="3"/>
  <c r="G15" i="3" s="1"/>
  <c r="H15" i="3" s="1"/>
  <c r="AB14" i="3"/>
  <c r="AC14" i="3" s="1"/>
  <c r="AD14" i="3" s="1"/>
  <c r="Q14" i="3"/>
  <c r="R14" i="3" s="1"/>
  <c r="S14" i="3" s="1"/>
  <c r="Q13" i="3"/>
  <c r="F13" i="3"/>
  <c r="G13" i="3" s="1"/>
  <c r="H13" i="3" s="1"/>
  <c r="AB12" i="3"/>
  <c r="AC12" i="3" s="1"/>
  <c r="AD12" i="3" s="1"/>
  <c r="Q12" i="3"/>
  <c r="R12" i="3" s="1"/>
  <c r="S12" i="3" s="1"/>
  <c r="F12" i="3"/>
  <c r="G12" i="3" s="1"/>
  <c r="H12" i="3" s="1"/>
  <c r="AB11" i="3"/>
  <c r="AC11" i="3" s="1"/>
  <c r="AD11" i="3" s="1"/>
  <c r="Q11" i="3"/>
  <c r="R11" i="3" s="1"/>
  <c r="S11" i="3" s="1"/>
  <c r="F11" i="3"/>
  <c r="G11" i="3" s="1"/>
  <c r="H11" i="3" s="1"/>
  <c r="AC10" i="3"/>
  <c r="AD10" i="3" s="1"/>
  <c r="AB10" i="3"/>
  <c r="Q10" i="3"/>
  <c r="R10" i="3" s="1"/>
  <c r="S10" i="3" s="1"/>
  <c r="F10" i="3"/>
  <c r="G10" i="3" s="1"/>
  <c r="H10" i="3" s="1"/>
  <c r="AB9" i="3"/>
  <c r="AC9" i="3" s="1"/>
  <c r="AD9" i="3" s="1"/>
  <c r="Q9" i="3"/>
  <c r="R9" i="3" s="1"/>
  <c r="S9" i="3" s="1"/>
  <c r="F9" i="3"/>
  <c r="G9" i="3" s="1"/>
  <c r="H9" i="3" s="1"/>
  <c r="AB8" i="3"/>
  <c r="AC8" i="3" s="1"/>
  <c r="AD8" i="3" s="1"/>
  <c r="Q8" i="3"/>
  <c r="R8" i="3" s="1"/>
  <c r="S8" i="3" s="1"/>
  <c r="G8" i="3"/>
  <c r="H8" i="3" s="1"/>
  <c r="F8" i="3"/>
  <c r="AB7" i="3"/>
  <c r="AC7" i="3" s="1"/>
  <c r="AD7" i="3" s="1"/>
  <c r="Q7" i="3"/>
  <c r="R7" i="3" s="1"/>
  <c r="S7" i="3" s="1"/>
  <c r="F7" i="3"/>
  <c r="G7" i="3" s="1"/>
  <c r="H7" i="3" s="1"/>
  <c r="R18" i="3" l="1"/>
  <c r="S18" i="3" s="1"/>
  <c r="R28" i="3"/>
  <c r="S28" i="3" s="1"/>
  <c r="R29" i="3"/>
  <c r="S29" i="3" s="1"/>
  <c r="G16" i="3"/>
  <c r="H16" i="3" s="1"/>
  <c r="R19" i="3"/>
  <c r="S19" i="3" s="1"/>
  <c r="R13" i="3"/>
  <c r="S13" i="3" s="1"/>
  <c r="G22" i="3"/>
  <c r="H22" i="3" s="1"/>
</calcChain>
</file>

<file path=xl/sharedStrings.xml><?xml version="1.0" encoding="utf-8"?>
<sst xmlns="http://schemas.openxmlformats.org/spreadsheetml/2006/main" count="117" uniqueCount="50">
  <si>
    <t>&lt;&gt;</t>
  </si>
  <si>
    <t>A</t>
  </si>
  <si>
    <t>B</t>
  </si>
  <si>
    <t>C</t>
  </si>
  <si>
    <t>D</t>
  </si>
  <si>
    <t>E</t>
  </si>
  <si>
    <t>F</t>
  </si>
  <si>
    <t>G</t>
  </si>
  <si>
    <t>H</t>
  </si>
  <si>
    <t>Ec alone</t>
  </si>
  <si>
    <t>Miller Units</t>
  </si>
  <si>
    <t>in 96-well plate</t>
  </si>
  <si>
    <t>100 µl E. coli OD600= 10</t>
  </si>
  <si>
    <t>100 µl M. xanthus OD600= 0.5</t>
  </si>
  <si>
    <t>24 h incubation</t>
  </si>
  <si>
    <t>EV= pSWU19-PpilA empty vector</t>
  </si>
  <si>
    <t>average</t>
  </si>
  <si>
    <t>Bakground substraction</t>
  </si>
  <si>
    <t>WT-EV clone 5</t>
  </si>
  <si>
    <t>∆kilG (∆mxan_4651)-EV clone 5</t>
  </si>
  <si>
    <t>∆kilC (∆mxan_3106)-EV clone 4</t>
  </si>
  <si>
    <t>WT-EV clone 6</t>
  </si>
  <si>
    <t>∆kilG (∆mxan_4651)-EV clone 6</t>
  </si>
  <si>
    <t>∆kilC + PpilA-kilC (mxan_3106) clone 2</t>
  </si>
  <si>
    <t>∆kilC (∆mxan_3106)-EV clone 3</t>
  </si>
  <si>
    <t>∆kilG + PpilA-kilG (mxan_4651) clone 1</t>
  </si>
  <si>
    <t>∆kilC + PpilA-kilC (mxan_3106) clone 5</t>
  </si>
  <si>
    <t>∆kilG + PpilA-kilG (mxan_4651) clone 2</t>
  </si>
  <si>
    <t>∆kilF (∆mxan_3107)-EV clone 6</t>
  </si>
  <si>
    <t>∆kilG + PpilA-kilG (mxan_4651) clone 3</t>
  </si>
  <si>
    <t>∆kilF+ PpilA-kilF (mxan_3107) clone 1</t>
  </si>
  <si>
    <t>∆kilC + PpilA-kilC (mxan_3106) clone 4</t>
  </si>
  <si>
    <t>∆kilG + PpilA-kilG (mxan_4651) clone 4</t>
  </si>
  <si>
    <t>∆kilF+ PpilA-kilF (mxan_3107) clone 2</t>
  </si>
  <si>
    <t>∆kilC + PpilA-kilC (mxan_3106) clone 6</t>
  </si>
  <si>
    <t>CF alone</t>
  </si>
  <si>
    <t>∆kilH (∆mxan_4650)-EV clone 4</t>
  </si>
  <si>
    <t>∆kilH + PpilA-kilH (mxan_4650) clone 2</t>
  </si>
  <si>
    <t>∆kilF (∆mxan_3107)-EV clone 4</t>
  </si>
  <si>
    <t>Mx WT-EV alone</t>
  </si>
  <si>
    <t>∆kilH + PpilA-kilH (mxan_4650) clone 3</t>
  </si>
  <si>
    <t>∆kilF+ PpilA-kilF (mxan_3107) clone 3</t>
  </si>
  <si>
    <t>∆kilF+ PpilA-kilF (mxan_3107) clone 4</t>
  </si>
  <si>
    <t>∆kilH (∆mxan_4650)-EV clone 5</t>
  </si>
  <si>
    <t>∆kilH + PpilA-kilH (mxan_4650) clone 1</t>
  </si>
  <si>
    <t>∆kilH + PpilA-kilH (mxan_4650) clone 4</t>
  </si>
  <si>
    <t>Experiment 1  (25 µl of cell lysat / 15 min incubation)</t>
  </si>
  <si>
    <t>Experiment 2 - plate 1 (25µl of cell lysat / 10 min incubation)</t>
  </si>
  <si>
    <t>Experiment 2  - plate 2 (25µl of cell lysat / 10 min incubation)</t>
  </si>
  <si>
    <t>Figure 3-figure supplement 3 -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</si>
</sst>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2" borderId="0" xfId="0" applyFill="1"/>
    <xf numFmtId="0" fontId="1" fillId="4" borderId="0" xfId="0" applyFont="1" applyFill="1"/>
    <xf numFmtId="0" fontId="0" fillId="3" borderId="0" xfId="0" applyFill="1"/>
    <xf numFmtId="0" fontId="0" fillId="5" borderId="0" xfId="0" applyFill="1"/>
    <xf numFmtId="1" fontId="1" fillId="4" borderId="0" xfId="0" applyNumberFormat="1" applyFont="1" applyFill="1"/>
    <xf numFmtId="164" fontId="0" fillId="0" borderId="0" xfId="0" applyNumberFormat="1"/>
    <xf numFmtId="1" fontId="0" fillId="0" borderId="0" xfId="0" applyNumberFormat="1"/>
    <xf numFmtId="164" fontId="0" fillId="5" borderId="0" xfId="0" applyNumberFormat="1" applyFill="1"/>
    <xf numFmtId="1" fontId="0" fillId="5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32AA-FEC5-BC49-BD4C-F24BD4D85375}">
  <dimension ref="A1:AD38"/>
  <sheetViews>
    <sheetView tabSelected="1" workbookViewId="0">
      <selection activeCell="A38" sqref="A38"/>
    </sheetView>
  </sheetViews>
  <sheetFormatPr baseColWidth="10" defaultRowHeight="16" x14ac:dyDescent="0.2"/>
  <cols>
    <col min="1" max="1" width="34.1640625" customWidth="1"/>
    <col min="11" max="11" width="38.6640625" customWidth="1"/>
    <col min="22" max="22" width="35.6640625" customWidth="1"/>
  </cols>
  <sheetData>
    <row r="1" spans="1:30" x14ac:dyDescent="0.2">
      <c r="A1" s="3" t="s">
        <v>11</v>
      </c>
      <c r="B1" t="s">
        <v>15</v>
      </c>
      <c r="G1" t="s">
        <v>49</v>
      </c>
    </row>
    <row r="2" spans="1:30" x14ac:dyDescent="0.2">
      <c r="A2" s="3" t="s">
        <v>12</v>
      </c>
    </row>
    <row r="3" spans="1:30" x14ac:dyDescent="0.2">
      <c r="A3" s="3" t="s">
        <v>13</v>
      </c>
    </row>
    <row r="4" spans="1:30" x14ac:dyDescent="0.2">
      <c r="A4" s="3" t="s">
        <v>14</v>
      </c>
    </row>
    <row r="5" spans="1:30" x14ac:dyDescent="0.2">
      <c r="B5" s="5" t="s">
        <v>46</v>
      </c>
      <c r="C5" s="5"/>
      <c r="D5" s="5"/>
      <c r="E5" s="5"/>
      <c r="F5" s="5"/>
      <c r="L5" s="5" t="s">
        <v>47</v>
      </c>
      <c r="M5" s="5"/>
      <c r="N5" s="5"/>
      <c r="O5" s="5"/>
      <c r="P5" s="5"/>
      <c r="Q5" s="5"/>
      <c r="W5" s="5" t="s">
        <v>48</v>
      </c>
      <c r="X5" s="5"/>
      <c r="Y5" s="5"/>
      <c r="Z5" s="5"/>
      <c r="AA5" s="5"/>
      <c r="AB5" s="5"/>
    </row>
    <row r="6" spans="1:30" x14ac:dyDescent="0.2">
      <c r="B6" s="4" t="s">
        <v>0</v>
      </c>
      <c r="C6" s="4">
        <v>1</v>
      </c>
      <c r="D6" s="4">
        <v>2</v>
      </c>
      <c r="E6" s="4">
        <v>3</v>
      </c>
      <c r="F6" s="6" t="s">
        <v>16</v>
      </c>
      <c r="G6" s="6" t="s">
        <v>17</v>
      </c>
      <c r="H6" s="6" t="s">
        <v>10</v>
      </c>
      <c r="L6" s="4" t="s">
        <v>0</v>
      </c>
      <c r="M6" s="7">
        <v>1</v>
      </c>
      <c r="N6" s="7">
        <v>2</v>
      </c>
      <c r="O6" s="7">
        <v>3</v>
      </c>
      <c r="P6" s="7">
        <v>4</v>
      </c>
      <c r="Q6" s="6" t="s">
        <v>16</v>
      </c>
      <c r="R6" s="6" t="s">
        <v>17</v>
      </c>
      <c r="S6" s="6" t="s">
        <v>10</v>
      </c>
      <c r="W6" s="4" t="s">
        <v>0</v>
      </c>
      <c r="X6" s="4">
        <v>1</v>
      </c>
      <c r="Y6" s="4">
        <v>2</v>
      </c>
      <c r="Z6" s="4">
        <v>3</v>
      </c>
      <c r="AA6" s="4">
        <v>4</v>
      </c>
      <c r="AB6" s="6" t="s">
        <v>16</v>
      </c>
      <c r="AC6" s="6" t="s">
        <v>17</v>
      </c>
      <c r="AD6" s="6" t="s">
        <v>10</v>
      </c>
    </row>
    <row r="7" spans="1:30" x14ac:dyDescent="0.2">
      <c r="A7" t="s">
        <v>18</v>
      </c>
      <c r="B7" s="4" t="s">
        <v>1</v>
      </c>
      <c r="C7" s="8">
        <v>0.67280000448226929</v>
      </c>
      <c r="D7" s="8">
        <v>0.65820002555847168</v>
      </c>
      <c r="E7" s="8">
        <v>0.65100002288818359</v>
      </c>
      <c r="F7" s="8">
        <f>AVERAGE(C7:E7)</f>
        <v>0.66066668430964148</v>
      </c>
      <c r="G7" s="8">
        <f t="shared" ref="G7:G13" si="0">F7-$F$22</f>
        <v>0.60363335162401199</v>
      </c>
      <c r="H7" s="9">
        <f>(G7/(15*0.025))*1000</f>
        <v>1609.688937664032</v>
      </c>
      <c r="K7" t="s">
        <v>18</v>
      </c>
      <c r="L7" s="4" t="s">
        <v>1</v>
      </c>
      <c r="M7" s="8">
        <v>0.64800000190734863</v>
      </c>
      <c r="N7" s="8">
        <v>0.607200026512146</v>
      </c>
      <c r="O7" s="8">
        <v>0.55190002918243408</v>
      </c>
      <c r="P7" s="8">
        <v>0.57010000944137573</v>
      </c>
      <c r="Q7" s="8">
        <f>AVERAGE(M7:P7)</f>
        <v>0.59430001676082611</v>
      </c>
      <c r="R7" s="8">
        <f>Q7-$Q$29</f>
        <v>0.5325500164180994</v>
      </c>
      <c r="S7" s="9">
        <f>(R7/(10*0.025))*1000</f>
        <v>2130.2000656723976</v>
      </c>
      <c r="V7" t="s">
        <v>19</v>
      </c>
      <c r="W7" s="4" t="s">
        <v>1</v>
      </c>
      <c r="X7" s="8">
        <v>0.19490000605583191</v>
      </c>
      <c r="Y7" s="8">
        <v>0.18330000340938568</v>
      </c>
      <c r="Z7" s="8">
        <v>0.18359999358654022</v>
      </c>
      <c r="AA7" s="8">
        <v>0.19280000030994415</v>
      </c>
      <c r="AB7" s="8">
        <f>AVERAGE(X7:AA7)</f>
        <v>0.18865000084042549</v>
      </c>
      <c r="AC7" s="8">
        <f>AB7-$AB$14</f>
        <v>0.14295000024139881</v>
      </c>
      <c r="AD7" s="9">
        <f>(AC7/(10*0.025))*1000</f>
        <v>571.80000096559525</v>
      </c>
    </row>
    <row r="8" spans="1:30" x14ac:dyDescent="0.2">
      <c r="A8" t="s">
        <v>20</v>
      </c>
      <c r="B8" s="4" t="s">
        <v>2</v>
      </c>
      <c r="C8" s="8">
        <v>0.19550000131130219</v>
      </c>
      <c r="D8" s="8">
        <v>0.17599999904632568</v>
      </c>
      <c r="E8" s="8">
        <v>0.17540000379085541</v>
      </c>
      <c r="F8" s="8">
        <f>AVERAGE(C8:E8)</f>
        <v>0.18230000138282776</v>
      </c>
      <c r="G8" s="8">
        <f t="shared" si="0"/>
        <v>0.12526666869719824</v>
      </c>
      <c r="H8" s="9">
        <f t="shared" ref="H8:H20" si="1">(G8/(15*0.025))*1000</f>
        <v>334.04444985919531</v>
      </c>
      <c r="K8" t="s">
        <v>21</v>
      </c>
      <c r="L8" s="4" t="s">
        <v>2</v>
      </c>
      <c r="M8" s="8">
        <v>0.55419999361038208</v>
      </c>
      <c r="N8" s="8">
        <v>0.46239998936653137</v>
      </c>
      <c r="O8" s="8">
        <v>0.39959999918937683</v>
      </c>
      <c r="P8" s="8">
        <v>0.3531000018119812</v>
      </c>
      <c r="Q8" s="8">
        <f t="shared" ref="Q8:Q31" si="2">AVERAGE(M8:P8)</f>
        <v>0.44232499599456787</v>
      </c>
      <c r="R8" s="8">
        <f t="shared" ref="R8:R29" si="3">Q8-$Q$29</f>
        <v>0.38057499565184116</v>
      </c>
      <c r="S8" s="9">
        <f t="shared" ref="S8:S31" si="4">(R8/(10*0.025))*1000</f>
        <v>1522.2999826073647</v>
      </c>
      <c r="V8" s="1" t="s">
        <v>22</v>
      </c>
      <c r="W8" s="4" t="s">
        <v>2</v>
      </c>
      <c r="X8" s="8">
        <v>0.23199999332427979</v>
      </c>
      <c r="Y8" s="8">
        <v>0.21969999372959137</v>
      </c>
      <c r="Z8" s="8">
        <v>0.22310000658035278</v>
      </c>
      <c r="AA8" s="8">
        <v>0.2167000025510788</v>
      </c>
      <c r="AB8" s="8">
        <f t="shared" ref="AB8:AB16" si="5">AVERAGE(X8:AA8)</f>
        <v>0.22287499904632568</v>
      </c>
      <c r="AC8" s="8">
        <f t="shared" ref="AC8:AC16" si="6">AB8-$AB$14</f>
        <v>0.177174998447299</v>
      </c>
      <c r="AD8" s="9">
        <f t="shared" ref="AD8:AD16" si="7">(AC8/(10*0.025))*1000</f>
        <v>708.69999378919601</v>
      </c>
    </row>
    <row r="9" spans="1:30" x14ac:dyDescent="0.2">
      <c r="A9" t="s">
        <v>23</v>
      </c>
      <c r="B9" s="4" t="s">
        <v>3</v>
      </c>
      <c r="C9" s="8">
        <v>0.65950000286102295</v>
      </c>
      <c r="D9" s="8">
        <v>0.59229999780654907</v>
      </c>
      <c r="E9" s="8">
        <v>0.58619999885559082</v>
      </c>
      <c r="F9" s="8">
        <f t="shared" ref="F9:F20" si="8">AVERAGE(C9:E9)</f>
        <v>0.61266666650772095</v>
      </c>
      <c r="G9" s="8">
        <f t="shared" si="0"/>
        <v>0.55563333382209146</v>
      </c>
      <c r="H9" s="9">
        <f t="shared" si="1"/>
        <v>1481.6888901922439</v>
      </c>
      <c r="K9" t="s">
        <v>24</v>
      </c>
      <c r="L9" s="4" t="s">
        <v>3</v>
      </c>
      <c r="M9" s="8">
        <v>8.6499996483325958E-2</v>
      </c>
      <c r="N9" s="8">
        <v>7.9899996519088745E-2</v>
      </c>
      <c r="O9" s="8">
        <v>7.8000001609325409E-2</v>
      </c>
      <c r="P9" s="8">
        <v>7.6099999248981476E-2</v>
      </c>
      <c r="Q9" s="8">
        <f t="shared" si="2"/>
        <v>8.0124998465180397E-2</v>
      </c>
      <c r="R9" s="8">
        <f t="shared" si="3"/>
        <v>1.837499812245369E-2</v>
      </c>
      <c r="S9" s="9">
        <f t="shared" si="4"/>
        <v>73.499992489814758</v>
      </c>
      <c r="V9" t="s">
        <v>25</v>
      </c>
      <c r="W9" s="4" t="s">
        <v>3</v>
      </c>
      <c r="X9" s="8">
        <v>0.62250000238418579</v>
      </c>
      <c r="Y9" s="8">
        <v>0.58099997043609619</v>
      </c>
      <c r="Z9" s="8">
        <v>0.56529998779296875</v>
      </c>
      <c r="AA9" s="8">
        <v>0.57679998874664307</v>
      </c>
      <c r="AB9" s="8">
        <f t="shared" si="5"/>
        <v>0.58639998733997345</v>
      </c>
      <c r="AC9" s="8">
        <f t="shared" si="6"/>
        <v>0.54069998674094677</v>
      </c>
      <c r="AD9" s="9">
        <f t="shared" si="7"/>
        <v>2162.7999469637871</v>
      </c>
    </row>
    <row r="10" spans="1:30" x14ac:dyDescent="0.2">
      <c r="A10" t="s">
        <v>26</v>
      </c>
      <c r="B10" s="4" t="s">
        <v>4</v>
      </c>
      <c r="C10" s="8">
        <v>0.60439997911453247</v>
      </c>
      <c r="D10" s="8">
        <v>0.47940000891685486</v>
      </c>
      <c r="E10" s="8">
        <v>0.45300000905990601</v>
      </c>
      <c r="F10" s="8">
        <f t="shared" si="8"/>
        <v>0.51226666569709778</v>
      </c>
      <c r="G10" s="8">
        <f t="shared" si="0"/>
        <v>0.45523333301146823</v>
      </c>
      <c r="H10" s="9">
        <f t="shared" si="1"/>
        <v>1213.9555546972488</v>
      </c>
      <c r="K10" s="1" t="s">
        <v>20</v>
      </c>
      <c r="L10" s="4" t="s">
        <v>4</v>
      </c>
      <c r="M10" s="8">
        <v>0.10509999841451645</v>
      </c>
      <c r="N10" s="8">
        <v>9.4800002872943878E-2</v>
      </c>
      <c r="O10" s="8">
        <v>8.6999997496604919E-2</v>
      </c>
      <c r="P10" s="8">
        <v>8.4700003266334534E-2</v>
      </c>
      <c r="Q10" s="8">
        <f t="shared" si="2"/>
        <v>9.2900000512599945E-2</v>
      </c>
      <c r="R10" s="8">
        <f t="shared" si="3"/>
        <v>3.1150000169873238E-2</v>
      </c>
      <c r="S10" s="9">
        <f t="shared" si="4"/>
        <v>124.60000067949295</v>
      </c>
      <c r="V10" t="s">
        <v>27</v>
      </c>
      <c r="W10" s="4" t="s">
        <v>4</v>
      </c>
      <c r="X10" s="8">
        <v>0.62070000171661377</v>
      </c>
      <c r="Y10" s="8">
        <v>0.5910000205039978</v>
      </c>
      <c r="Z10" s="8">
        <v>0.59350001811981201</v>
      </c>
      <c r="AA10" s="8">
        <v>0.58660000562667847</v>
      </c>
      <c r="AB10" s="8">
        <f t="shared" si="5"/>
        <v>0.59795001149177551</v>
      </c>
      <c r="AC10" s="8">
        <f t="shared" si="6"/>
        <v>0.55225001089274883</v>
      </c>
      <c r="AD10" s="9">
        <f t="shared" si="7"/>
        <v>2209.0000435709953</v>
      </c>
    </row>
    <row r="11" spans="1:30" x14ac:dyDescent="0.2">
      <c r="A11" t="s">
        <v>28</v>
      </c>
      <c r="B11" s="4" t="s">
        <v>5</v>
      </c>
      <c r="C11" s="8">
        <v>0.17659999430179596</v>
      </c>
      <c r="D11" s="8">
        <v>0.16290000081062317</v>
      </c>
      <c r="E11" s="8">
        <v>0.15919999778270721</v>
      </c>
      <c r="F11" s="8">
        <f t="shared" si="8"/>
        <v>0.16623333096504211</v>
      </c>
      <c r="G11" s="8">
        <f t="shared" si="0"/>
        <v>0.1091999982794126</v>
      </c>
      <c r="H11" s="9">
        <f t="shared" si="1"/>
        <v>291.19999541176696</v>
      </c>
      <c r="K11" t="s">
        <v>23</v>
      </c>
      <c r="L11" s="4" t="s">
        <v>5</v>
      </c>
      <c r="M11" s="8">
        <v>0.5396999716758728</v>
      </c>
      <c r="N11" s="8">
        <v>0.46979999542236328</v>
      </c>
      <c r="O11" s="8">
        <v>0.37000000476837158</v>
      </c>
      <c r="P11" s="8">
        <v>0.3499000072479248</v>
      </c>
      <c r="Q11" s="8">
        <f t="shared" si="2"/>
        <v>0.43234999477863312</v>
      </c>
      <c r="R11" s="8">
        <f t="shared" si="3"/>
        <v>0.37059999443590641</v>
      </c>
      <c r="S11" s="9">
        <f t="shared" si="4"/>
        <v>1482.3999777436256</v>
      </c>
      <c r="V11" s="1" t="s">
        <v>29</v>
      </c>
      <c r="W11" s="4" t="s">
        <v>5</v>
      </c>
      <c r="X11" s="8">
        <v>0.61690002679824829</v>
      </c>
      <c r="Y11" s="8">
        <v>0.59789997339248657</v>
      </c>
      <c r="Z11" s="8">
        <v>0.58209997415542603</v>
      </c>
      <c r="AA11" s="8">
        <v>0.60409998893737793</v>
      </c>
      <c r="AB11" s="8">
        <f t="shared" si="5"/>
        <v>0.6002499908208847</v>
      </c>
      <c r="AC11" s="8">
        <f t="shared" si="6"/>
        <v>0.55454999022185802</v>
      </c>
      <c r="AD11" s="9">
        <f t="shared" si="7"/>
        <v>2218.1999608874321</v>
      </c>
    </row>
    <row r="12" spans="1:30" x14ac:dyDescent="0.2">
      <c r="A12" t="s">
        <v>30</v>
      </c>
      <c r="B12" s="4" t="s">
        <v>6</v>
      </c>
      <c r="C12" s="8">
        <v>0.65930002927780151</v>
      </c>
      <c r="D12" s="8">
        <v>0.58370000123977661</v>
      </c>
      <c r="E12" s="8">
        <v>0.56169998645782471</v>
      </c>
      <c r="F12" s="8">
        <f t="shared" si="8"/>
        <v>0.60156667232513428</v>
      </c>
      <c r="G12" s="8">
        <f t="shared" si="0"/>
        <v>0.54453333963950479</v>
      </c>
      <c r="H12" s="9">
        <f t="shared" si="1"/>
        <v>1452.0889057053462</v>
      </c>
      <c r="K12" t="s">
        <v>31</v>
      </c>
      <c r="L12" s="4" t="s">
        <v>6</v>
      </c>
      <c r="M12" s="8">
        <v>0.57840001583099365</v>
      </c>
      <c r="N12" s="8">
        <v>0.53460001945495605</v>
      </c>
      <c r="O12" s="8">
        <v>0.44629999995231628</v>
      </c>
      <c r="P12" s="8">
        <v>0.38089999556541443</v>
      </c>
      <c r="Q12" s="8">
        <f t="shared" si="2"/>
        <v>0.4850500077009201</v>
      </c>
      <c r="R12" s="8">
        <f t="shared" si="3"/>
        <v>0.4233000073581934</v>
      </c>
      <c r="S12" s="9">
        <f t="shared" si="4"/>
        <v>1693.2000294327736</v>
      </c>
      <c r="V12" s="1" t="s">
        <v>32</v>
      </c>
      <c r="W12" s="4" t="s">
        <v>6</v>
      </c>
      <c r="X12" s="8">
        <v>0.6128000020980835</v>
      </c>
      <c r="Y12" s="8">
        <v>0.60420000553131104</v>
      </c>
      <c r="Z12" s="8">
        <v>0.60390001535415649</v>
      </c>
      <c r="AA12" s="8">
        <v>0.61580002307891846</v>
      </c>
      <c r="AB12" s="8">
        <f t="shared" si="5"/>
        <v>0.60917501151561737</v>
      </c>
      <c r="AC12" s="8">
        <f t="shared" si="6"/>
        <v>0.56347501091659069</v>
      </c>
      <c r="AD12" s="9">
        <f t="shared" si="7"/>
        <v>2253.9000436663628</v>
      </c>
    </row>
    <row r="13" spans="1:30" x14ac:dyDescent="0.2">
      <c r="A13" t="s">
        <v>33</v>
      </c>
      <c r="B13" s="4" t="s">
        <v>7</v>
      </c>
      <c r="C13" s="8">
        <v>0.67680001258850098</v>
      </c>
      <c r="D13" s="8">
        <v>0.64440000057220459</v>
      </c>
      <c r="E13" s="8">
        <v>0.60799998044967651</v>
      </c>
      <c r="F13" s="8">
        <f t="shared" si="8"/>
        <v>0.64306666453679406</v>
      </c>
      <c r="G13" s="8">
        <f t="shared" si="0"/>
        <v>0.58603333185116457</v>
      </c>
      <c r="H13" s="9">
        <f t="shared" si="1"/>
        <v>1562.7555516031055</v>
      </c>
      <c r="K13" s="1" t="s">
        <v>26</v>
      </c>
      <c r="L13" s="4" t="s">
        <v>7</v>
      </c>
      <c r="M13" s="8">
        <v>0.58480000495910645</v>
      </c>
      <c r="N13" s="8">
        <v>0.55989998579025269</v>
      </c>
      <c r="O13" s="8">
        <v>0.46700000762939453</v>
      </c>
      <c r="P13" s="8">
        <v>0.45399999618530273</v>
      </c>
      <c r="Q13" s="8">
        <f t="shared" si="2"/>
        <v>0.5164249986410141</v>
      </c>
      <c r="R13" s="8">
        <f t="shared" si="3"/>
        <v>0.45467499829828739</v>
      </c>
      <c r="S13" s="9">
        <f t="shared" si="4"/>
        <v>1818.6999931931496</v>
      </c>
      <c r="W13" s="4"/>
      <c r="X13" s="4">
        <v>5</v>
      </c>
      <c r="Y13" s="4">
        <v>6</v>
      </c>
      <c r="Z13" s="4">
        <v>7</v>
      </c>
      <c r="AA13" s="4">
        <v>8</v>
      </c>
      <c r="AB13" s="10"/>
      <c r="AC13" s="10"/>
      <c r="AD13" s="10"/>
    </row>
    <row r="14" spans="1:30" x14ac:dyDescent="0.2">
      <c r="B14" s="4"/>
      <c r="C14" s="7">
        <v>4</v>
      </c>
      <c r="D14" s="7">
        <v>5</v>
      </c>
      <c r="E14" s="7">
        <v>6</v>
      </c>
      <c r="F14" s="10"/>
      <c r="G14" s="10"/>
      <c r="H14" s="11"/>
      <c r="K14" s="1" t="s">
        <v>34</v>
      </c>
      <c r="L14" s="4" t="s">
        <v>8</v>
      </c>
      <c r="M14" s="8">
        <v>0.53430002927780151</v>
      </c>
      <c r="N14" s="8">
        <v>0.56120002269744873</v>
      </c>
      <c r="O14" s="8">
        <v>0.48949998617172241</v>
      </c>
      <c r="P14" s="8">
        <v>0.5131000280380249</v>
      </c>
      <c r="Q14" s="8">
        <f t="shared" si="2"/>
        <v>0.52452501654624939</v>
      </c>
      <c r="R14" s="8">
        <f t="shared" si="3"/>
        <v>0.46277501620352268</v>
      </c>
      <c r="S14" s="9">
        <f t="shared" si="4"/>
        <v>1851.1000648140907</v>
      </c>
      <c r="V14" t="s">
        <v>35</v>
      </c>
      <c r="W14" s="4" t="s">
        <v>1</v>
      </c>
      <c r="X14" s="2">
        <v>4.5000001788139343E-2</v>
      </c>
      <c r="Y14" s="2">
        <v>4.5499999076128006E-2</v>
      </c>
      <c r="Z14" s="2">
        <v>4.6500001102685928E-2</v>
      </c>
      <c r="AA14" s="2">
        <v>4.5800000429153442E-2</v>
      </c>
      <c r="AB14" s="8">
        <f>AVERAGE(X14:AA14)</f>
        <v>4.570000059902668E-2</v>
      </c>
      <c r="AC14" s="8">
        <f t="shared" si="6"/>
        <v>0</v>
      </c>
      <c r="AD14" s="9">
        <f t="shared" si="7"/>
        <v>0</v>
      </c>
    </row>
    <row r="15" spans="1:30" x14ac:dyDescent="0.2">
      <c r="A15" t="s">
        <v>36</v>
      </c>
      <c r="B15" s="4" t="s">
        <v>1</v>
      </c>
      <c r="C15" s="8">
        <v>0.18170000612735748</v>
      </c>
      <c r="D15" s="8">
        <v>0.18070000410079956</v>
      </c>
      <c r="E15" s="8">
        <v>0.17829999327659607</v>
      </c>
      <c r="F15" s="8">
        <f t="shared" si="8"/>
        <v>0.18023333450158438</v>
      </c>
      <c r="G15" s="8">
        <f t="shared" ref="G15:G20" si="9">F15-$F$22</f>
        <v>0.12320000181595486</v>
      </c>
      <c r="H15" s="9">
        <f t="shared" si="1"/>
        <v>328.53333817587963</v>
      </c>
      <c r="L15" s="4"/>
      <c r="M15" s="7">
        <v>5</v>
      </c>
      <c r="N15" s="7">
        <v>6</v>
      </c>
      <c r="O15" s="7">
        <v>7</v>
      </c>
      <c r="P15" s="7">
        <v>8</v>
      </c>
      <c r="Q15" s="10"/>
      <c r="R15" s="10"/>
      <c r="S15" s="10"/>
      <c r="V15" t="s">
        <v>9</v>
      </c>
      <c r="W15" s="4" t="s">
        <v>2</v>
      </c>
      <c r="X15" s="2">
        <v>4.1900001466274261E-2</v>
      </c>
      <c r="Y15" s="2">
        <v>4.2300000786781311E-2</v>
      </c>
      <c r="Z15" s="2">
        <v>4.179999977350235E-2</v>
      </c>
      <c r="AA15" s="2">
        <v>4.1700001806020737E-2</v>
      </c>
      <c r="AB15" s="8">
        <f t="shared" si="5"/>
        <v>4.1925000958144665E-2</v>
      </c>
      <c r="AC15" s="8">
        <v>0</v>
      </c>
      <c r="AD15" s="9">
        <f t="shared" si="7"/>
        <v>0</v>
      </c>
    </row>
    <row r="16" spans="1:30" x14ac:dyDescent="0.2">
      <c r="A16" t="s">
        <v>37</v>
      </c>
      <c r="B16" s="4" t="s">
        <v>2</v>
      </c>
      <c r="C16" s="8">
        <v>0.57080000638961792</v>
      </c>
      <c r="D16" s="8">
        <v>0.56639999151229858</v>
      </c>
      <c r="E16" s="8">
        <v>0.57359999418258667</v>
      </c>
      <c r="F16" s="8">
        <f t="shared" si="8"/>
        <v>0.57026666402816772</v>
      </c>
      <c r="G16" s="8">
        <f t="shared" si="9"/>
        <v>0.51323333134253823</v>
      </c>
      <c r="H16" s="9">
        <f t="shared" si="1"/>
        <v>1368.6222169134353</v>
      </c>
      <c r="K16" t="s">
        <v>38</v>
      </c>
      <c r="L16" s="4" t="s">
        <v>1</v>
      </c>
      <c r="M16" s="8">
        <v>8.6999997496604919E-2</v>
      </c>
      <c r="N16" s="8">
        <v>8.4700003266334534E-2</v>
      </c>
      <c r="O16" s="8">
        <v>8.9100003242492676E-2</v>
      </c>
      <c r="P16" s="8">
        <v>8.8699996471405029E-2</v>
      </c>
      <c r="Q16" s="8">
        <f t="shared" si="2"/>
        <v>8.737500011920929E-2</v>
      </c>
      <c r="R16" s="8">
        <f t="shared" si="3"/>
        <v>2.5624999776482582E-2</v>
      </c>
      <c r="S16" s="9">
        <f t="shared" si="4"/>
        <v>102.49999910593033</v>
      </c>
      <c r="V16" t="s">
        <v>39</v>
      </c>
      <c r="W16" s="4" t="s">
        <v>3</v>
      </c>
      <c r="X16" s="2">
        <v>4.5400001108646393E-2</v>
      </c>
      <c r="Y16" s="2">
        <v>4.6999998390674591E-2</v>
      </c>
      <c r="Z16" s="2">
        <v>4.6700000762939453E-2</v>
      </c>
      <c r="AA16" s="2">
        <v>4.7899998724460602E-2</v>
      </c>
      <c r="AB16" s="8">
        <f t="shared" si="5"/>
        <v>4.674999974668026E-2</v>
      </c>
      <c r="AC16" s="8">
        <f t="shared" si="6"/>
        <v>1.0499991476535797E-3</v>
      </c>
      <c r="AD16" s="9">
        <f t="shared" si="7"/>
        <v>4.1999965906143188</v>
      </c>
    </row>
    <row r="17" spans="1:19" x14ac:dyDescent="0.2">
      <c r="A17" t="s">
        <v>40</v>
      </c>
      <c r="B17" s="4" t="s">
        <v>3</v>
      </c>
      <c r="C17" s="8">
        <v>0.61729997396469116</v>
      </c>
      <c r="D17" s="8">
        <v>0.59369999170303345</v>
      </c>
      <c r="E17" s="8">
        <v>0.59890002012252808</v>
      </c>
      <c r="F17" s="8">
        <f t="shared" si="8"/>
        <v>0.6032999952634176</v>
      </c>
      <c r="G17" s="8">
        <f t="shared" si="9"/>
        <v>0.54626666257778811</v>
      </c>
      <c r="H17" s="9">
        <f t="shared" si="1"/>
        <v>1456.7111002074348</v>
      </c>
      <c r="K17" s="1" t="s">
        <v>28</v>
      </c>
      <c r="L17" s="4" t="s">
        <v>2</v>
      </c>
      <c r="M17" s="8">
        <v>6.589999794960022E-2</v>
      </c>
      <c r="N17" s="8">
        <v>6.6100001335144043E-2</v>
      </c>
      <c r="O17" s="8">
        <v>6.7800000309944153E-2</v>
      </c>
      <c r="P17" s="8">
        <v>6.8700000643730164E-2</v>
      </c>
      <c r="Q17" s="8">
        <f t="shared" si="2"/>
        <v>6.7125000059604645E-2</v>
      </c>
      <c r="R17" s="8">
        <f t="shared" si="3"/>
        <v>5.3749997168779373E-3</v>
      </c>
      <c r="S17" s="9">
        <f>(R17/(10*0.025))*1000</f>
        <v>21.499998867511749</v>
      </c>
    </row>
    <row r="18" spans="1:19" x14ac:dyDescent="0.2">
      <c r="A18" t="s">
        <v>22</v>
      </c>
      <c r="B18" s="4" t="s">
        <v>4</v>
      </c>
      <c r="C18" s="8">
        <v>0.17239999771118164</v>
      </c>
      <c r="D18" s="8">
        <v>0.17239999771118164</v>
      </c>
      <c r="E18" s="8">
        <v>0.17309999465942383</v>
      </c>
      <c r="F18" s="8">
        <f t="shared" si="8"/>
        <v>0.17263333002726236</v>
      </c>
      <c r="G18" s="8">
        <f t="shared" si="9"/>
        <v>0.11559999734163284</v>
      </c>
      <c r="H18" s="9">
        <f t="shared" si="1"/>
        <v>308.26665957768756</v>
      </c>
      <c r="K18" t="s">
        <v>30</v>
      </c>
      <c r="L18" s="4" t="s">
        <v>3</v>
      </c>
      <c r="M18" s="8">
        <v>0.49169999361038208</v>
      </c>
      <c r="N18" s="8">
        <v>0.45699998736381531</v>
      </c>
      <c r="O18" s="8">
        <v>0.48469999432563782</v>
      </c>
      <c r="P18" s="8">
        <v>0.53519999980926514</v>
      </c>
      <c r="Q18" s="8">
        <f t="shared" si="2"/>
        <v>0.49214999377727509</v>
      </c>
      <c r="R18" s="8">
        <f t="shared" si="3"/>
        <v>0.43039999343454838</v>
      </c>
      <c r="S18" s="9">
        <f t="shared" si="4"/>
        <v>1721.5999737381935</v>
      </c>
    </row>
    <row r="19" spans="1:19" x14ac:dyDescent="0.2">
      <c r="A19" t="s">
        <v>25</v>
      </c>
      <c r="B19" s="4" t="s">
        <v>5</v>
      </c>
      <c r="C19" s="8">
        <v>0.57510000467300415</v>
      </c>
      <c r="D19" s="8">
        <v>0.59859997034072876</v>
      </c>
      <c r="E19" s="8">
        <v>0.61349999904632568</v>
      </c>
      <c r="F19" s="8">
        <f t="shared" si="8"/>
        <v>0.59573332468668616</v>
      </c>
      <c r="G19" s="8">
        <f t="shared" si="9"/>
        <v>0.53869999200105667</v>
      </c>
      <c r="H19" s="9">
        <f t="shared" si="1"/>
        <v>1436.5333120028179</v>
      </c>
      <c r="K19" t="s">
        <v>33</v>
      </c>
      <c r="L19" s="4" t="s">
        <v>4</v>
      </c>
      <c r="M19" s="8">
        <v>0.40929999947547913</v>
      </c>
      <c r="N19" s="8">
        <v>0.38899999856948853</v>
      </c>
      <c r="O19" s="8">
        <v>0.43560001254081726</v>
      </c>
      <c r="P19" s="8">
        <v>0.4593999981880188</v>
      </c>
      <c r="Q19" s="8">
        <f t="shared" si="2"/>
        <v>0.42332500219345093</v>
      </c>
      <c r="R19" s="8">
        <f t="shared" si="3"/>
        <v>0.36157500185072422</v>
      </c>
      <c r="S19" s="9">
        <f t="shared" si="4"/>
        <v>1446.3000074028969</v>
      </c>
    </row>
    <row r="20" spans="1:19" x14ac:dyDescent="0.2">
      <c r="A20" t="s">
        <v>27</v>
      </c>
      <c r="B20" s="4" t="s">
        <v>6</v>
      </c>
      <c r="C20" s="8">
        <v>0.59850001335144043</v>
      </c>
      <c r="D20" s="8">
        <v>0.61500000953674316</v>
      </c>
      <c r="E20" s="8">
        <v>0.6435999870300293</v>
      </c>
      <c r="F20" s="8">
        <f t="shared" si="8"/>
        <v>0.6190333366394043</v>
      </c>
      <c r="G20" s="8">
        <f t="shared" si="9"/>
        <v>0.56200000395377481</v>
      </c>
      <c r="H20" s="9">
        <f t="shared" si="1"/>
        <v>1498.6666772100662</v>
      </c>
      <c r="K20" s="1" t="s">
        <v>41</v>
      </c>
      <c r="L20" s="4" t="s">
        <v>5</v>
      </c>
      <c r="M20" s="8">
        <v>0.40400001406669617</v>
      </c>
      <c r="N20" s="8">
        <v>0.43309998512268066</v>
      </c>
      <c r="O20" s="8">
        <v>0.43599998950958252</v>
      </c>
      <c r="P20" s="8">
        <v>0.55239999294281006</v>
      </c>
      <c r="Q20" s="8">
        <f t="shared" si="2"/>
        <v>0.45637499541044235</v>
      </c>
      <c r="R20" s="8">
        <f t="shared" si="3"/>
        <v>0.39462499506771564</v>
      </c>
      <c r="S20" s="9">
        <f t="shared" si="4"/>
        <v>1578.4999802708626</v>
      </c>
    </row>
    <row r="21" spans="1:19" x14ac:dyDescent="0.2">
      <c r="B21" s="4"/>
      <c r="C21" s="7">
        <v>7</v>
      </c>
      <c r="D21" s="7">
        <v>8</v>
      </c>
      <c r="E21" s="7">
        <v>9</v>
      </c>
      <c r="F21" s="10"/>
      <c r="G21" s="10"/>
      <c r="H21" s="11"/>
      <c r="K21" s="1" t="s">
        <v>42</v>
      </c>
      <c r="L21" s="4" t="s">
        <v>6</v>
      </c>
      <c r="M21" s="8">
        <v>0.46320000290870667</v>
      </c>
      <c r="N21" s="8">
        <v>0.45669999718666077</v>
      </c>
      <c r="O21" s="8">
        <v>0.48039999604225159</v>
      </c>
      <c r="P21" s="8">
        <v>0.49610000848770142</v>
      </c>
      <c r="Q21" s="8">
        <f t="shared" si="2"/>
        <v>0.47410000115633011</v>
      </c>
      <c r="R21" s="8">
        <f t="shared" si="3"/>
        <v>0.4123500008136034</v>
      </c>
      <c r="S21" s="9">
        <f t="shared" si="4"/>
        <v>1649.4000032544136</v>
      </c>
    </row>
    <row r="22" spans="1:19" x14ac:dyDescent="0.2">
      <c r="A22" t="s">
        <v>35</v>
      </c>
      <c r="B22" s="4" t="s">
        <v>4</v>
      </c>
      <c r="C22" s="8">
        <v>4.6100001782178879E-2</v>
      </c>
      <c r="D22" s="8">
        <v>5.299999937415123E-2</v>
      </c>
      <c r="E22" s="8">
        <v>7.1999996900558472E-2</v>
      </c>
      <c r="F22" s="8">
        <f>AVERAGE(C22:E22)</f>
        <v>5.7033332685629524E-2</v>
      </c>
      <c r="G22" s="8">
        <f>F22-$F$22</f>
        <v>0</v>
      </c>
      <c r="H22" s="9">
        <f>(G22/(15*0.025))*1000</f>
        <v>0</v>
      </c>
      <c r="K22" t="s">
        <v>36</v>
      </c>
      <c r="L22" s="4" t="s">
        <v>7</v>
      </c>
      <c r="M22" s="8">
        <v>0.10289999842643738</v>
      </c>
      <c r="N22" s="8">
        <v>0.10109999775886536</v>
      </c>
      <c r="O22" s="8">
        <v>0.10050000250339508</v>
      </c>
      <c r="P22" s="8">
        <v>0.10249999910593033</v>
      </c>
      <c r="Q22" s="8">
        <f t="shared" si="2"/>
        <v>0.10174999944865704</v>
      </c>
      <c r="R22" s="8">
        <f t="shared" si="3"/>
        <v>3.9999999105930328E-2</v>
      </c>
      <c r="S22" s="9">
        <f t="shared" si="4"/>
        <v>159.99999642372131</v>
      </c>
    </row>
    <row r="23" spans="1:19" x14ac:dyDescent="0.2">
      <c r="A23" t="s">
        <v>9</v>
      </c>
      <c r="B23" s="4" t="s">
        <v>5</v>
      </c>
      <c r="C23" s="8">
        <v>4.8099998384714127E-2</v>
      </c>
      <c r="D23" s="8">
        <v>4.8000000417232513E-2</v>
      </c>
      <c r="E23" s="8">
        <v>5.3700000047683716E-2</v>
      </c>
      <c r="F23" s="8">
        <f>AVERAGE(C23:E23)</f>
        <v>4.9933332949876785E-2</v>
      </c>
      <c r="G23" s="8">
        <v>0</v>
      </c>
      <c r="H23" s="9">
        <f>(G23/(15*0.025))*1000</f>
        <v>0</v>
      </c>
      <c r="K23" t="s">
        <v>43</v>
      </c>
      <c r="L23" s="4" t="s">
        <v>8</v>
      </c>
      <c r="M23" s="8">
        <v>0.14790000021457672</v>
      </c>
      <c r="N23" s="8">
        <v>0.14810000360012054</v>
      </c>
      <c r="O23" s="8">
        <v>0.1534000039100647</v>
      </c>
      <c r="P23" s="8">
        <v>0.16419999301433563</v>
      </c>
      <c r="Q23" s="8">
        <f t="shared" si="2"/>
        <v>0.1534000001847744</v>
      </c>
      <c r="R23" s="8">
        <f t="shared" si="3"/>
        <v>9.1649999842047691E-2</v>
      </c>
      <c r="S23" s="9">
        <f t="shared" si="4"/>
        <v>366.59999936819077</v>
      </c>
    </row>
    <row r="24" spans="1:19" x14ac:dyDescent="0.2">
      <c r="A24" t="s">
        <v>39</v>
      </c>
      <c r="B24" s="4" t="s">
        <v>6</v>
      </c>
      <c r="C24" s="8">
        <v>4.349999874830246E-2</v>
      </c>
      <c r="D24" s="8">
        <v>4.2899999767541885E-2</v>
      </c>
      <c r="E24" s="8">
        <v>4.5000001788139343E-2</v>
      </c>
      <c r="F24" s="8">
        <f>AVERAGE(C24:E24)</f>
        <v>4.3800000101327896E-2</v>
      </c>
      <c r="G24" s="8">
        <v>0</v>
      </c>
      <c r="H24" s="9">
        <f>(G24/(15*0.025))*1000</f>
        <v>0</v>
      </c>
      <c r="L24" s="4"/>
      <c r="M24" s="7">
        <v>9</v>
      </c>
      <c r="N24" s="7">
        <v>10</v>
      </c>
      <c r="O24" s="7">
        <v>11</v>
      </c>
      <c r="P24" s="7">
        <v>12</v>
      </c>
      <c r="Q24" s="10"/>
      <c r="R24" s="10"/>
      <c r="S24" s="10"/>
    </row>
    <row r="25" spans="1:19" x14ac:dyDescent="0.2">
      <c r="K25" t="s">
        <v>44</v>
      </c>
      <c r="L25" s="4" t="s">
        <v>1</v>
      </c>
      <c r="M25" s="8">
        <v>0.62690001726150513</v>
      </c>
      <c r="N25" s="8">
        <v>0.63380002975463867</v>
      </c>
      <c r="O25" s="8">
        <v>0.64459997415542603</v>
      </c>
      <c r="P25" s="8">
        <v>0.63120001554489136</v>
      </c>
      <c r="Q25" s="8">
        <f t="shared" si="2"/>
        <v>0.6341250091791153</v>
      </c>
      <c r="R25" s="8">
        <f t="shared" si="3"/>
        <v>0.57237500883638859</v>
      </c>
      <c r="S25" s="9">
        <f t="shared" si="4"/>
        <v>2289.5000353455544</v>
      </c>
    </row>
    <row r="26" spans="1:19" x14ac:dyDescent="0.2">
      <c r="K26" s="1" t="s">
        <v>37</v>
      </c>
      <c r="L26" s="4" t="s">
        <v>2</v>
      </c>
      <c r="M26" s="8">
        <v>0.57300001382827759</v>
      </c>
      <c r="N26" s="8">
        <v>0.60989999771118164</v>
      </c>
      <c r="O26" s="8">
        <v>0.616100013256073</v>
      </c>
      <c r="P26" s="8">
        <v>0.66159999370574951</v>
      </c>
      <c r="Q26" s="8">
        <f t="shared" si="2"/>
        <v>0.61515000462532043</v>
      </c>
      <c r="R26" s="8">
        <f t="shared" si="3"/>
        <v>0.55340000428259373</v>
      </c>
      <c r="S26" s="9">
        <f t="shared" si="4"/>
        <v>2213.6000171303749</v>
      </c>
    </row>
    <row r="27" spans="1:19" x14ac:dyDescent="0.2">
      <c r="K27" t="s">
        <v>40</v>
      </c>
      <c r="L27" s="4" t="s">
        <v>3</v>
      </c>
      <c r="M27" s="8">
        <v>0.5778999924659729</v>
      </c>
      <c r="N27" s="8">
        <v>0.59920001029968262</v>
      </c>
      <c r="O27" s="8">
        <v>0.62010002136230469</v>
      </c>
      <c r="P27" s="8">
        <v>0.65170001983642578</v>
      </c>
      <c r="Q27" s="8">
        <f t="shared" si="2"/>
        <v>0.6122250109910965</v>
      </c>
      <c r="R27" s="8">
        <f t="shared" si="3"/>
        <v>0.55047501064836979</v>
      </c>
      <c r="S27" s="9">
        <f t="shared" si="4"/>
        <v>2201.9000425934792</v>
      </c>
    </row>
    <row r="28" spans="1:19" x14ac:dyDescent="0.2">
      <c r="K28" t="s">
        <v>45</v>
      </c>
      <c r="L28" s="4" t="s">
        <v>4</v>
      </c>
      <c r="M28" s="8">
        <v>0.55720001459121704</v>
      </c>
      <c r="N28" s="8">
        <v>0.58639997243881226</v>
      </c>
      <c r="O28" s="8">
        <v>0.57349997758865356</v>
      </c>
      <c r="P28" s="8">
        <v>0.64270001649856567</v>
      </c>
      <c r="Q28" s="8">
        <f t="shared" si="2"/>
        <v>0.58994999527931213</v>
      </c>
      <c r="R28" s="8">
        <f t="shared" si="3"/>
        <v>0.52819999493658543</v>
      </c>
      <c r="S28" s="9">
        <f t="shared" si="4"/>
        <v>2112.7999797463417</v>
      </c>
    </row>
    <row r="29" spans="1:19" x14ac:dyDescent="0.2">
      <c r="K29" t="s">
        <v>35</v>
      </c>
      <c r="L29" s="4" t="s">
        <v>5</v>
      </c>
      <c r="M29" s="8">
        <v>6.25E-2</v>
      </c>
      <c r="N29" s="8">
        <v>5.0400000065565109E-2</v>
      </c>
      <c r="O29" s="8">
        <v>7.6200000941753387E-2</v>
      </c>
      <c r="P29" s="8">
        <v>5.7900000363588333E-2</v>
      </c>
      <c r="Q29" s="8">
        <f t="shared" si="2"/>
        <v>6.1750000342726707E-2</v>
      </c>
      <c r="R29" s="8">
        <f t="shared" si="3"/>
        <v>0</v>
      </c>
      <c r="S29" s="9">
        <f t="shared" si="4"/>
        <v>0</v>
      </c>
    </row>
    <row r="30" spans="1:19" x14ac:dyDescent="0.2">
      <c r="K30" t="s">
        <v>9</v>
      </c>
      <c r="L30" s="4" t="s">
        <v>6</v>
      </c>
      <c r="M30" s="8">
        <v>4.309999942779541E-2</v>
      </c>
      <c r="N30" s="8">
        <v>4.2100001126527786E-2</v>
      </c>
      <c r="O30" s="8">
        <v>4.1999999433755875E-2</v>
      </c>
      <c r="P30" s="8">
        <v>4.1900001466274261E-2</v>
      </c>
      <c r="Q30" s="8">
        <f t="shared" si="2"/>
        <v>4.2275000363588333E-2</v>
      </c>
      <c r="R30" s="8">
        <v>0</v>
      </c>
      <c r="S30" s="9">
        <f t="shared" si="4"/>
        <v>0</v>
      </c>
    </row>
    <row r="31" spans="1:19" x14ac:dyDescent="0.2">
      <c r="K31" t="s">
        <v>39</v>
      </c>
      <c r="L31" s="4" t="s">
        <v>7</v>
      </c>
      <c r="M31" s="8">
        <v>4.7800000756978989E-2</v>
      </c>
      <c r="N31" s="8">
        <v>4.8700001090764999E-2</v>
      </c>
      <c r="O31" s="8">
        <v>4.9199998378753662E-2</v>
      </c>
      <c r="P31" s="8">
        <v>4.6500001102685928E-2</v>
      </c>
      <c r="Q31" s="8">
        <f t="shared" si="2"/>
        <v>4.8050000332295895E-2</v>
      </c>
      <c r="R31" s="8">
        <v>0</v>
      </c>
      <c r="S31" s="9">
        <f t="shared" si="4"/>
        <v>0</v>
      </c>
    </row>
    <row r="32" spans="1:19" x14ac:dyDescent="0.2">
      <c r="L32" s="12"/>
    </row>
    <row r="36" spans="3:13" x14ac:dyDescent="0.2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3:13" x14ac:dyDescent="0.2">
      <c r="C37" s="9"/>
      <c r="D37" s="9"/>
      <c r="E37" s="9"/>
      <c r="F37" s="9"/>
      <c r="G37" s="9"/>
      <c r="H37" s="9"/>
      <c r="I37" s="9"/>
      <c r="J37" s="9"/>
      <c r="K37" s="9"/>
      <c r="M37" s="9"/>
    </row>
    <row r="38" spans="3:13" x14ac:dyDescent="0.2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CPRG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2021-07-26T08:49:31Z</cp:lastPrinted>
  <dcterms:created xsi:type="dcterms:W3CDTF">2020-09-23T09:52:03Z</dcterms:created>
  <dcterms:modified xsi:type="dcterms:W3CDTF">2021-09-07T18:21:25Z</dcterms:modified>
</cp:coreProperties>
</file>