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46FA456E-5FD8-274D-81A4-59A9D6C74C5D}" xr6:coauthVersionLast="47" xr6:coauthVersionMax="47" xr10:uidLastSave="{00000000-0000-0000-0000-000000000000}"/>
  <bookViews>
    <workbookView xWindow="33440" yWindow="-3320" windowWidth="25600" windowHeight="17400" tabRatio="500" activeTab="1" xr2:uid="{00000000-000D-0000-FFFF-FFFF00000000}"/>
  </bookViews>
  <sheets>
    <sheet name="Figure 5c" sheetId="1" r:id="rId1"/>
    <sheet name="Figure 5d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1" l="1"/>
  <c r="J18" i="1"/>
  <c r="M17" i="1"/>
  <c r="M16" i="1"/>
  <c r="J16" i="1"/>
  <c r="I16" i="1"/>
  <c r="J45" i="1" l="1"/>
  <c r="N45" i="1" s="1"/>
  <c r="S45" i="1" s="1"/>
  <c r="K53" i="1"/>
  <c r="N43" i="1"/>
  <c r="N53" i="1"/>
  <c r="N51" i="1"/>
  <c r="O53" i="1"/>
  <c r="K52" i="1"/>
  <c r="O52" i="1" s="1"/>
  <c r="K51" i="1"/>
  <c r="O51" i="1" s="1"/>
  <c r="K50" i="1"/>
  <c r="O50" i="1" s="1"/>
  <c r="J53" i="1"/>
  <c r="J52" i="1"/>
  <c r="N52" i="1" s="1"/>
  <c r="J51" i="1"/>
  <c r="J50" i="1"/>
  <c r="N50" i="1" s="1"/>
  <c r="I53" i="1"/>
  <c r="M53" i="1" s="1"/>
  <c r="I52" i="1"/>
  <c r="M52" i="1" s="1"/>
  <c r="I51" i="1"/>
  <c r="M51" i="1" s="1"/>
  <c r="I50" i="1"/>
  <c r="M50" i="1" s="1"/>
  <c r="H53" i="1"/>
  <c r="L53" i="1" s="1"/>
  <c r="H52" i="1"/>
  <c r="L52" i="1" s="1"/>
  <c r="H51" i="1"/>
  <c r="L51" i="1" s="1"/>
  <c r="H50" i="1"/>
  <c r="L50" i="1" s="1"/>
  <c r="M45" i="1"/>
  <c r="M44" i="1"/>
  <c r="L43" i="1"/>
  <c r="K46" i="1"/>
  <c r="O46" i="1" s="1"/>
  <c r="K45" i="1"/>
  <c r="O45" i="1" s="1"/>
  <c r="K44" i="1"/>
  <c r="O44" i="1" s="1"/>
  <c r="K43" i="1"/>
  <c r="O43" i="1" s="1"/>
  <c r="J46" i="1"/>
  <c r="N46" i="1" s="1"/>
  <c r="J44" i="1"/>
  <c r="N44" i="1" s="1"/>
  <c r="J43" i="1"/>
  <c r="I43" i="1"/>
  <c r="M43" i="1" s="1"/>
  <c r="I46" i="1"/>
  <c r="M46" i="1" s="1"/>
  <c r="I45" i="1"/>
  <c r="I44" i="1"/>
  <c r="H46" i="1"/>
  <c r="L46" i="1" s="1"/>
  <c r="H45" i="1"/>
  <c r="L45" i="1" s="1"/>
  <c r="H44" i="1"/>
  <c r="L44" i="1" s="1"/>
  <c r="H43" i="1"/>
  <c r="I26" i="1"/>
  <c r="K26" i="1" s="1"/>
  <c r="I25" i="1"/>
  <c r="K25" i="1" s="1"/>
  <c r="I24" i="1"/>
  <c r="K24" i="1" s="1"/>
  <c r="I23" i="1"/>
  <c r="K23" i="1" s="1"/>
  <c r="H26" i="1"/>
  <c r="J26" i="1" s="1"/>
  <c r="H25" i="1"/>
  <c r="J25" i="1" s="1"/>
  <c r="H24" i="1"/>
  <c r="J24" i="1" s="1"/>
  <c r="H23" i="1"/>
  <c r="J23" i="1" s="1"/>
  <c r="I19" i="1"/>
  <c r="K19" i="1" s="1"/>
  <c r="I18" i="1"/>
  <c r="I17" i="1"/>
  <c r="K17" i="1" s="1"/>
  <c r="K16" i="1"/>
  <c r="H19" i="1"/>
  <c r="J19" i="1" s="1"/>
  <c r="H18" i="1"/>
  <c r="H17" i="1"/>
  <c r="J17" i="1" s="1"/>
  <c r="H16" i="1"/>
  <c r="K33" i="2"/>
  <c r="N33" i="2" s="1"/>
  <c r="L9" i="2"/>
  <c r="O9" i="2" s="1"/>
  <c r="L8" i="2"/>
  <c r="O8" i="2" s="1"/>
  <c r="K9" i="2"/>
  <c r="N9" i="2" s="1"/>
  <c r="K8" i="2"/>
  <c r="N8" i="2" s="1"/>
  <c r="J9" i="2"/>
  <c r="M9" i="2" s="1"/>
  <c r="J8" i="2"/>
  <c r="M8" i="2" s="1"/>
  <c r="BB45" i="2"/>
  <c r="BE45" i="2" s="1"/>
  <c r="BA45" i="2"/>
  <c r="BD45" i="2" s="1"/>
  <c r="AZ45" i="2"/>
  <c r="BC45" i="2" s="1"/>
  <c r="AZ44" i="2"/>
  <c r="BC44" i="2" s="1"/>
  <c r="BA44" i="2"/>
  <c r="BD44" i="2" s="1"/>
  <c r="BB44" i="2"/>
  <c r="BE44" i="2" s="1"/>
  <c r="BB39" i="2"/>
  <c r="BE39" i="2" s="1"/>
  <c r="BA39" i="2"/>
  <c r="BD39" i="2" s="1"/>
  <c r="AZ39" i="2"/>
  <c r="BC39" i="2" s="1"/>
  <c r="AZ38" i="2"/>
  <c r="BC38" i="2" s="1"/>
  <c r="BA38" i="2"/>
  <c r="BD38" i="2" s="1"/>
  <c r="BB38" i="2"/>
  <c r="BE38" i="2" s="1"/>
  <c r="BB33" i="2"/>
  <c r="BE33" i="2" s="1"/>
  <c r="BA33" i="2"/>
  <c r="BD33" i="2" s="1"/>
  <c r="AZ33" i="2"/>
  <c r="BC33" i="2" s="1"/>
  <c r="AZ32" i="2"/>
  <c r="BC32" i="2" s="1"/>
  <c r="BA32" i="2"/>
  <c r="BD32" i="2" s="1"/>
  <c r="BB32" i="2"/>
  <c r="BE32" i="2" s="1"/>
  <c r="BB27" i="2"/>
  <c r="BE27" i="2" s="1"/>
  <c r="BA27" i="2"/>
  <c r="BD27" i="2" s="1"/>
  <c r="AZ27" i="2"/>
  <c r="BC27" i="2" s="1"/>
  <c r="AZ26" i="2"/>
  <c r="BC26" i="2" s="1"/>
  <c r="BA26" i="2"/>
  <c r="BD26" i="2" s="1"/>
  <c r="BB26" i="2"/>
  <c r="BE26" i="2" s="1"/>
  <c r="BB21" i="2"/>
  <c r="BE21" i="2" s="1"/>
  <c r="BA21" i="2"/>
  <c r="BD21" i="2" s="1"/>
  <c r="AZ21" i="2"/>
  <c r="BC21" i="2" s="1"/>
  <c r="AZ20" i="2"/>
  <c r="BC20" i="2" s="1"/>
  <c r="BA20" i="2"/>
  <c r="BD20" i="2" s="1"/>
  <c r="BB20" i="2"/>
  <c r="BE20" i="2" s="1"/>
  <c r="BB15" i="2"/>
  <c r="BE15" i="2" s="1"/>
  <c r="BA15" i="2"/>
  <c r="BD15" i="2" s="1"/>
  <c r="AZ15" i="2"/>
  <c r="BC15" i="2" s="1"/>
  <c r="AZ14" i="2"/>
  <c r="BC14" i="2" s="1"/>
  <c r="BA14" i="2"/>
  <c r="BD14" i="2" s="1"/>
  <c r="BB14" i="2"/>
  <c r="BE14" i="2" s="1"/>
  <c r="BB9" i="2"/>
  <c r="BE9" i="2" s="1"/>
  <c r="BA9" i="2"/>
  <c r="BD9" i="2"/>
  <c r="AZ9" i="2"/>
  <c r="BC9" i="2" s="1"/>
  <c r="AZ8" i="2"/>
  <c r="BC8" i="2" s="1"/>
  <c r="BA8" i="2"/>
  <c r="BD8" i="2" s="1"/>
  <c r="BB8" i="2"/>
  <c r="BE8" i="2" s="1"/>
  <c r="AG45" i="2"/>
  <c r="AJ45" i="2" s="1"/>
  <c r="AF45" i="2"/>
  <c r="AI45" i="2" s="1"/>
  <c r="AE45" i="2"/>
  <c r="AH45" i="2" s="1"/>
  <c r="AE44" i="2"/>
  <c r="AH44" i="2" s="1"/>
  <c r="AF44" i="2"/>
  <c r="AI44" i="2" s="1"/>
  <c r="AG44" i="2"/>
  <c r="AJ44" i="2" s="1"/>
  <c r="AG39" i="2"/>
  <c r="AJ39" i="2" s="1"/>
  <c r="AF39" i="2"/>
  <c r="AI39" i="2" s="1"/>
  <c r="AE39" i="2"/>
  <c r="AH39" i="2" s="1"/>
  <c r="AE38" i="2"/>
  <c r="AH38" i="2" s="1"/>
  <c r="AF38" i="2"/>
  <c r="AI38" i="2" s="1"/>
  <c r="AG38" i="2"/>
  <c r="AJ38" i="2" s="1"/>
  <c r="AG33" i="2"/>
  <c r="AJ33" i="2" s="1"/>
  <c r="AF33" i="2"/>
  <c r="AI33" i="2" s="1"/>
  <c r="AE33" i="2"/>
  <c r="AH33" i="2" s="1"/>
  <c r="AE32" i="2"/>
  <c r="AH32" i="2" s="1"/>
  <c r="AF32" i="2"/>
  <c r="AI32" i="2" s="1"/>
  <c r="AG32" i="2"/>
  <c r="AJ32" i="2"/>
  <c r="AG27" i="2"/>
  <c r="AJ27" i="2" s="1"/>
  <c r="AF27" i="2"/>
  <c r="AI27" i="2" s="1"/>
  <c r="AE27" i="2"/>
  <c r="AH27" i="2" s="1"/>
  <c r="AE26" i="2"/>
  <c r="AH26" i="2" s="1"/>
  <c r="AF26" i="2"/>
  <c r="AI26" i="2" s="1"/>
  <c r="AG26" i="2"/>
  <c r="AJ26" i="2" s="1"/>
  <c r="AG21" i="2"/>
  <c r="AJ21" i="2" s="1"/>
  <c r="AF21" i="2"/>
  <c r="AI21" i="2" s="1"/>
  <c r="AE21" i="2"/>
  <c r="AH21" i="2" s="1"/>
  <c r="AE20" i="2"/>
  <c r="AH20" i="2" s="1"/>
  <c r="AF20" i="2"/>
  <c r="AI20" i="2" s="1"/>
  <c r="AG20" i="2"/>
  <c r="AJ20" i="2" s="1"/>
  <c r="AG15" i="2"/>
  <c r="AJ15" i="2" s="1"/>
  <c r="AF15" i="2"/>
  <c r="AI15" i="2"/>
  <c r="AE15" i="2"/>
  <c r="AH15" i="2" s="1"/>
  <c r="AE14" i="2"/>
  <c r="AH14" i="2" s="1"/>
  <c r="AF14" i="2"/>
  <c r="AI14" i="2" s="1"/>
  <c r="AG14" i="2"/>
  <c r="AJ14" i="2" s="1"/>
  <c r="AG9" i="2"/>
  <c r="AJ9" i="2" s="1"/>
  <c r="AF9" i="2"/>
  <c r="AI9" i="2" s="1"/>
  <c r="AE9" i="2"/>
  <c r="AH9" i="2" s="1"/>
  <c r="AE8" i="2"/>
  <c r="AH8" i="2" s="1"/>
  <c r="AF8" i="2"/>
  <c r="AI8" i="2" s="1"/>
  <c r="AG8" i="2"/>
  <c r="AJ8" i="2" s="1"/>
  <c r="L45" i="2"/>
  <c r="O45" i="2" s="1"/>
  <c r="K45" i="2"/>
  <c r="N45" i="2" s="1"/>
  <c r="J45" i="2"/>
  <c r="M45" i="2" s="1"/>
  <c r="J44" i="2"/>
  <c r="M44" i="2" s="1"/>
  <c r="K44" i="2"/>
  <c r="N44" i="2" s="1"/>
  <c r="L44" i="2"/>
  <c r="O44" i="2" s="1"/>
  <c r="L39" i="2"/>
  <c r="O39" i="2" s="1"/>
  <c r="K39" i="2"/>
  <c r="N39" i="2" s="1"/>
  <c r="J39" i="2"/>
  <c r="M39" i="2" s="1"/>
  <c r="J38" i="2"/>
  <c r="M38" i="2" s="1"/>
  <c r="K38" i="2"/>
  <c r="N38" i="2" s="1"/>
  <c r="L38" i="2"/>
  <c r="O38" i="2" s="1"/>
  <c r="L33" i="2"/>
  <c r="O33" i="2" s="1"/>
  <c r="J33" i="2"/>
  <c r="M33" i="2" s="1"/>
  <c r="J32" i="2"/>
  <c r="M32" i="2" s="1"/>
  <c r="K32" i="2"/>
  <c r="N32" i="2" s="1"/>
  <c r="L32" i="2"/>
  <c r="O32" i="2" s="1"/>
  <c r="L27" i="2"/>
  <c r="O27" i="2" s="1"/>
  <c r="K27" i="2"/>
  <c r="N27" i="2" s="1"/>
  <c r="J27" i="2"/>
  <c r="M27" i="2" s="1"/>
  <c r="J26" i="2"/>
  <c r="M26" i="2"/>
  <c r="K26" i="2"/>
  <c r="N26" i="2" s="1"/>
  <c r="L26" i="2"/>
  <c r="O26" i="2" s="1"/>
  <c r="L21" i="2"/>
  <c r="O21" i="2" s="1"/>
  <c r="K21" i="2"/>
  <c r="N21" i="2" s="1"/>
  <c r="J21" i="2"/>
  <c r="M21" i="2" s="1"/>
  <c r="J20" i="2"/>
  <c r="M20" i="2" s="1"/>
  <c r="K20" i="2"/>
  <c r="N20" i="2" s="1"/>
  <c r="L20" i="2"/>
  <c r="O20" i="2" s="1"/>
  <c r="L15" i="2"/>
  <c r="O15" i="2" s="1"/>
  <c r="K15" i="2"/>
  <c r="N15" i="2" s="1"/>
  <c r="J15" i="2"/>
  <c r="M15" i="2" s="1"/>
  <c r="J14" i="2"/>
  <c r="M14" i="2" s="1"/>
  <c r="K14" i="2"/>
  <c r="N14" i="2" s="1"/>
  <c r="L14" i="2"/>
  <c r="O14" i="2" s="1"/>
  <c r="AK32" i="2" l="1"/>
  <c r="AM32" i="2" s="1"/>
  <c r="AK8" i="2"/>
  <c r="AL8" i="2" s="1"/>
  <c r="AK44" i="2"/>
  <c r="AL44" i="2" s="1"/>
  <c r="P38" i="2"/>
  <c r="S38" i="2" s="1"/>
  <c r="BF44" i="2"/>
  <c r="BG44" i="2" s="1"/>
  <c r="BF26" i="2"/>
  <c r="BI26" i="2" s="1"/>
  <c r="AM8" i="2"/>
  <c r="BF8" i="2"/>
  <c r="BI8" i="2" s="1"/>
  <c r="P14" i="2"/>
  <c r="R14" i="2" s="1"/>
  <c r="AK14" i="2"/>
  <c r="AL14" i="2" s="1"/>
  <c r="BF32" i="2"/>
  <c r="BI32" i="2" s="1"/>
  <c r="P44" i="2"/>
  <c r="R44" i="2" s="1"/>
  <c r="P26" i="2"/>
  <c r="Q26" i="2" s="1"/>
  <c r="P32" i="2"/>
  <c r="R32" i="2" s="1"/>
  <c r="N18" i="1"/>
  <c r="N25" i="1"/>
  <c r="BF38" i="2"/>
  <c r="BH38" i="2" s="1"/>
  <c r="L16" i="1"/>
  <c r="N19" i="1" s="1"/>
  <c r="L23" i="1"/>
  <c r="M26" i="1" s="1"/>
  <c r="Q43" i="1"/>
  <c r="R50" i="1"/>
  <c r="T50" i="1"/>
  <c r="M24" i="1"/>
  <c r="Q44" i="1"/>
  <c r="S44" i="1"/>
  <c r="AK20" i="2"/>
  <c r="AL20" i="2" s="1"/>
  <c r="BF14" i="2"/>
  <c r="BG14" i="2" s="1"/>
  <c r="BF20" i="2"/>
  <c r="BG20" i="2" s="1"/>
  <c r="M25" i="1"/>
  <c r="Q45" i="1"/>
  <c r="P43" i="1"/>
  <c r="R44" i="1" s="1"/>
  <c r="R43" i="1"/>
  <c r="Q46" i="1"/>
  <c r="S46" i="1"/>
  <c r="S43" i="1"/>
  <c r="R53" i="1"/>
  <c r="AK26" i="2"/>
  <c r="AN26" i="2" s="1"/>
  <c r="AL32" i="2"/>
  <c r="AK38" i="2"/>
  <c r="AM38" i="2" s="1"/>
  <c r="T43" i="1"/>
  <c r="P50" i="1"/>
  <c r="R51" i="1" s="1"/>
  <c r="Q50" i="1"/>
  <c r="S50" i="1"/>
  <c r="P20" i="2"/>
  <c r="S20" i="2" s="1"/>
  <c r="P8" i="2"/>
  <c r="R8" i="2" s="1"/>
  <c r="N24" i="1"/>
  <c r="T44" i="1"/>
  <c r="Q51" i="1"/>
  <c r="S53" i="1"/>
  <c r="BH14" i="2" l="1"/>
  <c r="BG8" i="2"/>
  <c r="BG26" i="2"/>
  <c r="AN8" i="2"/>
  <c r="BH26" i="2"/>
  <c r="AM44" i="2"/>
  <c r="AN44" i="2"/>
  <c r="AN14" i="2"/>
  <c r="BH44" i="2"/>
  <c r="S14" i="2"/>
  <c r="Q14" i="2"/>
  <c r="AN32" i="2"/>
  <c r="BI20" i="2"/>
  <c r="R38" i="2"/>
  <c r="S44" i="2"/>
  <c r="BH20" i="2"/>
  <c r="Q44" i="2"/>
  <c r="Q38" i="2"/>
  <c r="BI44" i="2"/>
  <c r="S8" i="2"/>
  <c r="AN20" i="2"/>
  <c r="BH8" i="2"/>
  <c r="R26" i="2"/>
  <c r="BI14" i="2"/>
  <c r="AL38" i="2"/>
  <c r="BG32" i="2"/>
  <c r="AM26" i="2"/>
  <c r="S26" i="2"/>
  <c r="Q8" i="2"/>
  <c r="AM14" i="2"/>
  <c r="AL26" i="2"/>
  <c r="Q32" i="2"/>
  <c r="BH32" i="2"/>
  <c r="AM20" i="2"/>
  <c r="S32" i="2"/>
  <c r="M19" i="1"/>
  <c r="N16" i="1"/>
  <c r="M18" i="1"/>
  <c r="N17" i="1"/>
  <c r="R20" i="2"/>
  <c r="M23" i="1"/>
  <c r="R52" i="1"/>
  <c r="Q52" i="1"/>
  <c r="Q20" i="2"/>
  <c r="N26" i="1"/>
  <c r="R45" i="1"/>
  <c r="AN38" i="2"/>
  <c r="T51" i="1"/>
  <c r="T45" i="1"/>
  <c r="BG38" i="2"/>
  <c r="Q53" i="1"/>
  <c r="N23" i="1"/>
  <c r="T52" i="1"/>
  <c r="S52" i="1"/>
  <c r="BI38" i="2"/>
  <c r="S51" i="1"/>
  <c r="T53" i="1"/>
  <c r="T46" i="1"/>
  <c r="R46" i="1"/>
</calcChain>
</file>

<file path=xl/sharedStrings.xml><?xml version="1.0" encoding="utf-8"?>
<sst xmlns="http://schemas.openxmlformats.org/spreadsheetml/2006/main" count="544" uniqueCount="84">
  <si>
    <t>WT (event counts)</t>
  </si>
  <si>
    <t>Mx sample A</t>
  </si>
  <si>
    <t>Ec sample A</t>
  </si>
  <si>
    <t>Mx sample B</t>
  </si>
  <si>
    <t>Ec sample B</t>
  </si>
  <si>
    <t>experiment 1</t>
  </si>
  <si>
    <t>Mx sample C</t>
  </si>
  <si>
    <t>Ec sample C</t>
  </si>
  <si>
    <t>Mx sample D</t>
  </si>
  <si>
    <t>Ec sample D</t>
  </si>
  <si>
    <t>experiment 2</t>
  </si>
  <si>
    <t>hours</t>
  </si>
  <si>
    <t>Ec = Escherichia coli mCherry</t>
  </si>
  <si>
    <t>Mx = Myxococcus xanthus GFP</t>
  </si>
  <si>
    <t>WT</t>
  </si>
  <si>
    <t>WT (events counts)</t>
  </si>
  <si>
    <t>experiment 3</t>
  </si>
  <si>
    <t>FSC= 331</t>
  </si>
  <si>
    <t>SSC= 314</t>
  </si>
  <si>
    <t>FL1 = 818</t>
  </si>
  <si>
    <t>FL3= 880</t>
  </si>
  <si>
    <t>Treshold= 0.13</t>
  </si>
  <si>
    <t>Compensation= 2.55%</t>
  </si>
  <si>
    <t>FSC= 310</t>
  </si>
  <si>
    <t>SSC= 345</t>
  </si>
  <si>
    <t>FL1 = 800</t>
  </si>
  <si>
    <t>FL3= 898</t>
  </si>
  <si>
    <t>Treshold= 0.10</t>
  </si>
  <si>
    <t>500000 counts</t>
  </si>
  <si>
    <t>FSC= 285</t>
  </si>
  <si>
    <t>SSC= 370</t>
  </si>
  <si>
    <t>FL1 = 736</t>
  </si>
  <si>
    <t>FL3= 851</t>
  </si>
  <si>
    <t>Treshold= 0.09</t>
  </si>
  <si>
    <t>Compensation= 6.51%</t>
  </si>
  <si>
    <t>FSC= 341</t>
  </si>
  <si>
    <t>SSC= 351</t>
  </si>
  <si>
    <t>FL1 = 787</t>
  </si>
  <si>
    <t>FL3= 903</t>
  </si>
  <si>
    <t>Compensation= 5.08%</t>
  </si>
  <si>
    <t>Treshold= 0.12</t>
  </si>
  <si>
    <t>FSC= 318</t>
  </si>
  <si>
    <t>SSC= 333</t>
  </si>
  <si>
    <t>FL1 = 798</t>
  </si>
  <si>
    <t>FL3= 902</t>
  </si>
  <si>
    <t>Treshold= 0.11</t>
  </si>
  <si>
    <t>Compensation= 3.67%</t>
  </si>
  <si>
    <t>Compensation= 3.68  %</t>
  </si>
  <si>
    <t>total events A</t>
  </si>
  <si>
    <t>total events B</t>
  </si>
  <si>
    <t>total events C</t>
  </si>
  <si>
    <t>% events E. coli A</t>
  </si>
  <si>
    <t>% events E. coli B</t>
  </si>
  <si>
    <t>% events E. coli C</t>
  </si>
  <si>
    <t>Average Total events 0h</t>
  </si>
  <si>
    <t>ratio(48h  E. coli events A /average. 0h)</t>
  </si>
  <si>
    <t>ratio(48h  E. coli events B /average. 0h)</t>
  </si>
  <si>
    <t>ratio(48h  E. coli events C /average. 0h)</t>
  </si>
  <si>
    <t>Average % E. coli events 0h</t>
  </si>
  <si>
    <t>ratio(48h  E. coli events A /average 0h)</t>
  </si>
  <si>
    <t>ratio(48h  E. coli events B /average 0h)</t>
  </si>
  <si>
    <t>ratio(48h  E. coli events C /average 0h)</t>
  </si>
  <si>
    <t>total events D</t>
  </si>
  <si>
    <t>% events E. coli D</t>
  </si>
  <si>
    <t>ratio(xh  E. coli events A /average 0h)</t>
  </si>
  <si>
    <t>ratio(xh  E. coli events B /average 0h)</t>
  </si>
  <si>
    <t>ratio(xh  E. coli events C /average 0h)</t>
  </si>
  <si>
    <t>ratio(xh  E. coli events D /average 0h)</t>
  </si>
  <si>
    <t>∆kilACF (∆3105-07)  (event counts)</t>
  </si>
  <si>
    <t xml:space="preserve">∆kilACF (∆3105-07) </t>
  </si>
  <si>
    <t>∆kilC (∆Mxan_3106)</t>
  </si>
  <si>
    <t>∆kilF (∆Mxan_3107) (events counts)</t>
  </si>
  <si>
    <t>∆kilC (∆Mxan_3106) (events counts)</t>
  </si>
  <si>
    <t>∆kilF (∆Mxan_3107)</t>
  </si>
  <si>
    <t>∆kilACF (∆Mxan_3105-07) (events counts)</t>
  </si>
  <si>
    <t>∆kilACF (∆Mxan_3105-07)</t>
  </si>
  <si>
    <t>∆kilH (∆Mxan_4650) (events counts)</t>
  </si>
  <si>
    <t>∆kilH (∆Mxan_4650)</t>
  </si>
  <si>
    <t>∆kilK (∆Mxan_4655) (events counts)</t>
  </si>
  <si>
    <t>∆kilK (∆Mxan_4655)</t>
  </si>
  <si>
    <t>∆kilKLM (∆Mxan_4655_4658_4660)  (events counts)</t>
  </si>
  <si>
    <t>∆kilKLM (∆Mxan_4655-58-60)</t>
  </si>
  <si>
    <t>Figure 5c - source data</t>
  </si>
  <si>
    <t>Figure 5d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</si>
</sst>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1" xfId="0" applyBorder="1" applyAlignment="1">
      <alignment shrinkToFit="1"/>
    </xf>
    <xf numFmtId="0" fontId="0" fillId="2" borderId="1" xfId="0" applyFill="1" applyBorder="1" applyAlignment="1">
      <alignment shrinkToFit="1"/>
    </xf>
    <xf numFmtId="0" fontId="1" fillId="0" borderId="2" xfId="0" applyFont="1" applyBorder="1" applyAlignment="1">
      <alignment shrinkToFit="1"/>
    </xf>
    <xf numFmtId="0" fontId="1" fillId="2" borderId="3" xfId="0" applyFont="1" applyFill="1" applyBorder="1" applyAlignment="1">
      <alignment shrinkToFit="1"/>
    </xf>
    <xf numFmtId="0" fontId="1" fillId="2" borderId="4" xfId="0" applyFont="1" applyFill="1" applyBorder="1" applyAlignment="1">
      <alignment shrinkToFit="1"/>
    </xf>
    <xf numFmtId="0" fontId="1" fillId="0" borderId="5" xfId="0" applyFont="1" applyBorder="1" applyAlignment="1">
      <alignment shrinkToFit="1"/>
    </xf>
    <xf numFmtId="0" fontId="0" fillId="0" borderId="9" xfId="0" applyBorder="1" applyAlignment="1">
      <alignment shrinkToFit="1"/>
    </xf>
    <xf numFmtId="0" fontId="0" fillId="2" borderId="10" xfId="0" applyFill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2" borderId="12" xfId="0" applyFont="1" applyFill="1" applyBorder="1" applyAlignment="1">
      <alignment shrinkToFit="1"/>
    </xf>
    <xf numFmtId="0" fontId="1" fillId="0" borderId="13" xfId="0" applyFont="1" applyBorder="1" applyAlignment="1">
      <alignment shrinkToFit="1"/>
    </xf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2" borderId="16" xfId="0" applyFont="1" applyFill="1" applyBorder="1" applyAlignment="1">
      <alignment shrinkToFit="1"/>
    </xf>
    <xf numFmtId="0" fontId="1" fillId="2" borderId="17" xfId="0" applyFont="1" applyFill="1" applyBorder="1" applyAlignment="1">
      <alignment shrinkToFit="1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shrinkToFit="1"/>
    </xf>
    <xf numFmtId="1" fontId="0" fillId="0" borderId="0" xfId="0" applyNumberFormat="1" applyAlignment="1">
      <alignment shrinkToFit="1"/>
    </xf>
    <xf numFmtId="0" fontId="0" fillId="0" borderId="0" xfId="0" applyAlignment="1">
      <alignment horizontal="right" shrinkToFit="1"/>
    </xf>
    <xf numFmtId="164" fontId="0" fillId="0" borderId="0" xfId="0" applyNumberFormat="1" applyAlignment="1">
      <alignment shrinkToFit="1"/>
    </xf>
    <xf numFmtId="1" fontId="0" fillId="0" borderId="18" xfId="0" applyNumberFormat="1" applyBorder="1" applyAlignment="1">
      <alignment shrinkToFit="1"/>
    </xf>
    <xf numFmtId="1" fontId="4" fillId="0" borderId="18" xfId="0" applyNumberFormat="1" applyFont="1" applyBorder="1" applyAlignment="1">
      <alignment shrinkToFi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shrinkToFit="1"/>
    </xf>
    <xf numFmtId="0" fontId="0" fillId="0" borderId="0" xfId="0" applyFill="1" applyBorder="1" applyAlignment="1"/>
    <xf numFmtId="2" fontId="0" fillId="0" borderId="0" xfId="0" applyNumberFormat="1" applyAlignment="1">
      <alignment shrinkToFit="1"/>
    </xf>
    <xf numFmtId="0" fontId="0" fillId="0" borderId="0" xfId="0" applyFill="1"/>
    <xf numFmtId="1" fontId="0" fillId="0" borderId="0" xfId="0" applyNumberFormat="1" applyBorder="1" applyAlignment="1">
      <alignment shrinkToFit="1"/>
    </xf>
    <xf numFmtId="164" fontId="0" fillId="0" borderId="0" xfId="0" applyNumberFormat="1" applyBorder="1" applyAlignment="1">
      <alignment shrinkToFit="1"/>
    </xf>
    <xf numFmtId="1" fontId="0" fillId="0" borderId="0" xfId="0" applyNumberFormat="1" applyFill="1" applyBorder="1" applyAlignment="1">
      <alignment shrinkToFit="1"/>
    </xf>
    <xf numFmtId="166" fontId="0" fillId="0" borderId="0" xfId="0" applyNumberFormat="1"/>
    <xf numFmtId="164" fontId="0" fillId="0" borderId="0" xfId="0" applyNumberFormat="1"/>
    <xf numFmtId="1" fontId="0" fillId="0" borderId="18" xfId="0" applyNumberFormat="1" applyFill="1" applyBorder="1" applyAlignment="1">
      <alignment shrinkToFit="1"/>
    </xf>
    <xf numFmtId="0" fontId="0" fillId="0" borderId="19" xfId="0" applyBorder="1" applyAlignment="1">
      <alignment horizontal="right" shrinkToFit="1"/>
    </xf>
    <xf numFmtId="1" fontId="0" fillId="4" borderId="18" xfId="0" applyNumberFormat="1" applyFill="1" applyBorder="1" applyAlignment="1">
      <alignment shrinkToFit="1"/>
    </xf>
    <xf numFmtId="1" fontId="4" fillId="0" borderId="0" xfId="0" applyNumberFormat="1" applyFont="1" applyAlignment="1">
      <alignment shrinkToFit="1"/>
    </xf>
    <xf numFmtId="2" fontId="0" fillId="0" borderId="0" xfId="0" applyNumberFormat="1"/>
    <xf numFmtId="1" fontId="4" fillId="0" borderId="0" xfId="0" applyNumberFormat="1" applyFont="1" applyBorder="1" applyAlignment="1">
      <alignment shrinkToFit="1"/>
    </xf>
    <xf numFmtId="2" fontId="4" fillId="0" borderId="18" xfId="0" applyNumberFormat="1" applyFont="1" applyBorder="1" applyAlignment="1">
      <alignment shrinkToFit="1"/>
    </xf>
    <xf numFmtId="0" fontId="1" fillId="0" borderId="0" xfId="0" applyFont="1" applyBorder="1" applyAlignment="1">
      <alignment horizontal="center" shrinkToFit="1"/>
    </xf>
    <xf numFmtId="0" fontId="0" fillId="0" borderId="0" xfId="0" applyBorder="1"/>
    <xf numFmtId="0" fontId="4" fillId="0" borderId="0" xfId="0" applyFont="1" applyBorder="1" applyAlignment="1">
      <alignment horizontal="right" shrinkToFit="1"/>
    </xf>
    <xf numFmtId="165" fontId="0" fillId="0" borderId="0" xfId="0" applyNumberFormat="1" applyBorder="1"/>
    <xf numFmtId="0" fontId="4" fillId="0" borderId="0" xfId="0" applyFont="1" applyBorder="1"/>
    <xf numFmtId="1" fontId="4" fillId="0" borderId="0" xfId="0" applyNumberFormat="1" applyFont="1" applyBorder="1"/>
    <xf numFmtId="165" fontId="4" fillId="0" borderId="0" xfId="0" applyNumberFormat="1" applyFont="1" applyBorder="1"/>
    <xf numFmtId="2" fontId="4" fillId="0" borderId="0" xfId="0" applyNumberFormat="1" applyFont="1" applyBorder="1" applyAlignment="1">
      <alignment shrinkToFit="1"/>
    </xf>
    <xf numFmtId="164" fontId="4" fillId="0" borderId="0" xfId="0" applyNumberFormat="1" applyFont="1" applyBorder="1" applyAlignment="1">
      <alignment shrinkToFit="1"/>
    </xf>
    <xf numFmtId="0" fontId="1" fillId="0" borderId="5" xfId="0" applyFont="1" applyFill="1" applyBorder="1" applyAlignment="1">
      <alignment shrinkToFit="1"/>
    </xf>
    <xf numFmtId="0" fontId="0" fillId="0" borderId="18" xfId="0" applyBorder="1" applyAlignment="1">
      <alignment horizontal="right" shrinkToFit="1"/>
    </xf>
    <xf numFmtId="0" fontId="0" fillId="4" borderId="18" xfId="0" applyFill="1" applyBorder="1"/>
    <xf numFmtId="0" fontId="1" fillId="0" borderId="6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 shrinkToFit="1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 shrinkToFit="1"/>
    </xf>
    <xf numFmtId="1" fontId="4" fillId="0" borderId="18" xfId="0" applyNumberFormat="1" applyFont="1" applyBorder="1" applyAlignment="1">
      <alignment horizontal="center" shrinkToFit="1"/>
    </xf>
    <xf numFmtId="0" fontId="0" fillId="5" borderId="0" xfId="0" applyFill="1"/>
  </cellXfs>
  <cellStyles count="7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showRuler="0" workbookViewId="0">
      <selection activeCell="D1" sqref="D1:G1"/>
    </sheetView>
  </sheetViews>
  <sheetFormatPr baseColWidth="10" defaultRowHeight="16" x14ac:dyDescent="0.2"/>
  <cols>
    <col min="5" max="5" width="12.1640625" bestFit="1" customWidth="1"/>
    <col min="9" max="9" width="14.1640625" customWidth="1"/>
    <col min="10" max="10" width="16.5" customWidth="1"/>
    <col min="11" max="11" width="13.6640625" customWidth="1"/>
    <col min="12" max="12" width="17" customWidth="1"/>
    <col min="13" max="13" width="27.6640625" customWidth="1"/>
    <col min="14" max="14" width="23.6640625" customWidth="1"/>
    <col min="15" max="16" width="16.6640625" customWidth="1"/>
    <col min="17" max="17" width="21.83203125" customWidth="1"/>
    <col min="18" max="18" width="25.1640625" customWidth="1"/>
    <col min="19" max="19" width="19.5" customWidth="1"/>
    <col min="20" max="20" width="21.33203125" customWidth="1"/>
  </cols>
  <sheetData>
    <row r="1" spans="1:31" x14ac:dyDescent="0.2">
      <c r="A1" t="s">
        <v>12</v>
      </c>
      <c r="D1" s="64"/>
      <c r="E1" s="64" t="s">
        <v>82</v>
      </c>
      <c r="F1" s="64"/>
      <c r="G1" s="64"/>
    </row>
    <row r="2" spans="1:31" x14ac:dyDescent="0.2">
      <c r="A2" t="s">
        <v>13</v>
      </c>
    </row>
    <row r="4" spans="1:31" x14ac:dyDescent="0.2">
      <c r="A4" s="59" t="s">
        <v>5</v>
      </c>
      <c r="B4" s="59"/>
      <c r="D4" t="s">
        <v>17</v>
      </c>
      <c r="E4" t="s">
        <v>18</v>
      </c>
      <c r="F4" t="s">
        <v>19</v>
      </c>
      <c r="G4" t="s">
        <v>20</v>
      </c>
      <c r="H4" t="s">
        <v>21</v>
      </c>
      <c r="J4" t="s">
        <v>22</v>
      </c>
      <c r="L4" t="s">
        <v>28</v>
      </c>
    </row>
    <row r="5" spans="1:31" ht="17" thickBot="1" x14ac:dyDescent="0.25"/>
    <row r="6" spans="1:31" x14ac:dyDescent="0.2">
      <c r="B6" s="56" t="s">
        <v>0</v>
      </c>
      <c r="C6" s="57"/>
      <c r="D6" s="57"/>
      <c r="E6" s="58"/>
      <c r="F6" s="56" t="s">
        <v>68</v>
      </c>
      <c r="G6" s="57"/>
      <c r="H6" s="57"/>
      <c r="I6" s="58"/>
    </row>
    <row r="7" spans="1:31" x14ac:dyDescent="0.2">
      <c r="A7" t="s">
        <v>11</v>
      </c>
      <c r="B7" s="8" t="s">
        <v>1</v>
      </c>
      <c r="C7" s="2" t="s">
        <v>2</v>
      </c>
      <c r="D7" s="3" t="s">
        <v>3</v>
      </c>
      <c r="E7" s="9" t="s">
        <v>4</v>
      </c>
      <c r="F7" s="8" t="s">
        <v>1</v>
      </c>
      <c r="G7" s="2" t="s">
        <v>2</v>
      </c>
      <c r="H7" s="3" t="s">
        <v>3</v>
      </c>
      <c r="I7" s="9" t="s">
        <v>4</v>
      </c>
    </row>
    <row r="8" spans="1:31" x14ac:dyDescent="0.2">
      <c r="A8" s="1">
        <v>0</v>
      </c>
      <c r="B8" s="10">
        <v>108641</v>
      </c>
      <c r="C8" s="4">
        <v>361021</v>
      </c>
      <c r="D8" s="5">
        <v>122073</v>
      </c>
      <c r="E8" s="11">
        <v>340355</v>
      </c>
      <c r="F8" s="10">
        <v>121005</v>
      </c>
      <c r="G8" s="4">
        <v>340951</v>
      </c>
      <c r="H8" s="5">
        <v>125672</v>
      </c>
      <c r="I8" s="11">
        <v>346117</v>
      </c>
    </row>
    <row r="9" spans="1:31" x14ac:dyDescent="0.2">
      <c r="A9" s="1">
        <v>24</v>
      </c>
      <c r="B9" s="12">
        <v>205210</v>
      </c>
      <c r="C9" s="7">
        <v>286049</v>
      </c>
      <c r="D9" s="6">
        <v>257955</v>
      </c>
      <c r="E9" s="11">
        <v>240985</v>
      </c>
      <c r="F9" s="12">
        <v>226292</v>
      </c>
      <c r="G9" s="7">
        <v>262777</v>
      </c>
      <c r="H9" s="6">
        <v>216561</v>
      </c>
      <c r="I9" s="11">
        <v>270207</v>
      </c>
    </row>
    <row r="10" spans="1:31" x14ac:dyDescent="0.2">
      <c r="A10" s="1">
        <v>48</v>
      </c>
      <c r="B10" s="12">
        <v>492873</v>
      </c>
      <c r="C10" s="7">
        <v>63</v>
      </c>
      <c r="D10" s="6">
        <v>492705</v>
      </c>
      <c r="E10" s="11">
        <v>24</v>
      </c>
      <c r="F10" s="12">
        <v>278928</v>
      </c>
      <c r="G10" s="7">
        <v>215546</v>
      </c>
      <c r="H10" s="6">
        <v>246290</v>
      </c>
      <c r="I10" s="11">
        <v>244460</v>
      </c>
    </row>
    <row r="11" spans="1:31" ht="17" thickBot="1" x14ac:dyDescent="0.25">
      <c r="A11" s="1">
        <v>72</v>
      </c>
      <c r="B11" s="13">
        <v>492995</v>
      </c>
      <c r="C11" s="14">
        <v>22</v>
      </c>
      <c r="D11" s="15">
        <v>495322</v>
      </c>
      <c r="E11" s="16">
        <v>48</v>
      </c>
      <c r="F11" s="13">
        <v>256018</v>
      </c>
      <c r="G11" s="14">
        <v>226387</v>
      </c>
      <c r="H11" s="15">
        <v>228563</v>
      </c>
      <c r="I11" s="16">
        <v>273464</v>
      </c>
    </row>
    <row r="14" spans="1:31" x14ac:dyDescent="0.2">
      <c r="G14" s="39" t="s">
        <v>14</v>
      </c>
    </row>
    <row r="15" spans="1:31" ht="32" customHeight="1" x14ac:dyDescent="0.2">
      <c r="B15" s="17"/>
      <c r="E15" s="18"/>
      <c r="G15" s="38" t="s">
        <v>11</v>
      </c>
      <c r="H15" s="25" t="s">
        <v>48</v>
      </c>
      <c r="I15" s="25" t="s">
        <v>49</v>
      </c>
      <c r="J15" s="25" t="s">
        <v>51</v>
      </c>
      <c r="K15" s="25" t="s">
        <v>52</v>
      </c>
      <c r="L15" s="25" t="s">
        <v>58</v>
      </c>
      <c r="M15" s="25" t="s">
        <v>64</v>
      </c>
      <c r="N15" s="25" t="s">
        <v>65</v>
      </c>
      <c r="Q15" s="42"/>
      <c r="R15" s="45"/>
      <c r="S15" s="46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5"/>
      <c r="AE15" s="45"/>
    </row>
    <row r="16" spans="1:31" x14ac:dyDescent="0.2">
      <c r="B16" s="17"/>
      <c r="E16" s="18"/>
      <c r="G16" s="21">
        <v>0</v>
      </c>
      <c r="H16" s="21">
        <f>SUM(B8:C8)</f>
        <v>469662</v>
      </c>
      <c r="I16" s="21">
        <f>SUM(D8:E8)</f>
        <v>462428</v>
      </c>
      <c r="J16" s="36">
        <f>(C8/H16)*100</f>
        <v>76.868258449693599</v>
      </c>
      <c r="K16" s="36">
        <f>(E8/I16)*100</f>
        <v>73.601728269049445</v>
      </c>
      <c r="L16" s="41">
        <f>AVERAGE(J16:K16)</f>
        <v>75.234993359371515</v>
      </c>
      <c r="M16" s="18">
        <f>J16/L16</f>
        <v>1.021708848733734</v>
      </c>
      <c r="N16" s="18">
        <f>K16/L16</f>
        <v>0.97829115126626609</v>
      </c>
      <c r="O16" s="18"/>
      <c r="P16" s="18"/>
      <c r="Q16" s="47"/>
      <c r="R16" s="45"/>
      <c r="S16" s="42"/>
      <c r="T16" s="42"/>
      <c r="U16" s="48"/>
      <c r="V16" s="48"/>
      <c r="W16" s="42"/>
      <c r="X16" s="42"/>
      <c r="Y16" s="49"/>
      <c r="Z16" s="49"/>
      <c r="AA16" s="50"/>
      <c r="AB16" s="50"/>
      <c r="AC16" s="50"/>
      <c r="AD16" s="45"/>
      <c r="AE16" s="45"/>
    </row>
    <row r="17" spans="1:31" x14ac:dyDescent="0.2">
      <c r="E17" s="18"/>
      <c r="G17" s="21">
        <v>24</v>
      </c>
      <c r="H17" s="21">
        <f>SUM(B9:C9)</f>
        <v>491259</v>
      </c>
      <c r="I17" s="21">
        <f>SUM(D9:E9)</f>
        <v>498940</v>
      </c>
      <c r="J17" s="36">
        <f>(C9/H17)*100</f>
        <v>58.227737303540493</v>
      </c>
      <c r="K17" s="36">
        <f>(E9/I17)*100</f>
        <v>48.299394716799618</v>
      </c>
      <c r="L17" s="41"/>
      <c r="M17" s="18">
        <f>J17/L16</f>
        <v>0.77394487197475714</v>
      </c>
      <c r="N17" s="18">
        <f>K17/L16</f>
        <v>0.64198044766336504</v>
      </c>
      <c r="O17" s="18"/>
      <c r="P17" s="18"/>
      <c r="Q17" s="47"/>
      <c r="R17" s="45"/>
      <c r="S17" s="42"/>
      <c r="T17" s="42"/>
      <c r="U17" s="48"/>
      <c r="V17" s="48"/>
      <c r="W17" s="42"/>
      <c r="X17" s="51"/>
      <c r="Y17" s="51"/>
      <c r="Z17" s="49"/>
      <c r="AA17" s="49"/>
      <c r="AB17" s="49"/>
      <c r="AC17" s="49"/>
      <c r="AD17" s="45"/>
      <c r="AE17" s="45"/>
    </row>
    <row r="18" spans="1:31" x14ac:dyDescent="0.2">
      <c r="E18" s="18"/>
      <c r="G18">
        <v>48</v>
      </c>
      <c r="H18" s="21">
        <f>SUM(B10:C10)</f>
        <v>492936</v>
      </c>
      <c r="I18" s="21">
        <f>SUM(D10:E10)</f>
        <v>492729</v>
      </c>
      <c r="J18" s="36">
        <f>(C10/H18)*100</f>
        <v>1.2780563805443304E-2</v>
      </c>
      <c r="K18" s="36">
        <f>(E10/I18)*100</f>
        <v>4.870831633616045E-3</v>
      </c>
      <c r="L18" s="41"/>
      <c r="M18" s="18">
        <f>J18/L16</f>
        <v>1.6987525664280948E-4</v>
      </c>
      <c r="N18" s="18">
        <f>K18/L16</f>
        <v>6.4741570592686417E-5</v>
      </c>
      <c r="O18" s="18"/>
      <c r="P18" s="18"/>
      <c r="Q18" s="47"/>
      <c r="R18" s="45"/>
      <c r="S18" s="51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45"/>
      <c r="AE18" s="45"/>
    </row>
    <row r="19" spans="1:31" x14ac:dyDescent="0.2">
      <c r="B19" s="17"/>
      <c r="E19" s="18"/>
      <c r="G19" s="21">
        <v>72</v>
      </c>
      <c r="H19" s="21">
        <f>SUM(B11:C11)</f>
        <v>493017</v>
      </c>
      <c r="I19" s="21">
        <f>SUM(D11:E11)</f>
        <v>495370</v>
      </c>
      <c r="J19" s="36">
        <f>(C11/H19)*100</f>
        <v>4.4623207719003601E-3</v>
      </c>
      <c r="K19" s="36">
        <f>(E11/I19)*100</f>
        <v>9.6897268708238289E-3</v>
      </c>
      <c r="L19" s="41"/>
      <c r="M19" s="18">
        <f>J19/L16</f>
        <v>5.9311771991331201E-5</v>
      </c>
      <c r="N19" s="18">
        <f>K19/L16</f>
        <v>1.2879281884879497E-4</v>
      </c>
      <c r="O19" s="18"/>
      <c r="P19" s="18"/>
      <c r="Q19" s="47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1" x14ac:dyDescent="0.2">
      <c r="B20" s="17"/>
      <c r="E20" s="18"/>
      <c r="L20" s="41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1:31" x14ac:dyDescent="0.2">
      <c r="E21" s="18"/>
      <c r="G21" s="55" t="s">
        <v>69</v>
      </c>
      <c r="H21" s="55"/>
      <c r="L21" s="41"/>
    </row>
    <row r="22" spans="1:31" ht="36" customHeight="1" x14ac:dyDescent="0.2">
      <c r="E22" s="18"/>
      <c r="G22" s="54" t="s">
        <v>11</v>
      </c>
      <c r="H22" s="25" t="s">
        <v>48</v>
      </c>
      <c r="I22" s="25" t="s">
        <v>49</v>
      </c>
      <c r="J22" s="25" t="s">
        <v>51</v>
      </c>
      <c r="K22" s="25" t="s">
        <v>52</v>
      </c>
      <c r="L22" s="43" t="s">
        <v>58</v>
      </c>
      <c r="M22" s="25" t="s">
        <v>64</v>
      </c>
      <c r="N22" s="25" t="s">
        <v>65</v>
      </c>
      <c r="O22" s="34"/>
      <c r="P22" s="34"/>
      <c r="Q22" s="34"/>
    </row>
    <row r="23" spans="1:31" x14ac:dyDescent="0.2">
      <c r="B23" s="17"/>
      <c r="E23" s="18"/>
      <c r="G23" s="21">
        <v>0</v>
      </c>
      <c r="H23" s="21">
        <f>SUM(F8:G8)</f>
        <v>461956</v>
      </c>
      <c r="I23" s="21">
        <f>SUM(H8:I8)</f>
        <v>471789</v>
      </c>
      <c r="J23" s="36">
        <f>(G8/H23)*100</f>
        <v>73.805946886716484</v>
      </c>
      <c r="K23" s="36">
        <f>(I8/I23)*100</f>
        <v>73.362668481037076</v>
      </c>
      <c r="L23" s="41">
        <f>AVERAGE(J23:K23)</f>
        <v>73.584307683876773</v>
      </c>
      <c r="M23" s="18">
        <f>J23/L23</f>
        <v>1.0030120444129458</v>
      </c>
      <c r="N23" s="18">
        <f>K23/L23</f>
        <v>0.99698795558705433</v>
      </c>
      <c r="O23" s="35"/>
      <c r="P23" s="35"/>
      <c r="Q23" s="35"/>
    </row>
    <row r="24" spans="1:31" x14ac:dyDescent="0.2">
      <c r="B24" s="17"/>
      <c r="E24" s="18"/>
      <c r="G24" s="21">
        <v>24</v>
      </c>
      <c r="H24" s="21">
        <f>SUM(F9:G9)</f>
        <v>489069</v>
      </c>
      <c r="I24" s="21">
        <f>SUM(H9:I9)</f>
        <v>486768</v>
      </c>
      <c r="J24" s="36">
        <f>(G9/H24)*100</f>
        <v>53.730046271589494</v>
      </c>
      <c r="K24" s="36">
        <f>(I9/I24)*100</f>
        <v>55.51042796568386</v>
      </c>
      <c r="L24" s="17"/>
      <c r="M24" s="18">
        <f>J24/L23</f>
        <v>0.73018348562056812</v>
      </c>
      <c r="N24" s="18">
        <f>K24/L23</f>
        <v>0.75437861295319186</v>
      </c>
      <c r="O24" s="35"/>
      <c r="P24" s="35"/>
      <c r="Q24" s="35"/>
    </row>
    <row r="25" spans="1:31" x14ac:dyDescent="0.2">
      <c r="E25" s="18"/>
      <c r="G25">
        <v>48</v>
      </c>
      <c r="H25" s="21">
        <f>SUM(F10:G10)</f>
        <v>494474</v>
      </c>
      <c r="I25" s="21">
        <f>SUM(H10:I10)</f>
        <v>490750</v>
      </c>
      <c r="J25" s="36">
        <f>(G10/H25)*100</f>
        <v>43.590967371388587</v>
      </c>
      <c r="K25" s="36">
        <f>(I10/I25)*100</f>
        <v>49.813550687722874</v>
      </c>
      <c r="L25" s="17"/>
      <c r="M25" s="18">
        <f>J25/L23</f>
        <v>0.5923948834126207</v>
      </c>
      <c r="N25" s="18">
        <f>K25/L23</f>
        <v>0.6769588823438456</v>
      </c>
      <c r="O25" s="35"/>
      <c r="P25" s="35"/>
      <c r="Q25" s="35"/>
    </row>
    <row r="26" spans="1:31" x14ac:dyDescent="0.2">
      <c r="E26" s="18"/>
      <c r="G26" s="21">
        <v>72</v>
      </c>
      <c r="H26" s="21">
        <f>SUM(F11:G11)</f>
        <v>482405</v>
      </c>
      <c r="I26" s="21">
        <f>SUM(H11:I11)</f>
        <v>502027</v>
      </c>
      <c r="J26" s="36">
        <f>(G11/H26)*100</f>
        <v>46.928825364579559</v>
      </c>
      <c r="K26" s="36">
        <f>(I11/I26)*100</f>
        <v>54.471970631061673</v>
      </c>
      <c r="L26" s="17"/>
      <c r="M26" s="18">
        <f>J26/L23</f>
        <v>0.63775588629832614</v>
      </c>
      <c r="N26" s="18">
        <f>K26/L23</f>
        <v>0.74026612936384473</v>
      </c>
      <c r="O26" s="35"/>
      <c r="P26" s="35"/>
      <c r="Q26" s="35"/>
    </row>
    <row r="27" spans="1:31" x14ac:dyDescent="0.2">
      <c r="B27" s="17"/>
      <c r="E27" s="18"/>
    </row>
    <row r="28" spans="1:31" x14ac:dyDescent="0.2">
      <c r="B28" s="17"/>
      <c r="E28" s="18"/>
    </row>
    <row r="31" spans="1:31" x14ac:dyDescent="0.2">
      <c r="A31" s="59" t="s">
        <v>10</v>
      </c>
      <c r="B31" s="59"/>
      <c r="D31" t="s">
        <v>23</v>
      </c>
      <c r="E31" t="s">
        <v>24</v>
      </c>
      <c r="F31" t="s">
        <v>25</v>
      </c>
      <c r="G31" t="s">
        <v>26</v>
      </c>
      <c r="H31" t="s">
        <v>27</v>
      </c>
      <c r="J31" s="31" t="s">
        <v>47</v>
      </c>
      <c r="K31" s="31"/>
      <c r="L31" t="s">
        <v>28</v>
      </c>
    </row>
    <row r="32" spans="1:31" ht="17" thickBot="1" x14ac:dyDescent="0.25"/>
    <row r="33" spans="1:21" x14ac:dyDescent="0.2">
      <c r="B33" s="56" t="s">
        <v>0</v>
      </c>
      <c r="C33" s="57"/>
      <c r="D33" s="57"/>
      <c r="E33" s="57"/>
      <c r="F33" s="57"/>
      <c r="G33" s="57"/>
      <c r="H33" s="57"/>
      <c r="I33" s="58"/>
      <c r="J33" s="56" t="s">
        <v>68</v>
      </c>
      <c r="K33" s="57"/>
      <c r="L33" s="57"/>
      <c r="M33" s="57"/>
      <c r="N33" s="57"/>
      <c r="O33" s="57"/>
      <c r="P33" s="57"/>
      <c r="Q33" s="58"/>
      <c r="R33" s="44"/>
      <c r="S33" s="44"/>
      <c r="T33" s="44"/>
      <c r="U33" s="44"/>
    </row>
    <row r="34" spans="1:21" x14ac:dyDescent="0.2">
      <c r="A34" t="s">
        <v>11</v>
      </c>
      <c r="B34" s="8" t="s">
        <v>1</v>
      </c>
      <c r="C34" s="2" t="s">
        <v>2</v>
      </c>
      <c r="D34" s="3" t="s">
        <v>3</v>
      </c>
      <c r="E34" s="3" t="s">
        <v>4</v>
      </c>
      <c r="F34" s="2" t="s">
        <v>6</v>
      </c>
      <c r="G34" s="2" t="s">
        <v>7</v>
      </c>
      <c r="H34" s="3" t="s">
        <v>8</v>
      </c>
      <c r="I34" s="9" t="s">
        <v>9</v>
      </c>
      <c r="J34" s="8" t="s">
        <v>1</v>
      </c>
      <c r="K34" s="2" t="s">
        <v>2</v>
      </c>
      <c r="L34" s="3" t="s">
        <v>3</v>
      </c>
      <c r="M34" s="3" t="s">
        <v>4</v>
      </c>
      <c r="N34" s="2" t="s">
        <v>6</v>
      </c>
      <c r="O34" s="2" t="s">
        <v>7</v>
      </c>
      <c r="P34" s="3" t="s">
        <v>8</v>
      </c>
      <c r="Q34" s="9" t="s">
        <v>9</v>
      </c>
    </row>
    <row r="35" spans="1:21" x14ac:dyDescent="0.2">
      <c r="A35" s="1">
        <v>0</v>
      </c>
      <c r="B35" s="10">
        <v>333071</v>
      </c>
      <c r="C35" s="4">
        <v>204825</v>
      </c>
      <c r="D35" s="5">
        <v>316206</v>
      </c>
      <c r="E35" s="6">
        <v>212834</v>
      </c>
      <c r="F35" s="4">
        <v>339962</v>
      </c>
      <c r="G35" s="4">
        <v>200070</v>
      </c>
      <c r="H35" s="5">
        <v>322675</v>
      </c>
      <c r="I35" s="11">
        <v>212865</v>
      </c>
      <c r="J35" s="10">
        <v>280759</v>
      </c>
      <c r="K35" s="4">
        <v>235741</v>
      </c>
      <c r="L35" s="5">
        <v>252315</v>
      </c>
      <c r="M35" s="6">
        <v>256614</v>
      </c>
      <c r="N35" s="4">
        <v>276638</v>
      </c>
      <c r="O35" s="4">
        <v>231389</v>
      </c>
      <c r="P35" s="5">
        <v>237702</v>
      </c>
      <c r="Q35" s="11">
        <v>267951</v>
      </c>
    </row>
    <row r="36" spans="1:21" x14ac:dyDescent="0.2">
      <c r="A36" s="1">
        <v>24</v>
      </c>
      <c r="B36" s="12">
        <v>348233</v>
      </c>
      <c r="C36" s="7">
        <v>173167</v>
      </c>
      <c r="D36" s="6">
        <v>316871</v>
      </c>
      <c r="E36" s="6">
        <v>202507</v>
      </c>
      <c r="F36" s="7">
        <v>340238</v>
      </c>
      <c r="G36" s="7">
        <v>175490</v>
      </c>
      <c r="H36" s="6">
        <v>358028</v>
      </c>
      <c r="I36" s="11">
        <v>156007</v>
      </c>
      <c r="J36" s="12">
        <v>226326</v>
      </c>
      <c r="K36" s="7">
        <v>291024</v>
      </c>
      <c r="L36" s="6">
        <v>241458</v>
      </c>
      <c r="M36" s="6">
        <v>272798</v>
      </c>
      <c r="N36" s="7">
        <v>235247</v>
      </c>
      <c r="O36" s="7">
        <v>277395</v>
      </c>
      <c r="P36" s="6">
        <v>195090</v>
      </c>
      <c r="Q36" s="11">
        <v>317750</v>
      </c>
    </row>
    <row r="37" spans="1:21" x14ac:dyDescent="0.2">
      <c r="A37" s="1">
        <v>48</v>
      </c>
      <c r="B37" s="12">
        <v>493321</v>
      </c>
      <c r="C37" s="7">
        <v>1351</v>
      </c>
      <c r="D37" s="6">
        <v>492184</v>
      </c>
      <c r="E37" s="6">
        <v>1024</v>
      </c>
      <c r="F37" s="7">
        <v>492075</v>
      </c>
      <c r="G37" s="53">
        <v>227</v>
      </c>
      <c r="H37" s="6">
        <v>473307</v>
      </c>
      <c r="I37" s="11">
        <v>32380</v>
      </c>
      <c r="J37" s="12">
        <v>215160</v>
      </c>
      <c r="K37" s="7">
        <v>297485</v>
      </c>
      <c r="L37" s="6">
        <v>287221</v>
      </c>
      <c r="M37" s="6">
        <v>238905</v>
      </c>
      <c r="N37" s="7">
        <v>203754</v>
      </c>
      <c r="O37" s="7">
        <v>310701</v>
      </c>
      <c r="P37" s="6">
        <v>205096</v>
      </c>
      <c r="Q37" s="11">
        <v>312251</v>
      </c>
    </row>
    <row r="38" spans="1:21" ht="17" thickBot="1" x14ac:dyDescent="0.25">
      <c r="A38" s="1">
        <v>72</v>
      </c>
      <c r="B38" s="13">
        <v>489535</v>
      </c>
      <c r="C38" s="14">
        <v>75</v>
      </c>
      <c r="D38" s="15">
        <v>488906</v>
      </c>
      <c r="E38" s="15">
        <v>73</v>
      </c>
      <c r="F38" s="14">
        <v>489731</v>
      </c>
      <c r="G38" s="14">
        <v>84</v>
      </c>
      <c r="H38" s="15">
        <v>491117</v>
      </c>
      <c r="I38" s="16">
        <v>60</v>
      </c>
      <c r="J38" s="13">
        <v>283525</v>
      </c>
      <c r="K38" s="14">
        <v>254127</v>
      </c>
      <c r="L38" s="15">
        <v>179120</v>
      </c>
      <c r="M38" s="15">
        <v>339900</v>
      </c>
      <c r="N38" s="14">
        <v>185341</v>
      </c>
      <c r="O38" s="14">
        <v>348143</v>
      </c>
      <c r="P38" s="15">
        <v>230122</v>
      </c>
      <c r="Q38" s="16">
        <v>308739</v>
      </c>
    </row>
    <row r="41" spans="1:21" x14ac:dyDescent="0.2">
      <c r="G41" s="39" t="s">
        <v>14</v>
      </c>
    </row>
    <row r="42" spans="1:21" ht="29" customHeight="1" x14ac:dyDescent="0.2">
      <c r="B42" s="17"/>
      <c r="E42" s="18"/>
      <c r="G42" s="38" t="s">
        <v>11</v>
      </c>
      <c r="H42" s="25" t="s">
        <v>48</v>
      </c>
      <c r="I42" s="25" t="s">
        <v>49</v>
      </c>
      <c r="J42" s="25" t="s">
        <v>50</v>
      </c>
      <c r="K42" s="25" t="s">
        <v>62</v>
      </c>
      <c r="L42" s="25" t="s">
        <v>51</v>
      </c>
      <c r="M42" s="25" t="s">
        <v>52</v>
      </c>
      <c r="N42" s="25" t="s">
        <v>53</v>
      </c>
      <c r="O42" s="25" t="s">
        <v>63</v>
      </c>
      <c r="P42" s="25" t="s">
        <v>58</v>
      </c>
      <c r="Q42" s="25" t="s">
        <v>64</v>
      </c>
      <c r="R42" s="25" t="s">
        <v>65</v>
      </c>
      <c r="S42" s="25" t="s">
        <v>66</v>
      </c>
      <c r="T42" s="25" t="s">
        <v>67</v>
      </c>
    </row>
    <row r="43" spans="1:21" x14ac:dyDescent="0.2">
      <c r="B43" s="17"/>
      <c r="E43" s="18"/>
      <c r="G43" s="21">
        <v>0</v>
      </c>
      <c r="H43" s="21">
        <f>SUM(B35:C35)</f>
        <v>537896</v>
      </c>
      <c r="I43" s="21">
        <f>SUM(D35:E35)</f>
        <v>529040</v>
      </c>
      <c r="J43" s="21">
        <f>SUM(F35:G35)</f>
        <v>540032</v>
      </c>
      <c r="K43" s="21">
        <f>SUM(H35:I35)</f>
        <v>535540</v>
      </c>
      <c r="L43" s="36">
        <f>(C35/H43)*100</f>
        <v>38.078922319556199</v>
      </c>
      <c r="M43" s="36">
        <f>(E35/I43)*100</f>
        <v>40.230228338121883</v>
      </c>
      <c r="N43" s="36">
        <f>(G35/J43)*100</f>
        <v>37.047804574543733</v>
      </c>
      <c r="O43" s="36">
        <f>(I35/K43)*100</f>
        <v>39.747731261903873</v>
      </c>
      <c r="P43" s="41">
        <f>AVERAGE(L43:O43)</f>
        <v>38.776171623531425</v>
      </c>
      <c r="Q43" s="18">
        <f>L43/P43</f>
        <v>0.98201861414415392</v>
      </c>
      <c r="R43" s="18">
        <f>M43/P43</f>
        <v>1.0374987177359216</v>
      </c>
      <c r="S43" s="18">
        <f>N43/P43</f>
        <v>0.95542708378310282</v>
      </c>
      <c r="T43" s="18">
        <f>O43/P43</f>
        <v>1.0250555843368212</v>
      </c>
    </row>
    <row r="44" spans="1:21" x14ac:dyDescent="0.2">
      <c r="E44" s="18"/>
      <c r="G44" s="21">
        <v>24</v>
      </c>
      <c r="H44" s="21">
        <f>SUM(B36:C36)</f>
        <v>521400</v>
      </c>
      <c r="I44" s="21">
        <f>SUM(D36:E36)</f>
        <v>519378</v>
      </c>
      <c r="J44" s="21">
        <f>SUM(F36:G36)</f>
        <v>515728</v>
      </c>
      <c r="K44" s="21">
        <f>SUM(H36:I36)</f>
        <v>514035</v>
      </c>
      <c r="L44" s="36">
        <f>(C36/H44)*100</f>
        <v>33.211929420790185</v>
      </c>
      <c r="M44" s="36">
        <f>(E36/I44)*100</f>
        <v>38.990292234172415</v>
      </c>
      <c r="N44" s="36">
        <f>(G36/J44)*100</f>
        <v>34.027626966152702</v>
      </c>
      <c r="O44" s="36">
        <f>(I36/K44)*100</f>
        <v>30.34948982073205</v>
      </c>
      <c r="P44" s="41"/>
      <c r="Q44" s="18">
        <f>L44/P43</f>
        <v>0.8565035698530753</v>
      </c>
      <c r="R44" s="18">
        <f>M44/P43</f>
        <v>1.0055219636615971</v>
      </c>
      <c r="S44" s="18">
        <f>N44/P43</f>
        <v>0.8775396214076725</v>
      </c>
      <c r="T44" s="18">
        <f>O44/P43</f>
        <v>0.78268401830350831</v>
      </c>
    </row>
    <row r="45" spans="1:21" x14ac:dyDescent="0.2">
      <c r="E45" s="18"/>
      <c r="G45">
        <v>48</v>
      </c>
      <c r="H45" s="21">
        <f>SUM(B37:C37)</f>
        <v>494672</v>
      </c>
      <c r="I45" s="21">
        <f>SUM(D37:E37)</f>
        <v>493208</v>
      </c>
      <c r="J45" s="21">
        <f>SUM(F37:G37)</f>
        <v>492302</v>
      </c>
      <c r="K45" s="21">
        <f>SUM(H37:I37)</f>
        <v>505687</v>
      </c>
      <c r="L45" s="36">
        <f>(C37/H45)*100</f>
        <v>0.27311026296212443</v>
      </c>
      <c r="M45" s="36">
        <f>(E37/I45)*100</f>
        <v>0.2076203143501322</v>
      </c>
      <c r="N45" s="36">
        <f>(G37/J45)*100</f>
        <v>4.6109908145812936E-2</v>
      </c>
      <c r="O45" s="36">
        <f>(I37/K45)*100</f>
        <v>6.4031703405466223</v>
      </c>
      <c r="P45" s="41"/>
      <c r="Q45" s="18">
        <f>L45/P43</f>
        <v>7.0432497981927312E-3</v>
      </c>
      <c r="R45" s="18">
        <f>M45/P43</f>
        <v>5.3543273009483286E-3</v>
      </c>
      <c r="S45" s="18">
        <f>N45/P43</f>
        <v>1.1891299789335318E-3</v>
      </c>
      <c r="T45" s="18">
        <f>O45/P43</f>
        <v>0.16513157623484523</v>
      </c>
    </row>
    <row r="46" spans="1:21" x14ac:dyDescent="0.2">
      <c r="B46" s="17"/>
      <c r="E46" s="18"/>
      <c r="G46" s="21">
        <v>72</v>
      </c>
      <c r="H46" s="21">
        <f>SUM(B38:C38)</f>
        <v>489610</v>
      </c>
      <c r="I46" s="21">
        <f>SUM(D38:E38)</f>
        <v>488979</v>
      </c>
      <c r="J46" s="21">
        <f>SUM(F38:G38)</f>
        <v>489815</v>
      </c>
      <c r="K46" s="21">
        <f>SUM(H38:I38)</f>
        <v>491177</v>
      </c>
      <c r="L46" s="36">
        <f>(C38/H46)*100</f>
        <v>1.5318314576908153E-2</v>
      </c>
      <c r="M46" s="36">
        <f>(E38/I46)*100</f>
        <v>1.4929066483427712E-2</v>
      </c>
      <c r="N46" s="36">
        <f>(G38/J46)*100</f>
        <v>1.7149331890611762E-2</v>
      </c>
      <c r="O46" s="36">
        <f>(I38/K46)*100</f>
        <v>1.2215555695808232E-2</v>
      </c>
      <c r="P46" s="41"/>
      <c r="Q46" s="18">
        <f>L46/P43</f>
        <v>3.9504453213251697E-4</v>
      </c>
      <c r="R46" s="18">
        <f>M46/P43</f>
        <v>3.8500619989952713E-4</v>
      </c>
      <c r="S46" s="18">
        <f>N46/P43</f>
        <v>4.4226469949407393E-4</v>
      </c>
      <c r="T46" s="18">
        <f>O46/P43</f>
        <v>3.1502737852530003E-4</v>
      </c>
    </row>
    <row r="47" spans="1:21" x14ac:dyDescent="0.2">
      <c r="B47" s="17"/>
      <c r="E47" s="18"/>
    </row>
    <row r="48" spans="1:21" x14ac:dyDescent="0.2">
      <c r="E48" s="18"/>
      <c r="G48" s="55" t="s">
        <v>69</v>
      </c>
      <c r="H48" s="55"/>
    </row>
    <row r="49" spans="2:20" ht="35" customHeight="1" x14ac:dyDescent="0.2">
      <c r="E49" s="18"/>
      <c r="G49" s="38" t="s">
        <v>11</v>
      </c>
      <c r="H49" s="25" t="s">
        <v>48</v>
      </c>
      <c r="I49" s="25" t="s">
        <v>49</v>
      </c>
      <c r="J49" s="25" t="s">
        <v>50</v>
      </c>
      <c r="K49" s="25" t="s">
        <v>62</v>
      </c>
      <c r="L49" s="25" t="s">
        <v>51</v>
      </c>
      <c r="M49" s="25" t="s">
        <v>52</v>
      </c>
      <c r="N49" s="25" t="s">
        <v>53</v>
      </c>
      <c r="O49" s="25" t="s">
        <v>63</v>
      </c>
      <c r="P49" s="25" t="s">
        <v>58</v>
      </c>
      <c r="Q49" s="25" t="s">
        <v>64</v>
      </c>
      <c r="R49" s="25" t="s">
        <v>65</v>
      </c>
      <c r="S49" s="25" t="s">
        <v>66</v>
      </c>
      <c r="T49" s="25" t="s">
        <v>67</v>
      </c>
    </row>
    <row r="50" spans="2:20" x14ac:dyDescent="0.2">
      <c r="B50" s="17"/>
      <c r="E50" s="18"/>
      <c r="G50" s="21">
        <v>0</v>
      </c>
      <c r="H50" s="21">
        <f>SUM(J35:K35)</f>
        <v>516500</v>
      </c>
      <c r="I50" s="21">
        <f>SUM(L35:M35)</f>
        <v>508929</v>
      </c>
      <c r="J50" s="21">
        <f>SUM(N35:O35)</f>
        <v>508027</v>
      </c>
      <c r="K50" s="21">
        <f>SUM(P35:Q35)</f>
        <v>505653</v>
      </c>
      <c r="L50" s="36">
        <f>(K35/H50)*100</f>
        <v>45.642013552758954</v>
      </c>
      <c r="M50" s="36">
        <f>(M35/I50)*100</f>
        <v>50.422357539067328</v>
      </c>
      <c r="N50" s="36">
        <f>(O35/J50)*100</f>
        <v>45.546594964440871</v>
      </c>
      <c r="O50" s="36">
        <f>(Q35/K50)*100</f>
        <v>52.991082817663496</v>
      </c>
      <c r="P50" s="41">
        <f>AVERAGE(L50:O50)</f>
        <v>48.65051221848266</v>
      </c>
      <c r="Q50" s="18">
        <f>L50/P50</f>
        <v>0.93816100738645958</v>
      </c>
      <c r="R50" s="18">
        <f>M50/P50</f>
        <v>1.0364198697976201</v>
      </c>
      <c r="S50" s="18">
        <f>N50/P50</f>
        <v>0.93619970042447798</v>
      </c>
      <c r="T50" s="18">
        <f>O50/P50</f>
        <v>1.0892194223914424</v>
      </c>
    </row>
    <row r="51" spans="2:20" x14ac:dyDescent="0.2">
      <c r="B51" s="17"/>
      <c r="E51" s="18"/>
      <c r="G51" s="21">
        <v>24</v>
      </c>
      <c r="H51" s="21">
        <f>SUM(J36:K36)</f>
        <v>517350</v>
      </c>
      <c r="I51" s="21">
        <f>SUM(L36:M36)</f>
        <v>514256</v>
      </c>
      <c r="J51" s="21">
        <f>SUM(N36:O36)</f>
        <v>512642</v>
      </c>
      <c r="K51" s="21">
        <f>SUM(P36:Q36)</f>
        <v>512840</v>
      </c>
      <c r="L51" s="36">
        <f>(K36/H51)*100</f>
        <v>56.252826906349661</v>
      </c>
      <c r="M51" s="36">
        <f>(M36/I51)*100</f>
        <v>53.047120500295577</v>
      </c>
      <c r="N51" s="36">
        <f>(O36/J51)*100</f>
        <v>54.110860990710862</v>
      </c>
      <c r="O51" s="36">
        <f>(Q36/K51)*100</f>
        <v>61.958895561968639</v>
      </c>
      <c r="P51" s="41"/>
      <c r="Q51" s="18">
        <f>L51/P50</f>
        <v>1.1562638159640759</v>
      </c>
      <c r="R51" s="18">
        <f>M51/P50</f>
        <v>1.0903712639667258</v>
      </c>
      <c r="S51" s="18">
        <f>N51/P50</f>
        <v>1.1122362031401958</v>
      </c>
      <c r="T51" s="18">
        <f>O51/P50</f>
        <v>1.2735507343421151</v>
      </c>
    </row>
    <row r="52" spans="2:20" x14ac:dyDescent="0.2">
      <c r="E52" s="18"/>
      <c r="G52">
        <v>48</v>
      </c>
      <c r="H52" s="21">
        <f>SUM(J37:K37)</f>
        <v>512645</v>
      </c>
      <c r="I52" s="21">
        <f>SUM(L37:M37)</f>
        <v>526126</v>
      </c>
      <c r="J52" s="21">
        <f>SUM(N37:O37)</f>
        <v>514455</v>
      </c>
      <c r="K52" s="21">
        <f>SUM(P37:Q37)</f>
        <v>517347</v>
      </c>
      <c r="L52" s="36">
        <f>(K37/H52)*100</f>
        <v>58.029435574325319</v>
      </c>
      <c r="M52" s="36">
        <f>(M37/I52)*100</f>
        <v>45.408324241721566</v>
      </c>
      <c r="N52" s="36">
        <f>(O37/J52)*100</f>
        <v>60.394203574656679</v>
      </c>
      <c r="O52" s="36">
        <f>(Q37/K52)*100</f>
        <v>60.356201930232508</v>
      </c>
      <c r="P52" s="41"/>
      <c r="Q52" s="18">
        <f>L52/P50</f>
        <v>1.1927815952630307</v>
      </c>
      <c r="R52" s="18">
        <f>M52/P50</f>
        <v>0.93335757777429185</v>
      </c>
      <c r="S52" s="18">
        <f>N52/P50</f>
        <v>1.2413888532855468</v>
      </c>
      <c r="T52" s="18">
        <f>O52/P50</f>
        <v>1.2406077382943315</v>
      </c>
    </row>
    <row r="53" spans="2:20" x14ac:dyDescent="0.2">
      <c r="E53" s="18"/>
      <c r="G53" s="21">
        <v>72</v>
      </c>
      <c r="H53" s="21">
        <f>SUM(J38:K38)</f>
        <v>537652</v>
      </c>
      <c r="I53" s="21">
        <f>SUM(L38:M38)</f>
        <v>519020</v>
      </c>
      <c r="J53" s="21">
        <f>SUM(N38:O38)</f>
        <v>533484</v>
      </c>
      <c r="K53" s="21">
        <f>SUM(P38:Q38)</f>
        <v>538861</v>
      </c>
      <c r="L53" s="36">
        <f>(K38/H53)*100</f>
        <v>47.266075454011144</v>
      </c>
      <c r="M53" s="36">
        <f>(M38/I53)*100</f>
        <v>65.488805826365066</v>
      </c>
      <c r="N53" s="36">
        <f>(O38/J53)*100</f>
        <v>65.258377008495103</v>
      </c>
      <c r="O53" s="36">
        <f>(Q38/K53)*100</f>
        <v>57.294738346252558</v>
      </c>
      <c r="P53" s="41"/>
      <c r="Q53" s="18">
        <f>L53/P50</f>
        <v>0.97154322326033893</v>
      </c>
      <c r="R53" s="18">
        <f>M53/P50</f>
        <v>1.3461072214874938</v>
      </c>
      <c r="S53" s="18">
        <f>N53/P50</f>
        <v>1.3413708105565023</v>
      </c>
      <c r="T53" s="18">
        <f>O53/P50</f>
        <v>1.1776800640648939</v>
      </c>
    </row>
    <row r="54" spans="2:20" x14ac:dyDescent="0.2">
      <c r="B54" s="17"/>
      <c r="E54" s="18"/>
    </row>
    <row r="55" spans="2:20" x14ac:dyDescent="0.2">
      <c r="B55" s="17"/>
      <c r="E55" s="18"/>
    </row>
  </sheetData>
  <mergeCells count="6">
    <mergeCell ref="J33:Q33"/>
    <mergeCell ref="B6:E6"/>
    <mergeCell ref="F6:I6"/>
    <mergeCell ref="A4:B4"/>
    <mergeCell ref="B33:I33"/>
    <mergeCell ref="A31:B3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1"/>
  <sheetViews>
    <sheetView tabSelected="1" showRuler="0" topLeftCell="AD1" workbookViewId="0">
      <selection activeCell="J2" sqref="J2"/>
    </sheetView>
  </sheetViews>
  <sheetFormatPr baseColWidth="10" defaultRowHeight="16" x14ac:dyDescent="0.2"/>
  <cols>
    <col min="9" max="9" width="14.1640625" customWidth="1"/>
    <col min="10" max="10" width="16.83203125" customWidth="1"/>
    <col min="11" max="11" width="18.5" customWidth="1"/>
    <col min="12" max="12" width="19.83203125" customWidth="1"/>
    <col min="13" max="13" width="15.83203125" customWidth="1"/>
    <col min="14" max="14" width="16.5" customWidth="1"/>
    <col min="15" max="15" width="16.1640625" customWidth="1"/>
    <col min="16" max="16" width="18.6640625" customWidth="1"/>
    <col min="17" max="17" width="23.33203125" customWidth="1"/>
    <col min="18" max="18" width="25" customWidth="1"/>
    <col min="19" max="19" width="24" customWidth="1"/>
    <col min="20" max="20" width="18.6640625" customWidth="1"/>
    <col min="30" max="30" width="14" customWidth="1"/>
    <col min="31" max="31" width="17.5" customWidth="1"/>
    <col min="32" max="32" width="15.83203125" customWidth="1"/>
    <col min="33" max="33" width="20.6640625" customWidth="1"/>
    <col min="34" max="34" width="16" customWidth="1"/>
    <col min="35" max="35" width="16.33203125" customWidth="1"/>
    <col min="36" max="37" width="20" customWidth="1"/>
    <col min="38" max="38" width="22.5" customWidth="1"/>
    <col min="39" max="39" width="22.1640625" customWidth="1"/>
    <col min="40" max="40" width="23.1640625" customWidth="1"/>
    <col min="51" max="51" width="17.83203125" customWidth="1"/>
    <col min="52" max="52" width="16" customWidth="1"/>
    <col min="53" max="53" width="15.5" customWidth="1"/>
    <col min="54" max="54" width="18.83203125" customWidth="1"/>
    <col min="55" max="55" width="15.33203125" style="17" customWidth="1"/>
    <col min="56" max="56" width="15.5" customWidth="1"/>
    <col min="57" max="57" width="16.1640625" customWidth="1"/>
    <col min="58" max="58" width="18" customWidth="1"/>
    <col min="59" max="59" width="22.83203125" customWidth="1"/>
    <col min="60" max="60" width="23" customWidth="1"/>
    <col min="61" max="61" width="22.33203125" customWidth="1"/>
  </cols>
  <sheetData>
    <row r="1" spans="1:61" x14ac:dyDescent="0.2">
      <c r="A1" t="s">
        <v>12</v>
      </c>
      <c r="E1" s="64"/>
      <c r="F1" s="64" t="s">
        <v>83</v>
      </c>
      <c r="G1" s="64"/>
      <c r="H1" s="64"/>
    </row>
    <row r="2" spans="1:61" x14ac:dyDescent="0.2">
      <c r="A2" t="s">
        <v>13</v>
      </c>
    </row>
    <row r="4" spans="1:61" x14ac:dyDescent="0.2">
      <c r="A4" s="59" t="s">
        <v>5</v>
      </c>
      <c r="B4" s="59"/>
      <c r="V4" s="59" t="s">
        <v>10</v>
      </c>
      <c r="W4" s="59"/>
      <c r="AQ4" s="59" t="s">
        <v>16</v>
      </c>
      <c r="AR4" s="59"/>
    </row>
    <row r="5" spans="1:6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G5" t="s">
        <v>34</v>
      </c>
      <c r="I5" t="s">
        <v>28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V5" t="s">
        <v>35</v>
      </c>
      <c r="W5" t="s">
        <v>36</v>
      </c>
      <c r="X5" t="s">
        <v>37</v>
      </c>
      <c r="Y5" t="s">
        <v>38</v>
      </c>
      <c r="Z5" t="s">
        <v>40</v>
      </c>
      <c r="AB5" t="s">
        <v>39</v>
      </c>
      <c r="AD5" t="s">
        <v>28</v>
      </c>
      <c r="AQ5" t="s">
        <v>41</v>
      </c>
      <c r="AR5" t="s">
        <v>42</v>
      </c>
      <c r="AS5" t="s">
        <v>43</v>
      </c>
      <c r="AT5" t="s">
        <v>44</v>
      </c>
      <c r="AU5" t="s">
        <v>45</v>
      </c>
      <c r="AW5" t="s">
        <v>46</v>
      </c>
      <c r="AY5" t="s">
        <v>28</v>
      </c>
    </row>
    <row r="6" spans="1:61" x14ac:dyDescent="0.2">
      <c r="A6" s="22"/>
      <c r="B6" s="60" t="s">
        <v>15</v>
      </c>
      <c r="C6" s="60"/>
      <c r="D6" s="60"/>
      <c r="E6" s="60"/>
      <c r="F6" s="60"/>
      <c r="G6" s="60"/>
      <c r="H6" s="20"/>
      <c r="I6" s="24" t="s">
        <v>14</v>
      </c>
      <c r="V6" s="19"/>
      <c r="W6" s="61" t="s">
        <v>0</v>
      </c>
      <c r="X6" s="61"/>
      <c r="Y6" s="61"/>
      <c r="Z6" s="61"/>
      <c r="AA6" s="61"/>
      <c r="AB6" s="61"/>
      <c r="AD6" s="24" t="s">
        <v>14</v>
      </c>
      <c r="AO6" s="32"/>
      <c r="AQ6" s="19"/>
      <c r="AR6" s="61" t="s">
        <v>0</v>
      </c>
      <c r="AS6" s="61"/>
      <c r="AT6" s="61"/>
      <c r="AU6" s="61"/>
      <c r="AV6" s="61"/>
      <c r="AW6" s="61"/>
      <c r="AY6" s="24" t="s">
        <v>14</v>
      </c>
      <c r="BC6"/>
    </row>
    <row r="7" spans="1:61" x14ac:dyDescent="0.2">
      <c r="A7" s="22" t="s">
        <v>11</v>
      </c>
      <c r="B7" s="2" t="s">
        <v>1</v>
      </c>
      <c r="C7" s="2" t="s">
        <v>2</v>
      </c>
      <c r="D7" s="3" t="s">
        <v>3</v>
      </c>
      <c r="E7" s="3" t="s">
        <v>4</v>
      </c>
      <c r="F7" s="2" t="s">
        <v>6</v>
      </c>
      <c r="G7" s="2" t="s">
        <v>7</v>
      </c>
      <c r="H7" s="20"/>
      <c r="I7" s="38" t="s">
        <v>11</v>
      </c>
      <c r="J7" s="24" t="s">
        <v>48</v>
      </c>
      <c r="K7" s="24" t="s">
        <v>49</v>
      </c>
      <c r="L7" s="24" t="s">
        <v>50</v>
      </c>
      <c r="M7" s="24" t="s">
        <v>51</v>
      </c>
      <c r="N7" s="24" t="s">
        <v>52</v>
      </c>
      <c r="O7" s="25" t="s">
        <v>53</v>
      </c>
      <c r="P7" s="37" t="s">
        <v>58</v>
      </c>
      <c r="Q7" s="37" t="s">
        <v>59</v>
      </c>
      <c r="R7" s="37" t="s">
        <v>60</v>
      </c>
      <c r="S7" s="37" t="s">
        <v>61</v>
      </c>
      <c r="T7" s="34"/>
      <c r="V7" s="19" t="s">
        <v>11</v>
      </c>
      <c r="W7" s="2" t="s">
        <v>1</v>
      </c>
      <c r="X7" s="2" t="s">
        <v>2</v>
      </c>
      <c r="Y7" s="3" t="s">
        <v>3</v>
      </c>
      <c r="Z7" s="3" t="s">
        <v>4</v>
      </c>
      <c r="AA7" s="2" t="s">
        <v>6</v>
      </c>
      <c r="AB7" s="2" t="s">
        <v>7</v>
      </c>
      <c r="AD7" s="38" t="s">
        <v>11</v>
      </c>
      <c r="AE7" s="24" t="s">
        <v>48</v>
      </c>
      <c r="AF7" s="24" t="s">
        <v>49</v>
      </c>
      <c r="AG7" s="24" t="s">
        <v>50</v>
      </c>
      <c r="AH7" s="24" t="s">
        <v>51</v>
      </c>
      <c r="AI7" s="24" t="s">
        <v>52</v>
      </c>
      <c r="AJ7" s="25" t="s">
        <v>53</v>
      </c>
      <c r="AK7" s="37" t="s">
        <v>58</v>
      </c>
      <c r="AL7" s="37" t="s">
        <v>59</v>
      </c>
      <c r="AM7" s="37" t="s">
        <v>60</v>
      </c>
      <c r="AN7" s="37" t="s">
        <v>61</v>
      </c>
      <c r="AO7" s="21"/>
      <c r="AQ7" s="19" t="s">
        <v>11</v>
      </c>
      <c r="AR7" s="2" t="s">
        <v>1</v>
      </c>
      <c r="AS7" s="2" t="s">
        <v>2</v>
      </c>
      <c r="AT7" s="3" t="s">
        <v>3</v>
      </c>
      <c r="AU7" s="3" t="s">
        <v>4</v>
      </c>
      <c r="AV7" s="2" t="s">
        <v>6</v>
      </c>
      <c r="AW7" s="2" t="s">
        <v>7</v>
      </c>
      <c r="AY7" s="38" t="s">
        <v>11</v>
      </c>
      <c r="AZ7" s="24" t="s">
        <v>48</v>
      </c>
      <c r="BA7" s="24" t="s">
        <v>49</v>
      </c>
      <c r="BB7" s="24" t="s">
        <v>50</v>
      </c>
      <c r="BC7" s="24" t="s">
        <v>51</v>
      </c>
      <c r="BD7" s="24" t="s">
        <v>52</v>
      </c>
      <c r="BE7" s="25" t="s">
        <v>53</v>
      </c>
      <c r="BF7" s="37" t="s">
        <v>58</v>
      </c>
      <c r="BG7" s="37" t="s">
        <v>59</v>
      </c>
      <c r="BH7" s="37" t="s">
        <v>60</v>
      </c>
      <c r="BI7" s="37" t="s">
        <v>61</v>
      </c>
    </row>
    <row r="8" spans="1:61" x14ac:dyDescent="0.2">
      <c r="A8" s="22">
        <v>0</v>
      </c>
      <c r="B8" s="20">
        <v>122189</v>
      </c>
      <c r="C8" s="20">
        <v>346783</v>
      </c>
      <c r="D8" s="20">
        <v>126662</v>
      </c>
      <c r="E8" s="20">
        <v>347164</v>
      </c>
      <c r="F8" s="20">
        <v>137904</v>
      </c>
      <c r="G8" s="20">
        <v>337398</v>
      </c>
      <c r="H8" s="20"/>
      <c r="I8" s="21">
        <v>0</v>
      </c>
      <c r="J8" s="21">
        <f>SUM(B8:C8)</f>
        <v>468972</v>
      </c>
      <c r="K8">
        <f>SUM(D8:E8)</f>
        <v>473826</v>
      </c>
      <c r="L8">
        <f>SUM(F8:G8)</f>
        <v>475302</v>
      </c>
      <c r="M8" s="21">
        <f>(C8/J8)*100</f>
        <v>73.945352814240508</v>
      </c>
      <c r="N8" s="21">
        <f>(E8/K8)*100</f>
        <v>73.268246149430382</v>
      </c>
      <c r="O8" s="17">
        <f>(G8/L8)*100</f>
        <v>70.98602572680106</v>
      </c>
      <c r="P8" s="17">
        <f>AVERAGE(M8,N8,O8)</f>
        <v>72.733208230157331</v>
      </c>
      <c r="Q8" s="18">
        <f>(M9/P8)</f>
        <v>0.52130622491075629</v>
      </c>
      <c r="R8" s="18">
        <f>(N9/P8)</f>
        <v>1.1871913680482162E-2</v>
      </c>
      <c r="S8" s="18">
        <f>(O9/P8)</f>
        <v>4.3882417664035341E-2</v>
      </c>
      <c r="T8" s="35"/>
      <c r="V8" s="19">
        <v>0</v>
      </c>
      <c r="W8" s="20">
        <v>142384</v>
      </c>
      <c r="X8" s="20">
        <v>305610</v>
      </c>
      <c r="Y8" s="20">
        <v>127546</v>
      </c>
      <c r="Z8" s="20">
        <v>317472</v>
      </c>
      <c r="AA8" s="20">
        <v>134559</v>
      </c>
      <c r="AB8" s="20">
        <v>312974</v>
      </c>
      <c r="AD8" s="21">
        <v>0</v>
      </c>
      <c r="AE8" s="21">
        <f>SUM(W8:X8)</f>
        <v>447994</v>
      </c>
      <c r="AF8">
        <f>SUM(Y8:Z8)</f>
        <v>445018</v>
      </c>
      <c r="AG8">
        <f>SUM(AA8:AB8)</f>
        <v>447533</v>
      </c>
      <c r="AH8" s="21">
        <f>(X8/AE8)*100</f>
        <v>68.217431483457375</v>
      </c>
      <c r="AI8" s="21">
        <f>(Z8/AF8)*100</f>
        <v>71.339136843902935</v>
      </c>
      <c r="AJ8" s="17">
        <f>(AB8/AG8)*100</f>
        <v>69.933166939644678</v>
      </c>
      <c r="AK8" s="17">
        <f>AVERAGE(AH8,AI8,AJ8)</f>
        <v>69.829911755668334</v>
      </c>
      <c r="AL8" s="18">
        <f>(AH9/AK8)</f>
        <v>2.6684163638100878E-2</v>
      </c>
      <c r="AM8" s="18">
        <f>(AI9/AK8)</f>
        <v>2.7697196832744408E-2</v>
      </c>
      <c r="AN8" s="18">
        <f>(AJ9/AK8)</f>
        <v>2.0717801507593864E-2</v>
      </c>
      <c r="AO8" s="23"/>
      <c r="AP8" s="17"/>
      <c r="AQ8" s="19">
        <v>0</v>
      </c>
      <c r="AR8" s="20">
        <v>263790</v>
      </c>
      <c r="AS8" s="20">
        <v>247670</v>
      </c>
      <c r="AT8" s="20">
        <v>282490</v>
      </c>
      <c r="AU8" s="20">
        <v>228599</v>
      </c>
      <c r="AV8" s="20">
        <v>256705</v>
      </c>
      <c r="AW8" s="20">
        <v>257194</v>
      </c>
      <c r="AY8" s="21">
        <v>0</v>
      </c>
      <c r="AZ8" s="21">
        <f>SUM(AR8:AS8)</f>
        <v>511460</v>
      </c>
      <c r="BA8">
        <f>SUM(AT8:AU8)</f>
        <v>511089</v>
      </c>
      <c r="BB8">
        <f>SUM(AV8:AW8)</f>
        <v>513899</v>
      </c>
      <c r="BC8" s="21">
        <f>(AS8/AZ8)*100</f>
        <v>48.424119188206312</v>
      </c>
      <c r="BD8" s="21">
        <f>(AU8/BA8)*100</f>
        <v>44.727826269005988</v>
      </c>
      <c r="BE8" s="17">
        <f>(AW8/BB8)*100</f>
        <v>50.047577442260049</v>
      </c>
      <c r="BF8" s="17">
        <f>AVERAGE(BC8,BD8,BE8)</f>
        <v>47.733174299824121</v>
      </c>
      <c r="BG8" s="18">
        <f>(BC9/BF8)</f>
        <v>1.7836656828870934E-4</v>
      </c>
      <c r="BH8" s="18">
        <f>(BD9/BF8)</f>
        <v>2.5051787067693665E-4</v>
      </c>
      <c r="BI8" s="18">
        <f>(BE9/BF8)</f>
        <v>1.527701167325291E-4</v>
      </c>
    </row>
    <row r="9" spans="1:61" x14ac:dyDescent="0.2">
      <c r="A9" s="22">
        <v>48</v>
      </c>
      <c r="B9" s="20">
        <v>318361</v>
      </c>
      <c r="C9" s="20">
        <v>194432</v>
      </c>
      <c r="D9" s="20">
        <v>492191</v>
      </c>
      <c r="E9" s="20">
        <v>4287</v>
      </c>
      <c r="F9" s="20">
        <v>487604</v>
      </c>
      <c r="G9" s="20">
        <v>16076</v>
      </c>
      <c r="H9" s="20"/>
      <c r="I9" s="21">
        <v>48</v>
      </c>
      <c r="J9" s="21">
        <f>SUM(B9:C9)</f>
        <v>512793</v>
      </c>
      <c r="K9">
        <f>SUM(D9:E9)</f>
        <v>496478</v>
      </c>
      <c r="L9">
        <f>SUM(F9:G9)</f>
        <v>503680</v>
      </c>
      <c r="M9" s="21">
        <f>(C9/J9)*100</f>
        <v>37.916274208111268</v>
      </c>
      <c r="N9" s="30">
        <f>(E9/K9)*100</f>
        <v>0.86348236981296256</v>
      </c>
      <c r="O9" s="30">
        <f>(G9/L9)*100</f>
        <v>3.1917090216010164</v>
      </c>
      <c r="P9" s="17"/>
      <c r="Q9" s="17"/>
      <c r="R9" s="17"/>
      <c r="S9" s="17"/>
      <c r="T9" s="17"/>
      <c r="V9" s="19">
        <v>48</v>
      </c>
      <c r="W9" s="20">
        <v>489537</v>
      </c>
      <c r="X9" s="20">
        <v>9295</v>
      </c>
      <c r="Y9" s="20">
        <v>487568</v>
      </c>
      <c r="Z9" s="20">
        <v>9616</v>
      </c>
      <c r="AA9" s="20">
        <v>490068</v>
      </c>
      <c r="AB9" s="20">
        <v>7194</v>
      </c>
      <c r="AD9" s="21">
        <v>48</v>
      </c>
      <c r="AE9" s="21">
        <f>SUM(W9:X9)</f>
        <v>498832</v>
      </c>
      <c r="AF9">
        <f>SUM(Y9:Z9)</f>
        <v>497184</v>
      </c>
      <c r="AG9">
        <f>SUM(AA9:AB9)</f>
        <v>497262</v>
      </c>
      <c r="AH9" s="21">
        <f>(X9/AE9)*100</f>
        <v>1.863352792122398</v>
      </c>
      <c r="AI9" s="30">
        <f>(Z9/AF9)*100</f>
        <v>1.9340928107099185</v>
      </c>
      <c r="AJ9" s="30">
        <f>(AB9/AG9)*100</f>
        <v>1.4467222510467319</v>
      </c>
      <c r="AK9" s="17"/>
      <c r="AL9" s="17"/>
      <c r="AM9" s="17"/>
      <c r="AN9" s="17"/>
      <c r="AO9" s="23"/>
      <c r="AP9" s="17"/>
      <c r="AQ9" s="19">
        <v>48</v>
      </c>
      <c r="AR9" s="20">
        <v>493263</v>
      </c>
      <c r="AS9" s="20">
        <v>42</v>
      </c>
      <c r="AT9" s="20">
        <v>493334</v>
      </c>
      <c r="AU9" s="20">
        <v>59</v>
      </c>
      <c r="AV9" s="20">
        <v>493642</v>
      </c>
      <c r="AW9" s="20">
        <v>36</v>
      </c>
      <c r="AY9" s="21">
        <v>48</v>
      </c>
      <c r="AZ9" s="21">
        <f>SUM(AR9:AS9)</f>
        <v>493305</v>
      </c>
      <c r="BA9">
        <f>SUM(AT9:AU9)</f>
        <v>493393</v>
      </c>
      <c r="BB9">
        <f>SUM(AV9:AW9)</f>
        <v>493678</v>
      </c>
      <c r="BC9" s="21">
        <f>(AS9/AZ9)*100</f>
        <v>8.5140024933864442E-3</v>
      </c>
      <c r="BD9" s="30">
        <f>(AU9/BA9)*100</f>
        <v>1.1958013186243016E-2</v>
      </c>
      <c r="BE9" s="30">
        <f>(AW9/BB9)*100</f>
        <v>7.2922026097982894E-3</v>
      </c>
      <c r="BF9" s="17"/>
      <c r="BG9" s="17"/>
      <c r="BH9" s="17"/>
      <c r="BI9" s="17"/>
    </row>
    <row r="10" spans="1:61" x14ac:dyDescent="0.2">
      <c r="A10" s="22"/>
      <c r="B10" s="20"/>
      <c r="C10" s="20"/>
      <c r="D10" s="20"/>
      <c r="E10" s="20"/>
      <c r="F10" s="20"/>
      <c r="G10" s="20"/>
      <c r="H10" s="20"/>
      <c r="I10" s="3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V10" s="19"/>
      <c r="AD10" s="21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Q10" s="19"/>
      <c r="AY10" s="21"/>
    </row>
    <row r="11" spans="1:61" x14ac:dyDescent="0.2">
      <c r="A11" s="22"/>
      <c r="B11" s="20"/>
      <c r="C11" s="20"/>
      <c r="D11" s="20"/>
      <c r="E11" s="20"/>
      <c r="F11" s="20"/>
      <c r="G11" s="20"/>
      <c r="H11" s="20"/>
      <c r="I11" s="21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V11" s="19"/>
      <c r="AD11" s="21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Q11" s="19"/>
      <c r="AY11" s="21"/>
    </row>
    <row r="12" spans="1:61" x14ac:dyDescent="0.2">
      <c r="A12" s="22"/>
      <c r="B12" s="60" t="s">
        <v>72</v>
      </c>
      <c r="C12" s="60"/>
      <c r="D12" s="60"/>
      <c r="E12" s="60"/>
      <c r="F12" s="60"/>
      <c r="G12" s="60"/>
      <c r="H12" s="20"/>
      <c r="I12" s="62" t="s">
        <v>70</v>
      </c>
      <c r="J12" s="62"/>
      <c r="V12" s="19"/>
      <c r="W12" s="60" t="s">
        <v>72</v>
      </c>
      <c r="X12" s="60"/>
      <c r="Y12" s="60"/>
      <c r="Z12" s="60"/>
      <c r="AA12" s="60"/>
      <c r="AB12" s="60"/>
      <c r="AC12" s="20"/>
      <c r="AD12" s="62" t="s">
        <v>70</v>
      </c>
      <c r="AE12" s="62"/>
      <c r="AO12" s="33"/>
      <c r="AQ12" s="19"/>
      <c r="AR12" s="60" t="s">
        <v>72</v>
      </c>
      <c r="AS12" s="60"/>
      <c r="AT12" s="60"/>
      <c r="AU12" s="60"/>
      <c r="AV12" s="60"/>
      <c r="AW12" s="60"/>
      <c r="AX12" s="20"/>
      <c r="AY12" s="62" t="s">
        <v>70</v>
      </c>
      <c r="AZ12" s="62"/>
      <c r="BC12"/>
    </row>
    <row r="13" spans="1:61" x14ac:dyDescent="0.2">
      <c r="A13" s="22" t="s">
        <v>11</v>
      </c>
      <c r="B13" s="2" t="s">
        <v>1</v>
      </c>
      <c r="C13" s="2" t="s">
        <v>2</v>
      </c>
      <c r="D13" s="3" t="s">
        <v>3</v>
      </c>
      <c r="E13" s="3" t="s">
        <v>4</v>
      </c>
      <c r="F13" s="2" t="s">
        <v>6</v>
      </c>
      <c r="G13" s="2" t="s">
        <v>7</v>
      </c>
      <c r="H13" s="20"/>
      <c r="I13" s="54" t="s">
        <v>11</v>
      </c>
      <c r="J13" s="24" t="s">
        <v>48</v>
      </c>
      <c r="K13" s="24" t="s">
        <v>49</v>
      </c>
      <c r="L13" s="24" t="s">
        <v>50</v>
      </c>
      <c r="M13" s="24" t="s">
        <v>51</v>
      </c>
      <c r="N13" s="24" t="s">
        <v>52</v>
      </c>
      <c r="O13" s="25" t="s">
        <v>53</v>
      </c>
      <c r="P13" s="37" t="s">
        <v>58</v>
      </c>
      <c r="Q13" s="37" t="s">
        <v>59</v>
      </c>
      <c r="R13" s="37" t="s">
        <v>60</v>
      </c>
      <c r="S13" s="37" t="s">
        <v>61</v>
      </c>
      <c r="T13" s="34"/>
      <c r="V13" s="19" t="s">
        <v>11</v>
      </c>
      <c r="W13" s="2" t="s">
        <v>1</v>
      </c>
      <c r="X13" s="2" t="s">
        <v>2</v>
      </c>
      <c r="Y13" s="3" t="s">
        <v>3</v>
      </c>
      <c r="Z13" s="3" t="s">
        <v>4</v>
      </c>
      <c r="AA13" s="2" t="s">
        <v>6</v>
      </c>
      <c r="AB13" s="2" t="s">
        <v>7</v>
      </c>
      <c r="AD13" s="38" t="s">
        <v>11</v>
      </c>
      <c r="AE13" s="24" t="s">
        <v>48</v>
      </c>
      <c r="AF13" s="24" t="s">
        <v>49</v>
      </c>
      <c r="AG13" s="24" t="s">
        <v>50</v>
      </c>
      <c r="AH13" s="24" t="s">
        <v>51</v>
      </c>
      <c r="AI13" s="24" t="s">
        <v>52</v>
      </c>
      <c r="AJ13" s="25" t="s">
        <v>53</v>
      </c>
      <c r="AK13" s="37" t="s">
        <v>58</v>
      </c>
      <c r="AL13" s="37" t="s">
        <v>59</v>
      </c>
      <c r="AM13" s="37" t="s">
        <v>60</v>
      </c>
      <c r="AN13" s="37" t="s">
        <v>61</v>
      </c>
      <c r="AO13" s="23"/>
      <c r="AQ13" s="19" t="s">
        <v>11</v>
      </c>
      <c r="AR13" s="2" t="s">
        <v>1</v>
      </c>
      <c r="AS13" s="2" t="s">
        <v>2</v>
      </c>
      <c r="AT13" s="3" t="s">
        <v>3</v>
      </c>
      <c r="AU13" s="3" t="s">
        <v>4</v>
      </c>
      <c r="AV13" s="2" t="s">
        <v>6</v>
      </c>
      <c r="AW13" s="2" t="s">
        <v>7</v>
      </c>
      <c r="AY13" s="38" t="s">
        <v>11</v>
      </c>
      <c r="AZ13" s="24" t="s">
        <v>48</v>
      </c>
      <c r="BA13" s="24" t="s">
        <v>49</v>
      </c>
      <c r="BB13" s="24" t="s">
        <v>50</v>
      </c>
      <c r="BC13" s="24" t="s">
        <v>51</v>
      </c>
      <c r="BD13" s="24" t="s">
        <v>52</v>
      </c>
      <c r="BE13" s="25" t="s">
        <v>53</v>
      </c>
      <c r="BF13" s="37" t="s">
        <v>58</v>
      </c>
      <c r="BG13" s="37" t="s">
        <v>59</v>
      </c>
      <c r="BH13" s="37" t="s">
        <v>60</v>
      </c>
      <c r="BI13" s="37" t="s">
        <v>61</v>
      </c>
    </row>
    <row r="14" spans="1:61" x14ac:dyDescent="0.2">
      <c r="A14" s="22">
        <v>0</v>
      </c>
      <c r="B14" s="20">
        <v>135189</v>
      </c>
      <c r="C14" s="20">
        <v>343974</v>
      </c>
      <c r="D14" s="20">
        <v>142986</v>
      </c>
      <c r="E14" s="20">
        <v>338106</v>
      </c>
      <c r="F14" s="20">
        <v>140713</v>
      </c>
      <c r="G14" s="20">
        <v>345248</v>
      </c>
      <c r="H14" s="20"/>
      <c r="I14" s="21">
        <v>0</v>
      </c>
      <c r="J14" s="21">
        <f>SUM(B14:C14)</f>
        <v>479163</v>
      </c>
      <c r="K14">
        <f>SUM(D14:E14)</f>
        <v>481092</v>
      </c>
      <c r="L14">
        <f>SUM(F14:G14)</f>
        <v>485961</v>
      </c>
      <c r="M14" s="21">
        <f>(C14/J14)*100</f>
        <v>71.786427583098018</v>
      </c>
      <c r="N14" s="21">
        <f>(E14/K14)*100</f>
        <v>70.278865580803668</v>
      </c>
      <c r="O14" s="17">
        <f>(G14/L14)*100</f>
        <v>71.044384220132898</v>
      </c>
      <c r="P14" s="17">
        <f>AVERAGE(M14,N14,O14)</f>
        <v>71.036559128011518</v>
      </c>
      <c r="Q14" s="18">
        <f>(M15/P14)</f>
        <v>1.1725967282924952</v>
      </c>
      <c r="R14" s="18">
        <f>(N15/P14)</f>
        <v>1.2187013656734014</v>
      </c>
      <c r="S14" s="18">
        <f>(O15/P14)</f>
        <v>1.229961359635056</v>
      </c>
      <c r="T14" s="35"/>
      <c r="V14" s="19">
        <v>0</v>
      </c>
      <c r="W14" s="20">
        <v>225733</v>
      </c>
      <c r="X14" s="20">
        <v>250712</v>
      </c>
      <c r="Y14" s="20">
        <v>201696</v>
      </c>
      <c r="Z14" s="20">
        <v>267616</v>
      </c>
      <c r="AA14" s="20">
        <v>192426</v>
      </c>
      <c r="AB14" s="20">
        <v>277241</v>
      </c>
      <c r="AD14" s="21">
        <v>0</v>
      </c>
      <c r="AE14" s="21">
        <f>SUM(W14:X14)</f>
        <v>476445</v>
      </c>
      <c r="AF14">
        <f>SUM(Y14:Z14)</f>
        <v>469312</v>
      </c>
      <c r="AG14">
        <f>SUM(AA14:AB14)</f>
        <v>469667</v>
      </c>
      <c r="AH14" s="21">
        <f>(X14/AE14)*100</f>
        <v>52.621393864979169</v>
      </c>
      <c r="AI14" s="21">
        <f>(Z14/AF14)*100</f>
        <v>57.023046502113729</v>
      </c>
      <c r="AJ14" s="17">
        <f>(AB14/AG14)*100</f>
        <v>59.029269674045658</v>
      </c>
      <c r="AK14" s="17">
        <f>AVERAGE(AH14,AI14,AJ14)</f>
        <v>56.224570013712849</v>
      </c>
      <c r="AL14" s="18">
        <f>(AH15/AK14)</f>
        <v>0.97406294323638343</v>
      </c>
      <c r="AM14" s="18">
        <f>(AI15/AK14)</f>
        <v>1.3821102360100941</v>
      </c>
      <c r="AN14" s="18">
        <f>(AJ15/AK14)</f>
        <v>1.3250094658693052</v>
      </c>
      <c r="AO14" s="23"/>
      <c r="AQ14" s="19">
        <v>0</v>
      </c>
      <c r="AR14" s="20">
        <v>269208</v>
      </c>
      <c r="AS14" s="20">
        <v>243554</v>
      </c>
      <c r="AT14" s="20">
        <v>255927</v>
      </c>
      <c r="AU14" s="20">
        <v>255220</v>
      </c>
      <c r="AV14" s="20">
        <v>276236</v>
      </c>
      <c r="AW14" s="20">
        <v>234939</v>
      </c>
      <c r="AY14" s="21">
        <v>0</v>
      </c>
      <c r="AZ14" s="21">
        <f>SUM(AR14:AS14)</f>
        <v>512762</v>
      </c>
      <c r="BA14">
        <f>SUM(AT14:AU14)</f>
        <v>511147</v>
      </c>
      <c r="BB14">
        <f>SUM(AV14:AW14)</f>
        <v>511175</v>
      </c>
      <c r="BC14" s="21">
        <f>(AS14/AZ14)*100</f>
        <v>47.498449573096288</v>
      </c>
      <c r="BD14" s="21">
        <f>(AU14/BA14)*100</f>
        <v>49.930841812629247</v>
      </c>
      <c r="BE14" s="17">
        <f>(AW14/BB14)*100</f>
        <v>45.960581014329733</v>
      </c>
      <c r="BF14" s="17">
        <f>AVERAGE(BC14,BD14,BE14)</f>
        <v>47.796624133351749</v>
      </c>
      <c r="BG14" s="18">
        <f>(BC15/BF14)</f>
        <v>1.3129016726774261</v>
      </c>
      <c r="BH14" s="18">
        <f>(BD15/BF14)</f>
        <v>1.7706209383012896</v>
      </c>
      <c r="BI14" s="18">
        <f>(BE15/BF14)</f>
        <v>1.7528174402518193</v>
      </c>
    </row>
    <row r="15" spans="1:61" x14ac:dyDescent="0.2">
      <c r="A15" s="22">
        <v>48</v>
      </c>
      <c r="B15" s="20">
        <v>79126</v>
      </c>
      <c r="C15" s="20">
        <v>394604</v>
      </c>
      <c r="D15" s="20">
        <v>63051</v>
      </c>
      <c r="E15" s="20">
        <v>406510</v>
      </c>
      <c r="F15" s="20">
        <v>59333</v>
      </c>
      <c r="G15" s="20">
        <v>410528</v>
      </c>
      <c r="H15" s="20"/>
      <c r="I15" s="21">
        <v>48</v>
      </c>
      <c r="J15" s="21">
        <f>SUM(B15:C15)</f>
        <v>473730</v>
      </c>
      <c r="K15">
        <f>SUM(D15:E15)</f>
        <v>469561</v>
      </c>
      <c r="L15">
        <f>SUM(F15:G15)</f>
        <v>469861</v>
      </c>
      <c r="M15" s="21">
        <f>(C15/J15)*100</f>
        <v>83.297236822662697</v>
      </c>
      <c r="N15" s="30">
        <f>(E15/K15)*100</f>
        <v>86.572351622046966</v>
      </c>
      <c r="O15" s="30">
        <f>(G15/L15)*100</f>
        <v>87.372222848885102</v>
      </c>
      <c r="P15" s="17"/>
      <c r="Q15" s="17"/>
      <c r="R15" s="17"/>
      <c r="S15" s="17"/>
      <c r="T15" s="17"/>
      <c r="V15" s="19">
        <v>48</v>
      </c>
      <c r="W15" s="20">
        <v>215873</v>
      </c>
      <c r="X15" s="20">
        <v>261366</v>
      </c>
      <c r="Y15" s="20">
        <v>98824</v>
      </c>
      <c r="Z15" s="20">
        <v>344503</v>
      </c>
      <c r="AA15" s="20">
        <v>116341</v>
      </c>
      <c r="AB15">
        <v>339864</v>
      </c>
      <c r="AD15" s="21">
        <v>48</v>
      </c>
      <c r="AE15" s="21">
        <f>SUM(W15:X15)</f>
        <v>477239</v>
      </c>
      <c r="AF15">
        <f>SUM(Y15:Z15)</f>
        <v>443327</v>
      </c>
      <c r="AG15">
        <f>SUM(AA15:AB15)</f>
        <v>456205</v>
      </c>
      <c r="AH15" s="21">
        <f>(X15/AE15)*100</f>
        <v>54.766270149757247</v>
      </c>
      <c r="AI15" s="30">
        <f>(Z15/AF15)*100</f>
        <v>77.708553731218728</v>
      </c>
      <c r="AJ15" s="30">
        <f>(AB15/AG15)*100</f>
        <v>74.498087482601022</v>
      </c>
      <c r="AK15" s="17"/>
      <c r="AL15" s="17"/>
      <c r="AM15" s="17"/>
      <c r="AN15" s="17"/>
      <c r="AO15" s="23"/>
      <c r="AQ15" s="19">
        <v>48</v>
      </c>
      <c r="AR15" s="20">
        <v>195989</v>
      </c>
      <c r="AS15" s="20">
        <v>330188</v>
      </c>
      <c r="AT15" s="20">
        <v>77865</v>
      </c>
      <c r="AU15" s="20">
        <v>428729</v>
      </c>
      <c r="AV15" s="20">
        <v>82844</v>
      </c>
      <c r="AW15" s="20">
        <v>427869</v>
      </c>
      <c r="AY15" s="21">
        <v>48</v>
      </c>
      <c r="AZ15" s="21">
        <f>SUM(AR15:AS15)</f>
        <v>526177</v>
      </c>
      <c r="BA15">
        <f>SUM(AT15:AU15)</f>
        <v>506594</v>
      </c>
      <c r="BB15">
        <f>SUM(AV15:AW15)</f>
        <v>510713</v>
      </c>
      <c r="BC15" s="21">
        <f>(AS15/AZ15)*100</f>
        <v>62.752267773011738</v>
      </c>
      <c r="BD15" s="30">
        <f>(AU15/BA15)*100</f>
        <v>84.629703470629337</v>
      </c>
      <c r="BE15" s="30">
        <f>(AW15/BB15)*100</f>
        <v>83.778756366099941</v>
      </c>
      <c r="BF15" s="17"/>
      <c r="BG15" s="17"/>
      <c r="BH15" s="17"/>
      <c r="BI15" s="17"/>
    </row>
    <row r="16" spans="1:61" x14ac:dyDescent="0.2">
      <c r="A16" s="22"/>
      <c r="B16" s="20"/>
      <c r="C16" s="20"/>
      <c r="D16" s="20"/>
      <c r="E16" s="20"/>
      <c r="F16" s="20"/>
      <c r="G16" s="20"/>
      <c r="H16" s="20"/>
      <c r="I16" s="2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V16" s="19"/>
      <c r="AD16" s="21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Q16" s="19"/>
      <c r="AY16" s="21"/>
    </row>
    <row r="17" spans="1:61" x14ac:dyDescent="0.2">
      <c r="A17" s="22"/>
      <c r="B17" s="20"/>
      <c r="C17" s="20"/>
      <c r="D17" s="20"/>
      <c r="E17" s="20"/>
      <c r="F17" s="20"/>
      <c r="G17" s="20"/>
      <c r="H17" s="20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V17" s="19"/>
      <c r="AD17" s="21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Q17" s="19"/>
      <c r="AY17" s="21"/>
    </row>
    <row r="18" spans="1:61" x14ac:dyDescent="0.2">
      <c r="A18" s="22"/>
      <c r="B18" s="60" t="s">
        <v>71</v>
      </c>
      <c r="C18" s="60"/>
      <c r="D18" s="60"/>
      <c r="E18" s="60"/>
      <c r="F18" s="60"/>
      <c r="G18" s="60"/>
      <c r="H18" s="20"/>
      <c r="I18" s="62" t="s">
        <v>73</v>
      </c>
      <c r="J18" s="62"/>
      <c r="V18" s="19"/>
      <c r="W18" s="60" t="s">
        <v>71</v>
      </c>
      <c r="X18" s="60"/>
      <c r="Y18" s="60"/>
      <c r="Z18" s="60"/>
      <c r="AA18" s="60"/>
      <c r="AB18" s="60"/>
      <c r="AC18" s="20"/>
      <c r="AD18" s="62" t="s">
        <v>73</v>
      </c>
      <c r="AE18" s="62"/>
      <c r="AO18" s="33"/>
      <c r="AQ18" s="19"/>
      <c r="AR18" s="60" t="s">
        <v>71</v>
      </c>
      <c r="AS18" s="60"/>
      <c r="AT18" s="60"/>
      <c r="AU18" s="60"/>
      <c r="AV18" s="60"/>
      <c r="AW18" s="60"/>
      <c r="AX18" s="20"/>
      <c r="AY18" s="62" t="s">
        <v>73</v>
      </c>
      <c r="AZ18" s="62"/>
      <c r="BC18"/>
    </row>
    <row r="19" spans="1:61" x14ac:dyDescent="0.2">
      <c r="A19" s="22" t="s">
        <v>11</v>
      </c>
      <c r="B19" s="2" t="s">
        <v>1</v>
      </c>
      <c r="C19" s="2" t="s">
        <v>2</v>
      </c>
      <c r="D19" s="3" t="s">
        <v>3</v>
      </c>
      <c r="E19" s="3" t="s">
        <v>4</v>
      </c>
      <c r="F19" s="2" t="s">
        <v>6</v>
      </c>
      <c r="G19" s="2" t="s">
        <v>7</v>
      </c>
      <c r="H19" s="20"/>
      <c r="I19" s="54" t="s">
        <v>11</v>
      </c>
      <c r="J19" s="24" t="s">
        <v>48</v>
      </c>
      <c r="K19" s="24" t="s">
        <v>49</v>
      </c>
      <c r="L19" s="24" t="s">
        <v>50</v>
      </c>
      <c r="M19" s="24" t="s">
        <v>51</v>
      </c>
      <c r="N19" s="24" t="s">
        <v>52</v>
      </c>
      <c r="O19" s="25" t="s">
        <v>53</v>
      </c>
      <c r="P19" s="37" t="s">
        <v>58</v>
      </c>
      <c r="Q19" s="37" t="s">
        <v>59</v>
      </c>
      <c r="R19" s="37" t="s">
        <v>60</v>
      </c>
      <c r="S19" s="37" t="s">
        <v>61</v>
      </c>
      <c r="T19" s="34"/>
      <c r="V19" s="19" t="s">
        <v>11</v>
      </c>
      <c r="W19" s="2" t="s">
        <v>1</v>
      </c>
      <c r="X19" s="2" t="s">
        <v>2</v>
      </c>
      <c r="Y19" s="3" t="s">
        <v>3</v>
      </c>
      <c r="Z19" s="3" t="s">
        <v>4</v>
      </c>
      <c r="AA19" s="2" t="s">
        <v>6</v>
      </c>
      <c r="AB19" s="2" t="s">
        <v>7</v>
      </c>
      <c r="AD19" s="38" t="s">
        <v>11</v>
      </c>
      <c r="AE19" s="24" t="s">
        <v>48</v>
      </c>
      <c r="AF19" s="24" t="s">
        <v>49</v>
      </c>
      <c r="AG19" s="24" t="s">
        <v>50</v>
      </c>
      <c r="AH19" s="24" t="s">
        <v>51</v>
      </c>
      <c r="AI19" s="24" t="s">
        <v>52</v>
      </c>
      <c r="AJ19" s="25" t="s">
        <v>53</v>
      </c>
      <c r="AK19" s="37" t="s">
        <v>58</v>
      </c>
      <c r="AL19" s="37" t="s">
        <v>59</v>
      </c>
      <c r="AM19" s="37" t="s">
        <v>60</v>
      </c>
      <c r="AN19" s="37" t="s">
        <v>61</v>
      </c>
      <c r="AO19" s="23"/>
      <c r="AQ19" s="19" t="s">
        <v>11</v>
      </c>
      <c r="AR19" s="2" t="s">
        <v>1</v>
      </c>
      <c r="AS19" s="2" t="s">
        <v>2</v>
      </c>
      <c r="AT19" s="3" t="s">
        <v>3</v>
      </c>
      <c r="AU19" s="3" t="s">
        <v>4</v>
      </c>
      <c r="AV19" s="2" t="s">
        <v>6</v>
      </c>
      <c r="AW19" s="2" t="s">
        <v>7</v>
      </c>
      <c r="AY19" s="38" t="s">
        <v>11</v>
      </c>
      <c r="AZ19" s="24" t="s">
        <v>48</v>
      </c>
      <c r="BA19" s="24" t="s">
        <v>49</v>
      </c>
      <c r="BB19" s="24" t="s">
        <v>50</v>
      </c>
      <c r="BC19" s="24" t="s">
        <v>51</v>
      </c>
      <c r="BD19" s="24" t="s">
        <v>52</v>
      </c>
      <c r="BE19" s="25" t="s">
        <v>53</v>
      </c>
      <c r="BF19" s="37" t="s">
        <v>58</v>
      </c>
      <c r="BG19" s="37" t="s">
        <v>59</v>
      </c>
      <c r="BH19" s="37" t="s">
        <v>60</v>
      </c>
      <c r="BI19" s="37" t="s">
        <v>61</v>
      </c>
    </row>
    <row r="20" spans="1:61" x14ac:dyDescent="0.2">
      <c r="A20" s="22">
        <v>0</v>
      </c>
      <c r="B20" s="20">
        <v>149051</v>
      </c>
      <c r="C20" s="20">
        <v>341942</v>
      </c>
      <c r="D20" s="20">
        <v>180891</v>
      </c>
      <c r="E20" s="20">
        <v>315094</v>
      </c>
      <c r="F20" s="20">
        <v>143250</v>
      </c>
      <c r="G20" s="20">
        <v>341238</v>
      </c>
      <c r="H20" s="20"/>
      <c r="I20" s="21">
        <v>0</v>
      </c>
      <c r="J20" s="21">
        <f>SUM(B20:C20)</f>
        <v>490993</v>
      </c>
      <c r="K20">
        <f>SUM(D20:E20)</f>
        <v>495985</v>
      </c>
      <c r="L20">
        <f>SUM(F20:G20)</f>
        <v>484488</v>
      </c>
      <c r="M20" s="21">
        <f>(C20/J20)*100</f>
        <v>69.642948066469373</v>
      </c>
      <c r="N20" s="21">
        <f>(E20/K20)*100</f>
        <v>63.528937367057466</v>
      </c>
      <c r="O20" s="17">
        <f>(G20/L20)*100</f>
        <v>70.43270421558428</v>
      </c>
      <c r="P20" s="17">
        <f>AVERAGE(M20,N20,O20)</f>
        <v>67.868196549703711</v>
      </c>
      <c r="Q20" s="18">
        <f>(M21/P20)</f>
        <v>1.1968327454509529</v>
      </c>
      <c r="R20" s="18">
        <f>(N21/P20)</f>
        <v>0.59185612271412702</v>
      </c>
      <c r="S20" s="18">
        <f>(O21/P20)</f>
        <v>0.71786215645958262</v>
      </c>
      <c r="T20" s="35"/>
      <c r="V20" s="19">
        <v>0</v>
      </c>
      <c r="W20" s="20">
        <v>151913</v>
      </c>
      <c r="X20" s="20">
        <v>301930</v>
      </c>
      <c r="Y20" s="20">
        <v>141099</v>
      </c>
      <c r="Z20" s="20">
        <v>312777</v>
      </c>
      <c r="AA20" s="20">
        <v>179815</v>
      </c>
      <c r="AB20" s="20">
        <v>334591</v>
      </c>
      <c r="AD20" s="21">
        <v>0</v>
      </c>
      <c r="AE20" s="21">
        <f>SUM(W20:X20)</f>
        <v>453843</v>
      </c>
      <c r="AF20">
        <f>SUM(Y20:Z20)</f>
        <v>453876</v>
      </c>
      <c r="AG20">
        <f>SUM(AA20:AB20)</f>
        <v>514406</v>
      </c>
      <c r="AH20" s="21">
        <f>(X20/AE20)*100</f>
        <v>66.52741146167287</v>
      </c>
      <c r="AI20" s="21">
        <f>(Z20/AF20)*100</f>
        <v>68.912434233138569</v>
      </c>
      <c r="AJ20" s="17">
        <f>(AB20/AG20)*100</f>
        <v>65.044148007604889</v>
      </c>
      <c r="AK20" s="17">
        <f>AVERAGE(AH20,AI20,AJ20)</f>
        <v>66.827997900805443</v>
      </c>
      <c r="AL20" s="18">
        <f>(AH21/AK20)</f>
        <v>1.0430815137214149</v>
      </c>
      <c r="AM20" s="18">
        <f>(AI21/AK20)</f>
        <v>1.1391233250453821</v>
      </c>
      <c r="AN20" s="18">
        <f>(AJ21/AK20)</f>
        <v>1.2366522377768367</v>
      </c>
      <c r="AO20" s="23"/>
      <c r="AQ20" s="19">
        <v>0</v>
      </c>
      <c r="AR20" s="20">
        <v>232968</v>
      </c>
      <c r="AS20" s="20">
        <v>283199</v>
      </c>
      <c r="AT20" s="20">
        <v>240668</v>
      </c>
      <c r="AU20" s="20">
        <v>279799</v>
      </c>
      <c r="AV20" s="20">
        <v>238097</v>
      </c>
      <c r="AW20" s="20">
        <v>290764</v>
      </c>
      <c r="AY20" s="21">
        <v>0</v>
      </c>
      <c r="AZ20" s="21">
        <f>SUM(AR20:AS20)</f>
        <v>516167</v>
      </c>
      <c r="BA20">
        <f>SUM(AT20:AU20)</f>
        <v>520467</v>
      </c>
      <c r="BB20">
        <f>SUM(AV20:AW20)</f>
        <v>528861</v>
      </c>
      <c r="BC20" s="21">
        <f>(AS20/AZ20)*100</f>
        <v>54.865770186780637</v>
      </c>
      <c r="BD20" s="21">
        <f>(AU20/BA20)*100</f>
        <v>53.759220085039018</v>
      </c>
      <c r="BE20" s="17">
        <f>(AW20/BB20)*100</f>
        <v>54.979285672416758</v>
      </c>
      <c r="BF20" s="17">
        <f>AVERAGE(BC20,BD20,BE20)</f>
        <v>54.5347586480788</v>
      </c>
      <c r="BG20" s="18">
        <f>(BC21/BF20)</f>
        <v>0.723194137148646</v>
      </c>
      <c r="BH20" s="18">
        <f>(BD21/BF20)</f>
        <v>1.6771484512049271</v>
      </c>
      <c r="BI20" s="18">
        <f>(BE21/BF20)</f>
        <v>1.6078812668443094</v>
      </c>
    </row>
    <row r="21" spans="1:61" x14ac:dyDescent="0.2">
      <c r="A21" s="22">
        <v>48</v>
      </c>
      <c r="B21" s="20">
        <v>89217</v>
      </c>
      <c r="C21" s="20">
        <v>386021</v>
      </c>
      <c r="D21" s="20">
        <v>308607</v>
      </c>
      <c r="E21" s="20">
        <v>207184</v>
      </c>
      <c r="F21" s="20">
        <v>260268</v>
      </c>
      <c r="G21" s="20">
        <v>247275</v>
      </c>
      <c r="H21" s="20"/>
      <c r="I21" s="21">
        <v>48</v>
      </c>
      <c r="J21" s="21">
        <f>SUM(B21:C21)</f>
        <v>475238</v>
      </c>
      <c r="K21">
        <f>SUM(D21:E21)</f>
        <v>515791</v>
      </c>
      <c r="L21">
        <f>SUM(F21:G21)</f>
        <v>507543</v>
      </c>
      <c r="M21" s="21">
        <f>(C21/J21)*100</f>
        <v>81.226880005386775</v>
      </c>
      <c r="N21" s="30">
        <f>(E21/K21)*100</f>
        <v>40.168207665507929</v>
      </c>
      <c r="O21" s="30">
        <f>(G21/L21)*100</f>
        <v>48.720009930193108</v>
      </c>
      <c r="P21" s="17"/>
      <c r="Q21" s="17"/>
      <c r="R21" s="17"/>
      <c r="S21" s="17"/>
      <c r="T21" s="17"/>
      <c r="V21" s="19">
        <v>48</v>
      </c>
      <c r="W21" s="20">
        <v>140343</v>
      </c>
      <c r="X21" s="20">
        <v>322943</v>
      </c>
      <c r="Y21" s="20">
        <v>107956</v>
      </c>
      <c r="Z21" s="20">
        <v>344222</v>
      </c>
      <c r="AA21" s="20">
        <v>77209</v>
      </c>
      <c r="AB21" s="20">
        <v>367620</v>
      </c>
      <c r="AD21" s="21">
        <v>48</v>
      </c>
      <c r="AE21" s="21">
        <f>SUM(W21:X21)</f>
        <v>463286</v>
      </c>
      <c r="AF21">
        <f>SUM(Y21:Z21)</f>
        <v>452178</v>
      </c>
      <c r="AG21">
        <f>SUM(AA21:AB21)</f>
        <v>444829</v>
      </c>
      <c r="AH21" s="21">
        <f>(X21/AE21)*100</f>
        <v>69.70704920934368</v>
      </c>
      <c r="AI21" s="30">
        <f>(Z21/AF21)*100</f>
        <v>76.125331174891315</v>
      </c>
      <c r="AJ21" s="30">
        <f>(AB21/AG21)*100</f>
        <v>82.642993150176807</v>
      </c>
      <c r="AK21" s="17"/>
      <c r="AL21" s="17"/>
      <c r="AM21" s="17"/>
      <c r="AN21" s="17"/>
      <c r="AO21" s="23"/>
      <c r="AQ21" s="19">
        <v>48</v>
      </c>
      <c r="AR21" s="20">
        <v>340136</v>
      </c>
      <c r="AS21" s="20">
        <v>221508</v>
      </c>
      <c r="AT21" s="20">
        <v>42934</v>
      </c>
      <c r="AU21" s="20">
        <v>459976</v>
      </c>
      <c r="AV21" s="20">
        <v>62713</v>
      </c>
      <c r="AW21" s="20">
        <v>446545</v>
      </c>
      <c r="AY21" s="21">
        <v>48</v>
      </c>
      <c r="AZ21" s="21">
        <f>SUM(AR21:AS21)</f>
        <v>561644</v>
      </c>
      <c r="BA21">
        <f>SUM(AT21:AU21)</f>
        <v>502910</v>
      </c>
      <c r="BB21">
        <f>SUM(AV21:AW21)</f>
        <v>509258</v>
      </c>
      <c r="BC21" s="21">
        <f>(AS21/AZ21)*100</f>
        <v>39.439217725107007</v>
      </c>
      <c r="BD21" s="30">
        <f>(AU21/BA21)*100</f>
        <v>91.462886003459857</v>
      </c>
      <c r="BE21" s="30">
        <f>(AW21/BB21)*100</f>
        <v>87.685416822121596</v>
      </c>
      <c r="BF21" s="17"/>
      <c r="BG21" s="17"/>
      <c r="BH21" s="17"/>
      <c r="BI21" s="17"/>
    </row>
    <row r="22" spans="1:61" x14ac:dyDescent="0.2">
      <c r="A22" s="22"/>
      <c r="B22" s="20"/>
      <c r="C22" s="20"/>
      <c r="D22" s="20"/>
      <c r="E22" s="20"/>
      <c r="F22" s="20"/>
      <c r="G22" s="20"/>
      <c r="H22" s="20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V22" s="19"/>
      <c r="AD22" s="21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Q22" s="19"/>
      <c r="AY22" s="21"/>
    </row>
    <row r="23" spans="1:61" x14ac:dyDescent="0.2">
      <c r="A23" s="22"/>
      <c r="B23" s="20"/>
      <c r="C23" s="20"/>
      <c r="D23" s="20"/>
      <c r="E23" s="20"/>
      <c r="F23" s="20"/>
      <c r="G23" s="20"/>
      <c r="H23" s="20"/>
      <c r="I23" s="21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V23" s="19"/>
      <c r="AD23" s="21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Q23" s="19"/>
      <c r="AY23" s="21"/>
    </row>
    <row r="24" spans="1:61" x14ac:dyDescent="0.2">
      <c r="A24" s="22"/>
      <c r="B24" s="60" t="s">
        <v>74</v>
      </c>
      <c r="C24" s="60"/>
      <c r="D24" s="60"/>
      <c r="E24" s="60"/>
      <c r="F24" s="60"/>
      <c r="G24" s="60"/>
      <c r="H24" s="20"/>
      <c r="I24" s="62" t="s">
        <v>75</v>
      </c>
      <c r="J24" s="62"/>
      <c r="K24" s="32"/>
      <c r="L24" s="34"/>
      <c r="M24" s="34"/>
      <c r="N24" s="34"/>
      <c r="O24" s="34"/>
      <c r="P24" s="34"/>
      <c r="Q24" s="34"/>
      <c r="R24" s="34"/>
      <c r="S24" s="34"/>
      <c r="T24" s="34"/>
      <c r="V24" s="19"/>
      <c r="W24" s="60" t="s">
        <v>74</v>
      </c>
      <c r="X24" s="60"/>
      <c r="Y24" s="60"/>
      <c r="Z24" s="60"/>
      <c r="AA24" s="60"/>
      <c r="AB24" s="60"/>
      <c r="AC24" s="20"/>
      <c r="AD24" s="62" t="s">
        <v>75</v>
      </c>
      <c r="AE24" s="62"/>
      <c r="AF24" s="32"/>
      <c r="AG24" s="34"/>
      <c r="AH24" s="34"/>
      <c r="AI24" s="34"/>
      <c r="AJ24" s="34"/>
      <c r="AK24" s="34"/>
      <c r="AL24" s="34"/>
      <c r="AM24" s="34"/>
      <c r="AN24" s="34"/>
      <c r="AO24" s="33"/>
      <c r="AQ24" s="19"/>
      <c r="AR24" s="60" t="s">
        <v>74</v>
      </c>
      <c r="AS24" s="60"/>
      <c r="AT24" s="60"/>
      <c r="AU24" s="60"/>
      <c r="AV24" s="60"/>
      <c r="AW24" s="60"/>
      <c r="AX24" s="20"/>
      <c r="AY24" s="62" t="s">
        <v>75</v>
      </c>
      <c r="AZ24" s="62"/>
      <c r="BA24" s="32"/>
      <c r="BB24" s="34"/>
      <c r="BC24" s="34"/>
      <c r="BD24" s="34"/>
      <c r="BE24" s="34"/>
    </row>
    <row r="25" spans="1:61" x14ac:dyDescent="0.2">
      <c r="A25" s="22" t="s">
        <v>11</v>
      </c>
      <c r="B25" s="2" t="s">
        <v>1</v>
      </c>
      <c r="C25" s="2" t="s">
        <v>2</v>
      </c>
      <c r="D25" s="3" t="s">
        <v>3</v>
      </c>
      <c r="E25" s="3" t="s">
        <v>4</v>
      </c>
      <c r="F25" s="2" t="s">
        <v>6</v>
      </c>
      <c r="G25" s="2" t="s">
        <v>7</v>
      </c>
      <c r="H25" s="20"/>
      <c r="I25" s="54" t="s">
        <v>11</v>
      </c>
      <c r="J25" s="24" t="s">
        <v>48</v>
      </c>
      <c r="K25" s="24" t="s">
        <v>49</v>
      </c>
      <c r="L25" s="24" t="s">
        <v>50</v>
      </c>
      <c r="M25" s="24" t="s">
        <v>51</v>
      </c>
      <c r="N25" s="24" t="s">
        <v>52</v>
      </c>
      <c r="O25" s="25" t="s">
        <v>53</v>
      </c>
      <c r="P25" s="37" t="s">
        <v>58</v>
      </c>
      <c r="Q25" s="37" t="s">
        <v>59</v>
      </c>
      <c r="R25" s="37" t="s">
        <v>60</v>
      </c>
      <c r="S25" s="37" t="s">
        <v>61</v>
      </c>
      <c r="T25" s="42"/>
      <c r="V25" s="19" t="s">
        <v>11</v>
      </c>
      <c r="W25" s="2" t="s">
        <v>1</v>
      </c>
      <c r="X25" s="2" t="s">
        <v>2</v>
      </c>
      <c r="Y25" s="3" t="s">
        <v>3</v>
      </c>
      <c r="Z25" s="3" t="s">
        <v>4</v>
      </c>
      <c r="AA25" s="2" t="s">
        <v>6</v>
      </c>
      <c r="AB25" s="2" t="s">
        <v>7</v>
      </c>
      <c r="AD25" s="38" t="s">
        <v>11</v>
      </c>
      <c r="AE25" s="24" t="s">
        <v>48</v>
      </c>
      <c r="AF25" s="24" t="s">
        <v>49</v>
      </c>
      <c r="AG25" s="24" t="s">
        <v>50</v>
      </c>
      <c r="AH25" s="24" t="s">
        <v>51</v>
      </c>
      <c r="AI25" s="24" t="s">
        <v>52</v>
      </c>
      <c r="AJ25" s="25" t="s">
        <v>53</v>
      </c>
      <c r="AK25" s="37" t="s">
        <v>58</v>
      </c>
      <c r="AL25" s="37" t="s">
        <v>59</v>
      </c>
      <c r="AM25" s="37" t="s">
        <v>60</v>
      </c>
      <c r="AN25" s="37" t="s">
        <v>61</v>
      </c>
      <c r="AO25" s="23"/>
      <c r="AQ25" s="19" t="s">
        <v>11</v>
      </c>
      <c r="AR25" s="2" t="s">
        <v>1</v>
      </c>
      <c r="AS25" s="2" t="s">
        <v>2</v>
      </c>
      <c r="AT25" s="3" t="s">
        <v>3</v>
      </c>
      <c r="AU25" s="3" t="s">
        <v>4</v>
      </c>
      <c r="AV25" s="2" t="s">
        <v>6</v>
      </c>
      <c r="AW25" s="2" t="s">
        <v>7</v>
      </c>
      <c r="AY25" s="38" t="s">
        <v>11</v>
      </c>
      <c r="AZ25" s="24" t="s">
        <v>48</v>
      </c>
      <c r="BA25" s="24" t="s">
        <v>49</v>
      </c>
      <c r="BB25" s="24" t="s">
        <v>50</v>
      </c>
      <c r="BC25" s="24" t="s">
        <v>51</v>
      </c>
      <c r="BD25" s="24" t="s">
        <v>52</v>
      </c>
      <c r="BE25" s="25" t="s">
        <v>53</v>
      </c>
      <c r="BF25" s="37" t="s">
        <v>58</v>
      </c>
      <c r="BG25" s="37" t="s">
        <v>59</v>
      </c>
      <c r="BH25" s="37" t="s">
        <v>60</v>
      </c>
      <c r="BI25" s="37" t="s">
        <v>61</v>
      </c>
    </row>
    <row r="26" spans="1:61" x14ac:dyDescent="0.2">
      <c r="A26" s="22">
        <v>0</v>
      </c>
      <c r="B26" s="20">
        <v>136846</v>
      </c>
      <c r="C26" s="20">
        <v>340408</v>
      </c>
      <c r="D26" s="20">
        <v>164114</v>
      </c>
      <c r="E26" s="20">
        <v>316176</v>
      </c>
      <c r="F26" s="20">
        <v>24955</v>
      </c>
      <c r="G26" s="20">
        <v>274342</v>
      </c>
      <c r="H26" s="20"/>
      <c r="I26" s="21">
        <v>0</v>
      </c>
      <c r="J26" s="21">
        <f>SUM(B26:C26)</f>
        <v>477254</v>
      </c>
      <c r="K26">
        <f>SUM(D26:E26)</f>
        <v>480290</v>
      </c>
      <c r="L26">
        <f>SUM(F26:G26)</f>
        <v>299297</v>
      </c>
      <c r="M26" s="21">
        <f>(C26/J26)*100</f>
        <v>71.326379663659182</v>
      </c>
      <c r="N26" s="21">
        <f>(E26/K26)*100</f>
        <v>65.830227570842609</v>
      </c>
      <c r="O26" s="17">
        <f>(G26/L26)*100</f>
        <v>91.662128253874911</v>
      </c>
      <c r="P26" s="17">
        <f>AVERAGE(M26,N26,O26)</f>
        <v>76.272911829458906</v>
      </c>
      <c r="Q26" s="18">
        <f>(M27/P26)</f>
        <v>1.1958749922510901</v>
      </c>
      <c r="R26" s="18">
        <f>(N27/P26)</f>
        <v>1.1564523000466682</v>
      </c>
      <c r="S26" s="18">
        <f>(O27/P26)</f>
        <v>1.1051118983149668</v>
      </c>
      <c r="T26" s="35"/>
      <c r="V26" s="19">
        <v>0</v>
      </c>
      <c r="W26" s="20">
        <v>156790</v>
      </c>
      <c r="X26" s="20">
        <v>298570</v>
      </c>
      <c r="Y26" s="20">
        <v>165810</v>
      </c>
      <c r="Z26" s="20">
        <v>294473</v>
      </c>
      <c r="AA26" s="20">
        <v>169203</v>
      </c>
      <c r="AB26" s="20">
        <v>295543</v>
      </c>
      <c r="AD26" s="21">
        <v>0</v>
      </c>
      <c r="AE26" s="21">
        <f>SUM(W26:X26)</f>
        <v>455360</v>
      </c>
      <c r="AF26">
        <f>SUM(Y26:Z26)</f>
        <v>460283</v>
      </c>
      <c r="AG26">
        <f>SUM(AA26:AB26)</f>
        <v>464746</v>
      </c>
      <c r="AH26" s="21">
        <f>(X26/AE26)*100</f>
        <v>65.567902319044265</v>
      </c>
      <c r="AI26" s="21">
        <f>(Z26/AF26)*100</f>
        <v>63.976510103566717</v>
      </c>
      <c r="AJ26" s="17">
        <f>(AB26/AG26)*100</f>
        <v>63.59237088646271</v>
      </c>
      <c r="AK26" s="17">
        <f>AVERAGE(AH26,AI26,AJ26)</f>
        <v>64.378927769691231</v>
      </c>
      <c r="AL26" s="18">
        <f>(AH27/AK26)</f>
        <v>1.3395925452482595</v>
      </c>
      <c r="AM26" s="18">
        <f>(AI27/AK26)</f>
        <v>1.33354557807818</v>
      </c>
      <c r="AN26" s="18">
        <f>(AJ27/AK26)</f>
        <v>0.70117876749470576</v>
      </c>
      <c r="AO26" s="23"/>
      <c r="AQ26" s="19">
        <v>0</v>
      </c>
      <c r="AR26" s="20">
        <v>174059</v>
      </c>
      <c r="AS26" s="20">
        <v>339946</v>
      </c>
      <c r="AT26" s="20">
        <v>206988</v>
      </c>
      <c r="AU26" s="20">
        <v>307841</v>
      </c>
      <c r="AV26" s="20">
        <v>215097</v>
      </c>
      <c r="AW26" s="20">
        <v>284065</v>
      </c>
      <c r="AY26" s="21">
        <v>0</v>
      </c>
      <c r="AZ26" s="21">
        <f>SUM(AR26:AS26)</f>
        <v>514005</v>
      </c>
      <c r="BA26">
        <f>SUM(AT26:AU26)</f>
        <v>514829</v>
      </c>
      <c r="BB26">
        <f>SUM(AV26:AW26)</f>
        <v>499162</v>
      </c>
      <c r="BC26" s="21">
        <f>(AS26/AZ26)*100</f>
        <v>66.136710732385879</v>
      </c>
      <c r="BD26" s="21">
        <f>(AU26/BA26)*100</f>
        <v>59.79480565391615</v>
      </c>
      <c r="BE26" s="17">
        <f>(AW26/BB26)*100</f>
        <v>56.908378442269246</v>
      </c>
      <c r="BF26" s="17">
        <f>AVERAGE(BC26,BD26,BE26)</f>
        <v>60.946631609523763</v>
      </c>
      <c r="BG26" s="18">
        <f>(BC27/BF26)</f>
        <v>0.92173935497175263</v>
      </c>
      <c r="BH26" s="18">
        <f>(BD27/BF26)</f>
        <v>0.961901430182868</v>
      </c>
      <c r="BI26" s="18">
        <f>(BE27/BF26)</f>
        <v>1.0783203712291158</v>
      </c>
    </row>
    <row r="27" spans="1:61" x14ac:dyDescent="0.2">
      <c r="A27" s="22">
        <v>48</v>
      </c>
      <c r="B27" s="20">
        <v>41049</v>
      </c>
      <c r="C27" s="20">
        <v>426100</v>
      </c>
      <c r="D27" s="20">
        <v>55317</v>
      </c>
      <c r="E27" s="20">
        <v>413709</v>
      </c>
      <c r="F27" s="20">
        <v>74313</v>
      </c>
      <c r="G27" s="20">
        <v>398720</v>
      </c>
      <c r="H27" s="20"/>
      <c r="I27" s="21">
        <v>48</v>
      </c>
      <c r="J27" s="21">
        <f>SUM(B27:C27)</f>
        <v>467149</v>
      </c>
      <c r="K27">
        <f>SUM(D27:E27)</f>
        <v>469026</v>
      </c>
      <c r="L27">
        <f>SUM(F27:G27)</f>
        <v>473033</v>
      </c>
      <c r="M27" s="21">
        <f>(C27/J27)*100</f>
        <v>91.212867843022252</v>
      </c>
      <c r="N27" s="30">
        <f>(E27/K27)*100</f>
        <v>88.205984316434481</v>
      </c>
      <c r="O27" s="30">
        <f>(G27/L27)*100</f>
        <v>84.29010238186342</v>
      </c>
      <c r="P27" s="17"/>
      <c r="Q27" s="17"/>
      <c r="R27" s="17"/>
      <c r="S27" s="17"/>
      <c r="T27" s="17"/>
      <c r="V27" s="19">
        <v>48</v>
      </c>
      <c r="W27" s="20">
        <v>60175</v>
      </c>
      <c r="X27" s="20">
        <v>377192</v>
      </c>
      <c r="Y27" s="20">
        <v>61740</v>
      </c>
      <c r="Z27" s="20">
        <v>374654</v>
      </c>
      <c r="AA27" s="20">
        <v>279411</v>
      </c>
      <c r="AB27" s="20">
        <v>229916</v>
      </c>
      <c r="AD27" s="21">
        <v>48</v>
      </c>
      <c r="AE27" s="21">
        <f>SUM(W27:X27)</f>
        <v>437367</v>
      </c>
      <c r="AF27">
        <f>SUM(Y27:Z27)</f>
        <v>436394</v>
      </c>
      <c r="AG27">
        <f>SUM(AA27:AB27)</f>
        <v>509327</v>
      </c>
      <c r="AH27" s="21">
        <f>(X27/AE27)*100</f>
        <v>86.24153171135454</v>
      </c>
      <c r="AI27" s="30">
        <f>(Z27/AF27)*100</f>
        <v>85.852234448686289</v>
      </c>
      <c r="AJ27" s="30">
        <f>(AB27/AG27)*100</f>
        <v>45.141137226182785</v>
      </c>
      <c r="AK27" s="17"/>
      <c r="AL27" s="17"/>
      <c r="AM27" s="17"/>
      <c r="AN27" s="17"/>
      <c r="AO27" s="23"/>
      <c r="AQ27" s="19">
        <v>48</v>
      </c>
      <c r="AR27" s="20">
        <v>236717</v>
      </c>
      <c r="AS27" s="20">
        <v>303448</v>
      </c>
      <c r="AT27" s="20">
        <v>226120</v>
      </c>
      <c r="AU27" s="20">
        <v>320389</v>
      </c>
      <c r="AV27" s="20">
        <v>186837</v>
      </c>
      <c r="AW27" s="20">
        <v>358195</v>
      </c>
      <c r="AY27" s="21">
        <v>48</v>
      </c>
      <c r="AZ27" s="21">
        <f>SUM(AR27:AS27)</f>
        <v>540165</v>
      </c>
      <c r="BA27">
        <f>SUM(AT27:AU27)</f>
        <v>546509</v>
      </c>
      <c r="BB27">
        <f>SUM(AV27:AW27)</f>
        <v>545032</v>
      </c>
      <c r="BC27" s="21">
        <f>(AS27/AZ27)*100</f>
        <v>56.176908907463464</v>
      </c>
      <c r="BD27" s="30">
        <f>(AU27/BA27)*100</f>
        <v>58.624652110029295</v>
      </c>
      <c r="BE27" s="30">
        <f>(AW27/BB27)*100</f>
        <v>65.719994422345835</v>
      </c>
      <c r="BF27" s="17"/>
      <c r="BG27" s="17"/>
      <c r="BH27" s="17"/>
      <c r="BI27" s="17"/>
    </row>
    <row r="28" spans="1:61" x14ac:dyDescent="0.2">
      <c r="A28" s="22"/>
      <c r="B28" s="20"/>
      <c r="C28" s="20"/>
      <c r="D28" s="20"/>
      <c r="E28" s="20"/>
      <c r="F28" s="20"/>
      <c r="G28" s="20"/>
      <c r="H28" s="20"/>
      <c r="I28" s="2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V28" s="19"/>
      <c r="AD28" s="21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Q28" s="19"/>
      <c r="AY28" s="21"/>
    </row>
    <row r="29" spans="1:61" x14ac:dyDescent="0.2">
      <c r="A29" s="22"/>
      <c r="B29" s="20"/>
      <c r="C29" s="20"/>
      <c r="D29" s="20"/>
      <c r="E29" s="20"/>
      <c r="F29" s="20"/>
      <c r="G29" s="20"/>
      <c r="H29" s="20"/>
      <c r="I29" s="21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V29" s="19"/>
      <c r="AD29" s="21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Q29" s="19"/>
      <c r="AY29" s="21"/>
    </row>
    <row r="30" spans="1:61" x14ac:dyDescent="0.2">
      <c r="A30" s="22"/>
      <c r="B30" s="60" t="s">
        <v>76</v>
      </c>
      <c r="C30" s="60"/>
      <c r="D30" s="60"/>
      <c r="E30" s="60"/>
      <c r="F30" s="60"/>
      <c r="G30" s="60"/>
      <c r="H30" s="20"/>
      <c r="I30" s="62" t="s">
        <v>77</v>
      </c>
      <c r="J30" s="62"/>
      <c r="K30" s="32"/>
      <c r="L30" s="34"/>
      <c r="M30" s="34"/>
      <c r="N30" s="34"/>
      <c r="O30" s="34"/>
      <c r="P30" s="34"/>
      <c r="Q30" s="34"/>
      <c r="R30" s="34"/>
      <c r="S30" s="34"/>
      <c r="T30" s="34"/>
      <c r="V30" s="19"/>
      <c r="W30" s="60" t="s">
        <v>76</v>
      </c>
      <c r="X30" s="60"/>
      <c r="Y30" s="60"/>
      <c r="Z30" s="60"/>
      <c r="AA30" s="60"/>
      <c r="AB30" s="60"/>
      <c r="AC30" s="20"/>
      <c r="AD30" s="62" t="s">
        <v>77</v>
      </c>
      <c r="AE30" s="62"/>
      <c r="AF30" s="32"/>
      <c r="AG30" s="34"/>
      <c r="AH30" s="34"/>
      <c r="AI30" s="34"/>
      <c r="AJ30" s="34"/>
      <c r="AK30" s="34"/>
      <c r="AL30" s="34"/>
      <c r="AM30" s="34"/>
      <c r="AN30" s="34"/>
      <c r="AO30" s="33"/>
      <c r="AQ30" s="19"/>
      <c r="AR30" s="60" t="s">
        <v>76</v>
      </c>
      <c r="AS30" s="60"/>
      <c r="AT30" s="60"/>
      <c r="AU30" s="60"/>
      <c r="AV30" s="60"/>
      <c r="AW30" s="60"/>
      <c r="AX30" s="20"/>
      <c r="AY30" s="62" t="s">
        <v>77</v>
      </c>
      <c r="AZ30" s="62"/>
      <c r="BA30" s="32"/>
      <c r="BB30" s="34"/>
      <c r="BC30" s="34"/>
      <c r="BD30" s="34"/>
      <c r="BE30" s="34"/>
    </row>
    <row r="31" spans="1:61" x14ac:dyDescent="0.2">
      <c r="A31" s="22" t="s">
        <v>11</v>
      </c>
      <c r="B31" s="2" t="s">
        <v>1</v>
      </c>
      <c r="C31" s="2" t="s">
        <v>2</v>
      </c>
      <c r="D31" s="3" t="s">
        <v>3</v>
      </c>
      <c r="E31" s="3" t="s">
        <v>4</v>
      </c>
      <c r="F31" s="2" t="s">
        <v>6</v>
      </c>
      <c r="G31" s="2" t="s">
        <v>7</v>
      </c>
      <c r="H31" s="20"/>
      <c r="I31" s="54" t="s">
        <v>11</v>
      </c>
      <c r="J31" s="24" t="s">
        <v>48</v>
      </c>
      <c r="K31" s="24" t="s">
        <v>49</v>
      </c>
      <c r="L31" s="24" t="s">
        <v>50</v>
      </c>
      <c r="M31" s="24" t="s">
        <v>51</v>
      </c>
      <c r="N31" s="24" t="s">
        <v>52</v>
      </c>
      <c r="O31" s="25" t="s">
        <v>53</v>
      </c>
      <c r="P31" s="37" t="s">
        <v>58</v>
      </c>
      <c r="Q31" s="37" t="s">
        <v>59</v>
      </c>
      <c r="R31" s="37" t="s">
        <v>60</v>
      </c>
      <c r="S31" s="37" t="s">
        <v>61</v>
      </c>
      <c r="T31" s="42"/>
      <c r="V31" s="19" t="s">
        <v>11</v>
      </c>
      <c r="W31" s="2" t="s">
        <v>1</v>
      </c>
      <c r="X31" s="2" t="s">
        <v>2</v>
      </c>
      <c r="Y31" s="3" t="s">
        <v>3</v>
      </c>
      <c r="Z31" s="3" t="s">
        <v>4</v>
      </c>
      <c r="AA31" s="2" t="s">
        <v>6</v>
      </c>
      <c r="AB31" s="2" t="s">
        <v>7</v>
      </c>
      <c r="AD31" s="38" t="s">
        <v>11</v>
      </c>
      <c r="AE31" s="24" t="s">
        <v>48</v>
      </c>
      <c r="AF31" s="24" t="s">
        <v>49</v>
      </c>
      <c r="AG31" s="24" t="s">
        <v>50</v>
      </c>
      <c r="AH31" s="24" t="s">
        <v>51</v>
      </c>
      <c r="AI31" s="24" t="s">
        <v>52</v>
      </c>
      <c r="AJ31" s="25" t="s">
        <v>53</v>
      </c>
      <c r="AK31" s="37" t="s">
        <v>58</v>
      </c>
      <c r="AL31" s="37" t="s">
        <v>59</v>
      </c>
      <c r="AM31" s="37" t="s">
        <v>60</v>
      </c>
      <c r="AN31" s="37" t="s">
        <v>61</v>
      </c>
      <c r="AO31" s="23"/>
      <c r="AQ31" s="19" t="s">
        <v>11</v>
      </c>
      <c r="AR31" s="2" t="s">
        <v>1</v>
      </c>
      <c r="AS31" s="2" t="s">
        <v>2</v>
      </c>
      <c r="AT31" s="3" t="s">
        <v>3</v>
      </c>
      <c r="AU31" s="3" t="s">
        <v>4</v>
      </c>
      <c r="AV31" s="2" t="s">
        <v>6</v>
      </c>
      <c r="AW31" s="2" t="s">
        <v>7</v>
      </c>
      <c r="AY31" s="38" t="s">
        <v>11</v>
      </c>
      <c r="AZ31" s="24" t="s">
        <v>48</v>
      </c>
      <c r="BA31" s="24" t="s">
        <v>49</v>
      </c>
      <c r="BB31" s="24" t="s">
        <v>50</v>
      </c>
      <c r="BC31" s="24" t="s">
        <v>51</v>
      </c>
      <c r="BD31" s="24" t="s">
        <v>52</v>
      </c>
      <c r="BE31" s="25" t="s">
        <v>53</v>
      </c>
      <c r="BF31" s="37" t="s">
        <v>58</v>
      </c>
      <c r="BG31" s="37" t="s">
        <v>59</v>
      </c>
      <c r="BH31" s="37" t="s">
        <v>60</v>
      </c>
      <c r="BI31" s="37" t="s">
        <v>61</v>
      </c>
    </row>
    <row r="32" spans="1:61" x14ac:dyDescent="0.2">
      <c r="A32" s="22">
        <v>0</v>
      </c>
      <c r="B32" s="20">
        <v>174546</v>
      </c>
      <c r="C32" s="20">
        <v>300949</v>
      </c>
      <c r="D32" s="20">
        <v>173520</v>
      </c>
      <c r="E32" s="20">
        <v>302441</v>
      </c>
      <c r="F32" s="20">
        <v>153564</v>
      </c>
      <c r="G32" s="20">
        <v>319790</v>
      </c>
      <c r="H32" s="20"/>
      <c r="I32" s="21">
        <v>0</v>
      </c>
      <c r="J32" s="21">
        <f>SUM(B32:C32)</f>
        <v>475495</v>
      </c>
      <c r="K32">
        <f>SUM(D32:E32)</f>
        <v>475961</v>
      </c>
      <c r="L32">
        <f>SUM(F32:G32)</f>
        <v>473354</v>
      </c>
      <c r="M32" s="21">
        <f>(C32/J32)*100</f>
        <v>63.291727568113231</v>
      </c>
      <c r="N32" s="21">
        <f>(E32/K32)*100</f>
        <v>63.54323148325178</v>
      </c>
      <c r="O32" s="17">
        <f>(G32/L32)*100</f>
        <v>67.558317876261739</v>
      </c>
      <c r="P32" s="17">
        <f>AVERAGE(M32,N32,O32)</f>
        <v>64.797758975875581</v>
      </c>
      <c r="Q32" s="18">
        <f>(M33/P32)</f>
        <v>0.3767146155485781</v>
      </c>
      <c r="R32" s="18">
        <f>(N33/P32)</f>
        <v>0.80180771990794497</v>
      </c>
      <c r="S32" s="18">
        <f>(O33/P32)</f>
        <v>1.2777281558656375</v>
      </c>
      <c r="T32" s="35"/>
      <c r="V32" s="19">
        <v>0</v>
      </c>
      <c r="W32" s="20">
        <v>197420</v>
      </c>
      <c r="X32" s="20">
        <v>272109</v>
      </c>
      <c r="Y32" s="20">
        <v>194595</v>
      </c>
      <c r="Z32" s="20">
        <v>274290</v>
      </c>
      <c r="AA32" s="20">
        <v>180193</v>
      </c>
      <c r="AB32" s="20">
        <v>284107</v>
      </c>
      <c r="AD32" s="21">
        <v>0</v>
      </c>
      <c r="AE32" s="21">
        <f>SUM(W32:X32)</f>
        <v>469529</v>
      </c>
      <c r="AF32">
        <f>SUM(Y32:Z32)</f>
        <v>468885</v>
      </c>
      <c r="AG32">
        <f>SUM(AA32:AB32)</f>
        <v>464300</v>
      </c>
      <c r="AH32" s="21">
        <f>(X32/AE32)*100</f>
        <v>57.953608829273598</v>
      </c>
      <c r="AI32" s="21">
        <f>(Z32/AF32)*100</f>
        <v>58.498352474487348</v>
      </c>
      <c r="AJ32" s="17">
        <f>(AB32/AG32)*100</f>
        <v>61.19039414171872</v>
      </c>
      <c r="AK32" s="17">
        <f>AVERAGE(AH32,AI32,AJ32)</f>
        <v>59.214118481826553</v>
      </c>
      <c r="AL32" s="18">
        <f>(AH33/AK32)</f>
        <v>1.0289995207265983</v>
      </c>
      <c r="AM32" s="18">
        <f>(AI33/AK32)</f>
        <v>0.99535860547719068</v>
      </c>
      <c r="AN32" s="18">
        <f>(AJ33/AK32)</f>
        <v>1.0594992120935198</v>
      </c>
      <c r="AO32" s="23"/>
      <c r="AQ32" s="19">
        <v>0</v>
      </c>
      <c r="AR32" s="20">
        <v>214357</v>
      </c>
      <c r="AS32" s="20">
        <v>313757</v>
      </c>
      <c r="AT32" s="20">
        <v>136141</v>
      </c>
      <c r="AU32" s="20">
        <v>382152</v>
      </c>
      <c r="AV32" s="20">
        <v>183714</v>
      </c>
      <c r="AW32" s="20">
        <v>352108</v>
      </c>
      <c r="AY32" s="21">
        <v>0</v>
      </c>
      <c r="AZ32" s="21">
        <f>SUM(AR32:AS32)</f>
        <v>528114</v>
      </c>
      <c r="BA32">
        <f>SUM(AT32:AU32)</f>
        <v>518293</v>
      </c>
      <c r="BB32">
        <f>SUM(AV32:AW32)</f>
        <v>535822</v>
      </c>
      <c r="BC32" s="21">
        <f>(AS32/AZ32)*100</f>
        <v>59.410846900479818</v>
      </c>
      <c r="BD32" s="21">
        <f>(AU32/BA32)*100</f>
        <v>73.732811363456577</v>
      </c>
      <c r="BE32" s="17">
        <f>(AW32/BB32)*100</f>
        <v>65.713613849375349</v>
      </c>
      <c r="BF32" s="17">
        <f>AVERAGE(BC32,BD32,BE32)</f>
        <v>66.285757371103912</v>
      </c>
      <c r="BG32" s="18">
        <f>(BC33/BF32)</f>
        <v>1.4098507826006617</v>
      </c>
      <c r="BH32" s="18">
        <f>(BD33/BF32)</f>
        <v>1.4127061319773258</v>
      </c>
      <c r="BI32" s="18">
        <f>(BE33/BF32)</f>
        <v>0.55229723701272293</v>
      </c>
    </row>
    <row r="33" spans="1:61" x14ac:dyDescent="0.2">
      <c r="A33" s="22">
        <v>48</v>
      </c>
      <c r="B33" s="20">
        <v>384590</v>
      </c>
      <c r="C33" s="20">
        <v>124196</v>
      </c>
      <c r="D33" s="20">
        <v>237810</v>
      </c>
      <c r="E33" s="20">
        <v>257167</v>
      </c>
      <c r="F33" s="20">
        <v>81483</v>
      </c>
      <c r="G33" s="20">
        <v>392088</v>
      </c>
      <c r="H33" s="20"/>
      <c r="I33" s="21">
        <v>48</v>
      </c>
      <c r="J33" s="21">
        <f>SUM(B33:C33)</f>
        <v>508786</v>
      </c>
      <c r="K33">
        <f>SUM(D33:E33)</f>
        <v>494977</v>
      </c>
      <c r="L33">
        <f>SUM(F33:G33)</f>
        <v>473571</v>
      </c>
      <c r="M33" s="21">
        <f>(C33/J33)*100</f>
        <v>24.410262861006395</v>
      </c>
      <c r="N33" s="30">
        <f>(E33/K33)*100</f>
        <v>51.955343379591376</v>
      </c>
      <c r="O33" s="30">
        <f>(G33/L33)*100</f>
        <v>82.793921080471563</v>
      </c>
      <c r="P33" s="17"/>
      <c r="Q33" s="17"/>
      <c r="R33" s="17"/>
      <c r="S33" s="17"/>
      <c r="T33" s="17"/>
      <c r="V33" s="19">
        <v>48</v>
      </c>
      <c r="W33" s="20">
        <v>185976</v>
      </c>
      <c r="X33" s="20">
        <v>290047</v>
      </c>
      <c r="Y33" s="20">
        <v>200233</v>
      </c>
      <c r="Z33" s="20">
        <v>287418</v>
      </c>
      <c r="AA33" s="20">
        <v>176510</v>
      </c>
      <c r="AB33" s="20">
        <v>297181</v>
      </c>
      <c r="AD33" s="21">
        <v>48</v>
      </c>
      <c r="AE33" s="21">
        <f>SUM(W33:X33)</f>
        <v>476023</v>
      </c>
      <c r="AF33">
        <f>SUM(Y33:Z33)</f>
        <v>487651</v>
      </c>
      <c r="AG33">
        <f>SUM(AA33:AB33)</f>
        <v>473691</v>
      </c>
      <c r="AH33" s="21">
        <f>(X33/AE33)*100</f>
        <v>60.931299538047533</v>
      </c>
      <c r="AI33" s="30">
        <f>(Z33/AF33)*100</f>
        <v>58.939282396632024</v>
      </c>
      <c r="AJ33" s="30">
        <f>(AB33/AG33)*100</f>
        <v>62.737311876307558</v>
      </c>
      <c r="AK33" s="17"/>
      <c r="AL33" s="17"/>
      <c r="AM33" s="17"/>
      <c r="AN33" s="17"/>
      <c r="AO33" s="23"/>
      <c r="AQ33" s="19">
        <v>48</v>
      </c>
      <c r="AR33" s="20">
        <v>32578</v>
      </c>
      <c r="AS33" s="20">
        <v>465026</v>
      </c>
      <c r="AT33" s="20">
        <v>31791</v>
      </c>
      <c r="AU33" s="20">
        <v>468248</v>
      </c>
      <c r="AV33" s="20">
        <v>327849</v>
      </c>
      <c r="AW33" s="20">
        <v>189340</v>
      </c>
      <c r="AY33" s="21">
        <v>48</v>
      </c>
      <c r="AZ33" s="21">
        <f>SUM(AR33:AS33)</f>
        <v>497604</v>
      </c>
      <c r="BA33">
        <f>SUM(AT33:AU33)</f>
        <v>500039</v>
      </c>
      <c r="BB33">
        <f>SUM(AV33:AW33)</f>
        <v>517189</v>
      </c>
      <c r="BC33" s="21">
        <f>(AS33/AZ33)*100</f>
        <v>93.453026904928421</v>
      </c>
      <c r="BD33" s="30">
        <f>(AU33/BA33)*100</f>
        <v>93.64229590091972</v>
      </c>
      <c r="BE33" s="30">
        <f>(AW33/BB33)*100</f>
        <v>36.609440649356422</v>
      </c>
      <c r="BF33" s="17"/>
      <c r="BG33" s="17"/>
      <c r="BH33" s="17"/>
      <c r="BI33" s="17"/>
    </row>
    <row r="34" spans="1:61" x14ac:dyDescent="0.2">
      <c r="A34" s="22"/>
      <c r="B34" s="20"/>
      <c r="C34" s="20"/>
      <c r="D34" s="20"/>
      <c r="E34" s="20"/>
      <c r="F34" s="20"/>
      <c r="G34" s="20"/>
      <c r="H34" s="20"/>
      <c r="I34" s="21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V34" s="19"/>
      <c r="AD34" s="21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Q34" s="19"/>
      <c r="AY34" s="21"/>
    </row>
    <row r="35" spans="1:61" x14ac:dyDescent="0.2">
      <c r="A35" s="22"/>
      <c r="B35" s="20"/>
      <c r="C35" s="20"/>
      <c r="D35" s="20"/>
      <c r="E35" s="20"/>
      <c r="F35" s="20"/>
      <c r="G35" s="20"/>
      <c r="H35" s="20"/>
      <c r="I35" s="21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V35" s="19"/>
      <c r="AD35" s="21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Q35" s="19"/>
      <c r="AY35" s="21"/>
    </row>
    <row r="36" spans="1:61" x14ac:dyDescent="0.2">
      <c r="A36" s="22"/>
      <c r="B36" s="60" t="s">
        <v>78</v>
      </c>
      <c r="C36" s="60"/>
      <c r="D36" s="60"/>
      <c r="E36" s="60"/>
      <c r="F36" s="60"/>
      <c r="G36" s="60"/>
      <c r="H36" s="20"/>
      <c r="I36" s="62" t="s">
        <v>79</v>
      </c>
      <c r="J36" s="62"/>
      <c r="K36" s="32"/>
      <c r="L36" s="34"/>
      <c r="M36" s="34"/>
      <c r="N36" s="34"/>
      <c r="O36" s="34"/>
      <c r="P36" s="34"/>
      <c r="Q36" s="34"/>
      <c r="R36" s="34"/>
      <c r="S36" s="34"/>
      <c r="T36" s="34"/>
      <c r="V36" s="19"/>
      <c r="W36" s="60" t="s">
        <v>78</v>
      </c>
      <c r="X36" s="60"/>
      <c r="Y36" s="60"/>
      <c r="Z36" s="60"/>
      <c r="AA36" s="60"/>
      <c r="AB36" s="60"/>
      <c r="AC36" s="20"/>
      <c r="AD36" s="62" t="s">
        <v>79</v>
      </c>
      <c r="AE36" s="62"/>
      <c r="AF36" s="32"/>
      <c r="AG36" s="34"/>
      <c r="AH36" s="34"/>
      <c r="AI36" s="34"/>
      <c r="AJ36" s="34"/>
      <c r="AK36" s="34"/>
      <c r="AL36" s="34"/>
      <c r="AM36" s="34"/>
      <c r="AN36" s="34"/>
      <c r="AO36" s="33"/>
      <c r="AQ36" s="19"/>
      <c r="AR36" s="60" t="s">
        <v>78</v>
      </c>
      <c r="AS36" s="60"/>
      <c r="AT36" s="60"/>
      <c r="AU36" s="60"/>
      <c r="AV36" s="60"/>
      <c r="AW36" s="60"/>
      <c r="AX36" s="20"/>
      <c r="AY36" s="62" t="s">
        <v>79</v>
      </c>
      <c r="AZ36" s="62"/>
      <c r="BA36" s="32"/>
      <c r="BB36" s="34"/>
      <c r="BC36" s="34"/>
      <c r="BD36" s="34"/>
      <c r="BE36" s="34"/>
    </row>
    <row r="37" spans="1:61" x14ac:dyDescent="0.2">
      <c r="A37" s="22" t="s">
        <v>11</v>
      </c>
      <c r="B37" s="2" t="s">
        <v>1</v>
      </c>
      <c r="C37" s="2" t="s">
        <v>2</v>
      </c>
      <c r="D37" s="3" t="s">
        <v>3</v>
      </c>
      <c r="E37" s="3" t="s">
        <v>4</v>
      </c>
      <c r="F37" s="2" t="s">
        <v>6</v>
      </c>
      <c r="G37" s="2" t="s">
        <v>7</v>
      </c>
      <c r="H37" s="20"/>
      <c r="I37" s="54" t="s">
        <v>11</v>
      </c>
      <c r="J37" s="24" t="s">
        <v>48</v>
      </c>
      <c r="K37" s="24" t="s">
        <v>49</v>
      </c>
      <c r="L37" s="24" t="s">
        <v>50</v>
      </c>
      <c r="M37" s="24" t="s">
        <v>51</v>
      </c>
      <c r="N37" s="24" t="s">
        <v>52</v>
      </c>
      <c r="O37" s="25" t="s">
        <v>53</v>
      </c>
      <c r="P37" s="37" t="s">
        <v>58</v>
      </c>
      <c r="Q37" s="37" t="s">
        <v>59</v>
      </c>
      <c r="R37" s="37" t="s">
        <v>60</v>
      </c>
      <c r="S37" s="37" t="s">
        <v>61</v>
      </c>
      <c r="T37" s="42"/>
      <c r="V37" s="19" t="s">
        <v>11</v>
      </c>
      <c r="W37" s="2" t="s">
        <v>1</v>
      </c>
      <c r="X37" s="2" t="s">
        <v>2</v>
      </c>
      <c r="Y37" s="3" t="s">
        <v>3</v>
      </c>
      <c r="Z37" s="3" t="s">
        <v>4</v>
      </c>
      <c r="AA37" s="2" t="s">
        <v>6</v>
      </c>
      <c r="AB37" s="2" t="s">
        <v>7</v>
      </c>
      <c r="AD37" s="38" t="s">
        <v>11</v>
      </c>
      <c r="AE37" s="24" t="s">
        <v>48</v>
      </c>
      <c r="AF37" s="24" t="s">
        <v>49</v>
      </c>
      <c r="AG37" s="24" t="s">
        <v>50</v>
      </c>
      <c r="AH37" s="24" t="s">
        <v>51</v>
      </c>
      <c r="AI37" s="24" t="s">
        <v>52</v>
      </c>
      <c r="AJ37" s="25" t="s">
        <v>53</v>
      </c>
      <c r="AK37" s="37" t="s">
        <v>58</v>
      </c>
      <c r="AL37" s="37" t="s">
        <v>59</v>
      </c>
      <c r="AM37" s="37" t="s">
        <v>60</v>
      </c>
      <c r="AN37" s="37" t="s">
        <v>61</v>
      </c>
      <c r="AO37" s="23"/>
      <c r="AQ37" s="19" t="s">
        <v>11</v>
      </c>
      <c r="AR37" s="2" t="s">
        <v>1</v>
      </c>
      <c r="AS37" s="2" t="s">
        <v>2</v>
      </c>
      <c r="AT37" s="3" t="s">
        <v>3</v>
      </c>
      <c r="AU37" s="3" t="s">
        <v>4</v>
      </c>
      <c r="AV37" s="2" t="s">
        <v>6</v>
      </c>
      <c r="AW37" s="2" t="s">
        <v>7</v>
      </c>
      <c r="AY37" s="38" t="s">
        <v>11</v>
      </c>
      <c r="AZ37" s="24" t="s">
        <v>48</v>
      </c>
      <c r="BA37" s="24" t="s">
        <v>49</v>
      </c>
      <c r="BB37" s="24" t="s">
        <v>50</v>
      </c>
      <c r="BC37" s="24" t="s">
        <v>51</v>
      </c>
      <c r="BD37" s="24" t="s">
        <v>52</v>
      </c>
      <c r="BE37" s="25" t="s">
        <v>53</v>
      </c>
      <c r="BF37" s="37" t="s">
        <v>58</v>
      </c>
      <c r="BG37" s="37" t="s">
        <v>59</v>
      </c>
      <c r="BH37" s="37" t="s">
        <v>60</v>
      </c>
      <c r="BI37" s="37" t="s">
        <v>61</v>
      </c>
    </row>
    <row r="38" spans="1:61" x14ac:dyDescent="0.2">
      <c r="A38" s="22">
        <v>0</v>
      </c>
      <c r="B38" s="20">
        <v>138480</v>
      </c>
      <c r="C38" s="20">
        <v>341109</v>
      </c>
      <c r="D38" s="20">
        <v>137279</v>
      </c>
      <c r="E38" s="20">
        <v>341233</v>
      </c>
      <c r="F38" s="20">
        <v>124290</v>
      </c>
      <c r="G38" s="20">
        <v>351666</v>
      </c>
      <c r="H38" s="20"/>
      <c r="I38" s="21">
        <v>0</v>
      </c>
      <c r="J38" s="21">
        <f>SUM(B38:C38)</f>
        <v>479589</v>
      </c>
      <c r="K38">
        <f>SUM(D38:E38)</f>
        <v>478512</v>
      </c>
      <c r="L38">
        <f>SUM(F38:G38)</f>
        <v>475956</v>
      </c>
      <c r="M38" s="21">
        <f>(C38/J38)*100</f>
        <v>71.125276017590068</v>
      </c>
      <c r="N38" s="21">
        <f>(E38/K38)*100</f>
        <v>71.311273280502903</v>
      </c>
      <c r="O38" s="17">
        <f>(G38/L38)*100</f>
        <v>73.886241585356629</v>
      </c>
      <c r="P38" s="17">
        <f>AVERAGE(M38,N38,O38)</f>
        <v>72.107596961149866</v>
      </c>
      <c r="Q38" s="18">
        <f>(M39/P38)</f>
        <v>0.53344970439869999</v>
      </c>
      <c r="R38" s="18">
        <f>(N39/P38)</f>
        <v>0.57462449480881794</v>
      </c>
      <c r="S38" s="18">
        <f>(O39/P38)</f>
        <v>0.57558756260029975</v>
      </c>
      <c r="T38" s="35"/>
      <c r="V38" s="19">
        <v>0</v>
      </c>
      <c r="W38" s="20">
        <v>100445</v>
      </c>
      <c r="X38" s="20">
        <v>339088</v>
      </c>
      <c r="Y38" s="20">
        <v>115710</v>
      </c>
      <c r="Z38" s="20">
        <v>330864</v>
      </c>
      <c r="AA38" s="20">
        <v>103741</v>
      </c>
      <c r="AB38" s="20">
        <v>337730</v>
      </c>
      <c r="AD38" s="21">
        <v>0</v>
      </c>
      <c r="AE38" s="21">
        <f>SUM(W38:X38)</f>
        <v>439533</v>
      </c>
      <c r="AF38">
        <f>SUM(Y38:Z38)</f>
        <v>446574</v>
      </c>
      <c r="AG38">
        <f>SUM(AA38:AB38)</f>
        <v>441471</v>
      </c>
      <c r="AH38" s="21">
        <f>(X38/AE38)*100</f>
        <v>77.147335922444967</v>
      </c>
      <c r="AI38" s="21">
        <f>(Z38/AF38)*100</f>
        <v>74.089400636848538</v>
      </c>
      <c r="AJ38" s="17">
        <f>(AB38/AG38)*100</f>
        <v>76.501061224859612</v>
      </c>
      <c r="AK38" s="17">
        <f>AVERAGE(AH38,AI38,AJ38)</f>
        <v>75.912599261384358</v>
      </c>
      <c r="AL38" s="18">
        <f>(AH39/AK38)</f>
        <v>0.86914925666582266</v>
      </c>
      <c r="AM38" s="18">
        <f>(AI39/AK38)</f>
        <v>0.59055106195204998</v>
      </c>
      <c r="AN38" s="18">
        <f>(AJ39/AK38)</f>
        <v>0.94413355007895294</v>
      </c>
      <c r="AO38" s="23"/>
      <c r="AQ38" s="19">
        <v>0</v>
      </c>
      <c r="AR38" s="20">
        <v>159697</v>
      </c>
      <c r="AS38" s="20">
        <v>368463</v>
      </c>
      <c r="AT38" s="20">
        <v>151666</v>
      </c>
      <c r="AU38" s="20">
        <v>374784</v>
      </c>
      <c r="AV38" s="20">
        <v>179358</v>
      </c>
      <c r="AW38" s="20">
        <v>357655</v>
      </c>
      <c r="AY38" s="21">
        <v>0</v>
      </c>
      <c r="AZ38" s="21">
        <f>SUM(AR38:AS38)</f>
        <v>528160</v>
      </c>
      <c r="BA38">
        <f>SUM(AT38:AU38)</f>
        <v>526450</v>
      </c>
      <c r="BB38">
        <f>SUM(AV38:AW38)</f>
        <v>537013</v>
      </c>
      <c r="BC38" s="21">
        <f>(AS38/AZ38)*100</f>
        <v>69.763518630717968</v>
      </c>
      <c r="BD38" s="21">
        <f>(AU38/BA38)*100</f>
        <v>71.190806344382182</v>
      </c>
      <c r="BE38" s="17">
        <f>(AW38/BB38)*100</f>
        <v>66.600808546534253</v>
      </c>
      <c r="BF38" s="17">
        <f>AVERAGE(BC38,BD38,BE38)</f>
        <v>69.185044507211458</v>
      </c>
      <c r="BG38" s="18">
        <f>(BC39/BF38)</f>
        <v>0.89053507395342502</v>
      </c>
      <c r="BH38" s="18">
        <f>(BD39/BF38)</f>
        <v>0.95265760652721188</v>
      </c>
      <c r="BI38" s="18">
        <f>(BE39/BF38)</f>
        <v>1.1586483985561977</v>
      </c>
    </row>
    <row r="39" spans="1:61" x14ac:dyDescent="0.2">
      <c r="A39" s="22">
        <v>48</v>
      </c>
      <c r="B39" s="20">
        <v>308276</v>
      </c>
      <c r="C39" s="20">
        <v>192707</v>
      </c>
      <c r="D39" s="20">
        <v>295783</v>
      </c>
      <c r="E39" s="20">
        <v>209266</v>
      </c>
      <c r="F39" s="20">
        <v>293654</v>
      </c>
      <c r="G39" s="20">
        <v>208355</v>
      </c>
      <c r="H39" s="20"/>
      <c r="I39" s="21">
        <v>48</v>
      </c>
      <c r="J39" s="21">
        <f>SUM(B39:C39)</f>
        <v>500983</v>
      </c>
      <c r="K39">
        <f>SUM(D39:E39)</f>
        <v>505049</v>
      </c>
      <c r="L39">
        <f>SUM(F39:G39)</f>
        <v>502009</v>
      </c>
      <c r="M39" s="21">
        <f>(C39/J39)*100</f>
        <v>38.465776283825996</v>
      </c>
      <c r="N39" s="30">
        <f>(E39/K39)*100</f>
        <v>41.434791475678594</v>
      </c>
      <c r="O39" s="30">
        <f>(G39/L39)*100</f>
        <v>41.504235979833034</v>
      </c>
      <c r="P39" s="17"/>
      <c r="Q39" s="17"/>
      <c r="R39" s="17"/>
      <c r="S39" s="17"/>
      <c r="T39" s="17"/>
      <c r="V39" s="19">
        <v>48</v>
      </c>
      <c r="W39" s="20">
        <v>157723</v>
      </c>
      <c r="X39" s="20">
        <v>305887</v>
      </c>
      <c r="Y39" s="20">
        <v>268334</v>
      </c>
      <c r="Z39" s="20">
        <v>218045</v>
      </c>
      <c r="AA39" s="20">
        <v>127421</v>
      </c>
      <c r="AB39" s="20">
        <v>322379</v>
      </c>
      <c r="AD39" s="21">
        <v>48</v>
      </c>
      <c r="AE39" s="21">
        <f>SUM(W39:X39)</f>
        <v>463610</v>
      </c>
      <c r="AF39">
        <f>SUM(Y39:Z39)</f>
        <v>486379</v>
      </c>
      <c r="AG39">
        <f>SUM(AA39:AB39)</f>
        <v>449800</v>
      </c>
      <c r="AH39" s="21">
        <f>(X39/AE39)*100</f>
        <v>65.979379219602691</v>
      </c>
      <c r="AI39" s="30">
        <f>(Z39/AF39)*100</f>
        <v>44.830266109350937</v>
      </c>
      <c r="AJ39" s="30">
        <f>(AB39/AG39)*100</f>
        <v>71.671631836371716</v>
      </c>
      <c r="AK39" s="17"/>
      <c r="AL39" s="17"/>
      <c r="AM39" s="17"/>
      <c r="AN39" s="17"/>
      <c r="AO39" s="23"/>
      <c r="AQ39" s="19">
        <v>48</v>
      </c>
      <c r="AR39" s="20">
        <v>202985</v>
      </c>
      <c r="AS39" s="20">
        <v>325783</v>
      </c>
      <c r="AT39" s="20">
        <v>178691</v>
      </c>
      <c r="AU39" s="20">
        <v>345478</v>
      </c>
      <c r="AV39" s="20">
        <v>120234</v>
      </c>
      <c r="AW39" s="20">
        <v>485819</v>
      </c>
      <c r="AY39" s="21">
        <v>48</v>
      </c>
      <c r="AZ39" s="21">
        <f>SUM(AR39:AS39)</f>
        <v>528768</v>
      </c>
      <c r="BA39">
        <f>SUM(AT39:AU39)</f>
        <v>524169</v>
      </c>
      <c r="BB39">
        <f>SUM(AV39:AW39)</f>
        <v>606053</v>
      </c>
      <c r="BC39" s="21">
        <f>(AS39/AZ39)*100</f>
        <v>61.611708726700556</v>
      </c>
      <c r="BD39" s="30">
        <f>(AU39/BA39)*100</f>
        <v>65.909658907718693</v>
      </c>
      <c r="BE39" s="30">
        <f>(AW39/BB39)*100</f>
        <v>80.161141022319825</v>
      </c>
      <c r="BF39" s="17"/>
      <c r="BG39" s="17"/>
      <c r="BH39" s="17"/>
      <c r="BI39" s="17"/>
    </row>
    <row r="40" spans="1:61" x14ac:dyDescent="0.2">
      <c r="A40" s="22"/>
      <c r="B40" s="20"/>
      <c r="C40" s="20"/>
      <c r="D40" s="20"/>
      <c r="E40" s="20"/>
      <c r="F40" s="20"/>
      <c r="G40" s="20"/>
      <c r="H40" s="20"/>
      <c r="I40" s="2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V40" s="19"/>
      <c r="AD40" s="21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Q40" s="19"/>
      <c r="AY40" s="21"/>
    </row>
    <row r="41" spans="1:61" x14ac:dyDescent="0.2">
      <c r="A41" s="22"/>
      <c r="B41" s="20"/>
      <c r="C41" s="20"/>
      <c r="D41" s="20"/>
      <c r="E41" s="20"/>
      <c r="F41" s="20"/>
      <c r="G41" s="20"/>
      <c r="H41" s="20"/>
      <c r="I41" s="2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V41" s="19"/>
      <c r="AD41" s="21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Q41" s="19"/>
      <c r="AY41" s="21"/>
    </row>
    <row r="42" spans="1:61" x14ac:dyDescent="0.2">
      <c r="A42" s="22"/>
      <c r="B42" s="60" t="s">
        <v>80</v>
      </c>
      <c r="C42" s="60"/>
      <c r="D42" s="60"/>
      <c r="E42" s="60"/>
      <c r="F42" s="60"/>
      <c r="G42" s="60"/>
      <c r="H42" s="20"/>
      <c r="I42" s="63" t="s">
        <v>81</v>
      </c>
      <c r="J42" s="63"/>
      <c r="K42" s="40"/>
      <c r="L42" s="40"/>
      <c r="M42" s="40"/>
      <c r="N42" s="40"/>
      <c r="O42" s="40"/>
      <c r="P42" s="40"/>
      <c r="Q42" s="40"/>
      <c r="R42" s="40"/>
      <c r="S42" s="40"/>
      <c r="T42" s="40"/>
      <c r="V42" s="19"/>
      <c r="W42" s="60" t="s">
        <v>80</v>
      </c>
      <c r="X42" s="60"/>
      <c r="Y42" s="60"/>
      <c r="Z42" s="60"/>
      <c r="AA42" s="60"/>
      <c r="AB42" s="60"/>
      <c r="AC42" s="20"/>
      <c r="AD42" s="63" t="s">
        <v>81</v>
      </c>
      <c r="AE42" s="63"/>
      <c r="AF42" s="40"/>
      <c r="AG42" s="40"/>
      <c r="AH42" s="40"/>
      <c r="AI42" s="40"/>
      <c r="AJ42" s="40"/>
      <c r="AK42" s="40"/>
      <c r="AL42" s="40"/>
      <c r="AM42" s="40"/>
      <c r="AN42" s="40"/>
      <c r="AO42" s="33"/>
      <c r="AQ42" s="19"/>
      <c r="AR42" s="60" t="s">
        <v>80</v>
      </c>
      <c r="AS42" s="60"/>
      <c r="AT42" s="60"/>
      <c r="AU42" s="60"/>
      <c r="AV42" s="60"/>
      <c r="AW42" s="60"/>
      <c r="AX42" s="20"/>
      <c r="AY42" s="63" t="s">
        <v>81</v>
      </c>
      <c r="AZ42" s="63"/>
      <c r="BA42" s="40"/>
      <c r="BB42" s="40"/>
      <c r="BC42" s="40"/>
      <c r="BD42" s="40"/>
      <c r="BE42" s="40"/>
    </row>
    <row r="43" spans="1:61" x14ac:dyDescent="0.2">
      <c r="A43" s="22" t="s">
        <v>11</v>
      </c>
      <c r="B43" s="2" t="s">
        <v>1</v>
      </c>
      <c r="C43" s="2" t="s">
        <v>2</v>
      </c>
      <c r="D43" s="3" t="s">
        <v>3</v>
      </c>
      <c r="E43" s="3" t="s">
        <v>4</v>
      </c>
      <c r="F43" s="2" t="s">
        <v>6</v>
      </c>
      <c r="G43" s="2" t="s">
        <v>7</v>
      </c>
      <c r="H43" s="20"/>
      <c r="I43" s="54" t="s">
        <v>11</v>
      </c>
      <c r="J43" s="24" t="s">
        <v>48</v>
      </c>
      <c r="K43" s="24" t="s">
        <v>49</v>
      </c>
      <c r="L43" s="24" t="s">
        <v>50</v>
      </c>
      <c r="M43" s="24" t="s">
        <v>51</v>
      </c>
      <c r="N43" s="24" t="s">
        <v>52</v>
      </c>
      <c r="O43" s="25" t="s">
        <v>53</v>
      </c>
      <c r="P43" s="37" t="s">
        <v>58</v>
      </c>
      <c r="Q43" s="37" t="s">
        <v>59</v>
      </c>
      <c r="R43" s="37" t="s">
        <v>60</v>
      </c>
      <c r="S43" s="37" t="s">
        <v>61</v>
      </c>
      <c r="T43" s="42"/>
      <c r="V43" s="19" t="s">
        <v>11</v>
      </c>
      <c r="W43" s="2" t="s">
        <v>1</v>
      </c>
      <c r="X43" s="2" t="s">
        <v>2</v>
      </c>
      <c r="Y43" s="3" t="s">
        <v>3</v>
      </c>
      <c r="Z43" s="3" t="s">
        <v>4</v>
      </c>
      <c r="AA43" s="2" t="s">
        <v>6</v>
      </c>
      <c r="AB43" s="2" t="s">
        <v>7</v>
      </c>
      <c r="AD43" s="38" t="s">
        <v>11</v>
      </c>
      <c r="AE43" s="24" t="s">
        <v>48</v>
      </c>
      <c r="AF43" s="24" t="s">
        <v>49</v>
      </c>
      <c r="AG43" s="24" t="s">
        <v>50</v>
      </c>
      <c r="AH43" s="24" t="s">
        <v>51</v>
      </c>
      <c r="AI43" s="24" t="s">
        <v>52</v>
      </c>
      <c r="AJ43" s="25" t="s">
        <v>53</v>
      </c>
      <c r="AK43" s="37" t="s">
        <v>54</v>
      </c>
      <c r="AL43" s="37" t="s">
        <v>55</v>
      </c>
      <c r="AM43" s="37" t="s">
        <v>56</v>
      </c>
      <c r="AN43" s="37" t="s">
        <v>57</v>
      </c>
      <c r="AO43" s="23"/>
      <c r="AQ43" s="19" t="s">
        <v>11</v>
      </c>
      <c r="AR43" s="2" t="s">
        <v>1</v>
      </c>
      <c r="AS43" s="2" t="s">
        <v>2</v>
      </c>
      <c r="AT43" s="3" t="s">
        <v>3</v>
      </c>
      <c r="AU43" s="3" t="s">
        <v>4</v>
      </c>
      <c r="AV43" s="2" t="s">
        <v>6</v>
      </c>
      <c r="AW43" s="2" t="s">
        <v>7</v>
      </c>
      <c r="AY43" s="38" t="s">
        <v>11</v>
      </c>
      <c r="AZ43" s="24" t="s">
        <v>48</v>
      </c>
      <c r="BA43" s="24" t="s">
        <v>49</v>
      </c>
      <c r="BB43" s="24" t="s">
        <v>50</v>
      </c>
      <c r="BC43" s="24" t="s">
        <v>51</v>
      </c>
      <c r="BD43" s="24" t="s">
        <v>52</v>
      </c>
      <c r="BE43" s="25" t="s">
        <v>53</v>
      </c>
      <c r="BF43" s="37" t="s">
        <v>58</v>
      </c>
      <c r="BG43" s="37" t="s">
        <v>59</v>
      </c>
      <c r="BH43" s="37" t="s">
        <v>60</v>
      </c>
      <c r="BI43" s="37" t="s">
        <v>61</v>
      </c>
    </row>
    <row r="44" spans="1:61" x14ac:dyDescent="0.2">
      <c r="A44" s="22">
        <v>0</v>
      </c>
      <c r="B44" s="20">
        <v>154208</v>
      </c>
      <c r="C44" s="20">
        <v>323091</v>
      </c>
      <c r="D44" s="20">
        <v>161721</v>
      </c>
      <c r="E44" s="20">
        <v>315444</v>
      </c>
      <c r="F44" s="20">
        <v>139133</v>
      </c>
      <c r="G44" s="20">
        <v>335864</v>
      </c>
      <c r="H44" s="20"/>
      <c r="I44" s="21">
        <v>0</v>
      </c>
      <c r="J44" s="21">
        <f>SUM(B44:C44)</f>
        <v>477299</v>
      </c>
      <c r="K44">
        <f>SUM(D44:E44)</f>
        <v>477165</v>
      </c>
      <c r="L44">
        <f>SUM(F44:G44)</f>
        <v>474997</v>
      </c>
      <c r="M44" s="21">
        <f>(C44/J44)*100</f>
        <v>67.69153088525222</v>
      </c>
      <c r="N44" s="21">
        <f>(E44/K44)*100</f>
        <v>66.107950080160947</v>
      </c>
      <c r="O44" s="17">
        <f>(G44/L44)*100</f>
        <v>70.708657107308042</v>
      </c>
      <c r="P44" s="17">
        <f>AVERAGE(M44,N44,O44)</f>
        <v>68.169379357573746</v>
      </c>
      <c r="Q44" s="18">
        <f>(M45/P44)</f>
        <v>1.3614407000916582</v>
      </c>
      <c r="R44" s="18">
        <f>(N45/P44)</f>
        <v>1.0368315143240803</v>
      </c>
      <c r="S44" s="18">
        <f>(O45/P44)</f>
        <v>1.3086856541377607</v>
      </c>
      <c r="T44" s="35"/>
      <c r="V44" s="19">
        <v>0</v>
      </c>
      <c r="W44" s="20">
        <v>165491</v>
      </c>
      <c r="X44" s="20">
        <v>288230</v>
      </c>
      <c r="Y44" s="20">
        <v>173008</v>
      </c>
      <c r="Z44" s="20">
        <v>286606</v>
      </c>
      <c r="AA44" s="20">
        <v>170875</v>
      </c>
      <c r="AB44" s="20">
        <v>286154</v>
      </c>
      <c r="AD44" s="21">
        <v>0</v>
      </c>
      <c r="AE44" s="21">
        <f>SUM(W44:X44)</f>
        <v>453721</v>
      </c>
      <c r="AF44">
        <f>SUM(Y44:Z44)</f>
        <v>459614</v>
      </c>
      <c r="AG44">
        <f>SUM(AA44:AB44)</f>
        <v>457029</v>
      </c>
      <c r="AH44" s="21">
        <f>(X44/AE44)*100</f>
        <v>63.525823138007723</v>
      </c>
      <c r="AI44" s="21">
        <f>(Z44/AF44)*100</f>
        <v>62.357978651651166</v>
      </c>
      <c r="AJ44" s="17">
        <f>(AB44/AG44)*100</f>
        <v>62.611781746891339</v>
      </c>
      <c r="AK44" s="17">
        <f>AVERAGE(AH44,AI44,AJ44)</f>
        <v>62.831861178850069</v>
      </c>
      <c r="AL44" s="18">
        <f>(AH45/AK44)</f>
        <v>1.0865233390471831</v>
      </c>
      <c r="AM44" s="18">
        <f>(AI45/AK44)</f>
        <v>0.60806080001539897</v>
      </c>
      <c r="AN44" s="18">
        <f>(AJ45/AK44)</f>
        <v>1.1372923894583642</v>
      </c>
      <c r="AO44" s="23"/>
      <c r="AQ44" s="19">
        <v>0</v>
      </c>
      <c r="AR44" s="20">
        <v>175375</v>
      </c>
      <c r="AS44" s="20">
        <v>367967</v>
      </c>
      <c r="AT44" s="20">
        <v>193680</v>
      </c>
      <c r="AU44" s="20">
        <v>347536</v>
      </c>
      <c r="AV44" s="20">
        <v>172955</v>
      </c>
      <c r="AW44" s="20">
        <v>367222</v>
      </c>
      <c r="AY44" s="21">
        <v>0</v>
      </c>
      <c r="AZ44" s="21">
        <f>SUM(AR44:AS44)</f>
        <v>543342</v>
      </c>
      <c r="BA44">
        <f>SUM(AT44:AU44)</f>
        <v>541216</v>
      </c>
      <c r="BB44">
        <f>SUM(AV44:AW44)</f>
        <v>540177</v>
      </c>
      <c r="BC44" s="21">
        <f>(AS44/AZ44)*100</f>
        <v>67.722907487365234</v>
      </c>
      <c r="BD44" s="21">
        <f>(AU44/BA44)*100</f>
        <v>64.213918287707685</v>
      </c>
      <c r="BE44" s="17">
        <f>(AW44/BB44)*100</f>
        <v>67.981791153640387</v>
      </c>
      <c r="BF44" s="17">
        <f>AVERAGE(BC44,BD44,BE44)</f>
        <v>66.639538976237773</v>
      </c>
      <c r="BG44" s="18">
        <f>(BC45/BF44)</f>
        <v>0.82774133227498425</v>
      </c>
      <c r="BH44" s="18">
        <f>(BD45/BF44)</f>
        <v>0.9288505379920361</v>
      </c>
      <c r="BI44" s="18">
        <f>(BE45/BF44)</f>
        <v>1.0304506016545636</v>
      </c>
    </row>
    <row r="45" spans="1:61" x14ac:dyDescent="0.2">
      <c r="A45" s="22">
        <v>48</v>
      </c>
      <c r="B45" s="20">
        <v>33226</v>
      </c>
      <c r="C45" s="20">
        <v>428796</v>
      </c>
      <c r="D45" s="20">
        <v>142853</v>
      </c>
      <c r="E45" s="20">
        <v>344370</v>
      </c>
      <c r="F45" s="20">
        <v>50399</v>
      </c>
      <c r="G45" s="20">
        <v>416790</v>
      </c>
      <c r="H45" s="20"/>
      <c r="I45" s="21">
        <v>48</v>
      </c>
      <c r="J45" s="21">
        <f>SUM(B45:C45)</f>
        <v>462022</v>
      </c>
      <c r="K45">
        <f>SUM(D45:E45)</f>
        <v>487223</v>
      </c>
      <c r="L45">
        <f>SUM(F45:G45)</f>
        <v>467189</v>
      </c>
      <c r="M45" s="21">
        <f>(C45/J45)*100</f>
        <v>92.80856755738904</v>
      </c>
      <c r="N45" s="30">
        <f>(E45/K45)*100</f>
        <v>70.680160829845889</v>
      </c>
      <c r="O45" s="30">
        <f>(G45/L45)*100</f>
        <v>89.212288816731558</v>
      </c>
      <c r="P45" s="17"/>
      <c r="Q45" s="17"/>
      <c r="R45" s="17"/>
      <c r="S45" s="17"/>
      <c r="T45" s="17"/>
      <c r="V45" s="19">
        <v>48</v>
      </c>
      <c r="W45" s="20">
        <v>144960</v>
      </c>
      <c r="X45" s="20">
        <v>311870</v>
      </c>
      <c r="Y45" s="20">
        <v>304542</v>
      </c>
      <c r="Z45" s="20">
        <v>188289</v>
      </c>
      <c r="AA45" s="20">
        <v>132674</v>
      </c>
      <c r="AB45" s="20">
        <v>332167</v>
      </c>
      <c r="AD45" s="21">
        <v>48</v>
      </c>
      <c r="AE45" s="21">
        <f>SUM(W45:X45)</f>
        <v>456830</v>
      </c>
      <c r="AF45">
        <f>SUM(Y45:Z45)</f>
        <v>492831</v>
      </c>
      <c r="AG45">
        <f>SUM(AA45:AB45)</f>
        <v>464841</v>
      </c>
      <c r="AH45" s="21">
        <f>(X45/AE45)*100</f>
        <v>68.268283606593258</v>
      </c>
      <c r="AI45" s="30">
        <f>(Z45/AF45)*100</f>
        <v>38.205591774868061</v>
      </c>
      <c r="AJ45" s="30">
        <f>(AB45/AG45)*100</f>
        <v>71.458197534210626</v>
      </c>
      <c r="AK45" s="17"/>
      <c r="AL45" s="17"/>
      <c r="AM45" s="17"/>
      <c r="AN45" s="17"/>
      <c r="AO45" s="21"/>
      <c r="AQ45" s="19">
        <v>48</v>
      </c>
      <c r="AR45" s="20">
        <v>239722</v>
      </c>
      <c r="AS45" s="20">
        <v>294898</v>
      </c>
      <c r="AT45" s="20">
        <v>202078</v>
      </c>
      <c r="AU45" s="20">
        <v>328285</v>
      </c>
      <c r="AV45" s="20">
        <v>164688</v>
      </c>
      <c r="AW45" s="20">
        <v>360947</v>
      </c>
      <c r="AY45" s="21">
        <v>48</v>
      </c>
      <c r="AZ45" s="21">
        <f>SUM(AR45:AS45)</f>
        <v>534620</v>
      </c>
      <c r="BA45">
        <f>SUM(AT45:AU45)</f>
        <v>530363</v>
      </c>
      <c r="BB45">
        <f>SUM(AV45:AW45)</f>
        <v>525635</v>
      </c>
      <c r="BC45" s="21">
        <f>(AS45/AZ45)*100</f>
        <v>55.160300774381795</v>
      </c>
      <c r="BD45" s="30">
        <f>(AU45/BA45)*100</f>
        <v>61.898171629619711</v>
      </c>
      <c r="BE45" s="30">
        <f>(AW45/BB45)*100</f>
        <v>68.668753032046951</v>
      </c>
      <c r="BF45" s="17"/>
      <c r="BG45" s="17"/>
      <c r="BH45" s="17"/>
      <c r="BI45" s="17"/>
    </row>
    <row r="46" spans="1:6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6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AQ47" s="26"/>
      <c r="AR47" s="26"/>
      <c r="AS47" s="26"/>
      <c r="AT47" s="26"/>
      <c r="AU47" s="26"/>
      <c r="AV47" s="26"/>
      <c r="AW47" s="26"/>
    </row>
    <row r="48" spans="1:61" x14ac:dyDescent="0.2">
      <c r="AQ48" s="27"/>
      <c r="AR48" s="29"/>
      <c r="AS48" s="29"/>
      <c r="AT48" s="29"/>
      <c r="AU48" s="29"/>
      <c r="AV48" s="29"/>
      <c r="AW48" s="29"/>
    </row>
    <row r="49" spans="43:49" x14ac:dyDescent="0.2">
      <c r="AQ49" s="27"/>
      <c r="AR49" s="28"/>
      <c r="AS49" s="28"/>
      <c r="AT49" s="28"/>
      <c r="AU49" s="28"/>
      <c r="AV49" s="28"/>
      <c r="AW49" s="28"/>
    </row>
    <row r="50" spans="43:49" x14ac:dyDescent="0.2">
      <c r="AQ50" s="27"/>
      <c r="AR50" s="28"/>
      <c r="AS50" s="28"/>
      <c r="AT50" s="28"/>
      <c r="AU50" s="28"/>
      <c r="AV50" s="28"/>
      <c r="AW50" s="28"/>
    </row>
    <row r="51" spans="43:49" x14ac:dyDescent="0.2">
      <c r="AQ51" s="27"/>
      <c r="AR51" s="28"/>
      <c r="AS51" s="28"/>
      <c r="AT51" s="28"/>
      <c r="AU51" s="28"/>
      <c r="AV51" s="28"/>
      <c r="AW51" s="28"/>
    </row>
  </sheetData>
  <mergeCells count="42">
    <mergeCell ref="AY30:AZ30"/>
    <mergeCell ref="I36:J36"/>
    <mergeCell ref="AD36:AE36"/>
    <mergeCell ref="AY36:AZ36"/>
    <mergeCell ref="I42:J42"/>
    <mergeCell ref="AD42:AE42"/>
    <mergeCell ref="AY42:AZ42"/>
    <mergeCell ref="AR42:AW42"/>
    <mergeCell ref="AY12:AZ12"/>
    <mergeCell ref="I18:J18"/>
    <mergeCell ref="AD18:AE18"/>
    <mergeCell ref="AY18:AZ18"/>
    <mergeCell ref="I24:J24"/>
    <mergeCell ref="AD24:AE24"/>
    <mergeCell ref="AY24:AZ24"/>
    <mergeCell ref="AQ4:AR4"/>
    <mergeCell ref="AR24:AW24"/>
    <mergeCell ref="AR30:AW30"/>
    <mergeCell ref="AR36:AW36"/>
    <mergeCell ref="W42:AB42"/>
    <mergeCell ref="V4:W4"/>
    <mergeCell ref="AR6:AW6"/>
    <mergeCell ref="AR12:AW12"/>
    <mergeCell ref="AR18:AW18"/>
    <mergeCell ref="W24:AB24"/>
    <mergeCell ref="W30:AB30"/>
    <mergeCell ref="W36:AB36"/>
    <mergeCell ref="AD12:AE12"/>
    <mergeCell ref="AD30:AE30"/>
    <mergeCell ref="B42:G42"/>
    <mergeCell ref="A4:B4"/>
    <mergeCell ref="W6:AB6"/>
    <mergeCell ref="W12:AB12"/>
    <mergeCell ref="W18:AB18"/>
    <mergeCell ref="B24:G24"/>
    <mergeCell ref="B30:G30"/>
    <mergeCell ref="B36:G36"/>
    <mergeCell ref="B18:G18"/>
    <mergeCell ref="B6:G6"/>
    <mergeCell ref="B12:G12"/>
    <mergeCell ref="I12:J12"/>
    <mergeCell ref="I30:J3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5c</vt:lpstr>
      <vt:lpstr>Figure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Biochem</dc:creator>
  <cp:lastModifiedBy>Microsoft Office User</cp:lastModifiedBy>
  <dcterms:created xsi:type="dcterms:W3CDTF">2019-12-18T13:56:25Z</dcterms:created>
  <dcterms:modified xsi:type="dcterms:W3CDTF">2021-09-07T18:26:56Z</dcterms:modified>
</cp:coreProperties>
</file>