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filterPrivacy="1"/>
  <xr:revisionPtr revIDLastSave="0" documentId="13_ncr:1_{C79BAC09-F2E6-4023-9395-DF739B620626}" xr6:coauthVersionLast="47" xr6:coauthVersionMax="47" xr10:uidLastSave="{00000000-0000-0000-0000-000000000000}"/>
  <bookViews>
    <workbookView xWindow="-110" yWindow="-110" windowWidth="19420" windowHeight="10420" tabRatio="908" xr2:uid="{00000000-000D-0000-FFFF-FFFF00000000}"/>
  </bookViews>
  <sheets>
    <sheet name="1st round screening-1" sheetId="1" r:id="rId1"/>
    <sheet name="1st round screening-2" sheetId="2" r:id="rId2"/>
    <sheet name="1st round screening-3" sheetId="3" r:id="rId3"/>
    <sheet name="1st round screening-4" sheetId="4" r:id="rId4"/>
    <sheet name="1st round screening-5" sheetId="5" r:id="rId5"/>
    <sheet name="1st round screening-6" sheetId="6" r:id="rId6"/>
    <sheet name="1st round screening-7" sheetId="7" r:id="rId7"/>
    <sheet name="1st round screening-8" sheetId="8" r:id="rId8"/>
    <sheet name="1st round screening-9" sheetId="9" r:id="rId9"/>
    <sheet name="1st round screening-10" sheetId="10" r:id="rId10"/>
    <sheet name="1st round screening-11" sheetId="11" r:id="rId11"/>
    <sheet name="1st round screening-12" sheetId="15" r:id="rId12"/>
    <sheet name="1st round screening-13" sheetId="16" r:id="rId13"/>
    <sheet name="1st round screening-14" sheetId="17" r:id="rId14"/>
    <sheet name="1st round screening-15" sheetId="18" r:id="rId1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71" i="5" l="1"/>
  <c r="T170" i="5"/>
  <c r="T169" i="5"/>
  <c r="T168" i="5"/>
  <c r="T167" i="5"/>
  <c r="T166" i="5"/>
  <c r="T165" i="5"/>
  <c r="T164" i="5"/>
  <c r="T163" i="5"/>
  <c r="T162" i="5"/>
  <c r="T161" i="5"/>
  <c r="T160" i="5"/>
  <c r="T159" i="5"/>
  <c r="T158" i="5"/>
  <c r="T157" i="5"/>
  <c r="T156" i="5"/>
  <c r="T155" i="5"/>
  <c r="T154" i="5"/>
  <c r="T153" i="5"/>
  <c r="T152" i="5"/>
  <c r="T151" i="5"/>
  <c r="T150" i="5"/>
  <c r="T149" i="5"/>
  <c r="U149" i="5" s="1"/>
  <c r="T148" i="5"/>
  <c r="T147" i="5"/>
  <c r="T146" i="5"/>
  <c r="T145" i="5"/>
  <c r="T144" i="5"/>
  <c r="T143" i="5"/>
  <c r="T142" i="5"/>
  <c r="T141" i="5"/>
  <c r="T140" i="5"/>
  <c r="T139" i="5"/>
  <c r="T138" i="5"/>
  <c r="T137" i="5"/>
  <c r="T136" i="5"/>
  <c r="T135" i="5"/>
  <c r="T134" i="5"/>
  <c r="T133" i="5"/>
  <c r="T132" i="5"/>
  <c r="T131" i="5"/>
  <c r="T130" i="5"/>
  <c r="T129" i="5"/>
  <c r="T128" i="5"/>
  <c r="T127" i="5"/>
  <c r="T126" i="5"/>
  <c r="T125" i="5"/>
  <c r="T124" i="5"/>
  <c r="T123" i="5"/>
  <c r="T122" i="5"/>
  <c r="T121" i="5"/>
  <c r="T120" i="5"/>
  <c r="T119" i="5"/>
  <c r="T118" i="5"/>
  <c r="T117" i="5"/>
  <c r="T116" i="5"/>
  <c r="T115" i="5"/>
  <c r="T114" i="5"/>
  <c r="T113" i="5"/>
  <c r="T112" i="5"/>
  <c r="T111" i="5"/>
  <c r="T110" i="5"/>
  <c r="T109" i="5"/>
  <c r="T108" i="5"/>
  <c r="T107" i="5"/>
  <c r="T106" i="5"/>
  <c r="T105" i="5"/>
  <c r="T104" i="5"/>
  <c r="T103" i="5"/>
  <c r="T102" i="5"/>
  <c r="T101" i="5"/>
  <c r="T100" i="5"/>
  <c r="T99" i="5"/>
  <c r="T98" i="5"/>
  <c r="T97" i="5"/>
  <c r="T96" i="5"/>
  <c r="T95" i="5"/>
  <c r="T94" i="5"/>
  <c r="T93" i="5"/>
  <c r="T92" i="5"/>
  <c r="T91" i="5"/>
  <c r="T90" i="5"/>
  <c r="T89" i="5"/>
  <c r="T88" i="5"/>
  <c r="T87" i="5"/>
  <c r="T86" i="5"/>
  <c r="T85" i="5"/>
  <c r="T84" i="5"/>
  <c r="T83" i="5"/>
  <c r="T82" i="5"/>
  <c r="T81" i="5"/>
  <c r="T80" i="5"/>
  <c r="T79" i="5"/>
  <c r="T78" i="5"/>
  <c r="T77" i="5"/>
  <c r="T76" i="5"/>
  <c r="T75" i="5"/>
  <c r="T74" i="5"/>
  <c r="T73" i="5"/>
  <c r="T72" i="5"/>
  <c r="T71" i="5"/>
  <c r="T70" i="5"/>
  <c r="T69" i="5"/>
  <c r="T68" i="5"/>
  <c r="T67" i="5"/>
  <c r="T66" i="5"/>
  <c r="T65" i="5"/>
  <c r="T64" i="5"/>
  <c r="T63" i="5"/>
  <c r="T62" i="5"/>
  <c r="T61" i="5"/>
  <c r="T60" i="5"/>
  <c r="T59" i="5"/>
  <c r="T58" i="5"/>
  <c r="T57" i="5"/>
  <c r="T56" i="5"/>
  <c r="T55" i="5"/>
  <c r="T54" i="5"/>
  <c r="T53" i="5"/>
  <c r="T52" i="5"/>
  <c r="T51" i="5"/>
  <c r="T50" i="5"/>
  <c r="T49" i="5"/>
  <c r="T48" i="5"/>
  <c r="T47" i="5"/>
  <c r="T46" i="5"/>
  <c r="T45" i="5"/>
  <c r="T44" i="5"/>
  <c r="T43" i="5"/>
  <c r="T42" i="5"/>
  <c r="T41" i="5"/>
  <c r="T40" i="5"/>
  <c r="T39" i="5"/>
  <c r="T38" i="5"/>
  <c r="T37" i="5"/>
  <c r="T36" i="5"/>
  <c r="T35" i="5"/>
  <c r="U35" i="5" s="1"/>
  <c r="T34" i="5"/>
  <c r="T33" i="5"/>
  <c r="T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T12" i="5"/>
  <c r="T11" i="5"/>
  <c r="T10" i="5"/>
  <c r="T9" i="5"/>
  <c r="T8" i="5"/>
  <c r="T7" i="5"/>
  <c r="T6" i="5"/>
  <c r="T5" i="5"/>
  <c r="T4" i="5"/>
  <c r="T3" i="5"/>
  <c r="U29" i="5" s="1"/>
  <c r="U51" i="5" l="1"/>
  <c r="U14" i="5"/>
  <c r="U37" i="5"/>
  <c r="U61" i="5"/>
  <c r="U47" i="5"/>
  <c r="U63" i="5"/>
  <c r="U78" i="5"/>
  <c r="U9" i="5"/>
  <c r="U17" i="5"/>
  <c r="U25" i="5"/>
  <c r="U32" i="5"/>
  <c r="U40" i="5"/>
  <c r="U48" i="5"/>
  <c r="U56" i="5"/>
  <c r="U127" i="5"/>
  <c r="U134" i="5"/>
  <c r="U142" i="5"/>
  <c r="U157" i="5"/>
  <c r="U165" i="5"/>
  <c r="U59" i="5"/>
  <c r="U6" i="5"/>
  <c r="U45" i="5"/>
  <c r="U39" i="5"/>
  <c r="U55" i="5"/>
  <c r="U70" i="5"/>
  <c r="U86" i="5"/>
  <c r="U10" i="5"/>
  <c r="U18" i="5"/>
  <c r="U26" i="5"/>
  <c r="U33" i="5"/>
  <c r="U96" i="5"/>
  <c r="U104" i="5"/>
  <c r="U112" i="5"/>
  <c r="U120" i="5"/>
  <c r="U128" i="5"/>
  <c r="U135" i="5"/>
  <c r="U143" i="5"/>
  <c r="U150" i="5"/>
  <c r="U158" i="5"/>
  <c r="U166" i="5"/>
  <c r="U65" i="5"/>
  <c r="U73" i="5"/>
  <c r="U81" i="5"/>
  <c r="U89" i="5"/>
  <c r="U97" i="5"/>
  <c r="U105" i="5"/>
  <c r="U113" i="5"/>
  <c r="U121" i="5"/>
  <c r="U43" i="5"/>
  <c r="U74" i="5"/>
  <c r="U82" i="5"/>
  <c r="U90" i="5"/>
  <c r="U129" i="5"/>
  <c r="U137" i="5"/>
  <c r="U145" i="5"/>
  <c r="U152" i="5"/>
  <c r="U160" i="5"/>
  <c r="U168" i="5"/>
  <c r="U5" i="5"/>
  <c r="U13" i="5"/>
  <c r="U21" i="5"/>
  <c r="U36" i="5"/>
  <c r="U44" i="5"/>
  <c r="U52" i="5"/>
  <c r="U60" i="5"/>
  <c r="U67" i="5"/>
  <c r="U75" i="5"/>
  <c r="U83" i="5"/>
  <c r="U91" i="5"/>
  <c r="U99" i="5"/>
  <c r="U107" i="5"/>
  <c r="U115" i="5"/>
  <c r="U123" i="5"/>
  <c r="U130" i="5"/>
  <c r="U138" i="5"/>
  <c r="U146" i="5"/>
  <c r="U153" i="5"/>
  <c r="U161" i="5"/>
  <c r="U169" i="5"/>
  <c r="U66" i="5"/>
  <c r="U22" i="5"/>
  <c r="U53" i="5"/>
  <c r="U100" i="5"/>
  <c r="U108" i="5"/>
  <c r="U116" i="5"/>
  <c r="U124" i="5"/>
  <c r="U7" i="5"/>
  <c r="U15" i="5"/>
  <c r="U23" i="5"/>
  <c r="U30" i="5"/>
  <c r="U62" i="5"/>
  <c r="U69" i="5"/>
  <c r="U77" i="5"/>
  <c r="U85" i="5"/>
  <c r="U93" i="5"/>
  <c r="U125" i="5"/>
  <c r="U103" i="5"/>
  <c r="U111" i="5"/>
  <c r="U119" i="5"/>
  <c r="U126" i="5"/>
  <c r="U133" i="5"/>
  <c r="U141" i="5"/>
  <c r="U156" i="5"/>
  <c r="U164" i="5"/>
  <c r="U8" i="5"/>
  <c r="U16" i="5"/>
  <c r="U24" i="5"/>
  <c r="U31" i="5"/>
  <c r="U38" i="5"/>
  <c r="U46" i="5"/>
  <c r="U54" i="5"/>
  <c r="U68" i="5"/>
  <c r="U76" i="5"/>
  <c r="U84" i="5"/>
  <c r="U92" i="5"/>
  <c r="U98" i="5"/>
  <c r="U106" i="5"/>
  <c r="U114" i="5"/>
  <c r="U122" i="5"/>
  <c r="U136" i="5"/>
  <c r="U144" i="5"/>
  <c r="U151" i="5"/>
  <c r="U159" i="5"/>
  <c r="U167" i="5"/>
  <c r="U11" i="5"/>
  <c r="U19" i="5"/>
  <c r="U27" i="5"/>
  <c r="U41" i="5"/>
  <c r="U49" i="5"/>
  <c r="U57" i="5"/>
  <c r="U64" i="5"/>
  <c r="U71" i="5"/>
  <c r="U79" i="5"/>
  <c r="U87" i="5"/>
  <c r="U94" i="5"/>
  <c r="U101" i="5"/>
  <c r="U109" i="5"/>
  <c r="U117" i="5"/>
  <c r="U131" i="5"/>
  <c r="U139" i="5"/>
  <c r="U147" i="5"/>
  <c r="U154" i="5"/>
  <c r="U162" i="5"/>
  <c r="U170" i="5"/>
  <c r="U4" i="5"/>
  <c r="U12" i="5"/>
  <c r="U20" i="5"/>
  <c r="U28" i="5"/>
  <c r="U34" i="5"/>
  <c r="U42" i="5"/>
  <c r="U50" i="5"/>
  <c r="U58" i="5"/>
  <c r="U72" i="5"/>
  <c r="U80" i="5"/>
  <c r="U88" i="5"/>
  <c r="U95" i="5"/>
  <c r="U102" i="5"/>
  <c r="U110" i="5"/>
  <c r="U118" i="5"/>
  <c r="U132" i="5"/>
  <c r="U140" i="5"/>
  <c r="U148" i="5"/>
  <c r="U155" i="5"/>
  <c r="U163" i="5"/>
  <c r="U171" i="5"/>
  <c r="T4" i="18"/>
  <c r="T5" i="18"/>
  <c r="T3" i="18"/>
  <c r="U41" i="10"/>
  <c r="U84" i="10"/>
  <c r="U107" i="10"/>
  <c r="T46" i="10"/>
  <c r="T47" i="10"/>
  <c r="T48" i="10"/>
  <c r="T49" i="10"/>
  <c r="U49" i="10" s="1"/>
  <c r="T50" i="10"/>
  <c r="T51" i="10"/>
  <c r="U51" i="10" s="1"/>
  <c r="T52" i="10"/>
  <c r="U52" i="10" s="1"/>
  <c r="T53" i="10"/>
  <c r="T54" i="10"/>
  <c r="T55" i="10"/>
  <c r="T56" i="10"/>
  <c r="T57" i="10"/>
  <c r="U57" i="10" s="1"/>
  <c r="T58" i="10"/>
  <c r="T59" i="10"/>
  <c r="U59" i="10" s="1"/>
  <c r="T60" i="10"/>
  <c r="U60" i="10" s="1"/>
  <c r="T61" i="10"/>
  <c r="T62" i="10"/>
  <c r="T63" i="10"/>
  <c r="T64" i="10"/>
  <c r="T65" i="10"/>
  <c r="U65" i="10" s="1"/>
  <c r="T66" i="10"/>
  <c r="T67" i="10"/>
  <c r="U67" i="10" s="1"/>
  <c r="T68" i="10"/>
  <c r="U68" i="10" s="1"/>
  <c r="T69" i="10"/>
  <c r="T70" i="10"/>
  <c r="T71" i="10"/>
  <c r="T72" i="10"/>
  <c r="T73" i="10"/>
  <c r="U73" i="10" s="1"/>
  <c r="T74" i="10"/>
  <c r="T75" i="10"/>
  <c r="U75" i="10" s="1"/>
  <c r="T76" i="10"/>
  <c r="U76" i="10" s="1"/>
  <c r="T77" i="10"/>
  <c r="T78" i="10"/>
  <c r="T79" i="10"/>
  <c r="T80" i="10"/>
  <c r="T81" i="10"/>
  <c r="U81" i="10" s="1"/>
  <c r="T82" i="10"/>
  <c r="T83" i="10"/>
  <c r="U83" i="10" s="1"/>
  <c r="T84" i="10"/>
  <c r="T85" i="10"/>
  <c r="T86" i="10"/>
  <c r="T87" i="10"/>
  <c r="T88" i="10"/>
  <c r="T89" i="10"/>
  <c r="U89" i="10" s="1"/>
  <c r="T90" i="10"/>
  <c r="T91" i="10"/>
  <c r="U91" i="10" s="1"/>
  <c r="T92" i="10"/>
  <c r="U92" i="10" s="1"/>
  <c r="T93" i="10"/>
  <c r="T94" i="10"/>
  <c r="T95" i="10"/>
  <c r="T96" i="10"/>
  <c r="T97" i="10"/>
  <c r="U97" i="10" s="1"/>
  <c r="T98" i="10"/>
  <c r="T99" i="10"/>
  <c r="U99" i="10" s="1"/>
  <c r="T100" i="10"/>
  <c r="U100" i="10" s="1"/>
  <c r="T101" i="10"/>
  <c r="T102" i="10"/>
  <c r="T103" i="10"/>
  <c r="T104" i="10"/>
  <c r="T105" i="10"/>
  <c r="U105" i="10" s="1"/>
  <c r="T106" i="10"/>
  <c r="T107" i="10"/>
  <c r="T108" i="10"/>
  <c r="U108" i="10" s="1"/>
  <c r="T109" i="10"/>
  <c r="T110" i="10"/>
  <c r="T111" i="10"/>
  <c r="T112" i="10"/>
  <c r="T113" i="10"/>
  <c r="U113" i="10" s="1"/>
  <c r="T114" i="10"/>
  <c r="T30" i="10"/>
  <c r="T31" i="10"/>
  <c r="T32" i="10"/>
  <c r="T33" i="10"/>
  <c r="U33" i="10" s="1"/>
  <c r="T34" i="10"/>
  <c r="T35" i="10"/>
  <c r="T36" i="10"/>
  <c r="U36" i="10" s="1"/>
  <c r="T37" i="10"/>
  <c r="T38" i="10"/>
  <c r="T39" i="10"/>
  <c r="T40" i="10"/>
  <c r="T41" i="10"/>
  <c r="T42" i="10"/>
  <c r="T43" i="10"/>
  <c r="T44" i="10"/>
  <c r="U44" i="10" s="1"/>
  <c r="T45" i="10"/>
  <c r="T9" i="10"/>
  <c r="T10" i="10"/>
  <c r="T11" i="10"/>
  <c r="T12" i="10"/>
  <c r="U12" i="10" s="1"/>
  <c r="T13" i="10"/>
  <c r="T14" i="10"/>
  <c r="T15" i="10"/>
  <c r="U15" i="10" s="1"/>
  <c r="T16" i="10"/>
  <c r="T17" i="10"/>
  <c r="U17" i="10" s="1"/>
  <c r="T18" i="10"/>
  <c r="T19" i="10"/>
  <c r="T20" i="10"/>
  <c r="U20" i="10" s="1"/>
  <c r="T21" i="10"/>
  <c r="U21" i="10" s="1"/>
  <c r="T22" i="10"/>
  <c r="U22" i="10" s="1"/>
  <c r="T23" i="10"/>
  <c r="U23" i="10" s="1"/>
  <c r="T24" i="10"/>
  <c r="U24" i="10" s="1"/>
  <c r="T25" i="10"/>
  <c r="U25" i="10" s="1"/>
  <c r="T26" i="10"/>
  <c r="T27" i="10"/>
  <c r="T28" i="10"/>
  <c r="U28" i="10" s="1"/>
  <c r="T29" i="10"/>
  <c r="U29" i="10" s="1"/>
  <c r="T6" i="10"/>
  <c r="U6" i="10" s="1"/>
  <c r="T7" i="10"/>
  <c r="U7" i="10" s="1"/>
  <c r="T8" i="10"/>
  <c r="U8" i="10" s="1"/>
  <c r="T5" i="10"/>
  <c r="U5" i="10" s="1"/>
  <c r="T3" i="10"/>
  <c r="T39" i="9"/>
  <c r="T40" i="9"/>
  <c r="T41" i="9"/>
  <c r="T42" i="9"/>
  <c r="T43" i="9"/>
  <c r="T44" i="9"/>
  <c r="T45" i="9"/>
  <c r="T46" i="9"/>
  <c r="T47" i="9"/>
  <c r="T48" i="9"/>
  <c r="T49" i="9"/>
  <c r="T50" i="9"/>
  <c r="T51" i="9"/>
  <c r="T52" i="9"/>
  <c r="T53" i="9"/>
  <c r="T54" i="9"/>
  <c r="T55" i="9"/>
  <c r="T56" i="9"/>
  <c r="T57" i="9"/>
  <c r="T58" i="9"/>
  <c r="T59" i="9"/>
  <c r="T60" i="9"/>
  <c r="T61" i="9"/>
  <c r="T62" i="9"/>
  <c r="T63" i="9"/>
  <c r="T64" i="9"/>
  <c r="T65" i="9"/>
  <c r="T66" i="9"/>
  <c r="T67" i="9"/>
  <c r="T68" i="9"/>
  <c r="T69" i="9"/>
  <c r="T70" i="9"/>
  <c r="T71" i="9"/>
  <c r="T72" i="9"/>
  <c r="T73" i="9"/>
  <c r="T74" i="9"/>
  <c r="T75" i="9"/>
  <c r="T76" i="9"/>
  <c r="T77" i="9"/>
  <c r="T78" i="9"/>
  <c r="T79" i="9"/>
  <c r="T80" i="9"/>
  <c r="T81" i="9"/>
  <c r="T82" i="9"/>
  <c r="T83" i="9"/>
  <c r="T84" i="9"/>
  <c r="T85" i="9"/>
  <c r="T86" i="9"/>
  <c r="T87" i="9"/>
  <c r="T88" i="9"/>
  <c r="T89" i="9"/>
  <c r="T90" i="9"/>
  <c r="T91" i="9"/>
  <c r="T92" i="9"/>
  <c r="T93" i="9"/>
  <c r="T94" i="9"/>
  <c r="T95" i="9"/>
  <c r="T96" i="9"/>
  <c r="T97" i="9"/>
  <c r="T98" i="9"/>
  <c r="T99" i="9"/>
  <c r="T100" i="9"/>
  <c r="T101" i="9"/>
  <c r="T102" i="9"/>
  <c r="T103" i="9"/>
  <c r="T104" i="9"/>
  <c r="T105" i="9"/>
  <c r="T106" i="9"/>
  <c r="T107" i="9"/>
  <c r="T108" i="9"/>
  <c r="T109" i="9"/>
  <c r="T110" i="9"/>
  <c r="T111" i="9"/>
  <c r="T112" i="9"/>
  <c r="T113" i="9"/>
  <c r="T114" i="9"/>
  <c r="T115" i="9"/>
  <c r="T116" i="9"/>
  <c r="T117" i="9"/>
  <c r="T118" i="9"/>
  <c r="T119" i="9"/>
  <c r="T120" i="9"/>
  <c r="T121" i="9"/>
  <c r="T122" i="9"/>
  <c r="T123" i="9"/>
  <c r="T124" i="9"/>
  <c r="T125" i="9"/>
  <c r="T126" i="9"/>
  <c r="T127" i="9"/>
  <c r="T128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4" i="9"/>
  <c r="T5" i="9"/>
  <c r="T6" i="9"/>
  <c r="T7" i="9"/>
  <c r="T8" i="9"/>
  <c r="T9" i="9"/>
  <c r="T10" i="9"/>
  <c r="T3" i="9"/>
  <c r="U4" i="9" s="1"/>
  <c r="U5" i="18" l="1"/>
  <c r="U4" i="18"/>
  <c r="U14" i="10"/>
  <c r="U43" i="10"/>
  <c r="U35" i="10"/>
  <c r="U112" i="10"/>
  <c r="U104" i="10"/>
  <c r="U96" i="10"/>
  <c r="U88" i="10"/>
  <c r="U80" i="10"/>
  <c r="U72" i="10"/>
  <c r="U64" i="10"/>
  <c r="U56" i="10"/>
  <c r="U48" i="10"/>
  <c r="U13" i="10"/>
  <c r="U42" i="10"/>
  <c r="U34" i="10"/>
  <c r="U111" i="10"/>
  <c r="U103" i="10"/>
  <c r="U95" i="10"/>
  <c r="U87" i="10"/>
  <c r="U79" i="10"/>
  <c r="U71" i="10"/>
  <c r="U63" i="10"/>
  <c r="U55" i="10"/>
  <c r="U47" i="10"/>
  <c r="U110" i="10"/>
  <c r="U102" i="10"/>
  <c r="U94" i="10"/>
  <c r="U86" i="10"/>
  <c r="U78" i="10"/>
  <c r="U70" i="10"/>
  <c r="U62" i="10"/>
  <c r="U54" i="10"/>
  <c r="U46" i="10"/>
  <c r="U27" i="10"/>
  <c r="U19" i="10"/>
  <c r="U11" i="10"/>
  <c r="U40" i="10"/>
  <c r="U32" i="10"/>
  <c r="U109" i="10"/>
  <c r="U101" i="10"/>
  <c r="U93" i="10"/>
  <c r="U85" i="10"/>
  <c r="U77" i="10"/>
  <c r="U69" i="10"/>
  <c r="U61" i="10"/>
  <c r="U53" i="10"/>
  <c r="U26" i="10"/>
  <c r="U18" i="10"/>
  <c r="U10" i="10"/>
  <c r="U39" i="10"/>
  <c r="U31" i="10"/>
  <c r="U9" i="10"/>
  <c r="U38" i="10"/>
  <c r="U30" i="10"/>
  <c r="U16" i="10"/>
  <c r="U45" i="10"/>
  <c r="U37" i="10"/>
  <c r="U114" i="10"/>
  <c r="U106" i="10"/>
  <c r="U98" i="10"/>
  <c r="U90" i="10"/>
  <c r="U82" i="10"/>
  <c r="U74" i="10"/>
  <c r="U66" i="10"/>
  <c r="U58" i="10"/>
  <c r="U50" i="10"/>
  <c r="U112" i="9"/>
  <c r="U55" i="9"/>
  <c r="U32" i="9"/>
  <c r="U127" i="9"/>
  <c r="U111" i="9"/>
  <c r="U95" i="9"/>
  <c r="U72" i="9"/>
  <c r="U49" i="9"/>
  <c r="U31" i="9"/>
  <c r="U122" i="9"/>
  <c r="U106" i="9"/>
  <c r="U89" i="9"/>
  <c r="U71" i="9"/>
  <c r="U48" i="9"/>
  <c r="U25" i="9"/>
  <c r="U128" i="9"/>
  <c r="U88" i="9"/>
  <c r="U47" i="9"/>
  <c r="U104" i="9"/>
  <c r="U23" i="9"/>
  <c r="U119" i="9"/>
  <c r="U103" i="9"/>
  <c r="U81" i="9"/>
  <c r="U63" i="9"/>
  <c r="U40" i="9"/>
  <c r="U17" i="9"/>
  <c r="U96" i="9"/>
  <c r="U105" i="9"/>
  <c r="U24" i="9"/>
  <c r="U87" i="9"/>
  <c r="U41" i="9"/>
  <c r="U6" i="9"/>
  <c r="U114" i="9"/>
  <c r="U98" i="9"/>
  <c r="U80" i="9"/>
  <c r="U57" i="9"/>
  <c r="U39" i="9"/>
  <c r="U16" i="9"/>
  <c r="U73" i="9"/>
  <c r="U121" i="9"/>
  <c r="U65" i="9"/>
  <c r="U120" i="9"/>
  <c r="U64" i="9"/>
  <c r="U5" i="9"/>
  <c r="U113" i="9"/>
  <c r="U97" i="9"/>
  <c r="U79" i="9"/>
  <c r="U56" i="9"/>
  <c r="U33" i="9"/>
  <c r="U15" i="9"/>
  <c r="U90" i="9"/>
  <c r="U82" i="9"/>
  <c r="U74" i="9"/>
  <c r="U66" i="9"/>
  <c r="U58" i="9"/>
  <c r="U50" i="9"/>
  <c r="U42" i="9"/>
  <c r="U34" i="9"/>
  <c r="U26" i="9"/>
  <c r="U18" i="9"/>
  <c r="U118" i="9"/>
  <c r="U94" i="9"/>
  <c r="U70" i="9"/>
  <c r="U62" i="9"/>
  <c r="U38" i="9"/>
  <c r="U30" i="9"/>
  <c r="U22" i="9"/>
  <c r="U14" i="9"/>
  <c r="U10" i="9"/>
  <c r="U110" i="9"/>
  <c r="U78" i="9"/>
  <c r="U46" i="9"/>
  <c r="U9" i="9"/>
  <c r="U125" i="9"/>
  <c r="U117" i="9"/>
  <c r="U109" i="9"/>
  <c r="U101" i="9"/>
  <c r="U93" i="9"/>
  <c r="U85" i="9"/>
  <c r="U77" i="9"/>
  <c r="U69" i="9"/>
  <c r="U61" i="9"/>
  <c r="U53" i="9"/>
  <c r="U45" i="9"/>
  <c r="U37" i="9"/>
  <c r="U29" i="9"/>
  <c r="U21" i="9"/>
  <c r="U13" i="9"/>
  <c r="U8" i="9"/>
  <c r="U124" i="9"/>
  <c r="U116" i="9"/>
  <c r="U108" i="9"/>
  <c r="U100" i="9"/>
  <c r="U92" i="9"/>
  <c r="U84" i="9"/>
  <c r="U76" i="9"/>
  <c r="U68" i="9"/>
  <c r="U60" i="9"/>
  <c r="U52" i="9"/>
  <c r="U44" i="9"/>
  <c r="U36" i="9"/>
  <c r="U28" i="9"/>
  <c r="U20" i="9"/>
  <c r="U12" i="9"/>
  <c r="U126" i="9"/>
  <c r="U102" i="9"/>
  <c r="U86" i="9"/>
  <c r="U54" i="9"/>
  <c r="U7" i="9"/>
  <c r="U123" i="9"/>
  <c r="U115" i="9"/>
  <c r="U107" i="9"/>
  <c r="U99" i="9"/>
  <c r="U91" i="9"/>
  <c r="U83" i="9"/>
  <c r="U75" i="9"/>
  <c r="U67" i="9"/>
  <c r="U59" i="9"/>
  <c r="U51" i="9"/>
  <c r="U43" i="9"/>
  <c r="U35" i="9"/>
  <c r="U27" i="9"/>
  <c r="U19" i="9"/>
  <c r="U11" i="9"/>
  <c r="T76" i="11" l="1"/>
  <c r="T75" i="11"/>
  <c r="T74" i="11"/>
  <c r="T73" i="11"/>
  <c r="T72" i="11"/>
  <c r="T71" i="11"/>
  <c r="T70" i="11"/>
  <c r="T69" i="11"/>
  <c r="T68" i="11"/>
  <c r="T67" i="11"/>
  <c r="T66" i="11"/>
  <c r="T65" i="11"/>
  <c r="T64" i="11"/>
  <c r="T63" i="11"/>
  <c r="T62" i="11"/>
  <c r="T61" i="11"/>
  <c r="T60" i="11"/>
  <c r="T59" i="11"/>
  <c r="T58" i="11"/>
  <c r="T57" i="11"/>
  <c r="T56" i="11"/>
  <c r="T55" i="11"/>
  <c r="T54" i="11"/>
  <c r="T53" i="11"/>
  <c r="U53" i="11" s="1"/>
  <c r="T52" i="11"/>
  <c r="T51" i="11"/>
  <c r="T50" i="11"/>
  <c r="T49" i="11"/>
  <c r="T48" i="11"/>
  <c r="T47" i="11"/>
  <c r="T46" i="11"/>
  <c r="T45" i="11"/>
  <c r="U45" i="11" s="1"/>
  <c r="T44" i="11"/>
  <c r="T43" i="11"/>
  <c r="T42" i="11"/>
  <c r="T41" i="11"/>
  <c r="T40" i="11"/>
  <c r="T39" i="11"/>
  <c r="T38" i="11"/>
  <c r="T37" i="11"/>
  <c r="T36" i="11"/>
  <c r="T35" i="11"/>
  <c r="T34" i="11"/>
  <c r="T33" i="11"/>
  <c r="T32" i="11"/>
  <c r="T31" i="11"/>
  <c r="T30" i="11"/>
  <c r="T29" i="11"/>
  <c r="T28" i="11"/>
  <c r="T27" i="11"/>
  <c r="T26" i="11"/>
  <c r="T25" i="11"/>
  <c r="T24" i="11"/>
  <c r="T23" i="11"/>
  <c r="T22" i="11"/>
  <c r="T21" i="11"/>
  <c r="T20" i="11"/>
  <c r="T19" i="11"/>
  <c r="T18" i="11"/>
  <c r="T17" i="11"/>
  <c r="T16" i="11"/>
  <c r="T15" i="11"/>
  <c r="U15" i="11" s="1"/>
  <c r="T14" i="11"/>
  <c r="U14" i="11" s="1"/>
  <c r="T13" i="11"/>
  <c r="T12" i="11"/>
  <c r="T11" i="11"/>
  <c r="T10" i="11"/>
  <c r="T9" i="11"/>
  <c r="T8" i="11"/>
  <c r="U8" i="11" s="1"/>
  <c r="T7" i="11"/>
  <c r="T6" i="11"/>
  <c r="U6" i="11" s="1"/>
  <c r="T5" i="11"/>
  <c r="T4" i="11"/>
  <c r="T3" i="11"/>
  <c r="T121" i="8"/>
  <c r="T120" i="8"/>
  <c r="T119" i="8"/>
  <c r="T118" i="8"/>
  <c r="T117" i="8"/>
  <c r="T116" i="8"/>
  <c r="T115" i="8"/>
  <c r="T114" i="8"/>
  <c r="T113" i="8"/>
  <c r="T112" i="8"/>
  <c r="T111" i="8"/>
  <c r="T110" i="8"/>
  <c r="T109" i="8"/>
  <c r="T108" i="8"/>
  <c r="T107" i="8"/>
  <c r="T106" i="8"/>
  <c r="T105" i="8"/>
  <c r="T104" i="8"/>
  <c r="T103" i="8"/>
  <c r="T102" i="8"/>
  <c r="T101" i="8"/>
  <c r="T100" i="8"/>
  <c r="T99" i="8"/>
  <c r="T98" i="8"/>
  <c r="T97" i="8"/>
  <c r="T96" i="8"/>
  <c r="T95" i="8"/>
  <c r="T94" i="8"/>
  <c r="T93" i="8"/>
  <c r="T92" i="8"/>
  <c r="T91" i="8"/>
  <c r="T90" i="8"/>
  <c r="T89" i="8"/>
  <c r="T88" i="8"/>
  <c r="T87" i="8"/>
  <c r="T86" i="8"/>
  <c r="T85" i="8"/>
  <c r="T84" i="8"/>
  <c r="T83" i="8"/>
  <c r="T82" i="8"/>
  <c r="T81" i="8"/>
  <c r="T80" i="8"/>
  <c r="T79" i="8"/>
  <c r="T78" i="8"/>
  <c r="T77" i="8"/>
  <c r="T76" i="8"/>
  <c r="T75" i="8"/>
  <c r="T74" i="8"/>
  <c r="T73" i="8"/>
  <c r="T72" i="8"/>
  <c r="T71" i="8"/>
  <c r="T70" i="8"/>
  <c r="T69" i="8"/>
  <c r="T68" i="8"/>
  <c r="T67" i="8"/>
  <c r="T66" i="8"/>
  <c r="T65" i="8"/>
  <c r="T64" i="8"/>
  <c r="T63" i="8"/>
  <c r="T62" i="8"/>
  <c r="T61" i="8"/>
  <c r="T60" i="8"/>
  <c r="T59" i="8"/>
  <c r="T58" i="8"/>
  <c r="T57" i="8"/>
  <c r="T56" i="8"/>
  <c r="T55" i="8"/>
  <c r="T54" i="8"/>
  <c r="T53" i="8"/>
  <c r="T52" i="8"/>
  <c r="T51" i="8"/>
  <c r="T50" i="8"/>
  <c r="T49" i="8"/>
  <c r="T48" i="8"/>
  <c r="T47" i="8"/>
  <c r="T46" i="8"/>
  <c r="T45" i="8"/>
  <c r="T44" i="8"/>
  <c r="T43" i="8"/>
  <c r="T42" i="8"/>
  <c r="T41" i="8"/>
  <c r="T40" i="8"/>
  <c r="T39" i="8"/>
  <c r="T38" i="8"/>
  <c r="T37" i="8"/>
  <c r="T36" i="8"/>
  <c r="T35" i="8"/>
  <c r="T34" i="8"/>
  <c r="T33" i="8"/>
  <c r="T32" i="8"/>
  <c r="T31" i="8"/>
  <c r="T30" i="8"/>
  <c r="T29" i="8"/>
  <c r="T28" i="8"/>
  <c r="T27" i="8"/>
  <c r="T26" i="8"/>
  <c r="T25" i="8"/>
  <c r="T24" i="8"/>
  <c r="T23" i="8"/>
  <c r="T22" i="8"/>
  <c r="T21" i="8"/>
  <c r="T20" i="8"/>
  <c r="T19" i="8"/>
  <c r="U18" i="8"/>
  <c r="T18" i="8"/>
  <c r="T17" i="8"/>
  <c r="T16" i="8"/>
  <c r="T15" i="8"/>
  <c r="T14" i="8"/>
  <c r="T13" i="8"/>
  <c r="T12" i="8"/>
  <c r="T11" i="8"/>
  <c r="T10" i="8"/>
  <c r="T9" i="8"/>
  <c r="T8" i="8"/>
  <c r="T7" i="8"/>
  <c r="T6" i="8"/>
  <c r="T5" i="8"/>
  <c r="T4" i="8"/>
  <c r="U113" i="8" s="1"/>
  <c r="U22" i="11" l="1"/>
  <c r="U30" i="11"/>
  <c r="U38" i="11"/>
  <c r="U46" i="11"/>
  <c r="U54" i="11"/>
  <c r="U62" i="11"/>
  <c r="U9" i="11"/>
  <c r="U32" i="11"/>
  <c r="U50" i="11"/>
  <c r="U58" i="11"/>
  <c r="U66" i="11"/>
  <c r="U74" i="11"/>
  <c r="U13" i="11"/>
  <c r="U28" i="11"/>
  <c r="U60" i="11"/>
  <c r="U26" i="8"/>
  <c r="U50" i="8"/>
  <c r="U82" i="8"/>
  <c r="U90" i="8"/>
  <c r="U98" i="8"/>
  <c r="U106" i="8"/>
  <c r="U70" i="11"/>
  <c r="U10" i="11"/>
  <c r="U40" i="11"/>
  <c r="U47" i="11"/>
  <c r="U34" i="8"/>
  <c r="U58" i="8"/>
  <c r="U74" i="8"/>
  <c r="U14" i="8"/>
  <c r="U18" i="11"/>
  <c r="U26" i="11"/>
  <c r="U34" i="11"/>
  <c r="U41" i="11"/>
  <c r="U72" i="11"/>
  <c r="U42" i="8"/>
  <c r="U66" i="8"/>
  <c r="U6" i="8"/>
  <c r="U30" i="8"/>
  <c r="U38" i="8"/>
  <c r="U46" i="8"/>
  <c r="U116" i="8"/>
  <c r="U19" i="11"/>
  <c r="U27" i="11"/>
  <c r="U42" i="11"/>
  <c r="U73" i="11"/>
  <c r="U70" i="8"/>
  <c r="U78" i="8"/>
  <c r="U10" i="8"/>
  <c r="U102" i="8"/>
  <c r="U110" i="8"/>
  <c r="U21" i="11"/>
  <c r="U29" i="11"/>
  <c r="U59" i="11"/>
  <c r="U51" i="11"/>
  <c r="U64" i="11"/>
  <c r="U7" i="11"/>
  <c r="U20" i="11"/>
  <c r="U33" i="11"/>
  <c r="U39" i="11"/>
  <c r="U52" i="11"/>
  <c r="U65" i="11"/>
  <c r="U71" i="11"/>
  <c r="U48" i="11"/>
  <c r="U67" i="11"/>
  <c r="U4" i="11"/>
  <c r="U17" i="11"/>
  <c r="U23" i="11"/>
  <c r="U36" i="11"/>
  <c r="U49" i="11"/>
  <c r="U55" i="11"/>
  <c r="U68" i="11"/>
  <c r="U35" i="11"/>
  <c r="U5" i="11"/>
  <c r="U11" i="11"/>
  <c r="U24" i="11"/>
  <c r="U37" i="11"/>
  <c r="U43" i="11"/>
  <c r="U56" i="11"/>
  <c r="U69" i="11"/>
  <c r="U75" i="11"/>
  <c r="U16" i="11"/>
  <c r="U61" i="11"/>
  <c r="U12" i="11"/>
  <c r="U25" i="11"/>
  <c r="U31" i="11"/>
  <c r="U44" i="11"/>
  <c r="U57" i="11"/>
  <c r="U63" i="11"/>
  <c r="U76" i="11"/>
  <c r="U62" i="8"/>
  <c r="U94" i="8"/>
  <c r="U22" i="8"/>
  <c r="U54" i="8"/>
  <c r="U86" i="8"/>
  <c r="U120" i="8"/>
  <c r="U121" i="8"/>
  <c r="U117" i="8"/>
  <c r="U114" i="8"/>
  <c r="U118" i="8"/>
  <c r="U7" i="8"/>
  <c r="U11" i="8"/>
  <c r="U15" i="8"/>
  <c r="U19" i="8"/>
  <c r="U23" i="8"/>
  <c r="U27" i="8"/>
  <c r="U31" i="8"/>
  <c r="U35" i="8"/>
  <c r="U39" i="8"/>
  <c r="U43" i="8"/>
  <c r="U47" i="8"/>
  <c r="U51" i="8"/>
  <c r="U55" i="8"/>
  <c r="U59" i="8"/>
  <c r="U63" i="8"/>
  <c r="U67" i="8"/>
  <c r="U71" i="8"/>
  <c r="U75" i="8"/>
  <c r="U79" i="8"/>
  <c r="U83" i="8"/>
  <c r="U87" i="8"/>
  <c r="U91" i="8"/>
  <c r="U95" i="8"/>
  <c r="U99" i="8"/>
  <c r="U103" i="8"/>
  <c r="U107" i="8"/>
  <c r="U111" i="8"/>
  <c r="U119" i="8"/>
  <c r="U115" i="8"/>
  <c r="U12" i="8"/>
  <c r="U20" i="8"/>
  <c r="U28" i="8"/>
  <c r="U36" i="8"/>
  <c r="U44" i="8"/>
  <c r="U52" i="8"/>
  <c r="U56" i="8"/>
  <c r="U64" i="8"/>
  <c r="U68" i="8"/>
  <c r="U72" i="8"/>
  <c r="U80" i="8"/>
  <c r="U84" i="8"/>
  <c r="U88" i="8"/>
  <c r="U92" i="8"/>
  <c r="U96" i="8"/>
  <c r="U100" i="8"/>
  <c r="U104" i="8"/>
  <c r="U108" i="8"/>
  <c r="U112" i="8"/>
  <c r="U8" i="8"/>
  <c r="U16" i="8"/>
  <c r="U24" i="8"/>
  <c r="U32" i="8"/>
  <c r="U40" i="8"/>
  <c r="U48" i="8"/>
  <c r="U60" i="8"/>
  <c r="U76" i="8"/>
  <c r="U5" i="8"/>
  <c r="U9" i="8"/>
  <c r="U13" i="8"/>
  <c r="U17" i="8"/>
  <c r="U21" i="8"/>
  <c r="U25" i="8"/>
  <c r="U29" i="8"/>
  <c r="U33" i="8"/>
  <c r="U37" i="8"/>
  <c r="U41" i="8"/>
  <c r="U45" i="8"/>
  <c r="U49" i="8"/>
  <c r="U53" i="8"/>
  <c r="U57" i="8"/>
  <c r="U61" i="8"/>
  <c r="U65" i="8"/>
  <c r="U69" i="8"/>
  <c r="U73" i="8"/>
  <c r="U77" i="8"/>
  <c r="U81" i="8"/>
  <c r="U85" i="8"/>
  <c r="U89" i="8"/>
  <c r="U93" i="8"/>
  <c r="U97" i="8"/>
  <c r="U101" i="8"/>
  <c r="U105" i="8"/>
  <c r="U109" i="8"/>
  <c r="U20" i="3" l="1"/>
  <c r="U21" i="3"/>
  <c r="U25" i="3"/>
  <c r="U29" i="3"/>
  <c r="U33" i="3"/>
  <c r="U44" i="3"/>
  <c r="U45" i="3"/>
  <c r="U52" i="3"/>
  <c r="U53" i="3"/>
  <c r="U65" i="3"/>
  <c r="U68" i="3"/>
  <c r="U76" i="3"/>
  <c r="U4" i="3"/>
  <c r="T74" i="3"/>
  <c r="U74" i="3" s="1"/>
  <c r="T75" i="3"/>
  <c r="U75" i="3" s="1"/>
  <c r="T76" i="3"/>
  <c r="T77" i="3"/>
  <c r="U77" i="3" s="1"/>
  <c r="T78" i="3"/>
  <c r="U78" i="3" s="1"/>
  <c r="T79" i="3"/>
  <c r="U79" i="3" s="1"/>
  <c r="T80" i="3"/>
  <c r="U80" i="3" s="1"/>
  <c r="T81" i="3"/>
  <c r="U81" i="3" s="1"/>
  <c r="T82" i="3"/>
  <c r="U82" i="3" s="1"/>
  <c r="T83" i="3"/>
  <c r="U83" i="3" s="1"/>
  <c r="T25" i="3"/>
  <c r="T26" i="3"/>
  <c r="U26" i="3" s="1"/>
  <c r="T27" i="3"/>
  <c r="U27" i="3" s="1"/>
  <c r="T28" i="3"/>
  <c r="U28" i="3" s="1"/>
  <c r="T29" i="3"/>
  <c r="T30" i="3"/>
  <c r="U30" i="3" s="1"/>
  <c r="T31" i="3"/>
  <c r="U31" i="3" s="1"/>
  <c r="T32" i="3"/>
  <c r="U32" i="3" s="1"/>
  <c r="T33" i="3"/>
  <c r="T34" i="3"/>
  <c r="U34" i="3" s="1"/>
  <c r="T35" i="3"/>
  <c r="U35" i="3" s="1"/>
  <c r="T36" i="3"/>
  <c r="U36" i="3" s="1"/>
  <c r="T37" i="3"/>
  <c r="U37" i="3" s="1"/>
  <c r="T38" i="3"/>
  <c r="U38" i="3" s="1"/>
  <c r="T39" i="3"/>
  <c r="U39" i="3" s="1"/>
  <c r="T40" i="3"/>
  <c r="U40" i="3" s="1"/>
  <c r="T41" i="3"/>
  <c r="U41" i="3" s="1"/>
  <c r="T42" i="3"/>
  <c r="U42" i="3" s="1"/>
  <c r="T43" i="3"/>
  <c r="U43" i="3" s="1"/>
  <c r="T44" i="3"/>
  <c r="T45" i="3"/>
  <c r="T46" i="3"/>
  <c r="U46" i="3" s="1"/>
  <c r="T47" i="3"/>
  <c r="U47" i="3" s="1"/>
  <c r="T48" i="3"/>
  <c r="U48" i="3" s="1"/>
  <c r="T49" i="3"/>
  <c r="U49" i="3" s="1"/>
  <c r="T50" i="3"/>
  <c r="U50" i="3" s="1"/>
  <c r="T51" i="3"/>
  <c r="U51" i="3" s="1"/>
  <c r="T52" i="3"/>
  <c r="T53" i="3"/>
  <c r="T54" i="3"/>
  <c r="U54" i="3" s="1"/>
  <c r="T55" i="3"/>
  <c r="U55" i="3" s="1"/>
  <c r="T56" i="3"/>
  <c r="U56" i="3" s="1"/>
  <c r="T57" i="3"/>
  <c r="U57" i="3" s="1"/>
  <c r="T58" i="3"/>
  <c r="U58" i="3" s="1"/>
  <c r="T59" i="3"/>
  <c r="U59" i="3" s="1"/>
  <c r="T60" i="3"/>
  <c r="U60" i="3" s="1"/>
  <c r="T61" i="3"/>
  <c r="U61" i="3" s="1"/>
  <c r="T62" i="3"/>
  <c r="U62" i="3" s="1"/>
  <c r="T63" i="3"/>
  <c r="U63" i="3" s="1"/>
  <c r="T64" i="3"/>
  <c r="U64" i="3" s="1"/>
  <c r="T65" i="3"/>
  <c r="T66" i="3"/>
  <c r="U66" i="3" s="1"/>
  <c r="T67" i="3"/>
  <c r="U67" i="3" s="1"/>
  <c r="T68" i="3"/>
  <c r="T69" i="3"/>
  <c r="U69" i="3" s="1"/>
  <c r="T70" i="3"/>
  <c r="U70" i="3" s="1"/>
  <c r="T71" i="3"/>
  <c r="U71" i="3" s="1"/>
  <c r="T72" i="3"/>
  <c r="U72" i="3" s="1"/>
  <c r="T73" i="3"/>
  <c r="U73" i="3" s="1"/>
  <c r="T20" i="3"/>
  <c r="T21" i="3"/>
  <c r="T22" i="3"/>
  <c r="U22" i="3" s="1"/>
  <c r="T23" i="3"/>
  <c r="U23" i="3" s="1"/>
  <c r="T24" i="3"/>
  <c r="U24" i="3" s="1"/>
  <c r="T19" i="3"/>
  <c r="U19" i="3" s="1"/>
  <c r="T11" i="3"/>
  <c r="U11" i="3" s="1"/>
  <c r="T12" i="3"/>
  <c r="U12" i="3" s="1"/>
  <c r="T13" i="3"/>
  <c r="U13" i="3" s="1"/>
  <c r="T14" i="3"/>
  <c r="U14" i="3" s="1"/>
  <c r="T15" i="3"/>
  <c r="U15" i="3" s="1"/>
  <c r="T16" i="3"/>
  <c r="U16" i="3" s="1"/>
  <c r="T17" i="3"/>
  <c r="U17" i="3" s="1"/>
  <c r="T18" i="3"/>
  <c r="U18" i="3" s="1"/>
  <c r="T6" i="3"/>
  <c r="U6" i="3" s="1"/>
  <c r="T7" i="3"/>
  <c r="U7" i="3" s="1"/>
  <c r="T8" i="3"/>
  <c r="U8" i="3" s="1"/>
  <c r="T9" i="3"/>
  <c r="U9" i="3" s="1"/>
  <c r="T10" i="3"/>
  <c r="U10" i="3" s="1"/>
  <c r="T4" i="3"/>
  <c r="T5" i="3"/>
  <c r="U5" i="3" s="1"/>
  <c r="T3" i="3"/>
  <c r="T4" i="4" l="1"/>
  <c r="U4" i="4" s="1"/>
  <c r="T5" i="4"/>
  <c r="U5" i="4" s="1"/>
  <c r="T6" i="4"/>
  <c r="U6" i="4" s="1"/>
  <c r="T7" i="4"/>
  <c r="U7" i="4" s="1"/>
  <c r="T8" i="4"/>
  <c r="U8" i="4" s="1"/>
  <c r="T9" i="4"/>
  <c r="U9" i="4" s="1"/>
  <c r="T10" i="4"/>
  <c r="U10" i="4" s="1"/>
  <c r="T11" i="4"/>
  <c r="U11" i="4" s="1"/>
  <c r="T12" i="4"/>
  <c r="U12" i="4" s="1"/>
  <c r="T13" i="4"/>
  <c r="U13" i="4" s="1"/>
  <c r="T14" i="4"/>
  <c r="U14" i="4" s="1"/>
  <c r="T15" i="4"/>
  <c r="U15" i="4" s="1"/>
  <c r="T16" i="4"/>
  <c r="U16" i="4" s="1"/>
  <c r="T17" i="4"/>
  <c r="U17" i="4" s="1"/>
  <c r="T18" i="4"/>
  <c r="U18" i="4" s="1"/>
  <c r="T19" i="4"/>
  <c r="U19" i="4" s="1"/>
  <c r="T20" i="4"/>
  <c r="U20" i="4" s="1"/>
  <c r="T21" i="4"/>
  <c r="U21" i="4" s="1"/>
  <c r="T22" i="4"/>
  <c r="U22" i="4" s="1"/>
  <c r="T23" i="4"/>
  <c r="U23" i="4" s="1"/>
  <c r="T24" i="4"/>
  <c r="U24" i="4" s="1"/>
  <c r="T25" i="4"/>
  <c r="U25" i="4" s="1"/>
  <c r="T26" i="4"/>
  <c r="U26" i="4" s="1"/>
  <c r="T27" i="4"/>
  <c r="U27" i="4" s="1"/>
  <c r="T28" i="4"/>
  <c r="U28" i="4" s="1"/>
  <c r="T29" i="4"/>
  <c r="U29" i="4" s="1"/>
  <c r="T30" i="4"/>
  <c r="U30" i="4" s="1"/>
  <c r="T31" i="4"/>
  <c r="U31" i="4" s="1"/>
  <c r="T32" i="4"/>
  <c r="U32" i="4" s="1"/>
  <c r="T33" i="4"/>
  <c r="U33" i="4" s="1"/>
  <c r="T34" i="4"/>
  <c r="U34" i="4" s="1"/>
  <c r="T35" i="4"/>
  <c r="U35" i="4" s="1"/>
  <c r="T36" i="4"/>
  <c r="U36" i="4" s="1"/>
  <c r="T37" i="4"/>
  <c r="U37" i="4" s="1"/>
  <c r="T38" i="4"/>
  <c r="U38" i="4" s="1"/>
  <c r="T39" i="4"/>
  <c r="U39" i="4" s="1"/>
  <c r="T40" i="4"/>
  <c r="U40" i="4" s="1"/>
  <c r="T41" i="4"/>
  <c r="U41" i="4" s="1"/>
  <c r="T42" i="4"/>
  <c r="U42" i="4" s="1"/>
  <c r="T43" i="4"/>
  <c r="U43" i="4" s="1"/>
  <c r="T44" i="4"/>
  <c r="U44" i="4" s="1"/>
  <c r="T45" i="4"/>
  <c r="U45" i="4" s="1"/>
  <c r="T46" i="4"/>
  <c r="U46" i="4" s="1"/>
  <c r="T47" i="4"/>
  <c r="U47" i="4" s="1"/>
  <c r="T48" i="4"/>
  <c r="U48" i="4" s="1"/>
  <c r="T49" i="4"/>
  <c r="U49" i="4" s="1"/>
  <c r="T50" i="4"/>
  <c r="U50" i="4" s="1"/>
  <c r="T51" i="4"/>
  <c r="U51" i="4" s="1"/>
  <c r="T52" i="4"/>
  <c r="U52" i="4" s="1"/>
  <c r="T53" i="4"/>
  <c r="U53" i="4" s="1"/>
  <c r="T54" i="4"/>
  <c r="U54" i="4" s="1"/>
  <c r="T55" i="4"/>
  <c r="U55" i="4" s="1"/>
  <c r="T56" i="4"/>
  <c r="U56" i="4" s="1"/>
  <c r="T57" i="4"/>
  <c r="U57" i="4" s="1"/>
  <c r="T58" i="4"/>
  <c r="U58" i="4" s="1"/>
  <c r="T59" i="4"/>
  <c r="U59" i="4" s="1"/>
  <c r="T60" i="4"/>
  <c r="U60" i="4" s="1"/>
  <c r="T61" i="4"/>
  <c r="U61" i="4" s="1"/>
  <c r="T62" i="4"/>
  <c r="U62" i="4" s="1"/>
  <c r="T63" i="4"/>
  <c r="U63" i="4" s="1"/>
  <c r="T64" i="4"/>
  <c r="U64" i="4" s="1"/>
  <c r="T65" i="4"/>
  <c r="U65" i="4" s="1"/>
  <c r="T66" i="4"/>
  <c r="U66" i="4" s="1"/>
  <c r="T67" i="4"/>
  <c r="U67" i="4" s="1"/>
  <c r="T68" i="4"/>
  <c r="U68" i="4" s="1"/>
  <c r="T69" i="4"/>
  <c r="U69" i="4" s="1"/>
  <c r="T70" i="4"/>
  <c r="U70" i="4" s="1"/>
  <c r="T71" i="4"/>
  <c r="U71" i="4" s="1"/>
  <c r="T72" i="4"/>
  <c r="U72" i="4" s="1"/>
  <c r="T73" i="4"/>
  <c r="U73" i="4" s="1"/>
  <c r="T74" i="4"/>
  <c r="U74" i="4" s="1"/>
  <c r="T75" i="4"/>
  <c r="U75" i="4" s="1"/>
  <c r="T76" i="4"/>
  <c r="U76" i="4" s="1"/>
  <c r="T77" i="4"/>
  <c r="U77" i="4" s="1"/>
  <c r="T78" i="4"/>
  <c r="U78" i="4" s="1"/>
  <c r="T79" i="4"/>
  <c r="U79" i="4" s="1"/>
  <c r="T80" i="4"/>
  <c r="U80" i="4" s="1"/>
  <c r="T81" i="4"/>
  <c r="U81" i="4" s="1"/>
  <c r="T82" i="4"/>
  <c r="U82" i="4" s="1"/>
  <c r="T83" i="4"/>
  <c r="U83" i="4" s="1"/>
  <c r="T84" i="4"/>
  <c r="U84" i="4" s="1"/>
  <c r="T85" i="4"/>
  <c r="U85" i="4" s="1"/>
  <c r="T86" i="4"/>
  <c r="U86" i="4" s="1"/>
  <c r="T87" i="4"/>
  <c r="U87" i="4" s="1"/>
  <c r="T88" i="4"/>
  <c r="U88" i="4" s="1"/>
  <c r="T89" i="4"/>
  <c r="U89" i="4" s="1"/>
  <c r="T90" i="4"/>
  <c r="U90" i="4" s="1"/>
  <c r="T91" i="4"/>
  <c r="U91" i="4" s="1"/>
  <c r="T92" i="4"/>
  <c r="U92" i="4" s="1"/>
  <c r="T93" i="4"/>
  <c r="U93" i="4" s="1"/>
  <c r="T94" i="4"/>
  <c r="U94" i="4" s="1"/>
  <c r="T95" i="4"/>
  <c r="U95" i="4" s="1"/>
  <c r="T96" i="4"/>
  <c r="U96" i="4" s="1"/>
  <c r="T97" i="4"/>
  <c r="U97" i="4" s="1"/>
  <c r="T98" i="4"/>
  <c r="U98" i="4" s="1"/>
  <c r="T99" i="4"/>
  <c r="U99" i="4" s="1"/>
  <c r="T100" i="4"/>
  <c r="U100" i="4" s="1"/>
  <c r="T101" i="4"/>
  <c r="U101" i="4" s="1"/>
  <c r="T102" i="4"/>
  <c r="U102" i="4" s="1"/>
  <c r="T103" i="4"/>
  <c r="U103" i="4" s="1"/>
  <c r="T104" i="4"/>
  <c r="U104" i="4" s="1"/>
  <c r="T105" i="4"/>
  <c r="U105" i="4" s="1"/>
  <c r="T106" i="4"/>
  <c r="U106" i="4" s="1"/>
  <c r="T107" i="4"/>
  <c r="U107" i="4" s="1"/>
  <c r="T108" i="4"/>
  <c r="U108" i="4" s="1"/>
  <c r="T109" i="4"/>
  <c r="U109" i="4" s="1"/>
  <c r="T110" i="4"/>
  <c r="U110" i="4" s="1"/>
  <c r="T111" i="4"/>
  <c r="U111" i="4" s="1"/>
  <c r="T112" i="4"/>
  <c r="U112" i="4" s="1"/>
  <c r="T113" i="4"/>
  <c r="U113" i="4" s="1"/>
  <c r="T114" i="4"/>
  <c r="U114" i="4" s="1"/>
  <c r="T115" i="4"/>
  <c r="U115" i="4" s="1"/>
  <c r="T116" i="4"/>
  <c r="U116" i="4" s="1"/>
  <c r="T117" i="4"/>
  <c r="U117" i="4" s="1"/>
  <c r="T118" i="4"/>
  <c r="U118" i="4" s="1"/>
  <c r="T119" i="4"/>
  <c r="U119" i="4" s="1"/>
  <c r="T120" i="4"/>
  <c r="U120" i="4" s="1"/>
  <c r="T121" i="4"/>
  <c r="U121" i="4" s="1"/>
  <c r="T122" i="4"/>
  <c r="U122" i="4" s="1"/>
  <c r="T123" i="4"/>
  <c r="U123" i="4" s="1"/>
  <c r="T124" i="4"/>
  <c r="U124" i="4" s="1"/>
  <c r="T125" i="4"/>
  <c r="U125" i="4" s="1"/>
  <c r="T126" i="4"/>
  <c r="U126" i="4" s="1"/>
  <c r="T127" i="4"/>
  <c r="U127" i="4" s="1"/>
  <c r="T128" i="4"/>
  <c r="U128" i="4" s="1"/>
  <c r="T129" i="4"/>
  <c r="U129" i="4" s="1"/>
  <c r="T130" i="4"/>
  <c r="U130" i="4" s="1"/>
  <c r="T131" i="4"/>
  <c r="U131" i="4" s="1"/>
  <c r="T132" i="4"/>
  <c r="U132" i="4" s="1"/>
  <c r="T133" i="4"/>
  <c r="U133" i="4" s="1"/>
  <c r="T134" i="4"/>
  <c r="U134" i="4" s="1"/>
  <c r="T135" i="4"/>
  <c r="U135" i="4" s="1"/>
  <c r="T136" i="4"/>
  <c r="U136" i="4" s="1"/>
  <c r="T137" i="4"/>
  <c r="U137" i="4" s="1"/>
  <c r="T138" i="4"/>
  <c r="U138" i="4" s="1"/>
  <c r="T139" i="4"/>
  <c r="U139" i="4" s="1"/>
  <c r="T140" i="4"/>
  <c r="U140" i="4" s="1"/>
  <c r="T141" i="4"/>
  <c r="U141" i="4" s="1"/>
  <c r="T142" i="4"/>
  <c r="U142" i="4" s="1"/>
  <c r="T143" i="4"/>
  <c r="U143" i="4" s="1"/>
  <c r="T144" i="4"/>
  <c r="U144" i="4" s="1"/>
  <c r="T145" i="4"/>
  <c r="U145" i="4" s="1"/>
  <c r="T146" i="4"/>
  <c r="U146" i="4" s="1"/>
  <c r="T147" i="4"/>
  <c r="U147" i="4" s="1"/>
  <c r="T148" i="4"/>
  <c r="U148" i="4" s="1"/>
  <c r="T149" i="4"/>
  <c r="U149" i="4" s="1"/>
  <c r="T150" i="4"/>
  <c r="U150" i="4" s="1"/>
  <c r="T151" i="4"/>
  <c r="U151" i="4" s="1"/>
  <c r="T152" i="4"/>
  <c r="U152" i="4" s="1"/>
  <c r="T153" i="4"/>
  <c r="U153" i="4" s="1"/>
  <c r="T154" i="4"/>
  <c r="U154" i="4" s="1"/>
  <c r="T155" i="4"/>
  <c r="U155" i="4" s="1"/>
  <c r="T156" i="4"/>
  <c r="U156" i="4" s="1"/>
  <c r="T157" i="4"/>
  <c r="U157" i="4" s="1"/>
  <c r="T158" i="4"/>
  <c r="U158" i="4" s="1"/>
  <c r="T159" i="4"/>
  <c r="U159" i="4" s="1"/>
  <c r="T160" i="4"/>
  <c r="U160" i="4" s="1"/>
  <c r="T161" i="4"/>
  <c r="U161" i="4" s="1"/>
  <c r="T162" i="4"/>
  <c r="U162" i="4" s="1"/>
  <c r="T163" i="4"/>
  <c r="U163" i="4" s="1"/>
  <c r="T164" i="4"/>
  <c r="U164" i="4" s="1"/>
  <c r="T165" i="4"/>
  <c r="U165" i="4" s="1"/>
  <c r="T166" i="4"/>
  <c r="U166" i="4" s="1"/>
  <c r="T167" i="4"/>
  <c r="U167" i="4" s="1"/>
  <c r="T168" i="4"/>
  <c r="U168" i="4" s="1"/>
  <c r="T169" i="4"/>
  <c r="U169" i="4" s="1"/>
  <c r="T170" i="4"/>
  <c r="U170" i="4" s="1"/>
  <c r="T171" i="4"/>
  <c r="U171" i="4" s="1"/>
  <c r="T172" i="4"/>
  <c r="U172" i="4" s="1"/>
  <c r="T173" i="4"/>
  <c r="U173" i="4" s="1"/>
  <c r="T174" i="4"/>
  <c r="U174" i="4" s="1"/>
  <c r="T175" i="4"/>
  <c r="U175" i="4" s="1"/>
  <c r="T176" i="4"/>
  <c r="U176" i="4" s="1"/>
  <c r="T177" i="4"/>
  <c r="U177" i="4" s="1"/>
  <c r="T178" i="4"/>
  <c r="U178" i="4" s="1"/>
  <c r="T179" i="4"/>
  <c r="U179" i="4" s="1"/>
  <c r="T180" i="4"/>
  <c r="U180" i="4" s="1"/>
  <c r="T181" i="4"/>
  <c r="U181" i="4" s="1"/>
  <c r="T182" i="4"/>
  <c r="U182" i="4" s="1"/>
  <c r="T3" i="4"/>
  <c r="U104" i="2"/>
  <c r="U87" i="2"/>
  <c r="U82" i="2"/>
  <c r="U83" i="2"/>
  <c r="U67" i="2"/>
  <c r="U70" i="2"/>
  <c r="U75" i="2"/>
  <c r="U16" i="2"/>
  <c r="U8" i="2"/>
  <c r="T3" i="2"/>
  <c r="T6" i="2"/>
  <c r="U6" i="2" s="1"/>
  <c r="T7" i="2"/>
  <c r="U7" i="2" s="1"/>
  <c r="T8" i="2"/>
  <c r="T9" i="2"/>
  <c r="U9" i="2" s="1"/>
  <c r="T10" i="2"/>
  <c r="U10" i="2" s="1"/>
  <c r="T11" i="2"/>
  <c r="U11" i="2" s="1"/>
  <c r="T12" i="2"/>
  <c r="U12" i="2" s="1"/>
  <c r="T13" i="2"/>
  <c r="U13" i="2" s="1"/>
  <c r="T14" i="2"/>
  <c r="U14" i="2" s="1"/>
  <c r="T15" i="2"/>
  <c r="U15" i="2" s="1"/>
  <c r="T16" i="2"/>
  <c r="T17" i="2"/>
  <c r="U17" i="2" s="1"/>
  <c r="T18" i="2"/>
  <c r="U18" i="2" s="1"/>
  <c r="T19" i="2"/>
  <c r="U19" i="2" s="1"/>
  <c r="T20" i="2"/>
  <c r="U20" i="2" s="1"/>
  <c r="T21" i="2"/>
  <c r="U21" i="2" s="1"/>
  <c r="T22" i="2"/>
  <c r="U22" i="2" s="1"/>
  <c r="T23" i="2"/>
  <c r="U23" i="2" s="1"/>
  <c r="T24" i="2"/>
  <c r="U24" i="2" s="1"/>
  <c r="T25" i="2"/>
  <c r="U25" i="2" s="1"/>
  <c r="T26" i="2"/>
  <c r="U26" i="2" s="1"/>
  <c r="T27" i="2"/>
  <c r="U27" i="2" s="1"/>
  <c r="T28" i="2"/>
  <c r="U28" i="2" s="1"/>
  <c r="T29" i="2"/>
  <c r="U29" i="2" s="1"/>
  <c r="T30" i="2"/>
  <c r="U30" i="2" s="1"/>
  <c r="T31" i="2"/>
  <c r="U31" i="2" s="1"/>
  <c r="T32" i="2"/>
  <c r="U32" i="2" s="1"/>
  <c r="T33" i="2"/>
  <c r="U33" i="2" s="1"/>
  <c r="T34" i="2"/>
  <c r="U34" i="2" s="1"/>
  <c r="T35" i="2"/>
  <c r="U35" i="2" s="1"/>
  <c r="T36" i="2"/>
  <c r="U36" i="2" s="1"/>
  <c r="T37" i="2"/>
  <c r="U37" i="2" s="1"/>
  <c r="T38" i="2"/>
  <c r="U38" i="2" s="1"/>
  <c r="T39" i="2"/>
  <c r="U39" i="2" s="1"/>
  <c r="T40" i="2"/>
  <c r="U40" i="2" s="1"/>
  <c r="T41" i="2"/>
  <c r="U41" i="2" s="1"/>
  <c r="T42" i="2"/>
  <c r="U42" i="2" s="1"/>
  <c r="T43" i="2"/>
  <c r="U43" i="2" s="1"/>
  <c r="T44" i="2"/>
  <c r="U44" i="2" s="1"/>
  <c r="T45" i="2"/>
  <c r="U45" i="2" s="1"/>
  <c r="T46" i="2"/>
  <c r="U46" i="2" s="1"/>
  <c r="T47" i="2"/>
  <c r="U47" i="2" s="1"/>
  <c r="T48" i="2"/>
  <c r="U48" i="2" s="1"/>
  <c r="T49" i="2"/>
  <c r="U49" i="2" s="1"/>
  <c r="T50" i="2"/>
  <c r="U50" i="2" s="1"/>
  <c r="T51" i="2"/>
  <c r="U51" i="2" s="1"/>
  <c r="T52" i="2"/>
  <c r="U52" i="2" s="1"/>
  <c r="T53" i="2"/>
  <c r="U53" i="2" s="1"/>
  <c r="T54" i="2"/>
  <c r="U54" i="2" s="1"/>
  <c r="T55" i="2"/>
  <c r="U55" i="2" s="1"/>
  <c r="T56" i="2"/>
  <c r="U56" i="2" s="1"/>
  <c r="T57" i="2"/>
  <c r="U57" i="2" s="1"/>
  <c r="T58" i="2"/>
  <c r="U58" i="2" s="1"/>
  <c r="T59" i="2"/>
  <c r="U59" i="2" s="1"/>
  <c r="T60" i="2"/>
  <c r="U60" i="2" s="1"/>
  <c r="T61" i="2"/>
  <c r="U61" i="2" s="1"/>
  <c r="T62" i="2"/>
  <c r="U62" i="2" s="1"/>
  <c r="T63" i="2"/>
  <c r="U63" i="2" s="1"/>
  <c r="T64" i="2"/>
  <c r="U64" i="2" s="1"/>
  <c r="T65" i="2"/>
  <c r="U65" i="2" s="1"/>
  <c r="T66" i="2"/>
  <c r="U66" i="2" s="1"/>
  <c r="T67" i="2"/>
  <c r="T68" i="2"/>
  <c r="U68" i="2" s="1"/>
  <c r="T69" i="2"/>
  <c r="U69" i="2" s="1"/>
  <c r="T70" i="2"/>
  <c r="T71" i="2"/>
  <c r="U71" i="2" s="1"/>
  <c r="T72" i="2"/>
  <c r="U72" i="2" s="1"/>
  <c r="T73" i="2"/>
  <c r="U73" i="2" s="1"/>
  <c r="T74" i="2"/>
  <c r="U74" i="2" s="1"/>
  <c r="T75" i="2"/>
  <c r="T76" i="2"/>
  <c r="U76" i="2" s="1"/>
  <c r="T77" i="2"/>
  <c r="U77" i="2" s="1"/>
  <c r="T78" i="2"/>
  <c r="U78" i="2" s="1"/>
  <c r="T79" i="2"/>
  <c r="U79" i="2" s="1"/>
  <c r="T80" i="2"/>
  <c r="U80" i="2" s="1"/>
  <c r="T81" i="2"/>
  <c r="U81" i="2" s="1"/>
  <c r="T82" i="2"/>
  <c r="T83" i="2"/>
  <c r="T84" i="2"/>
  <c r="U84" i="2" s="1"/>
  <c r="T85" i="2"/>
  <c r="U85" i="2" s="1"/>
  <c r="T86" i="2"/>
  <c r="U86" i="2" s="1"/>
  <c r="T87" i="2"/>
  <c r="T88" i="2"/>
  <c r="U88" i="2" s="1"/>
  <c r="T89" i="2"/>
  <c r="U89" i="2" s="1"/>
  <c r="T90" i="2"/>
  <c r="U90" i="2" s="1"/>
  <c r="T91" i="2"/>
  <c r="U91" i="2" s="1"/>
  <c r="T92" i="2"/>
  <c r="U92" i="2" s="1"/>
  <c r="T93" i="2"/>
  <c r="U93" i="2" s="1"/>
  <c r="T94" i="2"/>
  <c r="U94" i="2" s="1"/>
  <c r="T95" i="2"/>
  <c r="U95" i="2" s="1"/>
  <c r="T96" i="2"/>
  <c r="U96" i="2" s="1"/>
  <c r="T97" i="2"/>
  <c r="U97" i="2" s="1"/>
  <c r="T98" i="2"/>
  <c r="U98" i="2" s="1"/>
  <c r="T99" i="2"/>
  <c r="U99" i="2" s="1"/>
  <c r="T100" i="2"/>
  <c r="U100" i="2" s="1"/>
  <c r="T101" i="2"/>
  <c r="U101" i="2" s="1"/>
  <c r="T102" i="2"/>
  <c r="U102" i="2" s="1"/>
  <c r="T103" i="2"/>
  <c r="U103" i="2" s="1"/>
  <c r="T104" i="2"/>
  <c r="T105" i="2"/>
  <c r="U105" i="2" s="1"/>
  <c r="T106" i="2"/>
  <c r="U106" i="2" s="1"/>
  <c r="T107" i="2"/>
  <c r="U107" i="2" s="1"/>
  <c r="T108" i="2"/>
  <c r="U108" i="2" s="1"/>
  <c r="T109" i="2"/>
  <c r="U109" i="2" s="1"/>
  <c r="T5" i="2"/>
  <c r="U5" i="2" s="1"/>
  <c r="U7" i="7" l="1"/>
  <c r="T6" i="7"/>
  <c r="U6" i="7" s="1"/>
  <c r="T7" i="7"/>
  <c r="T8" i="7"/>
  <c r="U8" i="7" s="1"/>
  <c r="T9" i="7"/>
  <c r="U9" i="7" s="1"/>
  <c r="T10" i="7"/>
  <c r="U10" i="7" s="1"/>
  <c r="T11" i="7"/>
  <c r="U11" i="7" s="1"/>
  <c r="T12" i="7"/>
  <c r="U12" i="7" s="1"/>
  <c r="T13" i="7"/>
  <c r="U13" i="7" s="1"/>
  <c r="T14" i="7"/>
  <c r="U14" i="7" s="1"/>
  <c r="T15" i="7"/>
  <c r="U15" i="7" s="1"/>
  <c r="T16" i="7"/>
  <c r="U16" i="7" s="1"/>
  <c r="T17" i="7"/>
  <c r="U17" i="7" s="1"/>
  <c r="T18" i="7"/>
  <c r="U18" i="7" s="1"/>
  <c r="T19" i="7"/>
  <c r="U19" i="7" s="1"/>
  <c r="T20" i="7"/>
  <c r="U20" i="7" s="1"/>
  <c r="T21" i="7"/>
  <c r="U21" i="7" s="1"/>
  <c r="T22" i="7"/>
  <c r="U22" i="7" s="1"/>
  <c r="T23" i="7"/>
  <c r="U23" i="7" s="1"/>
  <c r="T24" i="7"/>
  <c r="U24" i="7" s="1"/>
  <c r="T25" i="7"/>
  <c r="U25" i="7" s="1"/>
  <c r="T26" i="7"/>
  <c r="U26" i="7" s="1"/>
  <c r="T27" i="7"/>
  <c r="U27" i="7" s="1"/>
  <c r="T28" i="7"/>
  <c r="U28" i="7" s="1"/>
  <c r="T5" i="7"/>
  <c r="U5" i="7" s="1"/>
  <c r="T3" i="7"/>
  <c r="T4" i="6" l="1"/>
  <c r="U4" i="6" s="1"/>
  <c r="T5" i="6"/>
  <c r="U5" i="6" s="1"/>
  <c r="T6" i="6"/>
  <c r="U6" i="6" s="1"/>
  <c r="T7" i="6"/>
  <c r="U7" i="6" s="1"/>
  <c r="T8" i="6"/>
  <c r="U8" i="6" s="1"/>
  <c r="T9" i="6"/>
  <c r="U9" i="6" s="1"/>
  <c r="T10" i="6"/>
  <c r="U10" i="6" s="1"/>
  <c r="T11" i="6"/>
  <c r="U11" i="6" s="1"/>
  <c r="T12" i="6"/>
  <c r="U12" i="6" s="1"/>
  <c r="T13" i="6"/>
  <c r="U13" i="6" s="1"/>
  <c r="T14" i="6"/>
  <c r="U14" i="6" s="1"/>
  <c r="T15" i="6"/>
  <c r="U15" i="6" s="1"/>
  <c r="T16" i="6"/>
  <c r="U16" i="6" s="1"/>
  <c r="T17" i="6"/>
  <c r="U17" i="6" s="1"/>
  <c r="T18" i="6"/>
  <c r="U18" i="6" s="1"/>
  <c r="T19" i="6"/>
  <c r="U19" i="6" s="1"/>
  <c r="T20" i="6"/>
  <c r="U20" i="6" s="1"/>
  <c r="T21" i="6"/>
  <c r="U21" i="6" s="1"/>
  <c r="T22" i="6"/>
  <c r="U22" i="6" s="1"/>
  <c r="T23" i="6"/>
  <c r="U23" i="6" s="1"/>
  <c r="T24" i="6"/>
  <c r="U24" i="6" s="1"/>
  <c r="T25" i="6"/>
  <c r="U25" i="6" s="1"/>
  <c r="T26" i="6"/>
  <c r="U26" i="6" s="1"/>
  <c r="T27" i="6"/>
  <c r="U27" i="6" s="1"/>
  <c r="T28" i="6"/>
  <c r="U28" i="6" s="1"/>
  <c r="T29" i="6"/>
  <c r="U29" i="6" s="1"/>
  <c r="T30" i="6"/>
  <c r="U30" i="6" s="1"/>
  <c r="T31" i="6"/>
  <c r="U31" i="6" s="1"/>
  <c r="T32" i="6"/>
  <c r="U32" i="6" s="1"/>
  <c r="T33" i="6"/>
  <c r="U33" i="6" s="1"/>
  <c r="T3" i="6"/>
  <c r="T4" i="17" l="1"/>
  <c r="U4" i="17" s="1"/>
  <c r="T5" i="17"/>
  <c r="U5" i="17" s="1"/>
  <c r="T6" i="17"/>
  <c r="U6" i="17" s="1"/>
  <c r="T7" i="17"/>
  <c r="U7" i="17" s="1"/>
  <c r="T8" i="17"/>
  <c r="U8" i="17" s="1"/>
  <c r="T9" i="17"/>
  <c r="U9" i="17" s="1"/>
  <c r="T10" i="17"/>
  <c r="U10" i="17" s="1"/>
  <c r="T11" i="17"/>
  <c r="U11" i="17" s="1"/>
  <c r="T12" i="17"/>
  <c r="U12" i="17" s="1"/>
  <c r="T13" i="17"/>
  <c r="U13" i="17" s="1"/>
  <c r="T14" i="17"/>
  <c r="U14" i="17" s="1"/>
  <c r="T15" i="17"/>
  <c r="U15" i="17" s="1"/>
  <c r="T16" i="17"/>
  <c r="U16" i="17" s="1"/>
  <c r="T17" i="17"/>
  <c r="U17" i="17" s="1"/>
  <c r="T18" i="17"/>
  <c r="U18" i="17" s="1"/>
  <c r="T19" i="17"/>
  <c r="U19" i="17" s="1"/>
  <c r="T20" i="17"/>
  <c r="U20" i="17" s="1"/>
  <c r="T21" i="17"/>
  <c r="U21" i="17" s="1"/>
  <c r="T22" i="17"/>
  <c r="U22" i="17" s="1"/>
  <c r="T23" i="17"/>
  <c r="U23" i="17" s="1"/>
  <c r="T3" i="17"/>
  <c r="T4" i="15" l="1"/>
  <c r="U4" i="15" s="1"/>
  <c r="T5" i="15"/>
  <c r="U5" i="15" s="1"/>
  <c r="T6" i="15"/>
  <c r="U6" i="15" s="1"/>
  <c r="T7" i="15"/>
  <c r="U7" i="15" s="1"/>
  <c r="T8" i="15"/>
  <c r="U8" i="15" s="1"/>
  <c r="T9" i="15"/>
  <c r="U9" i="15" s="1"/>
  <c r="T10" i="15"/>
  <c r="U10" i="15" s="1"/>
  <c r="T11" i="15"/>
  <c r="U11" i="15" s="1"/>
  <c r="T12" i="15"/>
  <c r="U12" i="15" s="1"/>
  <c r="T13" i="15"/>
  <c r="U13" i="15" s="1"/>
  <c r="T3" i="15"/>
  <c r="T5" i="16"/>
  <c r="U5" i="16" s="1"/>
  <c r="T6" i="16"/>
  <c r="U6" i="16" s="1"/>
  <c r="T7" i="16"/>
  <c r="U7" i="16" s="1"/>
  <c r="T8" i="16"/>
  <c r="U8" i="16" s="1"/>
  <c r="T9" i="16"/>
  <c r="U9" i="16" s="1"/>
  <c r="T10" i="16"/>
  <c r="U10" i="16" s="1"/>
  <c r="T11" i="16"/>
  <c r="U11" i="16" s="1"/>
  <c r="T12" i="16"/>
  <c r="U12" i="16" s="1"/>
  <c r="T13" i="16"/>
  <c r="U13" i="16" s="1"/>
  <c r="T14" i="16"/>
  <c r="U14" i="16" s="1"/>
  <c r="T15" i="16"/>
  <c r="U15" i="16" s="1"/>
  <c r="T16" i="16"/>
  <c r="U16" i="16" s="1"/>
  <c r="T17" i="16"/>
  <c r="U17" i="16" s="1"/>
  <c r="T18" i="16"/>
  <c r="U18" i="16" s="1"/>
  <c r="T19" i="16"/>
  <c r="U19" i="16" s="1"/>
  <c r="T20" i="16"/>
  <c r="U20" i="16" s="1"/>
  <c r="T4" i="16"/>
  <c r="U4" i="16" s="1"/>
  <c r="T3" i="16"/>
  <c r="T4" i="1" l="1"/>
  <c r="U4" i="1" s="1"/>
  <c r="T5" i="1"/>
  <c r="U5" i="1" s="1"/>
  <c r="T6" i="1"/>
  <c r="U6" i="1" s="1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3" i="1"/>
</calcChain>
</file>

<file path=xl/sharedStrings.xml><?xml version="1.0" encoding="utf-8"?>
<sst xmlns="http://schemas.openxmlformats.org/spreadsheetml/2006/main" count="2718" uniqueCount="2399">
  <si>
    <t>Drug Name</t>
    <phoneticPr fontId="3" type="noConversion"/>
  </si>
  <si>
    <t>CAS Number</t>
    <phoneticPr fontId="3" type="noConversion"/>
  </si>
  <si>
    <t>Molecular Number</t>
    <phoneticPr fontId="3" type="noConversion"/>
  </si>
  <si>
    <t>Concentration (μM)</t>
    <phoneticPr fontId="3" type="noConversion"/>
  </si>
  <si>
    <t>Mean Lifespan (days)</t>
    <phoneticPr fontId="3" type="noConversion"/>
  </si>
  <si>
    <t>Lifespan Extension % (of Ctrl)</t>
    <phoneticPr fontId="3" type="noConversion"/>
  </si>
  <si>
    <t>Control group</t>
    <phoneticPr fontId="3" type="noConversion"/>
  </si>
  <si>
    <t>timonacic</t>
  </si>
  <si>
    <t>444-27-9</t>
  </si>
  <si>
    <t>procarbazine hydrochloride</t>
  </si>
  <si>
    <t>366-70-1</t>
  </si>
  <si>
    <t>257.76</t>
  </si>
  <si>
    <t>decitabine</t>
  </si>
  <si>
    <t>2353-33-5</t>
  </si>
  <si>
    <t>228.21</t>
  </si>
  <si>
    <t>vandetanib</t>
  </si>
  <si>
    <t>443913-73-3</t>
  </si>
  <si>
    <t>475.35</t>
  </si>
  <si>
    <t>pirfenidone</t>
  </si>
  <si>
    <t>53179-13-8</t>
  </si>
  <si>
    <t>lenalidomide</t>
  </si>
  <si>
    <t xml:space="preserve">191732-72-6 </t>
  </si>
  <si>
    <t>exemestane</t>
  </si>
  <si>
    <t>107868-30-4</t>
  </si>
  <si>
    <t>296.4</t>
  </si>
  <si>
    <t>lomustine</t>
  </si>
  <si>
    <t>13010-47-4</t>
  </si>
  <si>
    <t>233.7</t>
  </si>
  <si>
    <t>sunitinib malate</t>
  </si>
  <si>
    <t>341031-54-7</t>
  </si>
  <si>
    <t>532.566</t>
  </si>
  <si>
    <t>mitoxantrone hydrochloride</t>
  </si>
  <si>
    <t>70476-82-3</t>
  </si>
  <si>
    <t>517.4</t>
  </si>
  <si>
    <t>(S)-4,4'-(1-methyl-1,2-ethanediyl)bis-2,6-piperazinedione hydrochloride</t>
  </si>
  <si>
    <t>149003-01-0</t>
  </si>
  <si>
    <t>304.732</t>
  </si>
  <si>
    <t>lapatinib ditosylate</t>
  </si>
  <si>
    <t>388082-78-8</t>
  </si>
  <si>
    <t>925.46</t>
  </si>
  <si>
    <t>Control group</t>
    <phoneticPr fontId="2" type="noConversion"/>
  </si>
  <si>
    <t>ramipril</t>
  </si>
  <si>
    <t>87333-19-5/87269-97-4</t>
    <phoneticPr fontId="3" type="noConversion"/>
  </si>
  <si>
    <t>captopril</t>
  </si>
  <si>
    <t>62571-86-2</t>
  </si>
  <si>
    <t>cilnidipine</t>
  </si>
  <si>
    <t>132203-70-4</t>
  </si>
  <si>
    <t>minoxidil</t>
  </si>
  <si>
    <t>38304-91-5</t>
  </si>
  <si>
    <t>lacidipine</t>
  </si>
  <si>
    <t>103890-78-4</t>
  </si>
  <si>
    <t>lisinopril dihydrate</t>
  </si>
  <si>
    <t>83915-83-7</t>
  </si>
  <si>
    <t>felodipine</t>
  </si>
  <si>
    <t>72509-76-3</t>
  </si>
  <si>
    <t>555-30-6</t>
  </si>
  <si>
    <t>methyldopa</t>
  </si>
  <si>
    <t>63-92-3</t>
  </si>
  <si>
    <t>phenoxybenzamine hydrochloride</t>
  </si>
  <si>
    <t>110221-44-8</t>
  </si>
  <si>
    <t>clonidine hydrochloride</t>
  </si>
  <si>
    <t>4205-91-8</t>
  </si>
  <si>
    <t>nicardipine hydrochloride</t>
  </si>
  <si>
    <t>54527-84-3</t>
  </si>
  <si>
    <t>irbesartan</t>
  </si>
  <si>
    <t>138402-11-6</t>
  </si>
  <si>
    <t>metroprolol succinate</t>
  </si>
  <si>
    <t>98418-47-4</t>
  </si>
  <si>
    <t>diazoxide</t>
  </si>
  <si>
    <t>364-98-7</t>
  </si>
  <si>
    <t>nitrendipine</t>
  </si>
  <si>
    <t>39562-70-4</t>
  </si>
  <si>
    <t>nisoldipine</t>
  </si>
  <si>
    <t>63675-72-9</t>
  </si>
  <si>
    <t>azilsartan</t>
  </si>
  <si>
    <t>147403-03-0</t>
  </si>
  <si>
    <t>doxazosin mesylate</t>
  </si>
  <si>
    <t>77883-43-3</t>
  </si>
  <si>
    <t>enalaprilat</t>
  </si>
  <si>
    <t>76420-72-9</t>
  </si>
  <si>
    <t>metolazone</t>
  </si>
  <si>
    <t>17560-51-9</t>
  </si>
  <si>
    <t>pargyline hydrochloride</t>
  </si>
  <si>
    <t>306-07-0</t>
  </si>
  <si>
    <t>azelnidipine</t>
  </si>
  <si>
    <t>123524-52-7</t>
  </si>
  <si>
    <t>582.65</t>
  </si>
  <si>
    <t>hydralazine hydrochloride</t>
  </si>
  <si>
    <t>304-20-1</t>
  </si>
  <si>
    <t>candesartan</t>
  </si>
  <si>
    <t>139481-59-7</t>
  </si>
  <si>
    <t>carteolol hydrochloride</t>
  </si>
  <si>
    <t>51781-21-6</t>
  </si>
  <si>
    <t>328.83</t>
  </si>
  <si>
    <t>quinapril hydrochloride</t>
  </si>
  <si>
    <t>82586-55-8</t>
  </si>
  <si>
    <t>eprosartan mesylate</t>
  </si>
  <si>
    <t>144143-96-4</t>
  </si>
  <si>
    <t xml:space="preserve"> 520.62</t>
  </si>
  <si>
    <t>hyodeoxycholic acid</t>
  </si>
  <si>
    <t>83-49-8</t>
  </si>
  <si>
    <t xml:space="preserve"> 392.57 </t>
  </si>
  <si>
    <t>bevantolol hydrochloride</t>
  </si>
  <si>
    <t>42864-78-8</t>
  </si>
  <si>
    <t>381.89</t>
  </si>
  <si>
    <t>benidipine hydrochloride</t>
  </si>
  <si>
    <t>91599-74-5</t>
  </si>
  <si>
    <t>505.56</t>
  </si>
  <si>
    <t>lercanidipine hydrochloride</t>
  </si>
  <si>
    <t>132866-11-6</t>
  </si>
  <si>
    <t>648.19</t>
  </si>
  <si>
    <t>(S)-timolol maleate</t>
  </si>
  <si>
    <t>26921-17-5</t>
  </si>
  <si>
    <t>432.49</t>
  </si>
  <si>
    <t>moxonidine</t>
  </si>
  <si>
    <t>75438-57-2</t>
  </si>
  <si>
    <t>241.68</t>
  </si>
  <si>
    <t>celiprolol hydrochloride</t>
  </si>
  <si>
    <t>57470-78-7</t>
  </si>
  <si>
    <t>415.95</t>
  </si>
  <si>
    <t>labetalol hydrochloride</t>
  </si>
  <si>
    <t>32780-64-6</t>
  </si>
  <si>
    <t>364.87</t>
  </si>
  <si>
    <t>eplerenone</t>
  </si>
  <si>
    <t>107724-20-9</t>
  </si>
  <si>
    <t>414.49</t>
  </si>
  <si>
    <t>2-benzyl-1H-benzimidazole monohydrochloride</t>
  </si>
  <si>
    <t>1212-48-2</t>
  </si>
  <si>
    <t>244.72</t>
  </si>
  <si>
    <t>manidipine hydrochloride</t>
  </si>
  <si>
    <t>89226-75-5</t>
  </si>
  <si>
    <t>683.62</t>
  </si>
  <si>
    <t>perindopril erbumine</t>
  </si>
  <si>
    <t xml:space="preserve">107133-36-8 </t>
  </si>
  <si>
    <t>441.61</t>
  </si>
  <si>
    <t>prazosin hydrochloride</t>
  </si>
  <si>
    <t>19237-84-4</t>
  </si>
  <si>
    <t>419.86</t>
  </si>
  <si>
    <t>guanabenz acetate</t>
  </si>
  <si>
    <t>23256-50-0</t>
  </si>
  <si>
    <t>291.13</t>
  </si>
  <si>
    <t>guanethidine sulfate</t>
  </si>
  <si>
    <t>645-43-2</t>
  </si>
  <si>
    <t>296.39</t>
  </si>
  <si>
    <t>LCZ696</t>
  </si>
  <si>
    <t>936623-90-4</t>
  </si>
  <si>
    <t xml:space="preserve">970.02  </t>
  </si>
  <si>
    <t>pitavastatin calcium</t>
  </si>
  <si>
    <t>147526-32-7</t>
  </si>
  <si>
    <t>rosuvastatin calcium</t>
  </si>
  <si>
    <t>147098-20-2</t>
  </si>
  <si>
    <t>fenofibrate</t>
  </si>
  <si>
    <t>49562-28-9</t>
  </si>
  <si>
    <t>simvastatin</t>
  </si>
  <si>
    <t>79902-63-9</t>
  </si>
  <si>
    <t>bezafibrate</t>
  </si>
  <si>
    <t>41859-67-0</t>
  </si>
  <si>
    <t>pravastatin sodium</t>
  </si>
  <si>
    <t>81131-70-6</t>
  </si>
  <si>
    <t>vitamin E nicotinate</t>
  </si>
  <si>
    <t>16676-75-8</t>
  </si>
  <si>
    <t>atorvastatin calcium</t>
  </si>
  <si>
    <t>134523-03-8</t>
  </si>
  <si>
    <t>probucol</t>
  </si>
  <si>
    <t>23288-49-5</t>
  </si>
  <si>
    <t>ezetimibe</t>
  </si>
  <si>
    <t>163222-33-1</t>
  </si>
  <si>
    <t>lovastatin</t>
  </si>
  <si>
    <t>75330-75-5</t>
  </si>
  <si>
    <t>gemfibrozil</t>
  </si>
  <si>
    <t>25812-30-0</t>
  </si>
  <si>
    <t>rosuvastatin</t>
  </si>
  <si>
    <t>287714-41-4</t>
  </si>
  <si>
    <t>colesevelam</t>
  </si>
  <si>
    <t>182815-44-7</t>
  </si>
  <si>
    <t>2-propen-1-amine polymer with (chloromethyl)oxirane carbonate</t>
  </si>
  <si>
    <t>845273-93-0</t>
  </si>
  <si>
    <t>clofibrate</t>
  </si>
  <si>
    <t>637-07-0</t>
  </si>
  <si>
    <t>acipimox</t>
  </si>
  <si>
    <t>51037-30-0</t>
  </si>
  <si>
    <t>154.12</t>
  </si>
  <si>
    <t>chondroitin sulfate</t>
  </si>
  <si>
    <t>9007-28-7</t>
  </si>
  <si>
    <t>463.06</t>
  </si>
  <si>
    <t>fluvastatin sodium salt</t>
  </si>
  <si>
    <t>93957-55-2</t>
  </si>
  <si>
    <t>433.45</t>
  </si>
  <si>
    <t>1H-Pyrrole-1-heptanoic acid, 2-(4-fluorophenyl)-β,δ-dihydroxy-4-[[[4-(hydroxymethyl)phenyl]amino]carbonyl]-5-(1-methylethyl)-3-phenyl-, calcium salt (2:1), (βR,δR)-</t>
  </si>
  <si>
    <t>805241-64-9/951631-53-1</t>
  </si>
  <si>
    <t>627.74</t>
  </si>
  <si>
    <t>cilostazol</t>
  </si>
  <si>
    <t>73963-72-1</t>
  </si>
  <si>
    <t>calcium dobesilate</t>
  </si>
  <si>
    <t>20123-80-2</t>
  </si>
  <si>
    <t>bosentan hydrate</t>
  </si>
  <si>
    <t>157212-55-0</t>
  </si>
  <si>
    <t>dipyridamole</t>
  </si>
  <si>
    <t>58-32-2</t>
  </si>
  <si>
    <t>ozagrel</t>
  </si>
  <si>
    <t>82571-53-7</t>
  </si>
  <si>
    <t>etamsylate</t>
  </si>
  <si>
    <t>2624-44-4</t>
  </si>
  <si>
    <t>troxerutin</t>
  </si>
  <si>
    <t>7085-55-4</t>
  </si>
  <si>
    <t>apixaban</t>
  </si>
  <si>
    <t>503612-47-3</t>
  </si>
  <si>
    <t>dabigatran etexilate mesylate</t>
  </si>
  <si>
    <t>872728-81-9</t>
  </si>
  <si>
    <t>rivaroxaban</t>
  </si>
  <si>
    <t>366789-02-8</t>
  </si>
  <si>
    <t>heparin sodium</t>
  </si>
  <si>
    <t>9041-08-1</t>
  </si>
  <si>
    <t>590.95</t>
  </si>
  <si>
    <t>propyl gallate</t>
  </si>
  <si>
    <t>121-79-9</t>
  </si>
  <si>
    <t>nafamostat mesylate</t>
  </si>
  <si>
    <t xml:space="preserve">82956-11-4  </t>
  </si>
  <si>
    <t>lanthanum carbonate</t>
  </si>
  <si>
    <t>6487-39-4</t>
  </si>
  <si>
    <t>carbazochrome sodium sulfonate</t>
  </si>
  <si>
    <t>51460-26-5</t>
  </si>
  <si>
    <t>cepharanthine</t>
  </si>
  <si>
    <t>481-49-2</t>
  </si>
  <si>
    <t>6-aminocaproic acid</t>
  </si>
  <si>
    <t>60-32-2</t>
  </si>
  <si>
    <t>2-phenyl-1,3-indandione</t>
  </si>
  <si>
    <t>83-12-5</t>
  </si>
  <si>
    <t>ticlopidine hydrochloride</t>
  </si>
  <si>
    <t>53885-35-1</t>
  </si>
  <si>
    <t>300.25</t>
  </si>
  <si>
    <t>piperazine ferulate</t>
  </si>
  <si>
    <t>171876-65-6</t>
  </si>
  <si>
    <t>280.32</t>
  </si>
  <si>
    <t>indobufen</t>
  </si>
  <si>
    <t>63610-08-2</t>
  </si>
  <si>
    <t>295.33</t>
  </si>
  <si>
    <t>deferasirox</t>
  </si>
  <si>
    <t>201530-41-8</t>
  </si>
  <si>
    <t xml:space="preserve"> 373.36</t>
  </si>
  <si>
    <t>prasugrel</t>
  </si>
  <si>
    <t>150322-43-3</t>
  </si>
  <si>
    <t>373.44</t>
  </si>
  <si>
    <t>iloperidone</t>
  </si>
  <si>
    <t xml:space="preserve">133454-47-4 </t>
  </si>
  <si>
    <t>426.48</t>
  </si>
  <si>
    <t>enoxaparin sodium </t>
  </si>
  <si>
    <t>679809-58-6</t>
  </si>
  <si>
    <t>1980.72</t>
  </si>
  <si>
    <t>dabigatran etexilate</t>
  </si>
  <si>
    <t>211915-06-9</t>
  </si>
  <si>
    <t>fasudil</t>
  </si>
  <si>
    <t>103745-39-7</t>
  </si>
  <si>
    <t>oxiracetam</t>
  </si>
  <si>
    <t>62613-82-5</t>
  </si>
  <si>
    <t>ligustrazine hydrochloride</t>
  </si>
  <si>
    <t>76494-51-4</t>
  </si>
  <si>
    <t>warfarin</t>
  </si>
  <si>
    <t>81-81-2</t>
  </si>
  <si>
    <t>diosmin</t>
  </si>
  <si>
    <t>520-27-4</t>
  </si>
  <si>
    <t>sodium ferulic</t>
  </si>
  <si>
    <t>24276-84-4</t>
  </si>
  <si>
    <t>1-[3-(2,4,6-trimethoxybenzoyl)propyl]pyrrolidinium chloride</t>
  </si>
  <si>
    <t>35543-24-9</t>
  </si>
  <si>
    <t>pyrithioxin dihydrochloride</t>
  </si>
  <si>
    <t>10049-83-9</t>
  </si>
  <si>
    <t>ticagrelor</t>
  </si>
  <si>
    <t>274693-27-5</t>
  </si>
  <si>
    <t>nimodipine</t>
  </si>
  <si>
    <t>66085-59-4</t>
  </si>
  <si>
    <t>stugeron</t>
  </si>
  <si>
    <t>298-57-7</t>
  </si>
  <si>
    <t>xanthinol nicotinate</t>
  </si>
  <si>
    <t>437-74-1</t>
  </si>
  <si>
    <t>ambrisentan</t>
  </si>
  <si>
    <t>177036-94-1</t>
  </si>
  <si>
    <t>5-methyl-2-phenyl-1,2-dihydropyrazol-3-one</t>
  </si>
  <si>
    <t>89-25-8</t>
  </si>
  <si>
    <t>citicoline sodium</t>
  </si>
  <si>
    <t>33818-15-4</t>
  </si>
  <si>
    <t>nifekalant hydrochloride</t>
  </si>
  <si>
    <t>130656-51-8</t>
  </si>
  <si>
    <t>atenolol</t>
  </si>
  <si>
    <t>29122-68-7</t>
  </si>
  <si>
    <t>metoprolol tartrate</t>
  </si>
  <si>
    <t>56392-17-7</t>
  </si>
  <si>
    <t>quinidine</t>
  </si>
  <si>
    <t>56-54-2</t>
  </si>
  <si>
    <t>propranolol hydrochloride</t>
  </si>
  <si>
    <t>318-98-9</t>
  </si>
  <si>
    <t>acebutolol hydrochloride</t>
  </si>
  <si>
    <t>34381-68-5</t>
  </si>
  <si>
    <t>5-(4-methylphenyl)-1H-tetrazole</t>
  </si>
  <si>
    <t>24994-04-5</t>
  </si>
  <si>
    <t>esmolol hydrochloride</t>
  </si>
  <si>
    <t>81161-17-3</t>
  </si>
  <si>
    <t>1-[2-[2-hydroxy-3-(propylamino)propoxy]phenyl]-3-phenylpropan-1-one hydrochloride</t>
  </si>
  <si>
    <t>34183-22-7</t>
  </si>
  <si>
    <t>entecavir</t>
  </si>
  <si>
    <t>142217-69-4</t>
  </si>
  <si>
    <t>ammothamnine</t>
  </si>
  <si>
    <t>16837-52-8</t>
  </si>
  <si>
    <t>matrine</t>
  </si>
  <si>
    <t>519-02-8</t>
  </si>
  <si>
    <t>peramivir</t>
  </si>
  <si>
    <t>229614-55-5</t>
  </si>
  <si>
    <t>oseltamivir phosphate</t>
  </si>
  <si>
    <t>204255-11-8</t>
  </si>
  <si>
    <t>trifluridine</t>
  </si>
  <si>
    <t>70-00-8</t>
  </si>
  <si>
    <t>idoxuridine</t>
  </si>
  <si>
    <t>54-42-2</t>
  </si>
  <si>
    <t>adefovir</t>
  </si>
  <si>
    <t>106941-25-7</t>
  </si>
  <si>
    <t>273.19</t>
  </si>
  <si>
    <t>arbidol hydrochloride</t>
  </si>
  <si>
    <t>131707-23-8</t>
  </si>
  <si>
    <t>513.88</t>
  </si>
  <si>
    <t>milrinone</t>
  </si>
  <si>
    <t>78415-72-2</t>
  </si>
  <si>
    <t>amrinone</t>
  </si>
  <si>
    <t>60719-84-8</t>
  </si>
  <si>
    <t>digoxin</t>
  </si>
  <si>
    <t>20830-75-5</t>
  </si>
  <si>
    <t>adenosine 5'-triphosphate</t>
  </si>
  <si>
    <t>9000-83-3</t>
  </si>
  <si>
    <t>tolvaptan</t>
  </si>
  <si>
    <t>150683-30-0</t>
  </si>
  <si>
    <t>simendan</t>
  </si>
  <si>
    <t>131741-08-7</t>
  </si>
  <si>
    <t>tirofiban hydrochloride monohydrate</t>
  </si>
  <si>
    <t>150915-40-5</t>
  </si>
  <si>
    <t>495.07</t>
  </si>
  <si>
    <t>nicorandil</t>
  </si>
  <si>
    <t>65141-46-0</t>
  </si>
  <si>
    <t xml:space="preserve"> 211.17 </t>
  </si>
  <si>
    <t>nifedipine</t>
  </si>
  <si>
    <t>21829-25-4</t>
  </si>
  <si>
    <t>bisoprolol fumarate</t>
  </si>
  <si>
    <t xml:space="preserve">104344-23-2 </t>
  </si>
  <si>
    <t>puerarin</t>
  </si>
  <si>
    <t>3681-99-0</t>
  </si>
  <si>
    <t>ivabradine hydrochloride</t>
  </si>
  <si>
    <t>148849-67-6</t>
  </si>
  <si>
    <t>amiodarone hydrochloride</t>
  </si>
  <si>
    <t>19774-82-4</t>
  </si>
  <si>
    <t>isosorbide 5-mononitrate</t>
  </si>
  <si>
    <t>16051-77-7</t>
  </si>
  <si>
    <t>dronedarone hydrochloride</t>
  </si>
  <si>
    <t>141625-93-6</t>
  </si>
  <si>
    <t>molsidomine</t>
  </si>
  <si>
    <t>25717-80-0</t>
  </si>
  <si>
    <t>7-(diethylamino)-5-methyl-S-triazolo[1,5-A]pyrimidine</t>
  </si>
  <si>
    <t>15421-84-8</t>
  </si>
  <si>
    <t>205.26</t>
  </si>
  <si>
    <t>dilthiazem hydrochloride</t>
  </si>
  <si>
    <t>33286-22-5</t>
  </si>
  <si>
    <t>450.98</t>
  </si>
  <si>
    <t>ranolazine dihydrochloride</t>
  </si>
  <si>
    <t>95635-56-6</t>
  </si>
  <si>
    <t>500.46</t>
  </si>
  <si>
    <t>trimetazidine dihydrochloride</t>
  </si>
  <si>
    <t>13171-25-0</t>
  </si>
  <si>
    <t>339.26</t>
  </si>
  <si>
    <t>vidarabine monophosphate</t>
  </si>
  <si>
    <t>29984-33-6</t>
  </si>
  <si>
    <t>lamivudine</t>
  </si>
  <si>
    <t>134678-17-4</t>
  </si>
  <si>
    <t>ribavirin</t>
  </si>
  <si>
    <t>36791-04-5</t>
  </si>
  <si>
    <t>acyclovir</t>
  </si>
  <si>
    <t>59277-89-3</t>
  </si>
  <si>
    <t>moroxydine hydrochloride</t>
  </si>
  <si>
    <t>3160-91-6</t>
  </si>
  <si>
    <t>penciclovir</t>
  </si>
  <si>
    <t>39809-25-1</t>
  </si>
  <si>
    <t>baicalin</t>
  </si>
  <si>
    <t>21967-41-9</t>
  </si>
  <si>
    <t>adefovir dipivoxil</t>
  </si>
  <si>
    <t>142340-99-6</t>
  </si>
  <si>
    <t>imiquimod</t>
  </si>
  <si>
    <t>99011-02-6</t>
  </si>
  <si>
    <t>famciclovir</t>
  </si>
  <si>
    <t>104227-87-4</t>
  </si>
  <si>
    <t>ganciclovir</t>
  </si>
  <si>
    <t>82410-32-0</t>
  </si>
  <si>
    <t>3-hydroxytyramine hydrochloride</t>
  </si>
  <si>
    <t>62-31-7</t>
  </si>
  <si>
    <t>189.64</t>
  </si>
  <si>
    <t>cinepazide maleate</t>
  </si>
  <si>
    <t>26328-04-1</t>
  </si>
  <si>
    <t>(+/-)-verapamil hydrochloride</t>
  </si>
  <si>
    <t>152-11-4</t>
  </si>
  <si>
    <t>mildronate</t>
  </si>
  <si>
    <t>76144-81-5</t>
  </si>
  <si>
    <t>antazoline hydrochloride</t>
  </si>
  <si>
    <t>2508-72-7</t>
  </si>
  <si>
    <t>hydroquinidine</t>
  </si>
  <si>
    <t>1435-55-8</t>
  </si>
  <si>
    <t>mexiletine hydrochloride</t>
  </si>
  <si>
    <t>5370-01-4</t>
  </si>
  <si>
    <t>digitoxin</t>
  </si>
  <si>
    <t>71-63-6</t>
  </si>
  <si>
    <t>procainamide hydrochloride</t>
  </si>
  <si>
    <t>614-39-1</t>
  </si>
  <si>
    <t>disopyramide</t>
  </si>
  <si>
    <t>3737-09-5</t>
  </si>
  <si>
    <t>N-acetylprocainamide</t>
  </si>
  <si>
    <t>32795-44-1</t>
  </si>
  <si>
    <t>methacholine chloride</t>
  </si>
  <si>
    <t>62-51-1</t>
  </si>
  <si>
    <t>trazodone hydrochloride</t>
  </si>
  <si>
    <t>25332-39-2</t>
  </si>
  <si>
    <t>408.32</t>
  </si>
  <si>
    <t>dl-adrenaline hydrochloride</t>
  </si>
  <si>
    <t>329-63-5</t>
  </si>
  <si>
    <t>219.67</t>
  </si>
  <si>
    <t>sotalol hydrochloride</t>
  </si>
  <si>
    <t>959-24-0</t>
  </si>
  <si>
    <t xml:space="preserve"> 308.82 </t>
  </si>
  <si>
    <t>dihydralazine sulphate</t>
  </si>
  <si>
    <t>7327-87-9</t>
  </si>
  <si>
    <t>olmesartan Medoxomil</t>
  </si>
  <si>
    <t>144689-63-4</t>
  </si>
  <si>
    <t>candesartan cilexetil</t>
  </si>
  <si>
    <t>145040-37-5</t>
  </si>
  <si>
    <t>valsartan</t>
  </si>
  <si>
    <t>137862-53-4</t>
  </si>
  <si>
    <t>clevidipine butyrate</t>
  </si>
  <si>
    <t>167221-71-8</t>
  </si>
  <si>
    <t>amlodipine besylate</t>
  </si>
  <si>
    <t>111470-99-6</t>
  </si>
  <si>
    <t>reserpine</t>
  </si>
  <si>
    <t>50-55-5</t>
  </si>
  <si>
    <t>sodium nitroprusside dihydrate</t>
  </si>
  <si>
    <t>13755-38-9</t>
  </si>
  <si>
    <t>losartan potassium</t>
  </si>
  <si>
    <t>124750-99-8</t>
  </si>
  <si>
    <t>guanfacine hydrochloride</t>
  </si>
  <si>
    <t>29110-48-3</t>
  </si>
  <si>
    <t>indapamide</t>
  </si>
  <si>
    <t>26807-65-8</t>
  </si>
  <si>
    <t>urapidil hydrochloride</t>
  </si>
  <si>
    <t>64887-14-5</t>
  </si>
  <si>
    <t>carvedilol</t>
  </si>
  <si>
    <t>72956-09-3</t>
  </si>
  <si>
    <t>enalapril maleate</t>
  </si>
  <si>
    <t>76095-16-4</t>
  </si>
  <si>
    <t>benazepril hydrochloride</t>
  </si>
  <si>
    <t>86541-74-4</t>
  </si>
  <si>
    <t>telmisartan</t>
  </si>
  <si>
    <t>144701-48-4</t>
  </si>
  <si>
    <t>benzhexol hydrochloride</t>
  </si>
  <si>
    <t>52-49-3</t>
  </si>
  <si>
    <t>ropinirole hydrochloride</t>
  </si>
  <si>
    <t>91374-20-8</t>
  </si>
  <si>
    <t>296.84</t>
  </si>
  <si>
    <t>naloxone hydrochloride</t>
  </si>
  <si>
    <t>357-08-4</t>
  </si>
  <si>
    <t>nefopam hydrochloride</t>
  </si>
  <si>
    <t>23327-57-3</t>
  </si>
  <si>
    <t>zolmitriptan</t>
  </si>
  <si>
    <t>139264-17-8</t>
  </si>
  <si>
    <t>sumatriptan succinate</t>
  </si>
  <si>
    <t>103628-48-4</t>
  </si>
  <si>
    <t>propacetamol hydrochloride</t>
  </si>
  <si>
    <t>66532-86-3</t>
  </si>
  <si>
    <t>300.78</t>
  </si>
  <si>
    <t>fingolimod hydrochloride</t>
  </si>
  <si>
    <t>162359-56-0</t>
  </si>
  <si>
    <t>343.93</t>
  </si>
  <si>
    <t>bromhexine hydrochloride</t>
  </si>
  <si>
    <t>611-75-6</t>
  </si>
  <si>
    <t>carbocistein</t>
  </si>
  <si>
    <t>638-23-3</t>
  </si>
  <si>
    <t>ambroxol hydrochloride</t>
  </si>
  <si>
    <t>23828-92-4</t>
  </si>
  <si>
    <t>guaifenesin</t>
  </si>
  <si>
    <t>93-14-1</t>
  </si>
  <si>
    <t>L-cysteine methyl ester hydrochloride</t>
    <phoneticPr fontId="3" type="noConversion"/>
  </si>
  <si>
    <t>18598-63-5</t>
  </si>
  <si>
    <t>171..65</t>
  </si>
  <si>
    <t>guacetisal</t>
  </si>
  <si>
    <t>55482-89-8</t>
  </si>
  <si>
    <t>levodropropizine</t>
  </si>
  <si>
    <t>99291-25-5</t>
  </si>
  <si>
    <t>236.31</t>
  </si>
  <si>
    <t>theophylline</t>
  </si>
  <si>
    <t>58-55-9</t>
  </si>
  <si>
    <t>aminophylline</t>
  </si>
  <si>
    <t>317-34-0</t>
  </si>
  <si>
    <t>salbutamol</t>
  </si>
  <si>
    <t>18559-94-9</t>
  </si>
  <si>
    <t>synephrine</t>
  </si>
  <si>
    <t>94-07-5</t>
  </si>
  <si>
    <t>bambuterol hydrochloride</t>
  </si>
  <si>
    <t>81732-46-9</t>
  </si>
  <si>
    <t>clorprenaline hydrochloride</t>
  </si>
  <si>
    <t>6933-90-0</t>
  </si>
  <si>
    <t>ketotifen fumarate</t>
  </si>
  <si>
    <t>34580-14-8</t>
  </si>
  <si>
    <t>tiotropium bromide hydrate</t>
  </si>
  <si>
    <t>139404-48-1</t>
  </si>
  <si>
    <t>montelukast sodium</t>
  </si>
  <si>
    <t>151767-02-1</t>
  </si>
  <si>
    <t>isoprenaline hydrochloride</t>
    <phoneticPr fontId="3" type="noConversion"/>
  </si>
  <si>
    <t>51-30-9</t>
  </si>
  <si>
    <t>diprophylline</t>
  </si>
  <si>
    <t>479-18-5</t>
  </si>
  <si>
    <t>doxofylline</t>
  </si>
  <si>
    <t>69975-86-6</t>
  </si>
  <si>
    <t>terbutaline sulfate</t>
  </si>
  <si>
    <t>23031-32-5</t>
  </si>
  <si>
    <t>3,5-bis(acetoxyacetylamino)-4-chlorobenzonitrile</t>
  </si>
  <si>
    <t>123548-56-1</t>
  </si>
  <si>
    <t>scopolamine hydrobromide trihydrate</t>
  </si>
  <si>
    <t>6533-68-2</t>
  </si>
  <si>
    <t>cyclopentalol hydrochloride</t>
  </si>
  <si>
    <t>50617-63-5</t>
  </si>
  <si>
    <t>288.08</t>
  </si>
  <si>
    <t>tulobuterol hydrochloride</t>
  </si>
  <si>
    <t>56776-01-3</t>
  </si>
  <si>
    <t>264.19</t>
  </si>
  <si>
    <t>zileuton</t>
  </si>
  <si>
    <t>111406-87-2</t>
  </si>
  <si>
    <t xml:space="preserve"> 236.29 </t>
  </si>
  <si>
    <t>zafirlukast</t>
  </si>
  <si>
    <t>107753-78-6</t>
  </si>
  <si>
    <t>fudosteine</t>
  </si>
  <si>
    <t>13189-98-5</t>
  </si>
  <si>
    <t>tranilast</t>
  </si>
  <si>
    <t>53902-12-8</t>
  </si>
  <si>
    <t>327.33</t>
  </si>
  <si>
    <t>roflumilast</t>
  </si>
  <si>
    <t>162401-32-3</t>
  </si>
  <si>
    <t>sivelestat sodium</t>
  </si>
  <si>
    <t>150374-95-1</t>
  </si>
  <si>
    <t>benproperine phosphate</t>
  </si>
  <si>
    <t>19428-14-9</t>
  </si>
  <si>
    <t>stepronin</t>
  </si>
  <si>
    <t>72324-18-6</t>
    <phoneticPr fontId="3" type="noConversion"/>
  </si>
  <si>
    <t>dioxopromethazine hydrochloride</t>
    <phoneticPr fontId="3" type="noConversion"/>
  </si>
  <si>
    <t>13754-56-8</t>
  </si>
  <si>
    <t>dropropizine</t>
  </si>
  <si>
    <t>17692-31-8</t>
  </si>
  <si>
    <t>carbetapentane citrate</t>
  </si>
  <si>
    <t>23142-01-0</t>
  </si>
  <si>
    <t>eprazinone dihydrochloride</t>
  </si>
  <si>
    <t>10402-53-6</t>
  </si>
  <si>
    <t>dextromethorphan hydrobromide monohydrate</t>
  </si>
  <si>
    <t>6700-34-1</t>
  </si>
  <si>
    <t>cloperastine hydrochloride</t>
  </si>
  <si>
    <t>14984-68-0</t>
  </si>
  <si>
    <t>366.32</t>
  </si>
  <si>
    <t>erdosteine</t>
  </si>
  <si>
    <t>84611-23-4</t>
  </si>
  <si>
    <t>249.31</t>
  </si>
  <si>
    <t>moguisteine</t>
  </si>
  <si>
    <t>119637-67-1</t>
  </si>
  <si>
    <t>chlorpheniramine maleate</t>
  </si>
  <si>
    <t>113-92-8</t>
  </si>
  <si>
    <t>fexofenadine hydrochloride</t>
  </si>
  <si>
    <t>138452-21-8</t>
  </si>
  <si>
    <t>loratadine</t>
  </si>
  <si>
    <t>79794-75-5</t>
  </si>
  <si>
    <t>promethazine hydrochloride</t>
  </si>
  <si>
    <t>58-33-3</t>
  </si>
  <si>
    <t>levocetirizine dihydrochloride</t>
  </si>
  <si>
    <t>130018-87-0</t>
  </si>
  <si>
    <t>olopatadine hydrochloride</t>
  </si>
  <si>
    <t>140462-76-6/113806-05-6</t>
    <phoneticPr fontId="3" type="noConversion"/>
  </si>
  <si>
    <t>diphenhydramine hydrochloride</t>
  </si>
  <si>
    <t>147-24-0</t>
  </si>
  <si>
    <t>cyproheptadine hydrochloride sesquihydrate</t>
  </si>
  <si>
    <t>41354-29-4</t>
  </si>
  <si>
    <t>dimenhydrinate</t>
  </si>
  <si>
    <t>523-87-5</t>
  </si>
  <si>
    <t>clemastine fumarate</t>
  </si>
  <si>
    <t>15686-51-8</t>
  </si>
  <si>
    <t>buclizine dihydrochloride</t>
  </si>
  <si>
    <t>129-74-8</t>
  </si>
  <si>
    <t>bilastine</t>
  </si>
  <si>
    <t>202189-78-4</t>
  </si>
  <si>
    <t>carbinoxamine maleate salt</t>
  </si>
  <si>
    <t>3505-38-2</t>
  </si>
  <si>
    <t>terfenadine</t>
  </si>
  <si>
    <t>50679-08-8</t>
  </si>
  <si>
    <t>meclizine dihydrochloride</t>
  </si>
  <si>
    <t>1104-22-9</t>
  </si>
  <si>
    <t>pheniramine maleate</t>
  </si>
  <si>
    <t>132-20-7</t>
  </si>
  <si>
    <t>pemirolast potassium</t>
  </si>
  <si>
    <t>100299-08-9</t>
  </si>
  <si>
    <t>266.3</t>
  </si>
  <si>
    <t>cromolyn disodium salt</t>
  </si>
  <si>
    <t>15826-37-6</t>
  </si>
  <si>
    <t>512.33</t>
  </si>
  <si>
    <t>14976-57-9</t>
  </si>
  <si>
    <t>459.96</t>
  </si>
  <si>
    <t>hydroxydiethylphenamine</t>
  </si>
  <si>
    <t>13073-96-6</t>
  </si>
  <si>
    <t>413.386</t>
  </si>
  <si>
    <t>mizolastine</t>
  </si>
  <si>
    <t>108612-45-9</t>
  </si>
  <si>
    <t>triprolidine hydrochloride</t>
  </si>
  <si>
    <t>6138-79-0</t>
  </si>
  <si>
    <t>314.85</t>
  </si>
  <si>
    <t>azelastine hydrochloride</t>
  </si>
  <si>
    <t>79307-93-0</t>
  </si>
  <si>
    <t>418.36</t>
  </si>
  <si>
    <t>cetirizine hydrochloride</t>
  </si>
  <si>
    <t>83881-52-1</t>
  </si>
  <si>
    <t>425.35</t>
  </si>
  <si>
    <t>balsalazide</t>
  </si>
  <si>
    <t>80573-04-2</t>
  </si>
  <si>
    <t>famotidine</t>
  </si>
  <si>
    <t>76824-35-6</t>
  </si>
  <si>
    <t>roxatidine</t>
  </si>
  <si>
    <t>78273-80-0</t>
  </si>
  <si>
    <t>omeprazole</t>
  </si>
  <si>
    <t>73590-58-6</t>
  </si>
  <si>
    <t>5-aminosalicylic acid</t>
  </si>
  <si>
    <t>89-57-6</t>
  </si>
  <si>
    <t>ranitidine hydrochloride</t>
  </si>
  <si>
    <t>71130-06-8/66357-59-3</t>
  </si>
  <si>
    <t>magnesium bis</t>
  </si>
  <si>
    <t>2090-64-4</t>
  </si>
  <si>
    <t>rabeprazole</t>
  </si>
  <si>
    <t>117976-89-3</t>
  </si>
  <si>
    <t>esomeprazole</t>
  </si>
  <si>
    <t>119141-88-7</t>
  </si>
  <si>
    <t>lafutidine</t>
  </si>
  <si>
    <t>118288-08-7</t>
  </si>
  <si>
    <t>pantoprazole</t>
  </si>
  <si>
    <t>102625-70-7</t>
  </si>
  <si>
    <t>bismuth potassium citrate</t>
  </si>
  <si>
    <t>57644-54-9</t>
  </si>
  <si>
    <t>lansoprazole</t>
  </si>
  <si>
    <t>103577-45-3</t>
  </si>
  <si>
    <t>cimetidine</t>
  </si>
  <si>
    <t>51481-61-9</t>
  </si>
  <si>
    <t>R-(+)-lansoprazole</t>
    <phoneticPr fontId="3" type="noConversion"/>
  </si>
  <si>
    <t>13850-94-6</t>
  </si>
  <si>
    <t>carbenoxolone disodium</t>
  </si>
  <si>
    <t>7421-40-1</t>
  </si>
  <si>
    <t>sucralfate</t>
  </si>
  <si>
    <t>54182-58-0</t>
  </si>
  <si>
    <t>DL-methionine methylsulfonium chloride</t>
    <phoneticPr fontId="3" type="noConversion"/>
  </si>
  <si>
    <t>3493-12-7</t>
    <phoneticPr fontId="3" type="noConversion"/>
  </si>
  <si>
    <t>rebamipide</t>
  </si>
  <si>
    <t>90098-04-7</t>
  </si>
  <si>
    <t>amlexanox</t>
  </si>
  <si>
    <t>68302-57-8</t>
  </si>
  <si>
    <t>vonoprazan</t>
  </si>
  <si>
    <t>881681-00-1</t>
  </si>
  <si>
    <t>345.39</t>
  </si>
  <si>
    <t>nizatidine</t>
  </si>
  <si>
    <t>76963-41-2</t>
  </si>
  <si>
    <t>troxipide</t>
  </si>
  <si>
    <t>30751-05-4</t>
  </si>
  <si>
    <t>roxatidine acetate hydrochloride</t>
  </si>
  <si>
    <t>93793-83-0</t>
  </si>
  <si>
    <t>palonosetron hydrochloride</t>
  </si>
  <si>
    <t>135729-62-3</t>
  </si>
  <si>
    <t>olsalazine sodium</t>
  </si>
  <si>
    <t>6054-98-4</t>
  </si>
  <si>
    <t>346.2</t>
  </si>
  <si>
    <t>sulfasalazine</t>
  </si>
  <si>
    <t xml:space="preserve">599-79-1 </t>
  </si>
  <si>
    <t>398.4</t>
  </si>
  <si>
    <t>revaprazan hydrochloride</t>
    <phoneticPr fontId="3" type="noConversion"/>
  </si>
  <si>
    <t>178307-42-1</t>
  </si>
  <si>
    <t>398.90</t>
  </si>
  <si>
    <t>ondansetron hydrochloride</t>
    <phoneticPr fontId="3" type="noConversion"/>
  </si>
  <si>
    <t>103639-04-9</t>
  </si>
  <si>
    <t>tropisetron hydrochloride</t>
  </si>
  <si>
    <t>105826-92-4</t>
  </si>
  <si>
    <t>methoxychlorprocainamide</t>
  </si>
  <si>
    <t>364-62-5</t>
  </si>
  <si>
    <t>aprepitant</t>
  </si>
  <si>
    <t>170729-80-3</t>
  </si>
  <si>
    <t>fosaprepitant</t>
  </si>
  <si>
    <t>172673-20-0</t>
  </si>
  <si>
    <t>ondansetron</t>
  </si>
  <si>
    <t>99614-02-5</t>
  </si>
  <si>
    <t>1-methylindazole-3-carboxylic acid</t>
  </si>
  <si>
    <t>107007-99-8</t>
  </si>
  <si>
    <t>difenidol hydrochloride</t>
  </si>
  <si>
    <t xml:space="preserve">3254-89-5 </t>
  </si>
  <si>
    <t>309.45</t>
  </si>
  <si>
    <t>nimustine hydrochloride</t>
  </si>
  <si>
    <t>55661-38-6</t>
  </si>
  <si>
    <t>309.15</t>
  </si>
  <si>
    <t>zinc sulphate</t>
  </si>
  <si>
    <t>7733-02-0</t>
  </si>
  <si>
    <t>dioctyl sulfosuccinate sodium salt</t>
  </si>
  <si>
    <t>577-11-7</t>
  </si>
  <si>
    <t>loperamide hydrochloride</t>
  </si>
  <si>
    <t>34552-83-5</t>
  </si>
  <si>
    <t>phenolphthalein</t>
  </si>
  <si>
    <t>77-09-8</t>
  </si>
  <si>
    <t>bisacodyl</t>
  </si>
  <si>
    <t>603-50-9</t>
  </si>
  <si>
    <t>361.39</t>
  </si>
  <si>
    <t>racecadotril</t>
  </si>
  <si>
    <t>81110-73-8</t>
  </si>
  <si>
    <t>385.48</t>
  </si>
  <si>
    <t>solifenacin succinate</t>
  </si>
  <si>
    <t>242478-38-2</t>
  </si>
  <si>
    <t>naftopidil dihydrochloride</t>
  </si>
  <si>
    <t>57149-07-2</t>
  </si>
  <si>
    <t>terazosin hydrochloride</t>
  </si>
  <si>
    <t xml:space="preserve">63074-08-8 </t>
  </si>
  <si>
    <t>tamsulosin hydrochloride</t>
  </si>
  <si>
    <t>106463-17-6</t>
  </si>
  <si>
    <t>dapoxetine</t>
  </si>
  <si>
    <t>119356-77-3</t>
  </si>
  <si>
    <t>acetohydroxamic acid</t>
  </si>
  <si>
    <t>546-88-3</t>
  </si>
  <si>
    <t>silodosin</t>
  </si>
  <si>
    <t>160970-54-7</t>
  </si>
  <si>
    <t>495.53</t>
  </si>
  <si>
    <t>celecoxib</t>
  </si>
  <si>
    <t>169590-42-5</t>
  </si>
  <si>
    <t>acetaminophen</t>
  </si>
  <si>
    <t>103-90-2</t>
  </si>
  <si>
    <t>ampiroxicam</t>
  </si>
  <si>
    <t>99464-64-9</t>
  </si>
  <si>
    <t>methocarbamol</t>
  </si>
  <si>
    <t>532-03-6</t>
  </si>
  <si>
    <t>sodium risedronate</t>
  </si>
  <si>
    <t>115436-72-1</t>
  </si>
  <si>
    <t>ketoprofen</t>
  </si>
  <si>
    <t>22071-15-4</t>
  </si>
  <si>
    <t>diclofenac sodium</t>
  </si>
  <si>
    <t>15307-79-6</t>
  </si>
  <si>
    <t>piroxicam</t>
  </si>
  <si>
    <t>36322-90-4</t>
  </si>
  <si>
    <t>aceclofenac</t>
  </si>
  <si>
    <t>89796-99-6</t>
  </si>
  <si>
    <t>ibuprofen</t>
  </si>
  <si>
    <t>15687-27-1</t>
  </si>
  <si>
    <t>phenacetin</t>
  </si>
  <si>
    <t>62-44-2</t>
  </si>
  <si>
    <t>mefenamic acid</t>
  </si>
  <si>
    <t>61-68-7</t>
  </si>
  <si>
    <t>4-dimethylamino antipyrine</t>
  </si>
  <si>
    <t>58-15-1</t>
  </si>
  <si>
    <t>nimesulide</t>
  </si>
  <si>
    <t>51803-78-2</t>
  </si>
  <si>
    <t>D-(-)-salicin</t>
    <phoneticPr fontId="3" type="noConversion"/>
  </si>
  <si>
    <t>138-52-3</t>
  </si>
  <si>
    <t>andrographolide</t>
  </si>
  <si>
    <t>5508-58-7</t>
  </si>
  <si>
    <t>leflunomide</t>
  </si>
  <si>
    <t>75706-12-6</t>
  </si>
  <si>
    <t>meloxicam</t>
  </si>
  <si>
    <t>71125-38-7</t>
  </si>
  <si>
    <t>metamizole sodium monohydrate</t>
  </si>
  <si>
    <t>5907-38-0</t>
  </si>
  <si>
    <t>2-benzoylacetanilide</t>
  </si>
  <si>
    <t>959-66-0</t>
  </si>
  <si>
    <t>phenprobamate</t>
  </si>
  <si>
    <t>673-31-4</t>
  </si>
  <si>
    <t>aspirin</t>
  </si>
  <si>
    <t>50-78-2</t>
  </si>
  <si>
    <t>sodium lauryl sulfoacetate</t>
  </si>
  <si>
    <t>1847-58-1</t>
  </si>
  <si>
    <t>indometacin</t>
  </si>
  <si>
    <t>53-86-1</t>
  </si>
  <si>
    <t>flufenamic acid</t>
  </si>
  <si>
    <t>530-78-9</t>
  </si>
  <si>
    <t>hydroxychloroquine sulfate</t>
  </si>
  <si>
    <t>747-36-4</t>
  </si>
  <si>
    <t>tebipenem pivoxil</t>
  </si>
  <si>
    <t>161715-24-8</t>
  </si>
  <si>
    <t>strontium ranelate</t>
  </si>
  <si>
    <t>135459-87-9</t>
  </si>
  <si>
    <t>antipyrine</t>
  </si>
  <si>
    <t>60-80-0</t>
  </si>
  <si>
    <t>fenbufen</t>
  </si>
  <si>
    <t>36330-85-5</t>
  </si>
  <si>
    <t>4-biphenylacetic acid</t>
  </si>
  <si>
    <t>5728-52-9</t>
  </si>
  <si>
    <t>bufexamac</t>
  </si>
  <si>
    <t>2438-72-4</t>
  </si>
  <si>
    <t>fenazox</t>
  </si>
  <si>
    <t>61618-27-7</t>
  </si>
  <si>
    <t>carprofen</t>
  </si>
  <si>
    <t>53716-49-7</t>
  </si>
  <si>
    <t>sulindac</t>
  </si>
  <si>
    <t>38194-50-2</t>
  </si>
  <si>
    <t>etodolac</t>
  </si>
  <si>
    <t>41340-25-4</t>
  </si>
  <si>
    <t>oxaprozin</t>
  </si>
  <si>
    <t>21256-18-8</t>
  </si>
  <si>
    <t>phenylbutazone</t>
  </si>
  <si>
    <t>50-33-9</t>
  </si>
  <si>
    <t>sasapyrine</t>
  </si>
  <si>
    <t>552-94-3</t>
  </si>
  <si>
    <t>parecoxib sodium</t>
  </si>
  <si>
    <t>198470-85-8</t>
  </si>
  <si>
    <t>392.40</t>
  </si>
  <si>
    <t>ketorolac tromethamine</t>
  </si>
  <si>
    <t>74103-07-4</t>
  </si>
  <si>
    <t>376.4</t>
  </si>
  <si>
    <t>ibuprofen piconol</t>
  </si>
  <si>
    <t>64622-45-3</t>
  </si>
  <si>
    <t>297.39</t>
  </si>
  <si>
    <t>flurbiprofen</t>
  </si>
  <si>
    <t>5104-49-4</t>
  </si>
  <si>
    <t>lornoxicam</t>
  </si>
  <si>
    <t>70374-39-9</t>
  </si>
  <si>
    <t>371.82</t>
  </si>
  <si>
    <t>tofacitinib</t>
  </si>
  <si>
    <t>477600-75-2</t>
  </si>
  <si>
    <t>312.37</t>
  </si>
  <si>
    <t>benzydamine hydrochloride</t>
  </si>
  <si>
    <t>132-69-4</t>
  </si>
  <si>
    <t>cinchophen</t>
  </si>
  <si>
    <t>132-60-5</t>
  </si>
  <si>
    <t>metaxalone</t>
  </si>
  <si>
    <t>1665-48-1</t>
  </si>
  <si>
    <t>sodium tolmetin dihydrate</t>
  </si>
  <si>
    <t>64490-92-2</t>
  </si>
  <si>
    <t>naproxen</t>
  </si>
  <si>
    <t>22204-53-1</t>
  </si>
  <si>
    <t>230.26</t>
  </si>
  <si>
    <t>flunixin meglumine</t>
  </si>
  <si>
    <t>42461-84-7</t>
  </si>
  <si>
    <t>491.46</t>
  </si>
  <si>
    <t>benorilate</t>
  </si>
  <si>
    <t>5003-48-5</t>
  </si>
  <si>
    <t>313.3</t>
  </si>
  <si>
    <t>DL-lysine acetylsalicylate</t>
    <phoneticPr fontId="3" type="noConversion"/>
  </si>
  <si>
    <t>62952-06-1</t>
  </si>
  <si>
    <t>326.34</t>
  </si>
  <si>
    <t>clopidogrel hydrogen sulfate</t>
  </si>
  <si>
    <t>135046-48-9</t>
  </si>
  <si>
    <t>4-(aminomethyl)benzoic acid</t>
  </si>
  <si>
    <t>56-91-7</t>
  </si>
  <si>
    <t>tranexamic acid</t>
  </si>
  <si>
    <t>1197-18-8</t>
  </si>
  <si>
    <t>cytidine-5'-triphosphate disodium salt dihydrate</t>
  </si>
  <si>
    <t>81012-87-5</t>
  </si>
  <si>
    <t>flunarizine dihydrochloride</t>
  </si>
  <si>
    <t>30484-77-6</t>
  </si>
  <si>
    <t>vinpocetine</t>
  </si>
  <si>
    <t>42971-09-5</t>
  </si>
  <si>
    <t>lomerizine hydrochloride</t>
  </si>
  <si>
    <t>101477-54-7</t>
  </si>
  <si>
    <t>nicergoline</t>
  </si>
  <si>
    <t>27848-84-6</t>
  </si>
  <si>
    <t>betahistine dihydrochloride</t>
  </si>
  <si>
    <t>5579-84-0</t>
  </si>
  <si>
    <t>cyclandelate</t>
  </si>
  <si>
    <t>456-59-7</t>
  </si>
  <si>
    <t>tolperisone hydrochloride</t>
  </si>
  <si>
    <t>3644-61-9</t>
  </si>
  <si>
    <t>pentoxifylline</t>
  </si>
  <si>
    <t>6493-05-6</t>
  </si>
  <si>
    <t>tolazoline hydrochloride</t>
  </si>
  <si>
    <t>59-97-2</t>
  </si>
  <si>
    <t>vincamine</t>
  </si>
  <si>
    <t>1617-90-9</t>
  </si>
  <si>
    <t>isoxsuprine hydrochloride</t>
  </si>
  <si>
    <t>579-56-6</t>
  </si>
  <si>
    <t>tolazoline</t>
  </si>
  <si>
    <t>59-98-3</t>
  </si>
  <si>
    <t>phentolamine mesilate</t>
  </si>
  <si>
    <t>65-28-1</t>
  </si>
  <si>
    <t>377.46</t>
  </si>
  <si>
    <t>triazolam</t>
  </si>
  <si>
    <t>28911-01-5</t>
  </si>
  <si>
    <t>zopiclone</t>
  </si>
  <si>
    <t>43200-80-2</t>
  </si>
  <si>
    <t>gamma-oryzanol</t>
  </si>
  <si>
    <t>11042-64-1</t>
  </si>
  <si>
    <t>chlormezanone</t>
  </si>
  <si>
    <t>80-77-3</t>
  </si>
  <si>
    <t>phenobarbital sodium</t>
  </si>
  <si>
    <t>57-30-7</t>
  </si>
  <si>
    <t>carisoprodol</t>
  </si>
  <si>
    <t>78-44-4</t>
  </si>
  <si>
    <t>mephenoxalone</t>
  </si>
  <si>
    <t>70-07-5</t>
  </si>
  <si>
    <t>223.22</t>
  </si>
  <si>
    <t>hydroxyzine dihydrochloride</t>
  </si>
  <si>
    <t>2192-20-3</t>
  </si>
  <si>
    <t>447.83</t>
  </si>
  <si>
    <t>ramelteon</t>
  </si>
  <si>
    <t>196597-26-9</t>
  </si>
  <si>
    <t>gabapentin</t>
  </si>
  <si>
    <t>60142-96-3</t>
  </si>
  <si>
    <t>topiramate</t>
  </si>
  <si>
    <t>97240-79-4</t>
  </si>
  <si>
    <t>oxcarbazepine</t>
  </si>
  <si>
    <t>28721-07-5</t>
  </si>
  <si>
    <t>phenytoin sodium</t>
  </si>
  <si>
    <t>630-93-3</t>
  </si>
  <si>
    <t>sodium 2-propylpentanoate</t>
  </si>
  <si>
    <t>1069-66-5</t>
  </si>
  <si>
    <t>2,2-DI-N-propylacetamide</t>
    <phoneticPr fontId="3" type="noConversion"/>
  </si>
  <si>
    <t>2430-27-5</t>
  </si>
  <si>
    <t>primidone</t>
  </si>
  <si>
    <t>125-33-7</t>
  </si>
  <si>
    <t>carbamazepine</t>
  </si>
  <si>
    <t>298-46-4</t>
  </si>
  <si>
    <t>divalproex sodium</t>
  </si>
  <si>
    <t>76584-70-8</t>
  </si>
  <si>
    <t>levetiracetam</t>
  </si>
  <si>
    <t>102767-28-2</t>
  </si>
  <si>
    <t>lacosamide</t>
  </si>
  <si>
    <t>175481-36-4</t>
  </si>
  <si>
    <t>zonisamide</t>
  </si>
  <si>
    <t>68291-97-4</t>
  </si>
  <si>
    <t>riluzole</t>
  </si>
  <si>
    <t>1744-22-5</t>
  </si>
  <si>
    <t>234.2</t>
  </si>
  <si>
    <t>ethosuximide</t>
  </si>
  <si>
    <t>77-67-8</t>
  </si>
  <si>
    <t>cinromide</t>
  </si>
  <si>
    <t>58473-74-8</t>
  </si>
  <si>
    <t>lamotrigine</t>
  </si>
  <si>
    <t>84057-84-1</t>
  </si>
  <si>
    <t>256.09</t>
  </si>
  <si>
    <t>eslicarbazepine acetate</t>
  </si>
  <si>
    <t>236395-14-5</t>
  </si>
  <si>
    <t>tianeptine</t>
  </si>
  <si>
    <t>66981-73-5</t>
  </si>
  <si>
    <t>duloxetine</t>
  </si>
  <si>
    <t>136434-34-9</t>
  </si>
  <si>
    <t>olanzapine</t>
  </si>
  <si>
    <t>132539-06-1</t>
  </si>
  <si>
    <t>doxepin</t>
  </si>
  <si>
    <t>1229-29-4</t>
  </si>
  <si>
    <t>sertraline</t>
  </si>
  <si>
    <t>79559-97-0</t>
  </si>
  <si>
    <t>gastrodin</t>
  </si>
  <si>
    <t>62499-27-8</t>
  </si>
  <si>
    <t>clozapine</t>
  </si>
  <si>
    <t>5786-21-0</t>
  </si>
  <si>
    <t>chlorpromazine</t>
  </si>
  <si>
    <t>69-09-0</t>
  </si>
  <si>
    <t>amisulpride</t>
  </si>
  <si>
    <t>71675-85-9</t>
  </si>
  <si>
    <t>quetiapine fumarate</t>
  </si>
  <si>
    <t>111974-72-2</t>
  </si>
  <si>
    <t>pregabalin</t>
  </si>
  <si>
    <t>148553-50-8</t>
  </si>
  <si>
    <t>atomoxetine</t>
  </si>
  <si>
    <t>83015-26-3</t>
  </si>
  <si>
    <t>paroxetine hydrochloride</t>
    <phoneticPr fontId="3" type="noConversion"/>
  </si>
  <si>
    <t>78246-49-8</t>
  </si>
  <si>
    <t>citalopram</t>
  </si>
  <si>
    <t>59729-33-8</t>
  </si>
  <si>
    <t>110429-35-1</t>
  </si>
  <si>
    <t>moclobemide</t>
  </si>
  <si>
    <t>71320-77-9</t>
  </si>
  <si>
    <t>mirtazapine</t>
  </si>
  <si>
    <t>85650-52-8</t>
  </si>
  <si>
    <t>risperidone</t>
  </si>
  <si>
    <t>106266-06-2</t>
  </si>
  <si>
    <t>trifluoperazine dihydrochloride</t>
  </si>
  <si>
    <t>440-17-5</t>
  </si>
  <si>
    <t>blonanserin</t>
  </si>
  <si>
    <t>132810-10-7</t>
  </si>
  <si>
    <t>agomelatine</t>
  </si>
  <si>
    <t>138112-76-2</t>
  </si>
  <si>
    <t>lurasidone hydrochloride</t>
  </si>
  <si>
    <t>367514-88-3</t>
  </si>
  <si>
    <t>fluoxetine hydrochloride</t>
  </si>
  <si>
    <t>56296-78-7</t>
  </si>
  <si>
    <t>vilazodone hydrochloride</t>
  </si>
  <si>
    <t>163521-12-8</t>
  </si>
  <si>
    <t>desvenlafaxine succinate</t>
  </si>
  <si>
    <t>386750-22-7</t>
  </si>
  <si>
    <t>perphenazine</t>
  </si>
  <si>
    <t>58-39-9</t>
  </si>
  <si>
    <t>fluvoxamine maleate</t>
  </si>
  <si>
    <t>61718-82-9</t>
  </si>
  <si>
    <t>penfluridol</t>
  </si>
  <si>
    <t>26864-56-2</t>
  </si>
  <si>
    <t>amoxapine</t>
  </si>
  <si>
    <t>14028-44-5</t>
  </si>
  <si>
    <t>33464-86-7</t>
  </si>
  <si>
    <t>melitracen hydrochloride</t>
  </si>
  <si>
    <t>10563-70-9</t>
  </si>
  <si>
    <t>equilin</t>
  </si>
  <si>
    <t>474-86-2</t>
  </si>
  <si>
    <t>clorgyline hydrochloride</t>
  </si>
  <si>
    <t>17780-75-5</t>
  </si>
  <si>
    <t>pirenzepine hydrochloride</t>
  </si>
  <si>
    <t>29868-97-1</t>
  </si>
  <si>
    <t>424.32</t>
  </si>
  <si>
    <t>imipramine hydrochloride</t>
  </si>
  <si>
    <t>113-52-0</t>
  </si>
  <si>
    <t>trimipramine maleate salt</t>
  </si>
  <si>
    <t>521-78-8</t>
  </si>
  <si>
    <t>haloperidol</t>
  </si>
  <si>
    <t>52-86-8</t>
  </si>
  <si>
    <t>maprotiline hydrochloride</t>
  </si>
  <si>
    <t>10347-81-6</t>
  </si>
  <si>
    <t>amitriptyline hydrochloride</t>
  </si>
  <si>
    <t>549-18-8</t>
  </si>
  <si>
    <t>thioridazine hydrochloride</t>
  </si>
  <si>
    <t>130-61-0</t>
  </si>
  <si>
    <t xml:space="preserve"> 407.04 </t>
  </si>
  <si>
    <t>sodium prasterone sulfate</t>
  </si>
  <si>
    <t>1099-87-2</t>
  </si>
  <si>
    <t>390.47</t>
  </si>
  <si>
    <t>ziprasidone hydrochloride</t>
  </si>
  <si>
    <t>138982-67-9</t>
  </si>
  <si>
    <t>467.42</t>
  </si>
  <si>
    <t>clomipramine hydrochloride</t>
  </si>
  <si>
    <t>17321-77-6</t>
  </si>
  <si>
    <t xml:space="preserve"> 351.31 </t>
  </si>
  <si>
    <t>levosulpiride</t>
  </si>
  <si>
    <t>23672-07-3</t>
  </si>
  <si>
    <t xml:space="preserve">341.43 </t>
  </si>
  <si>
    <t>aripiprazole</t>
  </si>
  <si>
    <t>129722-12-9</t>
  </si>
  <si>
    <t>448.39</t>
  </si>
  <si>
    <t>chlorprothixene</t>
  </si>
  <si>
    <t>113-59-7</t>
  </si>
  <si>
    <t>315.86</t>
  </si>
  <si>
    <t>tiapride hydrochloride</t>
  </si>
  <si>
    <t>51012-33-0</t>
  </si>
  <si>
    <t>364.89</t>
  </si>
  <si>
    <t>perospirone hydrochloride</t>
  </si>
  <si>
    <t>129273-38-7</t>
  </si>
  <si>
    <t>463.04</t>
  </si>
  <si>
    <t>bupropion hydrochloride</t>
  </si>
  <si>
    <t xml:space="preserve">31677-93-7 </t>
  </si>
  <si>
    <t>276.2</t>
  </si>
  <si>
    <t>paliperidone</t>
  </si>
  <si>
    <t>144598-75-4</t>
  </si>
  <si>
    <t>brexpiprazole</t>
  </si>
  <si>
    <t>913611-97-9</t>
  </si>
  <si>
    <t>vortioxetine</t>
  </si>
  <si>
    <t>508233-74-7</t>
  </si>
  <si>
    <t>pentazocine</t>
  </si>
  <si>
    <t>359-83-1</t>
  </si>
  <si>
    <t>tetrahydropalmatine hydrochloride</t>
  </si>
  <si>
    <t>6024-85-7</t>
  </si>
  <si>
    <t>lappaconitine hydrobromide</t>
  </si>
  <si>
    <t>97792-45-5</t>
  </si>
  <si>
    <t>alpha-lobeline hydrochloride</t>
  </si>
  <si>
    <t>134-63-4</t>
  </si>
  <si>
    <t>flumazenil</t>
  </si>
  <si>
    <t>78755-81-4</t>
  </si>
  <si>
    <t>sodium camphorsulphonate</t>
  </si>
  <si>
    <t>34850-66-3</t>
  </si>
  <si>
    <t>meclofenoxate hydrochloride</t>
  </si>
  <si>
    <t>3685-84-5</t>
  </si>
  <si>
    <t>3-ethyl-3-methylglutarimide</t>
  </si>
  <si>
    <t>64-65-3</t>
  </si>
  <si>
    <t>venlafaxine</t>
  </si>
  <si>
    <t>93413-69-5</t>
  </si>
  <si>
    <t>2620-63-5</t>
  </si>
  <si>
    <t>aniracetam</t>
  </si>
  <si>
    <t>72432-10-1</t>
  </si>
  <si>
    <t>caffeine</t>
  </si>
  <si>
    <t>58-08-2</t>
  </si>
  <si>
    <t>memantine hydrochloride</t>
    <phoneticPr fontId="3" type="noConversion"/>
  </si>
  <si>
    <t>41100-52-1</t>
  </si>
  <si>
    <t>piracetam</t>
  </si>
  <si>
    <t>7491-74-9</t>
  </si>
  <si>
    <t>120011-70-3</t>
  </si>
  <si>
    <t>(-)-huperzine A</t>
    <phoneticPr fontId="3" type="noConversion"/>
  </si>
  <si>
    <t>102518-79-6</t>
  </si>
  <si>
    <t>choline glycerophosphate</t>
  </si>
  <si>
    <t>28319-77-9</t>
  </si>
  <si>
    <t>rivastigmine tartrate</t>
  </si>
  <si>
    <t>129101-54-8</t>
  </si>
  <si>
    <t>400.42</t>
  </si>
  <si>
    <t>tacrine hydrochloride</t>
  </si>
  <si>
    <t>1684-40-8</t>
  </si>
  <si>
    <t>pramipexole</t>
  </si>
  <si>
    <t>104632-26-0</t>
  </si>
  <si>
    <t>benserazide</t>
  </si>
  <si>
    <t>322-35-0</t>
  </si>
  <si>
    <t>dopa</t>
  </si>
  <si>
    <t>116004-31-0</t>
  </si>
  <si>
    <t>baclofen</t>
  </si>
  <si>
    <t>1134-47-0</t>
  </si>
  <si>
    <t>S-(-)-carbidopa</t>
    <phoneticPr fontId="3" type="noConversion"/>
  </si>
  <si>
    <t>28860-95-9</t>
  </si>
  <si>
    <t>piribedil</t>
  </si>
  <si>
    <t>3605-01-4</t>
  </si>
  <si>
    <t>trimebutine maleate</t>
  </si>
  <si>
    <t>34140-59-5</t>
  </si>
  <si>
    <t>prucalopride succinate</t>
  </si>
  <si>
    <t>179474-85-2</t>
  </si>
  <si>
    <t>domperidone</t>
  </si>
  <si>
    <t>57808-66-9</t>
  </si>
  <si>
    <t>aluminum hydroxide</t>
  </si>
  <si>
    <t>21645-51-2</t>
  </si>
  <si>
    <t>orlistat</t>
  </si>
  <si>
    <t>96829-58-2</t>
  </si>
  <si>
    <t>histamine phosphate</t>
  </si>
  <si>
    <t>51-74-1</t>
  </si>
  <si>
    <t>acotiamide hydrochloride trihydrate</t>
  </si>
  <si>
    <t>773092-05-0</t>
  </si>
  <si>
    <t>487.013</t>
  </si>
  <si>
    <t>tegaserod maleate</t>
  </si>
  <si>
    <t>189188-57-6</t>
  </si>
  <si>
    <t>417.46</t>
  </si>
  <si>
    <t>lorcaserin hydrochloride</t>
  </si>
  <si>
    <t>846589-98-8</t>
  </si>
  <si>
    <t>231.06</t>
  </si>
  <si>
    <t>cetilistat</t>
  </si>
  <si>
    <t>282526-98-1</t>
  </si>
  <si>
    <t>401.58</t>
  </si>
  <si>
    <t>adiphenine hydrochloride</t>
  </si>
  <si>
    <t>50-42-0</t>
  </si>
  <si>
    <t>methscopolamine bromide</t>
  </si>
  <si>
    <t>155-41-9</t>
  </si>
  <si>
    <t>itopride hydrochloride</t>
  </si>
  <si>
    <t>122892-31-3</t>
  </si>
  <si>
    <t>394.89</t>
  </si>
  <si>
    <t>propantheline bromide</t>
  </si>
  <si>
    <t>50-34-0</t>
  </si>
  <si>
    <t>choline bitartrate</t>
  </si>
  <si>
    <t>87-67-2</t>
  </si>
  <si>
    <t>glycyrrhizic acid</t>
  </si>
  <si>
    <t>1405-86-3</t>
  </si>
  <si>
    <t>diammonium glycyrrhizinate</t>
  </si>
  <si>
    <t>79165-06-3</t>
  </si>
  <si>
    <t>cucurbitacin B</t>
    <phoneticPr fontId="3" type="noConversion"/>
  </si>
  <si>
    <t>6199-67-3</t>
  </si>
  <si>
    <t>D-glucurono-3,6-lactone</t>
    <phoneticPr fontId="3" type="noConversion"/>
  </si>
  <si>
    <t>32499-92-6</t>
  </si>
  <si>
    <t>choline chloride</t>
  </si>
  <si>
    <t>67-48-1</t>
  </si>
  <si>
    <t>creatinine</t>
  </si>
  <si>
    <t>60-27-5</t>
  </si>
  <si>
    <t>silibinin</t>
  </si>
  <si>
    <t>22888-70-6</t>
  </si>
  <si>
    <t>orazamide</t>
  </si>
  <si>
    <t>2574-78-9</t>
  </si>
  <si>
    <t>282.21</t>
  </si>
  <si>
    <t>sodium oleate</t>
  </si>
  <si>
    <t>143-19-1</t>
  </si>
  <si>
    <t>sodium cholate</t>
  </si>
  <si>
    <t>361-09-1</t>
  </si>
  <si>
    <t>ursodeoxycholic acid</t>
  </si>
  <si>
    <t>128-13-2</t>
  </si>
  <si>
    <t>3-phenyl-1-propanol</t>
  </si>
  <si>
    <t>122-97-4</t>
  </si>
  <si>
    <t>chenodeoxycholic acid</t>
  </si>
  <si>
    <t>474-25-9</t>
  </si>
  <si>
    <t>4-methylumbelliferone</t>
  </si>
  <si>
    <t>90-33-5</t>
  </si>
  <si>
    <t>dehydrocholic acid</t>
  </si>
  <si>
    <t>81-23-2</t>
  </si>
  <si>
    <t>azintamide</t>
  </si>
  <si>
    <t>1830-32-6</t>
  </si>
  <si>
    <t>259.76</t>
  </si>
  <si>
    <t>3-pyridinecarboxylic acid N-hydroxymethylamide</t>
    <phoneticPr fontId="3" type="noConversion"/>
  </si>
  <si>
    <t>3569-99-1</t>
  </si>
  <si>
    <t>152.15</t>
  </si>
  <si>
    <t>trepibutone</t>
  </si>
  <si>
    <t>41826-92-0</t>
  </si>
  <si>
    <t>310.34</t>
  </si>
  <si>
    <t>2-hydroxy-N-(4-hydroxyphenyl)-benzamide</t>
    <phoneticPr fontId="3" type="noConversion"/>
  </si>
  <si>
    <t>526-18-1</t>
  </si>
  <si>
    <t>229.23</t>
  </si>
  <si>
    <t>sodium taurocholate</t>
  </si>
  <si>
    <t>145-42-6</t>
  </si>
  <si>
    <t>537.68</t>
  </si>
  <si>
    <t>glycocholic acid sodium salt</t>
  </si>
  <si>
    <t>863-57-0</t>
  </si>
  <si>
    <t>487.60</t>
  </si>
  <si>
    <t>triamterene</t>
  </si>
  <si>
    <t>396-01-0</t>
  </si>
  <si>
    <t>hydrochlorothiazide</t>
  </si>
  <si>
    <t xml:space="preserve">58-93-5 </t>
  </si>
  <si>
    <t>spironolactone</t>
  </si>
  <si>
    <t>52-01-7</t>
  </si>
  <si>
    <t>furosemide</t>
  </si>
  <si>
    <t>54-31-9</t>
  </si>
  <si>
    <t>torasemide</t>
  </si>
  <si>
    <t>56211-40-6</t>
  </si>
  <si>
    <t>chlorothiazide</t>
  </si>
  <si>
    <t>58-94-6</t>
  </si>
  <si>
    <t>chlortalidone</t>
  </si>
  <si>
    <t>77-36-1</t>
  </si>
  <si>
    <t>phenazopyridine hydrochloride</t>
  </si>
  <si>
    <t>136-40-3</t>
  </si>
  <si>
    <t>D-mannitol</t>
    <phoneticPr fontId="3" type="noConversion"/>
  </si>
  <si>
    <t>69-65-8</t>
  </si>
  <si>
    <t>amiloride hydrochloride dihydrate</t>
  </si>
  <si>
    <t>17440-83-4</t>
  </si>
  <si>
    <t>302.12</t>
  </si>
  <si>
    <t>bumetanide</t>
  </si>
  <si>
    <t>28395-03-1</t>
  </si>
  <si>
    <t>364.42</t>
  </si>
  <si>
    <t>tolterodine tartrate</t>
  </si>
  <si>
    <t>124937-52-6</t>
  </si>
  <si>
    <t>imidafenacin</t>
  </si>
  <si>
    <t>170105-16-5</t>
  </si>
  <si>
    <t>oxybutynin</t>
  </si>
  <si>
    <t>5633-20-5</t>
  </si>
  <si>
    <t>trospium chloride</t>
  </si>
  <si>
    <t>10405-02-4</t>
  </si>
  <si>
    <t>mirabegron</t>
  </si>
  <si>
    <t>223673-61-8</t>
  </si>
  <si>
    <t>emtricitabine</t>
  </si>
  <si>
    <t>143491-57-0</t>
  </si>
  <si>
    <t>247.25</t>
  </si>
  <si>
    <t>valacyclovir hydrochloride</t>
  </si>
  <si>
    <t>124832-27-5</t>
  </si>
  <si>
    <t>360.8</t>
  </si>
  <si>
    <t>lopinavir</t>
  </si>
  <si>
    <t>192725-17-0</t>
  </si>
  <si>
    <t>628.8</t>
  </si>
  <si>
    <t>abacavir</t>
  </si>
  <si>
    <t>136470-78-5</t>
  </si>
  <si>
    <t>286.33</t>
  </si>
  <si>
    <t>brivudine</t>
  </si>
  <si>
    <t>69304-47-8</t>
  </si>
  <si>
    <t>333.14</t>
  </si>
  <si>
    <t>sofosbuvir</t>
  </si>
  <si>
    <t>1190307-88-0</t>
  </si>
  <si>
    <t>2'-deoxy-L-thymidine</t>
  </si>
  <si>
    <t>3424-98-4</t>
  </si>
  <si>
    <t>efavirenz</t>
  </si>
  <si>
    <t>154598-52-4</t>
  </si>
  <si>
    <t>ritonavir</t>
  </si>
  <si>
    <t>155213-67-5</t>
  </si>
  <si>
    <t>stavudine</t>
  </si>
  <si>
    <t>3056-17-5</t>
  </si>
  <si>
    <t>netobimin</t>
  </si>
  <si>
    <t>88255-01-0</t>
  </si>
  <si>
    <t>zidovudine</t>
  </si>
  <si>
    <t>30516-87-1</t>
  </si>
  <si>
    <t>tenofovir disoproxil</t>
  </si>
  <si>
    <t>201341-05-1</t>
  </si>
  <si>
    <t>raltegravir potassium</t>
  </si>
  <si>
    <t>871038-72-1</t>
  </si>
  <si>
    <t>nevirapine</t>
  </si>
  <si>
    <t>129618-40-2</t>
  </si>
  <si>
    <t>dideoxyinosine</t>
  </si>
  <si>
    <t>69655-05-6</t>
  </si>
  <si>
    <t>atovaquone</t>
  </si>
  <si>
    <t>95233-18-4</t>
  </si>
  <si>
    <t>366.84</t>
  </si>
  <si>
    <t>zalcitabine</t>
  </si>
  <si>
    <t>7481-89-2</t>
  </si>
  <si>
    <t>211.22</t>
  </si>
  <si>
    <t>tenofovir alafenamide</t>
  </si>
  <si>
    <t>379270-37-8</t>
  </si>
  <si>
    <t>ethambutol dihydrochloride</t>
  </si>
  <si>
    <t>1070-11-7</t>
  </si>
  <si>
    <t>rifampicin</t>
  </si>
  <si>
    <t>13292-46-1</t>
  </si>
  <si>
    <t>streptomycin sulfate</t>
  </si>
  <si>
    <t>3810-74-0</t>
  </si>
  <si>
    <t>sodium 4-aminosalicylate dihydrate</t>
  </si>
  <si>
    <t>6018-19-5</t>
  </si>
  <si>
    <t>4,4'-diaminodiphenylsulfone</t>
  </si>
  <si>
    <t>80-08-0</t>
  </si>
  <si>
    <t>protionamide</t>
  </si>
  <si>
    <t>14222-60-7</t>
  </si>
  <si>
    <t>clofazimine</t>
  </si>
  <si>
    <t>2030-63-9</t>
  </si>
  <si>
    <t>cyanoacetohydrazide</t>
  </si>
  <si>
    <t>140-87-4</t>
  </si>
  <si>
    <t>ethionamide</t>
  </si>
  <si>
    <t>536-33-4</t>
  </si>
  <si>
    <t>166.24</t>
  </si>
  <si>
    <t>capastat sulfate</t>
  </si>
  <si>
    <t>1405-37-4</t>
  </si>
  <si>
    <t>752.76</t>
  </si>
  <si>
    <t>thalidomide</t>
  </si>
  <si>
    <t>50-35-1</t>
  </si>
  <si>
    <t>258.23</t>
  </si>
  <si>
    <t>methotrexate</t>
    <phoneticPr fontId="3" type="noConversion"/>
  </si>
  <si>
    <t>59-05-2</t>
  </si>
  <si>
    <t>51-21-8</t>
  </si>
  <si>
    <t>gemcitabine hydrochloride</t>
  </si>
  <si>
    <t>122111-03-9</t>
  </si>
  <si>
    <t>busulfan</t>
  </si>
  <si>
    <t>55-98-1</t>
  </si>
  <si>
    <t>6-thioguanine</t>
  </si>
  <si>
    <t>154-42-7</t>
  </si>
  <si>
    <t>clofarabine</t>
  </si>
  <si>
    <t>123318-82-1</t>
  </si>
  <si>
    <t>5-azacytidine</t>
  </si>
  <si>
    <t>320-67-2</t>
  </si>
  <si>
    <t>fludarabine phosphate</t>
  </si>
  <si>
    <t>75607-67-9</t>
  </si>
  <si>
    <t>hydroxyurea</t>
  </si>
  <si>
    <t>127-07-1</t>
  </si>
  <si>
    <t>miltefosine</t>
  </si>
  <si>
    <t>58066-85-6</t>
  </si>
  <si>
    <t>6-mercaptopurine</t>
  </si>
  <si>
    <t>50-44-2</t>
  </si>
  <si>
    <t>temozolomide</t>
  </si>
  <si>
    <t>85622-93-1</t>
  </si>
  <si>
    <t>doxifluridine</t>
  </si>
  <si>
    <t>3094-09-5</t>
  </si>
  <si>
    <t>carmofur</t>
  </si>
  <si>
    <t>61422-45-5</t>
  </si>
  <si>
    <t>fludarabine</t>
  </si>
  <si>
    <t>21679-14-1</t>
  </si>
  <si>
    <t>285.23</t>
  </si>
  <si>
    <t>dacarbazine</t>
  </si>
  <si>
    <t>4342-03-4</t>
  </si>
  <si>
    <t>182.18</t>
  </si>
  <si>
    <t>tamibarotene</t>
  </si>
  <si>
    <t>94497-51-5</t>
  </si>
  <si>
    <t>351.44</t>
  </si>
  <si>
    <t>imatinib mesylate</t>
  </si>
  <si>
    <t>220127-57-1</t>
  </si>
  <si>
    <t>gimeracil</t>
  </si>
  <si>
    <t>103766-25-2</t>
  </si>
  <si>
    <t>tegafur</t>
  </si>
  <si>
    <t>17902-23-7</t>
  </si>
  <si>
    <t>tamoxifen citrate</t>
  </si>
  <si>
    <t>54965-24-1</t>
  </si>
  <si>
    <t>letrozole</t>
  </si>
  <si>
    <t>112809-51-5</t>
  </si>
  <si>
    <t>vorinostat</t>
  </si>
  <si>
    <t>149647-78-9</t>
  </si>
  <si>
    <t>cisplatin</t>
  </si>
  <si>
    <t>15663-27-1</t>
  </si>
  <si>
    <t>propyphenazone</t>
  </si>
  <si>
    <t>479-92-5</t>
  </si>
  <si>
    <t>230.31</t>
  </si>
  <si>
    <t>nabumetone</t>
  </si>
  <si>
    <t>42924-53-8</t>
    <phoneticPr fontId="3" type="noConversion"/>
  </si>
  <si>
    <t>228.29</t>
  </si>
  <si>
    <t>pranoprofen</t>
  </si>
  <si>
    <t>52549-17-4</t>
  </si>
  <si>
    <t xml:space="preserve"> 255.27 </t>
  </si>
  <si>
    <t>loxoprofen sodium</t>
  </si>
  <si>
    <t>80382-23-6</t>
  </si>
  <si>
    <t>268.28</t>
  </si>
  <si>
    <t>tenoxicam</t>
  </si>
  <si>
    <t>59804-37-4</t>
  </si>
  <si>
    <t>337.37</t>
  </si>
  <si>
    <t>tolfenamic acid</t>
  </si>
  <si>
    <t>13710-19-5</t>
  </si>
  <si>
    <t>zaltoprofen</t>
  </si>
  <si>
    <r>
      <t>74711-43-6</t>
    </r>
    <r>
      <rPr>
        <sz val="12"/>
        <rFont val="宋体"/>
        <family val="3"/>
        <charset val="134"/>
      </rPr>
      <t>/</t>
    </r>
    <r>
      <rPr>
        <sz val="12"/>
        <rFont val="Times New Roman"/>
        <family val="1"/>
      </rPr>
      <t>89482-00-8</t>
    </r>
    <phoneticPr fontId="3" type="noConversion"/>
  </si>
  <si>
    <t xml:space="preserve"> 298.36 </t>
  </si>
  <si>
    <t>fenoprofen calcium salt, dihydrate</t>
  </si>
  <si>
    <t>71720-56-4</t>
  </si>
  <si>
    <t>diclofenac epolamine</t>
  </si>
  <si>
    <t>119623-66-4</t>
  </si>
  <si>
    <t>etoricoxib</t>
  </si>
  <si>
    <t>202409-33-4</t>
  </si>
  <si>
    <t>febuxostat</t>
  </si>
  <si>
    <t>144060-53-7</t>
  </si>
  <si>
    <t>probenecid</t>
  </si>
  <si>
    <t>57-66-9</t>
  </si>
  <si>
    <t>allopurinol</t>
  </si>
  <si>
    <t>315-30-0</t>
  </si>
  <si>
    <t>colchicine</t>
  </si>
  <si>
    <t>64-86-8</t>
  </si>
  <si>
    <t>topiroxostat</t>
  </si>
  <si>
    <t>577778-58-6</t>
  </si>
  <si>
    <t>benzbromarone</t>
  </si>
  <si>
    <t>3562-84-3</t>
  </si>
  <si>
    <t>rizatriptan benzoate</t>
  </si>
  <si>
    <t>145202-66-0</t>
  </si>
  <si>
    <t>391.47</t>
  </si>
  <si>
    <t>rdea 594</t>
  </si>
  <si>
    <t>878672-00-5</t>
  </si>
  <si>
    <t>404.28</t>
  </si>
  <si>
    <t>phloroglucinol</t>
  </si>
  <si>
    <t>108-73-6</t>
  </si>
  <si>
    <t>chlorzoxazone</t>
  </si>
  <si>
    <t>95-25-0</t>
  </si>
  <si>
    <t>cyclobenzaprine hydrochloride</t>
  </si>
  <si>
    <t>6202-23-9</t>
  </si>
  <si>
    <t>eperisone hydrochloride</t>
  </si>
  <si>
    <t>56839-43-1</t>
  </si>
  <si>
    <t>295.85</t>
  </si>
  <si>
    <t>alverine citrate</t>
  </si>
  <si>
    <t>5560-59-8</t>
  </si>
  <si>
    <t>flavoxate hydrochloride</t>
  </si>
  <si>
    <t>3717-88-2</t>
  </si>
  <si>
    <t>427.92</t>
  </si>
  <si>
    <t>salicylamide</t>
  </si>
  <si>
    <t>65-45-2</t>
  </si>
  <si>
    <t>carbasalate calcium</t>
  </si>
  <si>
    <t>5749-67-7</t>
  </si>
  <si>
    <t>458.43</t>
  </si>
  <si>
    <t>2-ethoxybenzamide</t>
  </si>
  <si>
    <t>938-73-8</t>
  </si>
  <si>
    <t>metronidazole</t>
  </si>
  <si>
    <t>443-48-1</t>
  </si>
  <si>
    <t>diminazene</t>
  </si>
  <si>
    <t>536-71-0</t>
  </si>
  <si>
    <t>cinchonidine</t>
  </si>
  <si>
    <t>485-71-2</t>
  </si>
  <si>
    <t>cinchonine</t>
  </si>
  <si>
    <t>118-10-5</t>
  </si>
  <si>
    <t>quinine dihydrochloride</t>
  </si>
  <si>
    <t>60-93-5</t>
  </si>
  <si>
    <t>albendazole</t>
  </si>
  <si>
    <t>54965-21-8</t>
  </si>
  <si>
    <t>praziquantel</t>
  </si>
  <si>
    <t>55268-74-1</t>
  </si>
  <si>
    <t>nitazoxanide</t>
  </si>
  <si>
    <t>55981-09-4</t>
  </si>
  <si>
    <t>lumefantrine</t>
  </si>
  <si>
    <t>82186-77-4</t>
  </si>
  <si>
    <t>pyrimethamine</t>
  </si>
  <si>
    <t>58-14-0</t>
  </si>
  <si>
    <t>artesunate</t>
  </si>
  <si>
    <t>88495-63-0</t>
  </si>
  <si>
    <t>pyrantel pamoate</t>
  </si>
  <si>
    <t>22204-24-6</t>
  </si>
  <si>
    <t>benzyl benzoate</t>
  </si>
  <si>
    <t>120-51-4</t>
  </si>
  <si>
    <t>triclabendazole</t>
  </si>
  <si>
    <t>68786-66-3</t>
  </si>
  <si>
    <t>dinitolmide</t>
  </si>
  <si>
    <t>148-01-6</t>
  </si>
  <si>
    <t>decoquinate</t>
  </si>
  <si>
    <t>18507-89-6</t>
  </si>
  <si>
    <t>artemether</t>
  </si>
  <si>
    <t>71963-77-4</t>
  </si>
  <si>
    <t>tetramisole hydrochloride</t>
  </si>
  <si>
    <t>5086-74-8</t>
  </si>
  <si>
    <t>primaquine diphosphate</t>
  </si>
  <si>
    <t>63-45-6</t>
  </si>
  <si>
    <t>ronidazole</t>
  </si>
  <si>
    <t>7681-76-7</t>
  </si>
  <si>
    <t>4-hexyl-1,3-benzenediol</t>
  </si>
  <si>
    <t>136-77-6</t>
  </si>
  <si>
    <t>2-acetamido-5-nitrothiazole</t>
  </si>
  <si>
    <t>140-40-9</t>
  </si>
  <si>
    <t>artemisinin</t>
  </si>
  <si>
    <t>63968-64-9</t>
  </si>
  <si>
    <t>thiabendazole</t>
  </si>
  <si>
    <t>148-79-8</t>
  </si>
  <si>
    <t>acrichin dihydrochloride</t>
  </si>
  <si>
    <t>69-44-3</t>
  </si>
  <si>
    <t>oxfendazole</t>
  </si>
  <si>
    <t>53716-50-0</t>
  </si>
  <si>
    <t>bithionol</t>
  </si>
  <si>
    <t>97-18-7</t>
  </si>
  <si>
    <t>toltrazuril</t>
  </si>
  <si>
    <t>69004-03-1</t>
  </si>
  <si>
    <t>diethylcarbamazine citrate</t>
  </si>
  <si>
    <t>1642-54-2</t>
  </si>
  <si>
    <t>hygromycin B</t>
    <phoneticPr fontId="3" type="noConversion"/>
  </si>
  <si>
    <t>31282-04-9</t>
  </si>
  <si>
    <t>527.52</t>
  </si>
  <si>
    <t>mebendazole</t>
  </si>
  <si>
    <t>31431-39-7</t>
  </si>
  <si>
    <t>295.29</t>
  </si>
  <si>
    <t>flubendazole</t>
  </si>
  <si>
    <t>31430-15-6</t>
  </si>
  <si>
    <t>313.28</t>
  </si>
  <si>
    <t>fenbendazole</t>
  </si>
  <si>
    <t>43210-67-9</t>
  </si>
  <si>
    <t>nicarbazin</t>
  </si>
  <si>
    <t>330-95-0</t>
  </si>
  <si>
    <t>426.38</t>
  </si>
  <si>
    <t>arecoline hydrobromide</t>
  </si>
  <si>
    <t>300-08-3</t>
  </si>
  <si>
    <t>236.11</t>
  </si>
  <si>
    <t>alpha,2-dimethyl-5-nitro-1H-imidazole-1-ethanol</t>
    <phoneticPr fontId="3" type="noConversion"/>
  </si>
  <si>
    <t>3366-95-8</t>
  </si>
  <si>
    <t>185.18</t>
  </si>
  <si>
    <t>repaglinide</t>
  </si>
  <si>
    <t>135062-02-1/108157-52-4</t>
    <phoneticPr fontId="3" type="noConversion"/>
  </si>
  <si>
    <t>glimepiride</t>
  </si>
  <si>
    <t>93479-97-1</t>
  </si>
  <si>
    <t>chlorpropamide</t>
  </si>
  <si>
    <t>94-20-2</t>
  </si>
  <si>
    <t>gliclazide</t>
  </si>
  <si>
    <t>21187-98-4</t>
  </si>
  <si>
    <t>nateglinide</t>
  </si>
  <si>
    <t>105816-04-4</t>
  </si>
  <si>
    <t>vildagliptin</t>
  </si>
  <si>
    <t>274901-16-5</t>
  </si>
  <si>
    <t>miglitol</t>
  </si>
  <si>
    <t>72432-03-2</t>
  </si>
  <si>
    <t>voglibose</t>
  </si>
  <si>
    <t>83480-29-9</t>
  </si>
  <si>
    <t>rosiglitazone hydrochloride</t>
  </si>
  <si>
    <t>302543-62-0</t>
  </si>
  <si>
    <t>gliquidone</t>
  </si>
  <si>
    <t>33342-05-1</t>
  </si>
  <si>
    <t>glibenclamide</t>
  </si>
  <si>
    <t>10238-21-8</t>
  </si>
  <si>
    <t>glipizide</t>
  </si>
  <si>
    <t>29094-61-9</t>
  </si>
  <si>
    <t>tolbutamide</t>
  </si>
  <si>
    <t>64-77-7</t>
  </si>
  <si>
    <t>alogliptin benzoate</t>
  </si>
  <si>
    <t>850649-62-6</t>
  </si>
  <si>
    <t>sitagliptin phosphate monohydrate</t>
  </si>
  <si>
    <t>654671-77-9</t>
  </si>
  <si>
    <t>phenformin hydrochloride</t>
  </si>
  <si>
    <t>834-28-6</t>
  </si>
  <si>
    <t>canagliflozin</t>
  </si>
  <si>
    <t>842133-18-0</t>
  </si>
  <si>
    <t>empagliflozin</t>
  </si>
  <si>
    <t>864070-44-0</t>
  </si>
  <si>
    <t>acarbose</t>
  </si>
  <si>
    <t>56180-94-0</t>
  </si>
  <si>
    <t>epalrestat</t>
  </si>
  <si>
    <t>82159-09-9</t>
  </si>
  <si>
    <t>319.4</t>
  </si>
  <si>
    <t>linagliptin</t>
  </si>
  <si>
    <t>668270-12-0</t>
  </si>
  <si>
    <t>472.54</t>
  </si>
  <si>
    <t>sitagliptin</t>
  </si>
  <si>
    <t>486460-32-6</t>
  </si>
  <si>
    <t>trelagliptin</t>
  </si>
  <si>
    <t>865759-25-7</t>
  </si>
  <si>
    <t>beclomethasone dipropionate</t>
  </si>
  <si>
    <t>5534-09-8</t>
  </si>
  <si>
    <t>prednisolone</t>
  </si>
  <si>
    <t>50-24-8</t>
  </si>
  <si>
    <t>methylprednisolone</t>
  </si>
  <si>
    <t>83-43-2</t>
  </si>
  <si>
    <t>dexamethasone</t>
  </si>
  <si>
    <t>50-02-2</t>
    <phoneticPr fontId="3" type="noConversion"/>
  </si>
  <si>
    <t>hydrocortisone</t>
  </si>
  <si>
    <t>50-23-7</t>
  </si>
  <si>
    <t>meprednisone</t>
  </si>
  <si>
    <t>1247-42-3</t>
  </si>
  <si>
    <t>dexamethasone 21-phosphate disodium salt</t>
  </si>
  <si>
    <t>2392-39-4</t>
  </si>
  <si>
    <t>halcinonide</t>
  </si>
  <si>
    <t>3093-35-4</t>
  </si>
  <si>
    <t>triamcinolone acetonide</t>
  </si>
  <si>
    <t>76-25-5</t>
  </si>
  <si>
    <t>(R)-budesonide</t>
    <phoneticPr fontId="3" type="noConversion"/>
  </si>
  <si>
    <t>51372-29-3</t>
  </si>
  <si>
    <t>betamethasone</t>
  </si>
  <si>
    <t>378-44-9</t>
  </si>
  <si>
    <t>betamethasone 17,21-dipropionate</t>
  </si>
  <si>
    <t>5593-20-4</t>
  </si>
  <si>
    <t>clobetasol propionate</t>
  </si>
  <si>
    <t>25122-46-7</t>
  </si>
  <si>
    <t>fluocinolone acetonide</t>
  </si>
  <si>
    <t>67-73-2</t>
  </si>
  <si>
    <t>512.22</t>
  </si>
  <si>
    <t>cortisone acetate</t>
  </si>
  <si>
    <t>50-04-4</t>
  </si>
  <si>
    <t>402.48</t>
  </si>
  <si>
    <t>triamcinolone</t>
  </si>
  <si>
    <t>124-94-7</t>
  </si>
  <si>
    <t>deoxycorticosterone acetate</t>
  </si>
  <si>
    <t>56-47-3</t>
  </si>
  <si>
    <t>372.5</t>
  </si>
  <si>
    <t>fludrocortisone acetate</t>
  </si>
  <si>
    <t>514-36-3</t>
  </si>
  <si>
    <t>finasteride</t>
  </si>
  <si>
    <t>98319-26-7</t>
  </si>
  <si>
    <t>raloxifene</t>
  </si>
  <si>
    <t>84449-90-1</t>
  </si>
  <si>
    <t>473.58</t>
  </si>
  <si>
    <t>tibolone</t>
  </si>
  <si>
    <t>5630-53-5</t>
  </si>
  <si>
    <t>mifepristone</t>
  </si>
  <si>
    <t>84371-65-3</t>
  </si>
  <si>
    <t>levonorgestrel</t>
  </si>
  <si>
    <t>797-63-7</t>
  </si>
  <si>
    <t>ethynyl estradiol</t>
  </si>
  <si>
    <t>57-63-6</t>
  </si>
  <si>
    <t>sildenafil citrate</t>
  </si>
  <si>
    <t>171599-83-0</t>
  </si>
  <si>
    <t>progesterone</t>
  </si>
  <si>
    <t>57-83-0</t>
  </si>
  <si>
    <t>testosterone propionate</t>
  </si>
  <si>
    <t>57-85-2</t>
  </si>
  <si>
    <t>bicalutamide</t>
  </si>
  <si>
    <t>90357-06-5</t>
  </si>
  <si>
    <t>17a-hydroxyprogesterone caproate</t>
  </si>
  <si>
    <t>630-56-8</t>
  </si>
  <si>
    <t>diethylstilbestrol</t>
  </si>
  <si>
    <t>56-53-1</t>
  </si>
  <si>
    <t>tadalafi</t>
  </si>
  <si>
    <t>171596-29-5</t>
  </si>
  <si>
    <t>clomiphene citrate</t>
  </si>
  <si>
    <t>50-41-9</t>
  </si>
  <si>
    <t>dutasteride</t>
  </si>
  <si>
    <t>164656-23-9</t>
  </si>
  <si>
    <t>promestriene</t>
  </si>
  <si>
    <t>39219-28-8</t>
  </si>
  <si>
    <t>norethindrone</t>
  </si>
  <si>
    <t>68-22-4</t>
  </si>
  <si>
    <t>ethynodiol diacetate</t>
  </si>
  <si>
    <t>297-76-7</t>
  </si>
  <si>
    <t>estradiol benzoate</t>
  </si>
  <si>
    <t>50-50-0</t>
  </si>
  <si>
    <t>avanafil</t>
  </si>
  <si>
    <t>330784-47-9</t>
  </si>
  <si>
    <t>483.95</t>
  </si>
  <si>
    <t>drospirenone</t>
  </si>
  <si>
    <t>67392-87-4</t>
  </si>
  <si>
    <t>366.49</t>
  </si>
  <si>
    <t>mestanolone</t>
  </si>
  <si>
    <t>521-11-9</t>
  </si>
  <si>
    <t>ethisterone</t>
  </si>
  <si>
    <t>434-03-7</t>
  </si>
  <si>
    <t>yohimbine hydrochloride</t>
  </si>
  <si>
    <t>65-19-0</t>
  </si>
  <si>
    <t>quinestrol</t>
  </si>
  <si>
    <t>152-43-2</t>
  </si>
  <si>
    <t>ritodrine hydrochloride</t>
  </si>
  <si>
    <t>23239-51-2</t>
  </si>
  <si>
    <t>17a-ethynyl-1,3,5(10)-estratriene-3,17b-diol 3-methyl ether</t>
  </si>
  <si>
    <t>72-33-3</t>
  </si>
  <si>
    <t>megestrol acetate</t>
  </si>
  <si>
    <t>595-33-5</t>
  </si>
  <si>
    <t>384.51</t>
  </si>
  <si>
    <t>17-methyltestosterone</t>
  </si>
  <si>
    <t>58-18-4</t>
  </si>
  <si>
    <t>302.45</t>
  </si>
  <si>
    <t>1,3,5(10)-estratrien-3-ol-17-one</t>
  </si>
  <si>
    <t>53-16-7</t>
  </si>
  <si>
    <t>270.37</t>
  </si>
  <si>
    <t>trenbolone acetate</t>
  </si>
  <si>
    <t>10161-34-9</t>
  </si>
  <si>
    <t>chlormadinone acetate</t>
  </si>
  <si>
    <t>302-22-7</t>
  </si>
  <si>
    <t>404.93</t>
  </si>
  <si>
    <t>gossypol-acetic acid</t>
  </si>
  <si>
    <t>12542-36-8</t>
  </si>
  <si>
    <t>stanolone</t>
  </si>
  <si>
    <t>521-18-6</t>
  </si>
  <si>
    <t>medroxyprogesterone</t>
  </si>
  <si>
    <t>520-85-4</t>
  </si>
  <si>
    <t>methyltrienolone</t>
  </si>
  <si>
    <t>965-93-5</t>
  </si>
  <si>
    <t xml:space="preserve"> 284.39 </t>
  </si>
  <si>
    <t>estriol</t>
  </si>
  <si>
    <t>50-27-1</t>
  </si>
  <si>
    <t>288.38</t>
  </si>
  <si>
    <t>gestodene</t>
  </si>
  <si>
    <t>60282-87-3</t>
  </si>
  <si>
    <t>310.43</t>
  </si>
  <si>
    <t>stanozolol</t>
  </si>
  <si>
    <t>10418-03-8</t>
  </si>
  <si>
    <t>androstenedione</t>
  </si>
  <si>
    <t>63-05-8</t>
  </si>
  <si>
    <t>286.41</t>
  </si>
  <si>
    <t>pregnenolone acetate</t>
  </si>
  <si>
    <t>1778-02-5</t>
  </si>
  <si>
    <t>358.51</t>
  </si>
  <si>
    <t>cyproterone acetate</t>
    <phoneticPr fontId="3" type="noConversion"/>
  </si>
  <si>
    <t>427-51-0</t>
  </si>
  <si>
    <t>allylestrenol</t>
    <phoneticPr fontId="3" type="noConversion"/>
  </si>
  <si>
    <t>432-60-0</t>
  </si>
  <si>
    <t>methimazole</t>
  </si>
  <si>
    <t>60-56-0</t>
  </si>
  <si>
    <t>propylthiouracil</t>
  </si>
  <si>
    <t>51-52-5</t>
  </si>
  <si>
    <t>disodium pamidronate</t>
  </si>
  <si>
    <t>109552-15-0</t>
  </si>
  <si>
    <t>cinacalcet</t>
  </si>
  <si>
    <t>226256-56-0</t>
  </si>
  <si>
    <t>carbimazole</t>
  </si>
  <si>
    <t>22232-54-8</t>
  </si>
  <si>
    <t>L-thyroxine</t>
    <phoneticPr fontId="3" type="noConversion"/>
  </si>
  <si>
    <t>51-48-9</t>
  </si>
  <si>
    <t>nandrolone phenylpropionate</t>
  </si>
  <si>
    <t>62-90-8</t>
  </si>
  <si>
    <t>(+)-pilocarpine hydrochloride</t>
  </si>
  <si>
    <t>54-71-7</t>
  </si>
  <si>
    <t>bethanechol</t>
  </si>
  <si>
    <t>590-63-6</t>
  </si>
  <si>
    <t>ipratropium bromide</t>
  </si>
  <si>
    <t>22254-24-6</t>
  </si>
  <si>
    <t>raceanisodamine</t>
  </si>
  <si>
    <t>134355-54-7</t>
  </si>
  <si>
    <t>atropine sulfate</t>
  </si>
  <si>
    <t>55-48-1</t>
  </si>
  <si>
    <t>mestinon</t>
  </si>
  <si>
    <t>101-26-8</t>
  </si>
  <si>
    <t>neostigmine bromide</t>
  </si>
  <si>
    <t>114-80-7</t>
  </si>
  <si>
    <t>scopolamine hydrobromide</t>
  </si>
  <si>
    <t>114-49-8</t>
  </si>
  <si>
    <t>384.26</t>
  </si>
  <si>
    <t>dicyclomine hydrochloride</t>
    <phoneticPr fontId="3" type="noConversion"/>
  </si>
  <si>
    <t>67-92-5</t>
  </si>
  <si>
    <t>glycopyrrolate</t>
  </si>
  <si>
    <t>596-51-0</t>
  </si>
  <si>
    <t>398.33</t>
  </si>
  <si>
    <t>tropicamide</t>
  </si>
  <si>
    <t>1508-75-4</t>
  </si>
  <si>
    <t>284.35</t>
  </si>
  <si>
    <t>homatropine hydrobromide</t>
  </si>
  <si>
    <t>51-56-9</t>
  </si>
  <si>
    <t>356.25</t>
  </si>
  <si>
    <t>benactyzine hydrochloride</t>
  </si>
  <si>
    <t>57-37-4</t>
  </si>
  <si>
    <t>363.88</t>
  </si>
  <si>
    <t>penehyclidine hydrochloride (mixture of isomers)</t>
    <phoneticPr fontId="3" type="noConversion"/>
  </si>
  <si>
    <t>151937-76-7</t>
  </si>
  <si>
    <t>350.20</t>
  </si>
  <si>
    <t>ephedrine hydrochloride</t>
  </si>
  <si>
    <t>50-98-6</t>
  </si>
  <si>
    <t>brimonidine tartrate</t>
  </si>
  <si>
    <t>70359-46-5</t>
  </si>
  <si>
    <t>(R)-phenylephrine hydrochlorid</t>
    <phoneticPr fontId="3" type="noConversion"/>
  </si>
  <si>
    <t>61-76-7</t>
  </si>
  <si>
    <t>xylometazoline hydrochloride</t>
  </si>
  <si>
    <t>1218-35-5</t>
  </si>
  <si>
    <t>naphazoline</t>
  </si>
  <si>
    <t>835-31-4</t>
  </si>
  <si>
    <t>xylazine</t>
  </si>
  <si>
    <t>7361-61-7</t>
  </si>
  <si>
    <t>220.33</t>
  </si>
  <si>
    <t>vitamin B6</t>
    <phoneticPr fontId="3" type="noConversion"/>
  </si>
  <si>
    <t>8059-24-3</t>
  </si>
  <si>
    <t>vitamin E</t>
    <phoneticPr fontId="3" type="noConversion"/>
  </si>
  <si>
    <t>59-02-9/121854-78-2/18920-62-2/364-49-8/364-50-1/16826-11-2</t>
  </si>
  <si>
    <t>mecobalamin</t>
  </si>
  <si>
    <t>13422-55-4</t>
  </si>
  <si>
    <t>L(+)-ascorbic acid</t>
    <phoneticPr fontId="3" type="noConversion"/>
  </si>
  <si>
    <t>50-81-7</t>
  </si>
  <si>
    <t>folic acid</t>
  </si>
  <si>
    <t>59-30-3</t>
  </si>
  <si>
    <t>nicotinamide</t>
  </si>
  <si>
    <t>98-92-0</t>
  </si>
  <si>
    <t>inositol</t>
  </si>
  <si>
    <t>87-89-8</t>
  </si>
  <si>
    <t>fursultiamine</t>
  </si>
  <si>
    <t>804-30-8</t>
  </si>
  <si>
    <t>all-trans-retinol</t>
  </si>
  <si>
    <r>
      <t>68-26-8</t>
    </r>
    <r>
      <rPr>
        <sz val="12"/>
        <rFont val="宋体"/>
        <family val="3"/>
        <charset val="134"/>
      </rPr>
      <t>/</t>
    </r>
    <r>
      <rPr>
        <sz val="12"/>
        <rFont val="Times New Roman"/>
        <family val="1"/>
      </rPr>
      <t>11103-57-4</t>
    </r>
    <phoneticPr fontId="3" type="noConversion"/>
  </si>
  <si>
    <t>thiamine chloride</t>
  </si>
  <si>
    <t>59-43-8</t>
  </si>
  <si>
    <t>vitamin D3</t>
    <phoneticPr fontId="3" type="noConversion"/>
  </si>
  <si>
    <t>67-97-0/8024-19-9/8050-67-7</t>
  </si>
  <si>
    <t>vitamin D2</t>
    <phoneticPr fontId="3" type="noConversion"/>
  </si>
  <si>
    <t>50-14-6</t>
  </si>
  <si>
    <t>hesperidin</t>
  </si>
  <si>
    <t>520-26-3</t>
  </si>
  <si>
    <t>pyridoxal hydrochloride</t>
  </si>
  <si>
    <t>65-22-5</t>
  </si>
  <si>
    <t>vitamin K1</t>
    <phoneticPr fontId="3" type="noConversion"/>
  </si>
  <si>
    <t>84-80-0</t>
  </si>
  <si>
    <t>vitamin B12</t>
    <phoneticPr fontId="3" type="noConversion"/>
  </si>
  <si>
    <t>68-19-9</t>
  </si>
  <si>
    <t>adenine phosphate salt</t>
  </si>
  <si>
    <t>70700-30-0</t>
  </si>
  <si>
    <t>pyridoxine hydrochloride</t>
  </si>
  <si>
    <t>58-56-0</t>
  </si>
  <si>
    <t>lipoic acid</t>
  </si>
  <si>
    <t>62-46-4</t>
  </si>
  <si>
    <t>riboflavin</t>
  </si>
  <si>
    <t>83-88-5</t>
  </si>
  <si>
    <t>riboflavin 5'-monophosphate sodium salt</t>
  </si>
  <si>
    <t>130-40-5</t>
  </si>
  <si>
    <t>5'-deoxyadenosylcobalamin</t>
  </si>
  <si>
    <t>13870-90-1</t>
  </si>
  <si>
    <t>retinyl acetate</t>
    <phoneticPr fontId="3" type="noConversion"/>
  </si>
  <si>
    <t>127-47-9</t>
  </si>
  <si>
    <t>menadiol diacetate</t>
  </si>
  <si>
    <t>573-20-6</t>
  </si>
  <si>
    <t>258.27</t>
  </si>
  <si>
    <t>nicotinic acid</t>
  </si>
  <si>
    <t>59-67-6</t>
  </si>
  <si>
    <t>D-biotin</t>
    <phoneticPr fontId="3" type="noConversion"/>
  </si>
  <si>
    <t>58-85-5</t>
  </si>
  <si>
    <t>orotic acid</t>
  </si>
  <si>
    <t>65-86-1</t>
  </si>
  <si>
    <t>pyridoxine</t>
  </si>
  <si>
    <t>65-23-6</t>
  </si>
  <si>
    <t>benfotiamine</t>
  </si>
  <si>
    <t>22457-89-2</t>
  </si>
  <si>
    <t>menadione</t>
  </si>
  <si>
    <t>58-27-5</t>
  </si>
  <si>
    <t>172.18</t>
  </si>
  <si>
    <t>pyridoxamine dihydrochloride</t>
  </si>
  <si>
    <t>524-36-7</t>
  </si>
  <si>
    <t>241.11</t>
  </si>
  <si>
    <t>mycophenolate mofetil</t>
  </si>
  <si>
    <t>128794-94-5/115007-34-6</t>
  </si>
  <si>
    <t>cyclosporin A</t>
    <phoneticPr fontId="3" type="noConversion"/>
  </si>
  <si>
    <t>59865-13-3</t>
  </si>
  <si>
    <t>desloratadine</t>
  </si>
  <si>
    <t>100643-71-8</t>
  </si>
  <si>
    <t>levamisole</t>
  </si>
  <si>
    <t>14769-73-4</t>
  </si>
  <si>
    <t>epinastine</t>
  </si>
  <si>
    <t>80012-43-7</t>
  </si>
  <si>
    <t>rupatadine fumarate</t>
  </si>
  <si>
    <t>158876-82-5</t>
  </si>
  <si>
    <t>fluticasone propionate</t>
  </si>
  <si>
    <t>80474-14-2</t>
  </si>
  <si>
    <t>mycophenolic acid</t>
  </si>
  <si>
    <t>24280-93-1</t>
  </si>
  <si>
    <t>diacerein</t>
  </si>
  <si>
    <t>13739-02-1</t>
  </si>
  <si>
    <t>368.29</t>
  </si>
  <si>
    <t>pidotimod</t>
  </si>
  <si>
    <t>121808-62-6</t>
  </si>
  <si>
    <t>ferrous lactate</t>
  </si>
  <si>
    <t>5905-52-2</t>
  </si>
  <si>
    <t>zinc lactate</t>
  </si>
  <si>
    <t>16039-53-5</t>
  </si>
  <si>
    <t>calcium lactate</t>
  </si>
  <si>
    <t>814-80-2</t>
  </si>
  <si>
    <t>ferrous fumarate</t>
  </si>
  <si>
    <t>141-01-5</t>
  </si>
  <si>
    <t>potassium citrate</t>
  </si>
  <si>
    <t>866-84-2</t>
  </si>
  <si>
    <t>L-lysine hydrochloride</t>
    <phoneticPr fontId="3" type="noConversion"/>
  </si>
  <si>
    <t>10098-89-2</t>
  </si>
  <si>
    <t>L-aspartic acid</t>
    <phoneticPr fontId="3" type="noConversion"/>
  </si>
  <si>
    <t>56-84-8</t>
  </si>
  <si>
    <t>L-proline</t>
    <phoneticPr fontId="3" type="noConversion"/>
  </si>
  <si>
    <t>147-85-3/344-25-2</t>
    <phoneticPr fontId="3" type="noConversion"/>
  </si>
  <si>
    <t>cysteine hydrochloride</t>
  </si>
  <si>
    <t>10318-18-0</t>
  </si>
  <si>
    <t>DL-methionine</t>
    <phoneticPr fontId="3" type="noConversion"/>
  </si>
  <si>
    <t>59-51-8</t>
  </si>
  <si>
    <t>L(+)-arginine</t>
    <phoneticPr fontId="3" type="noConversion"/>
  </si>
  <si>
    <t>74-79-3</t>
  </si>
  <si>
    <t>L-isoleucine</t>
    <phoneticPr fontId="3" type="noConversion"/>
  </si>
  <si>
    <t>131598-62-4</t>
  </si>
  <si>
    <t>glycine</t>
  </si>
  <si>
    <t>56-40-6</t>
  </si>
  <si>
    <t>DL-tyrosine</t>
    <phoneticPr fontId="3" type="noConversion"/>
  </si>
  <si>
    <t>556-03-6</t>
  </si>
  <si>
    <t>valine</t>
  </si>
  <si>
    <t>7004-03-7</t>
  </si>
  <si>
    <t>N-carbobenzoxy-DL-leucine</t>
    <phoneticPr fontId="3" type="noConversion"/>
  </si>
  <si>
    <t>3588-60-1</t>
  </si>
  <si>
    <t>DL-phenylalanine</t>
    <phoneticPr fontId="3" type="noConversion"/>
  </si>
  <si>
    <t>150-30-1</t>
  </si>
  <si>
    <t>L-glutamic acid</t>
    <phoneticPr fontId="3" type="noConversion"/>
  </si>
  <si>
    <t>56-86-0</t>
  </si>
  <si>
    <t>D-alanine</t>
    <phoneticPr fontId="3" type="noConversion"/>
  </si>
  <si>
    <t>338-69-2</t>
  </si>
  <si>
    <t>tryptophan</t>
    <phoneticPr fontId="3" type="noConversion"/>
  </si>
  <si>
    <t>73-22-3</t>
  </si>
  <si>
    <t>cycloserine</t>
    <phoneticPr fontId="3" type="noConversion"/>
  </si>
  <si>
    <t>68-41-7</t>
  </si>
  <si>
    <t>afalanine</t>
    <phoneticPr fontId="3" type="noConversion"/>
  </si>
  <si>
    <t>2901-75-9</t>
  </si>
  <si>
    <t xml:space="preserve">	L-glutamine</t>
    <phoneticPr fontId="3" type="noConversion"/>
  </si>
  <si>
    <t>56-85-9</t>
  </si>
  <si>
    <t>adenosine 5'-monophosphate</t>
    <phoneticPr fontId="3" type="noConversion"/>
  </si>
  <si>
    <t>61-19-8</t>
  </si>
  <si>
    <t>2'-deoxyadenosine monohydrate</t>
    <phoneticPr fontId="3" type="noConversion"/>
  </si>
  <si>
    <t>16373-93-6</t>
  </si>
  <si>
    <t>N-acetyl-L-cysteine</t>
    <phoneticPr fontId="3" type="noConversion"/>
  </si>
  <si>
    <t>616-91-1</t>
  </si>
  <si>
    <t>S-adenosyl-l-methionine</t>
    <phoneticPr fontId="3" type="noConversion"/>
  </si>
  <si>
    <t>29908-03-0</t>
  </si>
  <si>
    <t>butafosfan</t>
  </si>
  <si>
    <t>17316-67-5</t>
  </si>
  <si>
    <t>calcium phosphate dibasic</t>
  </si>
  <si>
    <t>7757-93-9</t>
  </si>
  <si>
    <t>L-carnitine</t>
    <phoneticPr fontId="3" type="noConversion"/>
  </si>
  <si>
    <t>541-15-1</t>
  </si>
  <si>
    <t>zinc gluconate</t>
  </si>
  <si>
    <t>4468-02-4</t>
  </si>
  <si>
    <t>loxapine succinate salt</t>
  </si>
  <si>
    <t>27833-64-3</t>
  </si>
  <si>
    <t>ferric citrate pentahydrate</t>
  </si>
  <si>
    <t>6043-74-9</t>
  </si>
  <si>
    <t>244.94</t>
  </si>
  <si>
    <t>L-alanyl-L-glutamine</t>
    <phoneticPr fontId="8" type="noConversion"/>
  </si>
  <si>
    <t>39537-23-0</t>
    <phoneticPr fontId="8" type="noConversion"/>
  </si>
  <si>
    <t>sodium gluconate</t>
  </si>
  <si>
    <t>527-07-1</t>
  </si>
  <si>
    <t>mepivacaine</t>
    <phoneticPr fontId="3" type="noConversion"/>
  </si>
  <si>
    <t>22801-44-1</t>
  </si>
  <si>
    <t>tetracaine hydrochloride</t>
    <phoneticPr fontId="3" type="noConversion"/>
  </si>
  <si>
    <t>136-47-0</t>
  </si>
  <si>
    <t>ropivacaine</t>
    <phoneticPr fontId="3" type="noConversion"/>
  </si>
  <si>
    <t>84057-95-4</t>
  </si>
  <si>
    <t>cinchocaine</t>
    <phoneticPr fontId="3" type="noConversion"/>
  </si>
  <si>
    <t>85-79-0</t>
  </si>
  <si>
    <t>bupivacaine hydrochloride</t>
    <phoneticPr fontId="3" type="noConversion"/>
  </si>
  <si>
    <t>14252-80-3</t>
  </si>
  <si>
    <t>articaine hydrochloride</t>
    <phoneticPr fontId="3" type="noConversion"/>
  </si>
  <si>
    <t>23964-57-0</t>
  </si>
  <si>
    <t>lidocaine</t>
    <phoneticPr fontId="3" type="noConversion"/>
  </si>
  <si>
    <t>137-58-6</t>
  </si>
  <si>
    <t>Procaine hydrochloride</t>
    <phoneticPr fontId="3" type="noConversion"/>
  </si>
  <si>
    <t>51-05-8</t>
    <phoneticPr fontId="3" type="noConversion"/>
  </si>
  <si>
    <t>benzocaine</t>
    <phoneticPr fontId="3" type="noConversion"/>
  </si>
  <si>
    <t>94-09-7</t>
  </si>
  <si>
    <t>propofol</t>
    <phoneticPr fontId="3" type="noConversion"/>
  </si>
  <si>
    <t>2078-54-8</t>
  </si>
  <si>
    <t>dexmedetomidine hydrochloride</t>
    <phoneticPr fontId="3" type="noConversion"/>
  </si>
  <si>
    <t>145108-58-3</t>
  </si>
  <si>
    <t>propitocaine hydrochloride</t>
    <phoneticPr fontId="3" type="noConversion"/>
  </si>
  <si>
    <t>1786-81-8</t>
  </si>
  <si>
    <t>etomidate</t>
    <phoneticPr fontId="3" type="noConversion"/>
  </si>
  <si>
    <t>33125-97-2</t>
  </si>
  <si>
    <t>benoxinate Hydrochloride</t>
    <phoneticPr fontId="3" type="noConversion"/>
  </si>
  <si>
    <t>5987-82-6</t>
  </si>
  <si>
    <t>pramoxine hydrochloride</t>
    <phoneticPr fontId="3" type="noConversion"/>
  </si>
  <si>
    <t>637-58-1</t>
  </si>
  <si>
    <t>levobupivacaine hydrochloride</t>
    <phoneticPr fontId="3" type="noConversion"/>
  </si>
  <si>
    <t>27262-48-2</t>
  </si>
  <si>
    <t>procaine</t>
    <phoneticPr fontId="3" type="noConversion"/>
  </si>
  <si>
    <t>59-46-1</t>
  </si>
  <si>
    <t>6-methyl-2-heptanaMine</t>
    <phoneticPr fontId="3" type="noConversion"/>
  </si>
  <si>
    <t>543-82-8</t>
  </si>
  <si>
    <t>oxethazaine</t>
    <phoneticPr fontId="3" type="noConversion"/>
  </si>
  <si>
    <t>126-27-2</t>
  </si>
  <si>
    <t>calcium folinate</t>
    <phoneticPr fontId="3" type="noConversion"/>
  </si>
  <si>
    <t>1492-18-8</t>
  </si>
  <si>
    <t>511.5</t>
  </si>
  <si>
    <t>povidone iodine</t>
    <phoneticPr fontId="3" type="noConversion"/>
  </si>
  <si>
    <t>25655-41-8</t>
  </si>
  <si>
    <t>benzethonium chloride</t>
    <phoneticPr fontId="3" type="noConversion"/>
  </si>
  <si>
    <t>121-54-0</t>
  </si>
  <si>
    <t>cetylpyridinium chloride</t>
    <phoneticPr fontId="3" type="noConversion"/>
  </si>
  <si>
    <t>123-03-5</t>
  </si>
  <si>
    <t>6,9-diamino-2-ethoxyacridine lactate</t>
    <phoneticPr fontId="3" type="noConversion"/>
  </si>
  <si>
    <t>1837-57-6</t>
  </si>
  <si>
    <t>domiphen bromide</t>
    <phoneticPr fontId="3" type="noConversion"/>
  </si>
  <si>
    <t>538-71-6</t>
  </si>
  <si>
    <t>potassium sorbate</t>
    <phoneticPr fontId="3" type="noConversion"/>
  </si>
  <si>
    <t>24634-61-5</t>
  </si>
  <si>
    <t>150.22</t>
  </si>
  <si>
    <t>triclocarban</t>
    <phoneticPr fontId="3" type="noConversion"/>
  </si>
  <si>
    <t>101-20-2</t>
  </si>
  <si>
    <t>315.58</t>
  </si>
  <si>
    <t>gallic acid</t>
    <phoneticPr fontId="3" type="noConversion"/>
  </si>
  <si>
    <t>149-91-7</t>
  </si>
  <si>
    <t>9-amonoacridine</t>
    <phoneticPr fontId="3" type="noConversion"/>
  </si>
  <si>
    <t>90-45-9</t>
  </si>
  <si>
    <t>halazone</t>
    <phoneticPr fontId="3" type="noConversion"/>
  </si>
  <si>
    <t>80-13-7</t>
  </si>
  <si>
    <t>benzalkonium chloride</t>
    <phoneticPr fontId="3" type="noConversion"/>
  </si>
  <si>
    <t>8001-54-5</t>
  </si>
  <si>
    <t>thimerosal</t>
    <phoneticPr fontId="3" type="noConversion"/>
  </si>
  <si>
    <t>54-64-8</t>
  </si>
  <si>
    <t>propylparaben</t>
    <phoneticPr fontId="3" type="noConversion"/>
  </si>
  <si>
    <t>94-13-3</t>
  </si>
  <si>
    <t>methylparaben</t>
    <phoneticPr fontId="3" type="noConversion"/>
  </si>
  <si>
    <t>99-76-3</t>
  </si>
  <si>
    <t>brinzolamide</t>
    <phoneticPr fontId="3" type="noConversion"/>
  </si>
  <si>
    <t>138890-62-7</t>
  </si>
  <si>
    <t>acetazolamide</t>
    <phoneticPr fontId="3" type="noConversion"/>
  </si>
  <si>
    <t>59-66-5</t>
  </si>
  <si>
    <t>sorbitol</t>
    <phoneticPr fontId="3" type="noConversion"/>
  </si>
  <si>
    <t>50-70-4/98201-93-5</t>
    <phoneticPr fontId="3" type="noConversion"/>
  </si>
  <si>
    <t>mannitol</t>
    <phoneticPr fontId="3" type="noConversion"/>
  </si>
  <si>
    <t>87-78-5/69-65-8</t>
    <phoneticPr fontId="3" type="noConversion"/>
  </si>
  <si>
    <t>latanoprost</t>
    <phoneticPr fontId="3" type="noConversion"/>
  </si>
  <si>
    <t>130209-82-4</t>
  </si>
  <si>
    <t>chlortetracycline hydrochloride</t>
    <phoneticPr fontId="3" type="noConversion"/>
  </si>
  <si>
    <t>64-72-2</t>
  </si>
  <si>
    <t>bendazac L-lysine</t>
    <phoneticPr fontId="3" type="noConversion"/>
  </si>
  <si>
    <t>81919-14-4</t>
  </si>
  <si>
    <t>betaxolol hydrochloride</t>
    <phoneticPr fontId="3" type="noConversion"/>
  </si>
  <si>
    <t>63659-19-8</t>
  </si>
  <si>
    <t>bromfenac sodium</t>
    <phoneticPr fontId="3" type="noConversion"/>
  </si>
  <si>
    <t>91714-93-1</t>
  </si>
  <si>
    <t>sulfacetamide</t>
    <phoneticPr fontId="3" type="noConversion"/>
  </si>
  <si>
    <t>144-80-9</t>
  </si>
  <si>
    <t>carbachol</t>
    <phoneticPr fontId="3" type="noConversion"/>
  </si>
  <si>
    <t>51-83-2</t>
  </si>
  <si>
    <t>methazolamide</t>
    <phoneticPr fontId="3" type="noConversion"/>
  </si>
  <si>
    <t>554-57-4</t>
  </si>
  <si>
    <t>dipivefrin hydrochloride</t>
    <phoneticPr fontId="3" type="noConversion"/>
  </si>
  <si>
    <t>64019-93-8</t>
  </si>
  <si>
    <t xml:space="preserve"> 387.90</t>
  </si>
  <si>
    <t>dorzolamide hydrochloride</t>
    <phoneticPr fontId="3" type="noConversion"/>
  </si>
  <si>
    <t>130693-82-2</t>
  </si>
  <si>
    <t>360.9</t>
  </si>
  <si>
    <t>oxymetazoline hydrochloride</t>
    <phoneticPr fontId="3" type="noConversion"/>
  </si>
  <si>
    <t>2315-02-8</t>
  </si>
  <si>
    <t>cyhalothrin</t>
    <phoneticPr fontId="3" type="noConversion"/>
  </si>
  <si>
    <t>91465-08-6</t>
  </si>
  <si>
    <t>cartap hydrochloride</t>
    <phoneticPr fontId="3" type="noConversion"/>
  </si>
  <si>
    <t>15263-52-2</t>
    <phoneticPr fontId="3" type="noConversion"/>
  </si>
  <si>
    <t>buprofezin</t>
    <phoneticPr fontId="3" type="noConversion"/>
  </si>
  <si>
    <t>69327-76-0</t>
  </si>
  <si>
    <t>methomyl</t>
    <phoneticPr fontId="3" type="noConversion"/>
  </si>
  <si>
    <t>16752-77-5</t>
  </si>
  <si>
    <t>trichlorfon</t>
    <phoneticPr fontId="3" type="noConversion"/>
  </si>
  <si>
    <t>52-68-6</t>
  </si>
  <si>
    <t>pymetrozine</t>
    <phoneticPr fontId="3" type="noConversion"/>
  </si>
  <si>
    <t>123312-89-0</t>
  </si>
  <si>
    <t>tebufenozide</t>
    <phoneticPr fontId="3" type="noConversion"/>
  </si>
  <si>
    <t>112410-23-8</t>
  </si>
  <si>
    <t>cyromazine</t>
    <phoneticPr fontId="3" type="noConversion"/>
  </si>
  <si>
    <t>66215-27-8</t>
  </si>
  <si>
    <t>clioquinol</t>
    <phoneticPr fontId="3" type="noConversion"/>
  </si>
  <si>
    <t>130-26-7</t>
    <phoneticPr fontId="3" type="noConversion"/>
  </si>
  <si>
    <t>phenothiazine</t>
    <phoneticPr fontId="3" type="noConversion"/>
  </si>
  <si>
    <t>92-84-2</t>
  </si>
  <si>
    <t>199.27</t>
  </si>
  <si>
    <t>imidacloprid</t>
    <phoneticPr fontId="3" type="noConversion"/>
  </si>
  <si>
    <t>138261-41-3</t>
  </si>
  <si>
    <t>255.66</t>
  </si>
  <si>
    <t>1,2-dimethyl-5-nitroimidazole</t>
    <phoneticPr fontId="3" type="noConversion"/>
  </si>
  <si>
    <t>551-92-8</t>
  </si>
  <si>
    <t>piperonyl butoxide</t>
    <phoneticPr fontId="3" type="noConversion"/>
  </si>
  <si>
    <t>51-03-6</t>
  </si>
  <si>
    <t>amitraz</t>
    <phoneticPr fontId="3" type="noConversion"/>
  </si>
  <si>
    <t>33089-61-1</t>
  </si>
  <si>
    <t>clopidol</t>
    <phoneticPr fontId="3" type="noConversion"/>
  </si>
  <si>
    <t>2971-90-6</t>
  </si>
  <si>
    <t>potassium antimonyl tartrate sesquihydrate</t>
    <phoneticPr fontId="3" type="noConversion"/>
  </si>
  <si>
    <t>28300-74-5</t>
  </si>
  <si>
    <t>diazinon</t>
    <phoneticPr fontId="3" type="noConversion"/>
  </si>
  <si>
    <t>333-41-5</t>
  </si>
  <si>
    <t>propiconazole</t>
    <phoneticPr fontId="3" type="noConversion"/>
  </si>
  <si>
    <t>60207-90-1</t>
  </si>
  <si>
    <t>triadimefon</t>
    <phoneticPr fontId="3" type="noConversion"/>
  </si>
  <si>
    <t>43121-43-3</t>
  </si>
  <si>
    <t>myclobutanil</t>
    <phoneticPr fontId="3" type="noConversion"/>
  </si>
  <si>
    <t>88671-89-0</t>
    <phoneticPr fontId="3" type="noConversion"/>
  </si>
  <si>
    <t>prochloraz</t>
    <phoneticPr fontId="3" type="noConversion"/>
  </si>
  <si>
    <t>67747-09-5</t>
  </si>
  <si>
    <t>tetramethylthiuram disulfide</t>
    <phoneticPr fontId="3" type="noConversion"/>
  </si>
  <si>
    <t>137-26-8</t>
  </si>
  <si>
    <t>tebuconazole</t>
    <phoneticPr fontId="3" type="noConversion"/>
  </si>
  <si>
    <t>80443-41-0</t>
  </si>
  <si>
    <t>difenoconazole</t>
    <phoneticPr fontId="3" type="noConversion"/>
  </si>
  <si>
    <t>119446-68-3</t>
  </si>
  <si>
    <t>kresoxim-methyl</t>
    <phoneticPr fontId="3" type="noConversion"/>
  </si>
  <si>
    <t>143390-89-0</t>
  </si>
  <si>
    <t>mancozeb</t>
    <phoneticPr fontId="3" type="noConversion"/>
  </si>
  <si>
    <t>8018-01-7</t>
  </si>
  <si>
    <t>maneb</t>
    <phoneticPr fontId="3" type="noConversion"/>
  </si>
  <si>
    <t>12427-38-2</t>
  </si>
  <si>
    <t>zineb</t>
    <phoneticPr fontId="3" type="noConversion"/>
  </si>
  <si>
    <t>12122-67-7</t>
  </si>
  <si>
    <t>275.75</t>
  </si>
  <si>
    <t>imazalil</t>
    <phoneticPr fontId="3" type="noConversion"/>
  </si>
  <si>
    <t>35554-44-0</t>
  </si>
  <si>
    <t>1,3-dichloro-5,5-dimethylhydantoin</t>
    <phoneticPr fontId="3" type="noConversion"/>
  </si>
  <si>
    <t>118-52-5</t>
  </si>
  <si>
    <t>fludioxonil</t>
    <phoneticPr fontId="3" type="noConversion"/>
  </si>
  <si>
    <t>131341-86-1</t>
  </si>
  <si>
    <t xml:space="preserve"> 248.19 </t>
  </si>
  <si>
    <t>thifluzamide</t>
    <phoneticPr fontId="3" type="noConversion"/>
  </si>
  <si>
    <t>130000-40-7</t>
  </si>
  <si>
    <t xml:space="preserve"> 528.06 </t>
  </si>
  <si>
    <t>bronopol</t>
    <phoneticPr fontId="3" type="noConversion"/>
  </si>
  <si>
    <t>52-51-7</t>
  </si>
  <si>
    <t>oxolinic acid</t>
    <phoneticPr fontId="3" type="noConversion"/>
  </si>
  <si>
    <t>14698-29-4</t>
  </si>
  <si>
    <t>dichlorophen</t>
    <phoneticPr fontId="3" type="noConversion"/>
  </si>
  <si>
    <t>97-23-4</t>
  </si>
  <si>
    <t>climbazole</t>
    <phoneticPr fontId="3" type="noConversion"/>
  </si>
  <si>
    <t>38083-17-9</t>
  </si>
  <si>
    <t>oxyquinoline</t>
    <phoneticPr fontId="3" type="noConversion"/>
  </si>
  <si>
    <t>134-31-6</t>
  </si>
  <si>
    <t>bensulfuron methyl</t>
    <phoneticPr fontId="3" type="noConversion"/>
  </si>
  <si>
    <t>83055-99-6</t>
  </si>
  <si>
    <t>chlorimuron-ethyl</t>
    <phoneticPr fontId="3" type="noConversion"/>
  </si>
  <si>
    <t>90982-32-4</t>
  </si>
  <si>
    <t xml:space="preserve"> 414.82 </t>
  </si>
  <si>
    <t>atrazine</t>
    <phoneticPr fontId="3" type="noConversion"/>
  </si>
  <si>
    <t>1912-24-9</t>
  </si>
  <si>
    <t>215.68</t>
  </si>
  <si>
    <t>asulam</t>
    <phoneticPr fontId="3" type="noConversion"/>
  </si>
  <si>
    <t>3337-71-1</t>
  </si>
  <si>
    <t>chlorsulfuron</t>
    <phoneticPr fontId="3" type="noConversion"/>
  </si>
  <si>
    <t>64902-72-3</t>
  </si>
  <si>
    <t>357.77</t>
  </si>
  <si>
    <t>imazethapyr</t>
    <phoneticPr fontId="3" type="noConversion"/>
  </si>
  <si>
    <t>81335-77-5</t>
  </si>
  <si>
    <t xml:space="preserve"> 289.33 </t>
  </si>
  <si>
    <t>chlorpropham</t>
    <phoneticPr fontId="3" type="noConversion"/>
  </si>
  <si>
    <t>101-21-3</t>
  </si>
  <si>
    <t>potassium phosphate monobasic</t>
    <phoneticPr fontId="3" type="noConversion"/>
  </si>
  <si>
    <t>7778-77-0</t>
  </si>
  <si>
    <t>gibberellic acid</t>
    <phoneticPr fontId="3" type="noConversion"/>
  </si>
  <si>
    <t>77-06-5</t>
  </si>
  <si>
    <t>gibberellin A7</t>
    <phoneticPr fontId="3" type="noConversion"/>
  </si>
  <si>
    <t>510-75-8</t>
  </si>
  <si>
    <t>330.38</t>
  </si>
  <si>
    <t>forchlorfenuron</t>
    <phoneticPr fontId="3" type="noConversion"/>
  </si>
  <si>
    <t>68157-60-8</t>
  </si>
  <si>
    <t xml:space="preserve"> 247.68 </t>
  </si>
  <si>
    <t>thidiazuron</t>
    <phoneticPr fontId="3" type="noConversion"/>
  </si>
  <si>
    <t>51707-55-2</t>
  </si>
  <si>
    <t>220.25</t>
  </si>
  <si>
    <t>paclobutrazol</t>
    <phoneticPr fontId="3" type="noConversion"/>
  </si>
  <si>
    <t>76738-62-0</t>
  </si>
  <si>
    <t>293.79</t>
  </si>
  <si>
    <t>nitrovin hydrochloride</t>
    <phoneticPr fontId="3" type="noConversion"/>
  </si>
  <si>
    <t>2315-20-0</t>
  </si>
  <si>
    <t>carboxin</t>
    <phoneticPr fontId="3" type="noConversion"/>
  </si>
  <si>
    <t>5234-68-4</t>
  </si>
  <si>
    <t>235.3</t>
  </si>
  <si>
    <t>1-naphthaleneacetamide</t>
    <phoneticPr fontId="3" type="noConversion"/>
  </si>
  <si>
    <t>86-86-2</t>
  </si>
  <si>
    <t>185.22</t>
  </si>
  <si>
    <t>dyclonine hydrochloride</t>
    <phoneticPr fontId="3" type="noConversion"/>
  </si>
  <si>
    <t>536-43-6</t>
  </si>
  <si>
    <t xml:space="preserve">	atipamezole hydrochloride</t>
    <phoneticPr fontId="3" type="noConversion"/>
  </si>
  <si>
    <t>104075-48-1</t>
  </si>
  <si>
    <t>proparacaine hydrochloride</t>
    <phoneticPr fontId="3" type="noConversion"/>
  </si>
  <si>
    <t>5875-06-9</t>
  </si>
  <si>
    <t xml:space="preserve"> 330.85 </t>
  </si>
  <si>
    <t>sucrose</t>
    <phoneticPr fontId="3" type="noConversion"/>
  </si>
  <si>
    <t>57-50-1</t>
  </si>
  <si>
    <t>alendronate sodium</t>
    <phoneticPr fontId="3" type="noConversion"/>
  </si>
  <si>
    <t>121268-17-5</t>
  </si>
  <si>
    <t>minodronic acid</t>
    <phoneticPr fontId="3" type="noConversion"/>
  </si>
  <si>
    <t>180064-38-4</t>
  </si>
  <si>
    <t>ibandronic acid</t>
    <phoneticPr fontId="3" type="noConversion"/>
  </si>
  <si>
    <t>114084-78-5</t>
  </si>
  <si>
    <t>ipriflavone</t>
    <phoneticPr fontId="3" type="noConversion"/>
  </si>
  <si>
    <t>35212-22-7</t>
  </si>
  <si>
    <t>atracurium besylate</t>
    <phoneticPr fontId="3" type="noConversion"/>
  </si>
  <si>
    <t>64228-81-5</t>
  </si>
  <si>
    <t>succinylcholine chloride</t>
    <phoneticPr fontId="3" type="noConversion"/>
  </si>
  <si>
    <t xml:space="preserve">71-27-2 </t>
  </si>
  <si>
    <t>361.3</t>
  </si>
  <si>
    <t>etidronate disodium</t>
    <phoneticPr fontId="3" type="noConversion"/>
  </si>
  <si>
    <t>7414-83-7</t>
  </si>
  <si>
    <t>249.99</t>
    <phoneticPr fontId="3" type="noConversion"/>
  </si>
  <si>
    <t>vecuronium bromide</t>
    <phoneticPr fontId="3" type="noConversion"/>
  </si>
  <si>
    <t>50700-72-6</t>
  </si>
  <si>
    <t>disodium clodronate tetrahydrate</t>
    <phoneticPr fontId="3" type="noConversion"/>
  </si>
  <si>
    <t>88416-50-6</t>
    <phoneticPr fontId="3" type="noConversion"/>
  </si>
  <si>
    <t>acetamide</t>
    <phoneticPr fontId="3" type="noConversion"/>
  </si>
  <si>
    <t>60-35-5</t>
  </si>
  <si>
    <t>taurine</t>
    <phoneticPr fontId="3" type="noConversion"/>
  </si>
  <si>
    <t>107-35-7</t>
  </si>
  <si>
    <t>succimer</t>
    <phoneticPr fontId="3" type="noConversion"/>
  </si>
  <si>
    <t xml:space="preserve">304-55-2 </t>
  </si>
  <si>
    <t>methylene blue trihydrate</t>
    <phoneticPr fontId="3" type="noConversion"/>
  </si>
  <si>
    <t>7220-79-3</t>
  </si>
  <si>
    <t>glutathione</t>
    <phoneticPr fontId="3" type="noConversion"/>
  </si>
  <si>
    <t>70-18-8</t>
  </si>
  <si>
    <t>D-(-)-penicillamin</t>
    <phoneticPr fontId="3" type="noConversion"/>
  </si>
  <si>
    <t>52-67-5</t>
  </si>
  <si>
    <t>EDTA calcium disodium</t>
    <phoneticPr fontId="3" type="noConversion"/>
  </si>
  <si>
    <t>62-33-9</t>
  </si>
  <si>
    <t>deferiprone</t>
    <phoneticPr fontId="3" type="noConversion"/>
  </si>
  <si>
    <t>30652-11-0</t>
    <phoneticPr fontId="3" type="noConversion"/>
  </si>
  <si>
    <t>2,3-dimercapto-1-propanol</t>
    <phoneticPr fontId="3" type="noConversion"/>
  </si>
  <si>
    <t>59-52-9</t>
    <phoneticPr fontId="3" type="noConversion"/>
  </si>
  <si>
    <t>pralidoxime chloride</t>
    <phoneticPr fontId="3" type="noConversion"/>
  </si>
  <si>
    <t>51-15-0</t>
    <phoneticPr fontId="3" type="noConversion"/>
  </si>
  <si>
    <t>mequindox</t>
    <phoneticPr fontId="3" type="noConversion"/>
  </si>
  <si>
    <t>13297-17-1</t>
    <phoneticPr fontId="3" type="noConversion"/>
  </si>
  <si>
    <t>roxarsone</t>
    <phoneticPr fontId="3" type="noConversion"/>
  </si>
  <si>
    <t>121-19-7</t>
  </si>
  <si>
    <t>tiamulin fumarate</t>
    <phoneticPr fontId="3" type="noConversion"/>
  </si>
  <si>
    <t>55297-96-6</t>
  </si>
  <si>
    <t>amprolium hydrochloride</t>
    <phoneticPr fontId="3" type="noConversion"/>
  </si>
  <si>
    <t>137-88-2</t>
  </si>
  <si>
    <t>sulfaquinoxaline sodium</t>
    <phoneticPr fontId="3" type="noConversion"/>
  </si>
  <si>
    <t>967-80-6</t>
  </si>
  <si>
    <t>sulfaclozine</t>
    <phoneticPr fontId="3" type="noConversion"/>
  </si>
  <si>
    <t>102-65-8</t>
  </si>
  <si>
    <t>abamectin</t>
    <phoneticPr fontId="3" type="noConversion"/>
  </si>
  <si>
    <t>71751-41-2</t>
  </si>
  <si>
    <t>dimethomorph</t>
    <phoneticPr fontId="3" type="noConversion"/>
  </si>
  <si>
    <t>110488-70-5</t>
  </si>
  <si>
    <t>387.86</t>
    <phoneticPr fontId="3" type="noConversion"/>
  </si>
  <si>
    <t>fosinopril sodium</t>
    <phoneticPr fontId="3" type="noConversion"/>
  </si>
  <si>
    <t>88889-14-9</t>
  </si>
  <si>
    <t>salinomycin</t>
    <phoneticPr fontId="3" type="noConversion"/>
  </si>
  <si>
    <t>53003-10-4</t>
  </si>
  <si>
    <t>772.98</t>
    <phoneticPr fontId="3" type="noConversion"/>
  </si>
  <si>
    <t>benzoin tincture</t>
    <phoneticPr fontId="3" type="noConversion"/>
  </si>
  <si>
    <t>9000-72-0</t>
  </si>
  <si>
    <t>chloroquine diphosphate</t>
    <phoneticPr fontId="3" type="noConversion"/>
  </si>
  <si>
    <t>50-63-5</t>
  </si>
  <si>
    <t>carmustine</t>
    <phoneticPr fontId="3" type="noConversion"/>
  </si>
  <si>
    <t xml:space="preserve">154-93-8 </t>
  </si>
  <si>
    <t>214.05</t>
    <phoneticPr fontId="3" type="noConversion"/>
  </si>
  <si>
    <t>niclosamide</t>
    <phoneticPr fontId="3" type="noConversion"/>
  </si>
  <si>
    <t>50-65-7</t>
  </si>
  <si>
    <t>gabexate mesylate</t>
    <phoneticPr fontId="3" type="noConversion"/>
  </si>
  <si>
    <t>56974-61-9</t>
  </si>
  <si>
    <t>417.48</t>
    <phoneticPr fontId="3" type="noConversion"/>
  </si>
  <si>
    <t>indocyanine green</t>
    <phoneticPr fontId="3" type="noConversion"/>
  </si>
  <si>
    <t>3599-32-4</t>
  </si>
  <si>
    <t>tiopronin</t>
    <phoneticPr fontId="3" type="noConversion"/>
  </si>
  <si>
    <t>1953-02-2</t>
  </si>
  <si>
    <t>lecithin</t>
    <phoneticPr fontId="3" type="noConversion"/>
  </si>
  <si>
    <t>8002-43-5</t>
  </si>
  <si>
    <t>inosine</t>
    <phoneticPr fontId="3" type="noConversion"/>
  </si>
  <si>
    <t>58-63-9</t>
  </si>
  <si>
    <t>rimantadine hydrochloride</t>
    <phoneticPr fontId="3" type="noConversion"/>
  </si>
  <si>
    <t>1501-84-4</t>
  </si>
  <si>
    <t>1-adamantanamine hydrochloride</t>
    <phoneticPr fontId="3" type="noConversion"/>
  </si>
  <si>
    <t>665-66-7</t>
  </si>
  <si>
    <t>bilirubin</t>
    <phoneticPr fontId="3" type="noConversion"/>
  </si>
  <si>
    <t>635-65-4</t>
  </si>
  <si>
    <t>mevastatin</t>
    <phoneticPr fontId="3" type="noConversion"/>
  </si>
  <si>
    <t>73573-88-3</t>
  </si>
  <si>
    <t>390.51</t>
    <phoneticPr fontId="3" type="noConversion"/>
  </si>
  <si>
    <t>atazanavir sulfate</t>
    <phoneticPr fontId="3" type="noConversion"/>
  </si>
  <si>
    <t>229975-97-7</t>
  </si>
  <si>
    <t>802.93</t>
    <phoneticPr fontId="3" type="noConversion"/>
  </si>
  <si>
    <t>dicyclanil</t>
    <phoneticPr fontId="3" type="noConversion"/>
  </si>
  <si>
    <t>112636-83-6</t>
  </si>
  <si>
    <t>arsanilic acid</t>
    <phoneticPr fontId="3" type="noConversion"/>
  </si>
  <si>
    <t>98-50-0</t>
  </si>
  <si>
    <t>cycloheximide</t>
    <phoneticPr fontId="3" type="noConversion"/>
  </si>
  <si>
    <t>66-81-9</t>
  </si>
  <si>
    <t xml:space="preserve"> 281.35</t>
    <phoneticPr fontId="3" type="noConversion"/>
  </si>
  <si>
    <t>daidzein</t>
    <phoneticPr fontId="3" type="noConversion"/>
  </si>
  <si>
    <t>486-66-8</t>
  </si>
  <si>
    <t>osthole</t>
    <phoneticPr fontId="3" type="noConversion"/>
  </si>
  <si>
    <t>484-12-8</t>
  </si>
  <si>
    <t>genistein</t>
    <phoneticPr fontId="3" type="noConversion"/>
  </si>
  <si>
    <t>446-72-0</t>
  </si>
  <si>
    <t>tea polyphenol</t>
    <phoneticPr fontId="3" type="noConversion"/>
  </si>
  <si>
    <t>84650-60-2</t>
  </si>
  <si>
    <t>rutin</t>
    <phoneticPr fontId="3" type="noConversion"/>
  </si>
  <si>
    <t>153-18-4</t>
  </si>
  <si>
    <t>naringin</t>
    <phoneticPr fontId="3" type="noConversion"/>
  </si>
  <si>
    <t>10236-47-2</t>
  </si>
  <si>
    <t>naringenin</t>
    <phoneticPr fontId="3" type="noConversion"/>
  </si>
  <si>
    <t>480-41-1</t>
  </si>
  <si>
    <t>hesperetin</t>
    <phoneticPr fontId="3" type="noConversion"/>
  </si>
  <si>
    <t>520-33-2</t>
  </si>
  <si>
    <t>isotretinoin</t>
    <phoneticPr fontId="3" type="noConversion"/>
  </si>
  <si>
    <t>4759-48-2</t>
  </si>
  <si>
    <t>avobenzone</t>
    <phoneticPr fontId="3" type="noConversion"/>
  </si>
  <si>
    <t>70356-09-1</t>
  </si>
  <si>
    <t>titanium dioxide</t>
    <phoneticPr fontId="3" type="noConversion"/>
  </si>
  <si>
    <t>13463-67-7/1317-80-2/1317-70-0</t>
    <phoneticPr fontId="3" type="noConversion"/>
  </si>
  <si>
    <t>synthetic camphor</t>
    <phoneticPr fontId="3" type="noConversion"/>
  </si>
  <si>
    <t>76-22-2</t>
  </si>
  <si>
    <t>crotamiton</t>
    <phoneticPr fontId="3" type="noConversion"/>
  </si>
  <si>
    <t>483-63-6</t>
  </si>
  <si>
    <t>tretinoin</t>
    <phoneticPr fontId="3" type="noConversion"/>
  </si>
  <si>
    <t>302-79-4</t>
  </si>
  <si>
    <t>allantoin</t>
    <phoneticPr fontId="3" type="noConversion"/>
  </si>
  <si>
    <t>97-59-6</t>
  </si>
  <si>
    <t>piroctone olamine</t>
    <phoneticPr fontId="3" type="noConversion"/>
  </si>
  <si>
    <t>68890-66-4</t>
  </si>
  <si>
    <t>brompheniramine hydrogen maleate</t>
    <phoneticPr fontId="3" type="noConversion"/>
  </si>
  <si>
    <t>980-71-2</t>
  </si>
  <si>
    <t>tazarotene</t>
    <phoneticPr fontId="3" type="noConversion"/>
  </si>
  <si>
    <t>118292-40-3</t>
  </si>
  <si>
    <t>aspartame</t>
    <phoneticPr fontId="3" type="noConversion"/>
  </si>
  <si>
    <t>22839-47-0</t>
  </si>
  <si>
    <t>denatonium benzoate anhydrous</t>
    <phoneticPr fontId="3" type="noConversion"/>
  </si>
  <si>
    <t>3734-33-6</t>
  </si>
  <si>
    <t>vanillin</t>
    <phoneticPr fontId="3" type="noConversion"/>
  </si>
  <si>
    <t xml:space="preserve">121-33-5  </t>
  </si>
  <si>
    <t>iopromide</t>
    <phoneticPr fontId="3" type="noConversion"/>
  </si>
  <si>
    <t>73334-07-3</t>
  </si>
  <si>
    <t>791.11</t>
    <phoneticPr fontId="3" type="noConversion"/>
  </si>
  <si>
    <t>benzamidine hydrochloride</t>
    <phoneticPr fontId="3" type="noConversion"/>
  </si>
  <si>
    <t>1670-14-0</t>
  </si>
  <si>
    <t xml:space="preserve"> 156.61 </t>
    <phoneticPr fontId="3" type="noConversion"/>
  </si>
  <si>
    <t>altretamine</t>
  </si>
  <si>
    <t>645-05-6</t>
  </si>
  <si>
    <t>ifosfamide</t>
  </si>
  <si>
    <t>3778-73-2</t>
  </si>
  <si>
    <t>oxaliplatin</t>
  </si>
  <si>
    <t>61825-94-3</t>
  </si>
  <si>
    <t>capecitabine</t>
  </si>
  <si>
    <t>154361-50-9</t>
  </si>
  <si>
    <t>aminoglutethimide</t>
  </si>
  <si>
    <t>125-84-8</t>
  </si>
  <si>
    <t>bepotastine besilate</t>
  </si>
  <si>
    <t>190786-44-8</t>
  </si>
  <si>
    <t>topotecan hydrochloride</t>
  </si>
  <si>
    <t xml:space="preserve">119413-54-6 </t>
  </si>
  <si>
    <t>150399-23-8</t>
  </si>
  <si>
    <t>2207-75-2</t>
  </si>
  <si>
    <t>118072-93-8</t>
  </si>
  <si>
    <t>52-24-4</t>
  </si>
  <si>
    <t>183204-72-0</t>
  </si>
  <si>
    <t>656247-18-6</t>
  </si>
  <si>
    <t>71-58-9</t>
  </si>
  <si>
    <t>148-82-3</t>
  </si>
  <si>
    <t>571190-30-2</t>
  </si>
  <si>
    <t>473-98-3</t>
  </si>
  <si>
    <t>pemetrexed disodium</t>
  </si>
  <si>
    <t>oxonic acid potassium salt</t>
  </si>
  <si>
    <t>zoledronic acid</t>
  </si>
  <si>
    <t>triethylenethiophosphoramide</t>
  </si>
  <si>
    <t>tipiracil</t>
  </si>
  <si>
    <t>279.10</t>
  </si>
  <si>
    <t>nintedanib ethanesulfonate salt</t>
  </si>
  <si>
    <t>649.76</t>
  </si>
  <si>
    <t>medroxyprogesterone acetate</t>
  </si>
  <si>
    <t>386.52</t>
  </si>
  <si>
    <t>melphalan</t>
  </si>
  <si>
    <t>305.2</t>
  </si>
  <si>
    <t>palbociclib</t>
  </si>
  <si>
    <t>betulin</t>
  </si>
  <si>
    <t>89778-27-8</t>
  </si>
  <si>
    <t>566-48-3</t>
  </si>
  <si>
    <t>209783-80-2</t>
  </si>
  <si>
    <t>857890-39-2</t>
  </si>
  <si>
    <t>755037-03-7</t>
  </si>
  <si>
    <t>7689-3-4</t>
  </si>
  <si>
    <t>123948-87-8</t>
  </si>
  <si>
    <t>33419-42-0</t>
  </si>
  <si>
    <t>136572-09-3</t>
  </si>
  <si>
    <t>33069-62-4</t>
  </si>
  <si>
    <t>toremifene citrate</t>
  </si>
  <si>
    <t>camptothccin</t>
  </si>
  <si>
    <t>topotecan</t>
  </si>
  <si>
    <t>etoposide</t>
  </si>
  <si>
    <t>formestane</t>
  </si>
  <si>
    <t>entinostat</t>
  </si>
  <si>
    <t>lenvatinib Mesylate</t>
  </si>
  <si>
    <t>regorafenib</t>
  </si>
  <si>
    <t>irinotecan hydrochloride trihydrate</t>
  </si>
  <si>
    <t>paclitaxel</t>
  </si>
  <si>
    <t>853.91</t>
  </si>
  <si>
    <t>5-fluorouracil</t>
  </si>
  <si>
    <t>154229-18-2</t>
  </si>
  <si>
    <t>41575-94-4</t>
  </si>
  <si>
    <t>446-86-6</t>
  </si>
  <si>
    <t>6055-19-2</t>
  </si>
  <si>
    <t>147-94-4</t>
  </si>
  <si>
    <t>796967-16-3</t>
  </si>
  <si>
    <t>444731-52-6</t>
  </si>
  <si>
    <t>877399-52-5</t>
  </si>
  <si>
    <t>184475-35-2</t>
  </si>
  <si>
    <t>4750207-59-1</t>
  </si>
  <si>
    <t>183319-69-9</t>
  </si>
  <si>
    <t>863127-77-9</t>
  </si>
  <si>
    <t>6112-76-1</t>
  </si>
  <si>
    <t>120511-73-1</t>
  </si>
  <si>
    <t>380843-75-4</t>
  </si>
  <si>
    <t>763113-22-0</t>
  </si>
  <si>
    <t>10212-25-6</t>
  </si>
  <si>
    <t>13311-84-7</t>
  </si>
  <si>
    <t>305-03-3</t>
  </si>
  <si>
    <t>70674-90-7</t>
  </si>
  <si>
    <t>abiraterone acetate</t>
  </si>
  <si>
    <t>carboplatin</t>
  </si>
  <si>
    <t>azathioprine</t>
  </si>
  <si>
    <t>cyclophosphamide monohydrate</t>
  </si>
  <si>
    <t>cytarabine</t>
  </si>
  <si>
    <t>linifanib</t>
  </si>
  <si>
    <t>pazopanib</t>
  </si>
  <si>
    <t>crizotinib</t>
  </si>
  <si>
    <t>gefitinib</t>
  </si>
  <si>
    <t>sorafenib tosylate</t>
  </si>
  <si>
    <t>637.03</t>
  </si>
  <si>
    <t>erlotinib hydrochloride</t>
  </si>
  <si>
    <t>429.90</t>
  </si>
  <si>
    <t>dasatinib monohydrate</t>
  </si>
  <si>
    <t>506.02</t>
  </si>
  <si>
    <t>6-mercaptopurine monohydrate</t>
  </si>
  <si>
    <t>170.19</t>
  </si>
  <si>
    <t>anastrozole</t>
  </si>
  <si>
    <t>293.37</t>
  </si>
  <si>
    <t>bosutinib</t>
  </si>
  <si>
    <t>530.45</t>
  </si>
  <si>
    <t>olaparib</t>
  </si>
  <si>
    <t>434.47</t>
  </si>
  <si>
    <t>2,2'-anhydro-1-beta-D-arabinofuranosylcytosine hydrochloride</t>
  </si>
  <si>
    <t>261.66</t>
  </si>
  <si>
    <t>flutamide</t>
  </si>
  <si>
    <t>chlorambucil</t>
  </si>
  <si>
    <t xml:space="preserve">catharanthine sulfate </t>
  </si>
  <si>
    <t>434.51</t>
  </si>
  <si>
    <t>metformin hydrochloride</t>
  </si>
  <si>
    <t>1115-70-4</t>
  </si>
  <si>
    <t>rapamycin</t>
    <phoneticPr fontId="2" type="noConversion"/>
  </si>
  <si>
    <t>53123-88-9</t>
    <phoneticPr fontId="2" type="noConversion"/>
  </si>
  <si>
    <t>Concentration</t>
    <phoneticPr fontId="3" type="noConversion"/>
  </si>
  <si>
    <t>50 mM</t>
    <phoneticPr fontId="2" type="noConversion"/>
  </si>
  <si>
    <t>100 μM</t>
    <phoneticPr fontId="2" type="noConversion"/>
  </si>
  <si>
    <t xml:space="preserve"> </t>
    <phoneticPr fontId="2" type="noConversion"/>
  </si>
  <si>
    <t>Drug Name</t>
    <phoneticPr fontId="3" type="noConversion"/>
  </si>
  <si>
    <t>CAS Number</t>
    <phoneticPr fontId="3" type="noConversion"/>
  </si>
  <si>
    <t>Molecular Number</t>
    <phoneticPr fontId="3" type="noConversion"/>
  </si>
  <si>
    <t>Concentration (μM)</t>
    <phoneticPr fontId="3" type="noConversion"/>
  </si>
  <si>
    <t>Control group</t>
    <phoneticPr fontId="3" type="noConversion"/>
  </si>
  <si>
    <t>paroxetine-d4 hydrochloride</t>
    <phoneticPr fontId="3" type="noConversion"/>
  </si>
  <si>
    <t>2-propenamide</t>
    <phoneticPr fontId="3" type="noConversion"/>
  </si>
  <si>
    <t>N-acetylglycinamide</t>
    <phoneticPr fontId="3" type="noConversion"/>
  </si>
  <si>
    <t>donepezil hydrochloride</t>
    <phoneticPr fontId="3" type="noConversion"/>
  </si>
  <si>
    <t>1st</t>
    <phoneticPr fontId="2" type="noConversion"/>
  </si>
  <si>
    <t>2nd</t>
    <phoneticPr fontId="2" type="noConversion"/>
  </si>
  <si>
    <t>3rd</t>
    <phoneticPr fontId="2" type="noConversion"/>
  </si>
  <si>
    <t>4th</t>
    <phoneticPr fontId="2" type="noConversion"/>
  </si>
  <si>
    <t>5th</t>
    <phoneticPr fontId="2" type="noConversion"/>
  </si>
  <si>
    <t>6th</t>
    <phoneticPr fontId="2" type="noConversion"/>
  </si>
  <si>
    <t>7th</t>
    <phoneticPr fontId="2" type="noConversion"/>
  </si>
  <si>
    <t>8th</t>
    <phoneticPr fontId="2" type="noConversion"/>
  </si>
  <si>
    <t>9th</t>
    <phoneticPr fontId="2" type="noConversion"/>
  </si>
  <si>
    <t>10th</t>
    <phoneticPr fontId="2" type="noConversion"/>
  </si>
  <si>
    <t>11th</t>
    <phoneticPr fontId="2" type="noConversion"/>
  </si>
  <si>
    <t>12th</t>
    <phoneticPr fontId="2" type="noConversion"/>
  </si>
  <si>
    <t>13th</t>
    <phoneticPr fontId="2" type="noConversion"/>
  </si>
  <si>
    <t>14th</t>
    <phoneticPr fontId="2" type="noConversion"/>
  </si>
  <si>
    <t>15th</t>
    <phoneticPr fontId="2" type="noConversion"/>
  </si>
  <si>
    <t>lifespan of each worm (days)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</si>
</sst>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_);[Red]\(0.00\)"/>
    <numFmt numFmtId="178" formatCode="0_ "/>
    <numFmt numFmtId="179" formatCode="0_);[Red]\(0\)"/>
  </numFmts>
  <fonts count="12" x14ac:knownFonts="1">
    <font>
      <sz val="11"/>
      <color theme="1"/>
      <name val="等线"/>
      <family val="2"/>
      <scheme val="minor"/>
    </font>
    <font>
      <b/>
      <sz val="12"/>
      <name val="Times New Roman"/>
      <family val="1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name val="宋体"/>
      <family val="3"/>
      <charset val="134"/>
    </font>
    <font>
      <sz val="12"/>
      <color theme="1"/>
      <name val="Times New Roman"/>
      <family val="1"/>
    </font>
    <font>
      <sz val="9"/>
      <name val="等线"/>
      <family val="2"/>
      <charset val="134"/>
      <scheme val="minor"/>
    </font>
    <font>
      <b/>
      <sz val="12"/>
      <color theme="1"/>
      <name val="Times New Roman"/>
      <family val="1"/>
    </font>
    <font>
      <sz val="11"/>
      <color indexed="8"/>
      <name val="宋体"/>
      <family val="3"/>
      <charset val="134"/>
    </font>
    <font>
      <b/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34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69">
    <xf numFmtId="0" fontId="0" fillId="0" borderId="0" xfId="0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176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77" fontId="0" fillId="0" borderId="0" xfId="0" applyNumberFormat="1"/>
    <xf numFmtId="176" fontId="0" fillId="0" borderId="0" xfId="0" applyNumberFormat="1"/>
    <xf numFmtId="0" fontId="0" fillId="0" borderId="0" xfId="0" applyFont="1"/>
    <xf numFmtId="0" fontId="0" fillId="0" borderId="0" xfId="0" applyFill="1"/>
    <xf numFmtId="0" fontId="5" fillId="0" borderId="0" xfId="0" applyFont="1" applyFill="1" applyAlignment="1">
      <alignment horizontal="left"/>
    </xf>
    <xf numFmtId="176" fontId="1" fillId="0" borderId="1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0" fontId="4" fillId="0" borderId="1" xfId="5" applyFont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/>
    </xf>
    <xf numFmtId="0" fontId="4" fillId="0" borderId="1" xfId="7" applyFont="1" applyBorder="1" applyAlignment="1">
      <alignment horizontal="center" vertical="center" wrapText="1"/>
    </xf>
    <xf numFmtId="0" fontId="4" fillId="0" borderId="1" xfId="8" applyFont="1" applyBorder="1" applyAlignment="1">
      <alignment horizontal="center" vertical="center" wrapText="1"/>
    </xf>
    <xf numFmtId="49" fontId="4" fillId="0" borderId="1" xfId="9" applyNumberFormat="1" applyFont="1" applyBorder="1" applyAlignment="1">
      <alignment horizontal="center" vertical="center" wrapText="1"/>
    </xf>
    <xf numFmtId="49" fontId="4" fillId="0" borderId="1" xfId="10" applyNumberFormat="1" applyFont="1" applyBorder="1" applyAlignment="1">
      <alignment horizontal="center" vertical="center" wrapText="1"/>
    </xf>
    <xf numFmtId="49" fontId="4" fillId="0" borderId="1" xfId="11" applyNumberFormat="1" applyFont="1" applyBorder="1" applyAlignment="1">
      <alignment horizontal="center" vertical="center" wrapText="1"/>
    </xf>
    <xf numFmtId="49" fontId="4" fillId="0" borderId="1" xfId="12" applyNumberFormat="1" applyFont="1" applyBorder="1" applyAlignment="1">
      <alignment horizontal="center" vertical="center" wrapText="1"/>
    </xf>
    <xf numFmtId="176" fontId="4" fillId="0" borderId="1" xfId="2" applyNumberFormat="1" applyFont="1" applyBorder="1" applyAlignment="1">
      <alignment horizontal="center" vertical="center"/>
    </xf>
    <xf numFmtId="0" fontId="4" fillId="0" borderId="1" xfId="13" applyFont="1" applyBorder="1" applyAlignment="1">
      <alignment horizontal="center" vertical="center" wrapText="1"/>
    </xf>
    <xf numFmtId="0" fontId="4" fillId="0" borderId="1" xfId="14" applyFont="1" applyBorder="1" applyAlignment="1">
      <alignment horizontal="center" vertical="center" wrapText="1"/>
    </xf>
    <xf numFmtId="49" fontId="4" fillId="0" borderId="1" xfId="15" applyNumberFormat="1" applyFont="1" applyBorder="1" applyAlignment="1">
      <alignment horizontal="center" vertical="center" wrapText="1"/>
    </xf>
    <xf numFmtId="0" fontId="4" fillId="0" borderId="1" xfId="14" applyFont="1" applyBorder="1" applyAlignment="1">
      <alignment horizontal="center" vertical="center"/>
    </xf>
    <xf numFmtId="0" fontId="4" fillId="0" borderId="1" xfId="16" applyFont="1" applyBorder="1" applyAlignment="1">
      <alignment horizontal="center" vertical="center" wrapText="1"/>
    </xf>
    <xf numFmtId="49" fontId="4" fillId="0" borderId="1" xfId="17" applyNumberFormat="1" applyFont="1" applyBorder="1" applyAlignment="1">
      <alignment horizontal="center" vertical="center" wrapText="1"/>
    </xf>
    <xf numFmtId="49" fontId="4" fillId="0" borderId="1" xfId="18" applyNumberFormat="1" applyFont="1" applyBorder="1" applyAlignment="1">
      <alignment horizontal="center" vertical="center" wrapText="1"/>
    </xf>
    <xf numFmtId="49" fontId="4" fillId="0" borderId="1" xfId="19" applyNumberFormat="1" applyFont="1" applyBorder="1" applyAlignment="1">
      <alignment horizontal="center" vertical="center" wrapText="1"/>
    </xf>
    <xf numFmtId="49" fontId="4" fillId="0" borderId="1" xfId="20" applyNumberFormat="1" applyFont="1" applyBorder="1" applyAlignment="1">
      <alignment horizontal="center" vertical="center" wrapText="1"/>
    </xf>
    <xf numFmtId="49" fontId="4" fillId="0" borderId="1" xfId="21" applyNumberFormat="1" applyFont="1" applyBorder="1" applyAlignment="1">
      <alignment horizontal="center" vertical="center" wrapText="1"/>
    </xf>
    <xf numFmtId="0" fontId="4" fillId="0" borderId="1" xfId="22" applyFont="1" applyBorder="1" applyAlignment="1">
      <alignment horizontal="center" vertical="center" wrapText="1"/>
    </xf>
    <xf numFmtId="49" fontId="4" fillId="0" borderId="1" xfId="23" applyNumberFormat="1" applyFont="1" applyBorder="1" applyAlignment="1">
      <alignment horizontal="center" vertical="center" wrapText="1"/>
    </xf>
    <xf numFmtId="49" fontId="4" fillId="0" borderId="1" xfId="24" applyNumberFormat="1" applyFont="1" applyBorder="1" applyAlignment="1">
      <alignment horizontal="center" vertical="center" wrapText="1"/>
    </xf>
    <xf numFmtId="0" fontId="4" fillId="0" borderId="1" xfId="24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2" applyNumberFormat="1" applyFont="1" applyFill="1" applyBorder="1" applyAlignment="1">
      <alignment horizontal="center" vertical="center"/>
    </xf>
    <xf numFmtId="177" fontId="7" fillId="0" borderId="7" xfId="0" applyNumberFormat="1" applyFont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4" fillId="0" borderId="1" xfId="25" applyFont="1" applyBorder="1" applyAlignment="1">
      <alignment horizontal="center" vertical="center" wrapText="1"/>
    </xf>
    <xf numFmtId="0" fontId="4" fillId="0" borderId="1" xfId="25" applyFont="1" applyBorder="1" applyAlignment="1">
      <alignment horizontal="center" vertical="center"/>
    </xf>
    <xf numFmtId="49" fontId="4" fillId="0" borderId="1" xfId="26" applyNumberFormat="1" applyFont="1" applyBorder="1" applyAlignment="1">
      <alignment horizontal="center" vertical="center" wrapText="1"/>
    </xf>
    <xf numFmtId="0" fontId="4" fillId="0" borderId="1" xfId="27" applyFont="1" applyBorder="1" applyAlignment="1">
      <alignment horizontal="center" vertical="center" wrapText="1"/>
    </xf>
    <xf numFmtId="0" fontId="4" fillId="0" borderId="1" xfId="28" applyFont="1" applyBorder="1" applyAlignment="1">
      <alignment horizontal="center" vertical="center" wrapText="1"/>
    </xf>
    <xf numFmtId="49" fontId="4" fillId="0" borderId="1" xfId="29" applyNumberFormat="1" applyFont="1" applyBorder="1" applyAlignment="1">
      <alignment horizontal="center" vertical="center" wrapText="1"/>
    </xf>
    <xf numFmtId="0" fontId="4" fillId="0" borderId="1" xfId="29" applyFont="1" applyBorder="1" applyAlignment="1">
      <alignment horizontal="center" vertical="center" wrapText="1"/>
    </xf>
    <xf numFmtId="0" fontId="4" fillId="0" borderId="1" xfId="30" applyFont="1" applyBorder="1" applyAlignment="1">
      <alignment horizontal="center" vertical="center" wrapText="1"/>
    </xf>
    <xf numFmtId="0" fontId="4" fillId="0" borderId="1" xfId="31" applyFont="1" applyBorder="1" applyAlignment="1">
      <alignment horizontal="center" vertical="center" wrapText="1"/>
    </xf>
    <xf numFmtId="0" fontId="4" fillId="0" borderId="1" xfId="32" applyFont="1" applyBorder="1" applyAlignment="1">
      <alignment horizontal="center" vertical="center" wrapText="1"/>
    </xf>
    <xf numFmtId="49" fontId="4" fillId="0" borderId="1" xfId="33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4" fillId="0" borderId="1" xfId="34" applyFont="1" applyBorder="1" applyAlignment="1">
      <alignment horizontal="center" vertical="center" wrapText="1"/>
    </xf>
    <xf numFmtId="0" fontId="4" fillId="0" borderId="1" xfId="35" applyFont="1" applyBorder="1" applyAlignment="1">
      <alignment horizontal="center" vertical="center" wrapText="1"/>
    </xf>
    <xf numFmtId="0" fontId="4" fillId="0" borderId="1" xfId="36" applyFont="1" applyBorder="1" applyAlignment="1">
      <alignment horizontal="center" vertical="center" wrapText="1"/>
    </xf>
    <xf numFmtId="0" fontId="7" fillId="0" borderId="1" xfId="25" applyFont="1" applyBorder="1" applyAlignment="1">
      <alignment horizontal="center" vertical="center"/>
    </xf>
    <xf numFmtId="178" fontId="7" fillId="0" borderId="12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37" applyFont="1" applyBorder="1" applyAlignment="1">
      <alignment horizontal="center" vertical="center" wrapText="1"/>
    </xf>
    <xf numFmtId="49" fontId="4" fillId="0" borderId="1" xfId="38" applyNumberFormat="1" applyFont="1" applyBorder="1" applyAlignment="1">
      <alignment horizontal="center" vertical="center" wrapText="1"/>
    </xf>
    <xf numFmtId="0" fontId="4" fillId="0" borderId="1" xfId="38" applyFont="1" applyBorder="1" applyAlignment="1">
      <alignment horizontal="center" vertical="center" wrapText="1"/>
    </xf>
    <xf numFmtId="49" fontId="4" fillId="0" borderId="1" xfId="39" applyNumberFormat="1" applyFont="1" applyBorder="1" applyAlignment="1">
      <alignment horizontal="center" vertical="center" wrapText="1"/>
    </xf>
    <xf numFmtId="0" fontId="4" fillId="0" borderId="1" xfId="40" applyFont="1" applyBorder="1" applyAlignment="1">
      <alignment horizontal="center" vertical="center" wrapText="1"/>
    </xf>
    <xf numFmtId="0" fontId="4" fillId="0" borderId="1" xfId="41" applyFont="1" applyBorder="1" applyAlignment="1">
      <alignment horizontal="center" vertical="center" wrapText="1"/>
    </xf>
    <xf numFmtId="0" fontId="4" fillId="0" borderId="1" xfId="41" applyFont="1" applyBorder="1" applyAlignment="1">
      <alignment horizontal="center" vertical="center"/>
    </xf>
    <xf numFmtId="49" fontId="4" fillId="0" borderId="1" xfId="42" applyNumberFormat="1" applyFont="1" applyBorder="1" applyAlignment="1">
      <alignment horizontal="center" vertical="center" wrapText="1"/>
    </xf>
    <xf numFmtId="0" fontId="4" fillId="0" borderId="1" xfId="43" applyFont="1" applyBorder="1" applyAlignment="1">
      <alignment horizontal="center" vertical="center" wrapText="1"/>
    </xf>
    <xf numFmtId="49" fontId="4" fillId="0" borderId="1" xfId="44" applyNumberFormat="1" applyFont="1" applyBorder="1" applyAlignment="1">
      <alignment horizontal="center" vertical="center" wrapText="1"/>
    </xf>
    <xf numFmtId="49" fontId="4" fillId="0" borderId="1" xfId="45" applyNumberFormat="1" applyFont="1" applyBorder="1" applyAlignment="1">
      <alignment horizontal="center" vertical="center" wrapText="1"/>
    </xf>
    <xf numFmtId="49" fontId="4" fillId="0" borderId="1" xfId="46" applyNumberFormat="1" applyFont="1" applyBorder="1" applyAlignment="1">
      <alignment horizontal="center" vertical="center" wrapText="1"/>
    </xf>
    <xf numFmtId="0" fontId="4" fillId="0" borderId="1" xfId="47" applyFont="1" applyBorder="1" applyAlignment="1">
      <alignment horizontal="center" vertical="center"/>
    </xf>
    <xf numFmtId="0" fontId="4" fillId="0" borderId="1" xfId="48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49" fontId="4" fillId="0" borderId="1" xfId="52" applyNumberFormat="1" applyFont="1" applyBorder="1" applyAlignment="1">
      <alignment horizontal="center" vertical="center" wrapText="1"/>
    </xf>
    <xf numFmtId="0" fontId="4" fillId="0" borderId="1" xfId="53" applyFont="1" applyBorder="1" applyAlignment="1">
      <alignment horizontal="center" vertical="center" wrapText="1"/>
    </xf>
    <xf numFmtId="49" fontId="4" fillId="0" borderId="1" xfId="54" applyNumberFormat="1" applyFont="1" applyBorder="1" applyAlignment="1">
      <alignment horizontal="center" vertical="center" wrapText="1"/>
    </xf>
    <xf numFmtId="0" fontId="4" fillId="0" borderId="1" xfId="55" applyFont="1" applyBorder="1" applyAlignment="1">
      <alignment horizontal="center" vertical="center" wrapText="1"/>
    </xf>
    <xf numFmtId="0" fontId="4" fillId="0" borderId="1" xfId="56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4" fillId="0" borderId="1" xfId="24" applyFont="1" applyFill="1" applyBorder="1" applyAlignment="1">
      <alignment horizontal="center" wrapText="1"/>
    </xf>
    <xf numFmtId="176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/>
    </xf>
    <xf numFmtId="0" fontId="4" fillId="0" borderId="1" xfId="57" applyFont="1" applyFill="1" applyBorder="1" applyAlignment="1">
      <alignment horizontal="center" wrapText="1"/>
    </xf>
    <xf numFmtId="176" fontId="4" fillId="0" borderId="1" xfId="0" applyNumberFormat="1" applyFont="1" applyFill="1" applyBorder="1" applyAlignment="1">
      <alignment horizontal="center" wrapText="1"/>
    </xf>
    <xf numFmtId="0" fontId="4" fillId="0" borderId="1" xfId="58" applyFont="1" applyFill="1" applyBorder="1" applyAlignment="1">
      <alignment horizontal="center" wrapText="1"/>
    </xf>
    <xf numFmtId="0" fontId="4" fillId="0" borderId="1" xfId="58" applyFont="1" applyFill="1" applyBorder="1" applyAlignment="1">
      <alignment horizontal="center"/>
    </xf>
    <xf numFmtId="176" fontId="4" fillId="0" borderId="1" xfId="2" applyNumberFormat="1" applyFont="1" applyFill="1" applyBorder="1" applyAlignment="1">
      <alignment horizontal="center"/>
    </xf>
    <xf numFmtId="0" fontId="4" fillId="0" borderId="1" xfId="59" applyFont="1" applyFill="1" applyBorder="1" applyAlignment="1">
      <alignment horizontal="center" wrapText="1"/>
    </xf>
    <xf numFmtId="0" fontId="4" fillId="0" borderId="1" xfId="60" applyFont="1" applyFill="1" applyBorder="1" applyAlignment="1">
      <alignment horizontal="center" wrapText="1"/>
    </xf>
    <xf numFmtId="0" fontId="4" fillId="0" borderId="1" xfId="61" applyFont="1" applyFill="1" applyBorder="1" applyAlignment="1">
      <alignment horizontal="center" wrapText="1"/>
    </xf>
    <xf numFmtId="0" fontId="4" fillId="0" borderId="1" xfId="62" applyFont="1" applyFill="1" applyBorder="1" applyAlignment="1">
      <alignment horizontal="center" wrapText="1"/>
    </xf>
    <xf numFmtId="49" fontId="4" fillId="0" borderId="1" xfId="63" applyNumberFormat="1" applyFont="1" applyFill="1" applyBorder="1" applyAlignment="1">
      <alignment horizontal="center" wrapText="1"/>
    </xf>
    <xf numFmtId="49" fontId="4" fillId="0" borderId="1" xfId="64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wrapText="1"/>
    </xf>
    <xf numFmtId="0" fontId="4" fillId="0" borderId="1" xfId="65" applyFont="1" applyFill="1" applyBorder="1" applyAlignment="1">
      <alignment horizontal="center" wrapText="1"/>
    </xf>
    <xf numFmtId="0" fontId="4" fillId="0" borderId="1" xfId="66" applyFont="1" applyFill="1" applyBorder="1" applyAlignment="1">
      <alignment horizontal="center" wrapText="1"/>
    </xf>
    <xf numFmtId="0" fontId="4" fillId="0" borderId="1" xfId="67" applyFont="1" applyFill="1" applyBorder="1" applyAlignment="1">
      <alignment horizontal="center" wrapText="1"/>
    </xf>
    <xf numFmtId="0" fontId="4" fillId="0" borderId="1" xfId="68" applyFont="1" applyFill="1" applyBorder="1" applyAlignment="1">
      <alignment horizontal="center" wrapText="1"/>
    </xf>
    <xf numFmtId="0" fontId="4" fillId="0" borderId="1" xfId="69" applyFont="1" applyFill="1" applyBorder="1" applyAlignment="1">
      <alignment horizontal="center" wrapText="1"/>
    </xf>
    <xf numFmtId="0" fontId="4" fillId="0" borderId="1" xfId="70" applyFont="1" applyFill="1" applyBorder="1" applyAlignment="1">
      <alignment horizontal="center" vertical="center" wrapText="1"/>
    </xf>
    <xf numFmtId="49" fontId="4" fillId="0" borderId="1" xfId="71" applyNumberFormat="1" applyFont="1" applyFill="1" applyBorder="1" applyAlignment="1">
      <alignment horizontal="center" wrapText="1"/>
    </xf>
    <xf numFmtId="0" fontId="4" fillId="0" borderId="1" xfId="72" applyFont="1" applyFill="1" applyBorder="1" applyAlignment="1">
      <alignment horizontal="center" wrapText="1"/>
    </xf>
    <xf numFmtId="49" fontId="4" fillId="0" borderId="1" xfId="73" applyNumberFormat="1" applyFont="1" applyFill="1" applyBorder="1" applyAlignment="1">
      <alignment horizontal="center" wrapText="1"/>
    </xf>
    <xf numFmtId="0" fontId="4" fillId="0" borderId="1" xfId="73" applyFont="1" applyFill="1" applyBorder="1" applyAlignment="1">
      <alignment horizontal="center"/>
    </xf>
    <xf numFmtId="0" fontId="4" fillId="0" borderId="1" xfId="74" applyFont="1" applyFill="1" applyBorder="1" applyAlignment="1">
      <alignment horizontal="center" wrapText="1"/>
    </xf>
    <xf numFmtId="0" fontId="4" fillId="0" borderId="1" xfId="75" applyFont="1" applyFill="1" applyBorder="1" applyAlignment="1">
      <alignment horizontal="center" wrapText="1"/>
    </xf>
    <xf numFmtId="49" fontId="4" fillId="0" borderId="1" xfId="76" applyNumberFormat="1" applyFont="1" applyFill="1" applyBorder="1" applyAlignment="1">
      <alignment horizontal="center" wrapText="1"/>
    </xf>
    <xf numFmtId="0" fontId="4" fillId="0" borderId="1" xfId="77" applyFont="1" applyFill="1" applyBorder="1" applyAlignment="1">
      <alignment horizontal="center" wrapText="1"/>
    </xf>
    <xf numFmtId="0" fontId="4" fillId="0" borderId="1" xfId="78" applyFont="1" applyFill="1" applyBorder="1" applyAlignment="1">
      <alignment horizontal="center" wrapText="1"/>
    </xf>
    <xf numFmtId="0" fontId="4" fillId="0" borderId="1" xfId="78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79" applyFont="1" applyFill="1" applyBorder="1" applyAlignment="1">
      <alignment horizontal="center" wrapText="1"/>
    </xf>
    <xf numFmtId="49" fontId="4" fillId="0" borderId="1" xfId="80" applyNumberFormat="1" applyFont="1" applyFill="1" applyBorder="1" applyAlignment="1">
      <alignment horizontal="center" wrapText="1"/>
    </xf>
    <xf numFmtId="0" fontId="4" fillId="0" borderId="1" xfId="47" applyFont="1" applyFill="1" applyBorder="1" applyAlignment="1">
      <alignment horizontal="center" wrapText="1"/>
    </xf>
    <xf numFmtId="0" fontId="4" fillId="0" borderId="1" xfId="47" applyFont="1" applyFill="1" applyBorder="1" applyAlignment="1">
      <alignment horizont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76" fontId="4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wrapText="1"/>
    </xf>
    <xf numFmtId="0" fontId="4" fillId="0" borderId="1" xfId="81" applyFont="1" applyBorder="1" applyAlignment="1">
      <alignment horizontal="center"/>
    </xf>
    <xf numFmtId="176" fontId="4" fillId="0" borderId="1" xfId="2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176" fontId="1" fillId="0" borderId="15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11" fillId="0" borderId="0" xfId="0" applyFont="1"/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82" applyFont="1" applyBorder="1" applyAlignment="1">
      <alignment horizontal="center" vertical="center" wrapText="1"/>
    </xf>
    <xf numFmtId="0" fontId="4" fillId="0" borderId="1" xfId="83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84" applyFont="1" applyBorder="1" applyAlignment="1">
      <alignment horizontal="center" vertical="center" wrapText="1"/>
    </xf>
    <xf numFmtId="0" fontId="4" fillId="0" borderId="1" xfId="85" applyFont="1" applyBorder="1" applyAlignment="1">
      <alignment horizontal="center" vertical="center" wrapText="1"/>
    </xf>
    <xf numFmtId="0" fontId="4" fillId="0" borderId="1" xfId="86" applyFont="1" applyBorder="1" applyAlignment="1">
      <alignment horizontal="center" vertical="center" wrapText="1"/>
    </xf>
    <xf numFmtId="0" fontId="4" fillId="0" borderId="1" xfId="87" applyFont="1" applyBorder="1" applyAlignment="1">
      <alignment horizontal="center" vertical="center" wrapText="1"/>
    </xf>
    <xf numFmtId="0" fontId="4" fillId="0" borderId="1" xfId="88" applyFont="1" applyBorder="1" applyAlignment="1">
      <alignment horizontal="center" vertical="center" wrapText="1"/>
    </xf>
    <xf numFmtId="0" fontId="4" fillId="0" borderId="1" xfId="89" applyFont="1" applyBorder="1" applyAlignment="1">
      <alignment horizontal="center" vertical="center" wrapText="1"/>
    </xf>
    <xf numFmtId="0" fontId="4" fillId="0" borderId="1" xfId="90" applyFont="1" applyBorder="1" applyAlignment="1">
      <alignment horizontal="center" vertical="center" wrapText="1"/>
    </xf>
    <xf numFmtId="0" fontId="4" fillId="0" borderId="1" xfId="91" applyFont="1" applyBorder="1" applyAlignment="1">
      <alignment horizontal="center" vertical="center" wrapText="1"/>
    </xf>
    <xf numFmtId="49" fontId="4" fillId="0" borderId="1" xfId="92" applyNumberFormat="1" applyFont="1" applyBorder="1" applyAlignment="1">
      <alignment horizontal="center" vertical="center" wrapText="1"/>
    </xf>
    <xf numFmtId="0" fontId="4" fillId="0" borderId="1" xfId="93" applyFont="1" applyBorder="1" applyAlignment="1">
      <alignment horizontal="center" vertical="center" wrapText="1"/>
    </xf>
    <xf numFmtId="49" fontId="4" fillId="0" borderId="1" xfId="94" applyNumberFormat="1" applyFont="1" applyBorder="1" applyAlignment="1">
      <alignment horizontal="center" vertical="center" wrapText="1"/>
    </xf>
    <xf numFmtId="49" fontId="4" fillId="0" borderId="1" xfId="95" applyNumberFormat="1" applyFont="1" applyBorder="1" applyAlignment="1">
      <alignment horizontal="center" vertical="center" wrapText="1"/>
    </xf>
    <xf numFmtId="0" fontId="4" fillId="0" borderId="1" xfId="95" applyFont="1" applyBorder="1" applyAlignment="1">
      <alignment horizontal="center" vertical="center"/>
    </xf>
    <xf numFmtId="176" fontId="4" fillId="0" borderId="1" xfId="95" applyNumberFormat="1" applyFont="1" applyBorder="1" applyAlignment="1">
      <alignment horizontal="center" vertical="center"/>
    </xf>
    <xf numFmtId="49" fontId="4" fillId="0" borderId="1" xfId="96" applyNumberFormat="1" applyFont="1" applyBorder="1" applyAlignment="1">
      <alignment horizontal="center" vertical="center" wrapText="1"/>
    </xf>
    <xf numFmtId="0" fontId="4" fillId="0" borderId="1" xfId="97" applyFont="1" applyBorder="1" applyAlignment="1">
      <alignment horizontal="center" vertical="center" wrapText="1"/>
    </xf>
    <xf numFmtId="0" fontId="4" fillId="0" borderId="1" xfId="98" applyFont="1" applyBorder="1" applyAlignment="1">
      <alignment horizontal="center" vertical="center" wrapText="1"/>
    </xf>
    <xf numFmtId="0" fontId="4" fillId="0" borderId="1" xfId="99" applyFont="1" applyBorder="1" applyAlignment="1">
      <alignment horizontal="center" vertical="center" wrapText="1"/>
    </xf>
    <xf numFmtId="0" fontId="4" fillId="0" borderId="1" xfId="100" applyFont="1" applyBorder="1" applyAlignment="1">
      <alignment horizontal="center" vertical="center" wrapText="1"/>
    </xf>
    <xf numFmtId="0" fontId="4" fillId="0" borderId="1" xfId="101" applyFont="1" applyBorder="1" applyAlignment="1">
      <alignment horizontal="center" vertical="center" wrapText="1"/>
    </xf>
    <xf numFmtId="0" fontId="4" fillId="0" borderId="1" xfId="102" applyFont="1" applyBorder="1" applyAlignment="1">
      <alignment horizontal="center" vertical="center" wrapText="1"/>
    </xf>
    <xf numFmtId="0" fontId="4" fillId="0" borderId="1" xfId="102" applyFont="1" applyBorder="1" applyAlignment="1">
      <alignment horizontal="center" vertical="center"/>
    </xf>
    <xf numFmtId="0" fontId="4" fillId="0" borderId="1" xfId="103" applyFont="1" applyBorder="1" applyAlignment="1">
      <alignment horizontal="center" vertical="center" wrapText="1"/>
    </xf>
    <xf numFmtId="0" fontId="4" fillId="0" borderId="1" xfId="104" applyFont="1" applyBorder="1" applyAlignment="1">
      <alignment horizontal="center" vertical="center" wrapText="1"/>
    </xf>
    <xf numFmtId="0" fontId="4" fillId="0" borderId="1" xfId="105" applyFont="1" applyBorder="1" applyAlignment="1">
      <alignment horizontal="center" vertical="center" wrapText="1"/>
    </xf>
    <xf numFmtId="0" fontId="4" fillId="0" borderId="1" xfId="106" applyFont="1" applyBorder="1" applyAlignment="1">
      <alignment horizontal="center" vertical="center" wrapText="1"/>
    </xf>
    <xf numFmtId="0" fontId="4" fillId="0" borderId="1" xfId="107" applyFont="1" applyBorder="1" applyAlignment="1">
      <alignment horizontal="center" vertical="center" wrapText="1"/>
    </xf>
    <xf numFmtId="0" fontId="4" fillId="0" borderId="1" xfId="108" applyFont="1" applyBorder="1" applyAlignment="1">
      <alignment horizontal="center" vertical="center" wrapText="1"/>
    </xf>
    <xf numFmtId="49" fontId="4" fillId="0" borderId="1" xfId="109" applyNumberFormat="1" applyFont="1" applyBorder="1" applyAlignment="1">
      <alignment horizontal="center" vertical="center" wrapText="1"/>
    </xf>
    <xf numFmtId="49" fontId="4" fillId="0" borderId="1" xfId="110" applyNumberFormat="1" applyFont="1" applyBorder="1" applyAlignment="1">
      <alignment horizontal="center" vertical="center" wrapText="1"/>
    </xf>
    <xf numFmtId="49" fontId="4" fillId="0" borderId="1" xfId="111" applyNumberFormat="1" applyFont="1" applyBorder="1" applyAlignment="1">
      <alignment horizontal="center" vertical="center" wrapText="1"/>
    </xf>
    <xf numFmtId="0" fontId="4" fillId="0" borderId="1" xfId="112" applyFont="1" applyBorder="1" applyAlignment="1">
      <alignment horizontal="center" vertical="center" wrapText="1"/>
    </xf>
    <xf numFmtId="0" fontId="4" fillId="0" borderId="1" xfId="78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 wrapText="1"/>
    </xf>
    <xf numFmtId="49" fontId="4" fillId="0" borderId="1" xfId="113" applyNumberFormat="1" applyFont="1" applyBorder="1" applyAlignment="1">
      <alignment horizontal="center" vertical="center" wrapText="1"/>
    </xf>
    <xf numFmtId="49" fontId="4" fillId="0" borderId="1" xfId="114" applyNumberFormat="1" applyFont="1" applyBorder="1" applyAlignment="1">
      <alignment horizontal="center" vertical="center" wrapText="1"/>
    </xf>
    <xf numFmtId="0" fontId="4" fillId="0" borderId="1" xfId="115" applyFont="1" applyBorder="1" applyAlignment="1">
      <alignment horizontal="center" vertical="center" wrapText="1"/>
    </xf>
    <xf numFmtId="49" fontId="4" fillId="0" borderId="1" xfId="116" applyNumberFormat="1" applyFont="1" applyBorder="1" applyAlignment="1">
      <alignment horizontal="center" vertical="center" wrapText="1"/>
    </xf>
    <xf numFmtId="49" fontId="4" fillId="0" borderId="1" xfId="117" applyNumberFormat="1" applyFont="1" applyBorder="1" applyAlignment="1">
      <alignment horizontal="center" vertical="center" wrapText="1"/>
    </xf>
    <xf numFmtId="0" fontId="4" fillId="0" borderId="1" xfId="117" applyFont="1" applyBorder="1" applyAlignment="1">
      <alignment horizontal="center" vertical="center" wrapText="1"/>
    </xf>
    <xf numFmtId="49" fontId="4" fillId="0" borderId="1" xfId="118" applyNumberFormat="1" applyFont="1" applyBorder="1" applyAlignment="1">
      <alignment horizontal="center" vertical="center" wrapText="1"/>
    </xf>
    <xf numFmtId="0" fontId="4" fillId="0" borderId="1" xfId="119" applyFont="1" applyBorder="1" applyAlignment="1">
      <alignment horizontal="center" vertical="center" wrapText="1"/>
    </xf>
    <xf numFmtId="49" fontId="4" fillId="0" borderId="1" xfId="120" applyNumberFormat="1" applyFont="1" applyBorder="1" applyAlignment="1">
      <alignment horizontal="center" vertical="center" wrapText="1"/>
    </xf>
    <xf numFmtId="0" fontId="4" fillId="0" borderId="1" xfId="120" applyFont="1" applyBorder="1" applyAlignment="1">
      <alignment horizontal="center" vertical="center"/>
    </xf>
    <xf numFmtId="179" fontId="4" fillId="0" borderId="12" xfId="0" applyNumberFormat="1" applyFont="1" applyBorder="1" applyAlignment="1">
      <alignment horizontal="center" vertical="center" wrapText="1"/>
    </xf>
    <xf numFmtId="179" fontId="4" fillId="0" borderId="5" xfId="0" applyNumberFormat="1" applyFont="1" applyBorder="1" applyAlignment="1">
      <alignment horizontal="center" vertical="center" wrapText="1"/>
    </xf>
    <xf numFmtId="179" fontId="4" fillId="0" borderId="7" xfId="0" applyNumberFormat="1" applyFont="1" applyBorder="1" applyAlignment="1">
      <alignment horizontal="center" vertical="center" wrapText="1"/>
    </xf>
    <xf numFmtId="179" fontId="1" fillId="0" borderId="2" xfId="0" applyNumberFormat="1" applyFont="1" applyBorder="1" applyAlignment="1">
      <alignment horizontal="center" vertical="center"/>
    </xf>
    <xf numFmtId="179" fontId="1" fillId="0" borderId="3" xfId="0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 wrapText="1"/>
    </xf>
    <xf numFmtId="179" fontId="4" fillId="0" borderId="3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7" fontId="7" fillId="0" borderId="1" xfId="121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4" fillId="0" borderId="1" xfId="122" applyNumberFormat="1" applyFont="1" applyBorder="1" applyAlignment="1">
      <alignment horizontal="center" vertical="center" wrapText="1"/>
    </xf>
    <xf numFmtId="0" fontId="4" fillId="0" borderId="1" xfId="123" applyFont="1" applyBorder="1" applyAlignment="1">
      <alignment horizontal="center" vertical="center" wrapText="1"/>
    </xf>
    <xf numFmtId="0" fontId="4" fillId="0" borderId="1" xfId="124" applyFont="1" applyBorder="1" applyAlignment="1">
      <alignment horizontal="center" vertical="center" wrapText="1"/>
    </xf>
    <xf numFmtId="0" fontId="4" fillId="0" borderId="1" xfId="125" applyFont="1" applyBorder="1" applyAlignment="1">
      <alignment horizontal="center" vertical="center" wrapText="1"/>
    </xf>
    <xf numFmtId="0" fontId="4" fillId="0" borderId="1" xfId="126" applyFont="1" applyBorder="1" applyAlignment="1">
      <alignment horizontal="center" vertical="center" wrapText="1"/>
    </xf>
    <xf numFmtId="0" fontId="4" fillId="0" borderId="1" xfId="127" applyFont="1" applyBorder="1" applyAlignment="1">
      <alignment horizontal="center" vertical="center"/>
    </xf>
    <xf numFmtId="0" fontId="4" fillId="0" borderId="1" xfId="81" applyFont="1" applyBorder="1" applyAlignment="1">
      <alignment horizontal="center" vertical="center"/>
    </xf>
    <xf numFmtId="0" fontId="4" fillId="0" borderId="1" xfId="128" applyFont="1" applyBorder="1" applyAlignment="1">
      <alignment horizontal="center" vertical="center" wrapText="1"/>
    </xf>
    <xf numFmtId="0" fontId="4" fillId="0" borderId="1" xfId="129" applyFont="1" applyBorder="1" applyAlignment="1">
      <alignment horizontal="center" vertical="center" wrapText="1"/>
    </xf>
    <xf numFmtId="0" fontId="4" fillId="0" borderId="1" xfId="130" applyFont="1" applyBorder="1" applyAlignment="1">
      <alignment horizontal="center" vertical="center" wrapText="1"/>
    </xf>
    <xf numFmtId="49" fontId="4" fillId="0" borderId="1" xfId="131" applyNumberFormat="1" applyFont="1" applyBorder="1" applyAlignment="1">
      <alignment horizontal="center" vertical="center" wrapText="1"/>
    </xf>
    <xf numFmtId="49" fontId="4" fillId="0" borderId="1" xfId="132" applyNumberFormat="1" applyFont="1" applyBorder="1" applyAlignment="1">
      <alignment horizontal="center" vertical="center" wrapText="1"/>
    </xf>
    <xf numFmtId="49" fontId="4" fillId="0" borderId="1" xfId="133" applyNumberFormat="1" applyFont="1" applyBorder="1" applyAlignment="1">
      <alignment horizontal="center" vertical="center" wrapText="1"/>
    </xf>
  </cellXfs>
  <cellStyles count="134">
    <cellStyle name="常规" xfId="0" builtinId="0"/>
    <cellStyle name="常规 2" xfId="121" xr:uid="{00000000-0005-0000-0000-000001000000}"/>
    <cellStyle name="常规 7 11" xfId="2" xr:uid="{00000000-0005-0000-0000-000002000000}"/>
    <cellStyle name="常规_Sheet1_29" xfId="122" xr:uid="{00000000-0005-0000-0000-000003000000}"/>
    <cellStyle name="常规_Sheet1_54" xfId="70" xr:uid="{00000000-0005-0000-0000-000004000000}"/>
    <cellStyle name="常规_Sheet1_74" xfId="53" xr:uid="{00000000-0005-0000-0000-000005000000}"/>
    <cellStyle name="常规_非甾类抗炎药" xfId="49" xr:uid="{00000000-0005-0000-0000-000006000000}"/>
    <cellStyle name="常规_非甾类抗炎药_1" xfId="48" xr:uid="{00000000-0005-0000-0000-000007000000}"/>
    <cellStyle name="常规_非甾类抗炎药_12" xfId="52" xr:uid="{00000000-0005-0000-0000-000008000000}"/>
    <cellStyle name="常规_非甾类抗炎药_14" xfId="54" xr:uid="{00000000-0005-0000-0000-000009000000}"/>
    <cellStyle name="常规_非甾类抗炎药_2" xfId="50" xr:uid="{00000000-0005-0000-0000-00000A000000}"/>
    <cellStyle name="常规_非甾类抗炎药_3" xfId="51" xr:uid="{00000000-0005-0000-0000-00000B000000}"/>
    <cellStyle name="常规_非甾类抗炎药_4" xfId="83" xr:uid="{00000000-0005-0000-0000-00000C000000}"/>
    <cellStyle name="常规_呼吸系统" xfId="37" xr:uid="{00000000-0005-0000-0000-00000D000000}"/>
    <cellStyle name="常规_呼吸系统_2" xfId="38" xr:uid="{00000000-0005-0000-0000-00000E000000}"/>
    <cellStyle name="常规_呼吸系统_5" xfId="39" xr:uid="{00000000-0005-0000-0000-00000F000000}"/>
    <cellStyle name="常规_抗变态反应药" xfId="40" xr:uid="{00000000-0005-0000-0000-000010000000}"/>
    <cellStyle name="常规_抗变态反应药_1" xfId="41" xr:uid="{00000000-0005-0000-0000-000011000000}"/>
    <cellStyle name="常规_抗病毒_10" xfId="28" xr:uid="{00000000-0005-0000-0000-000012000000}"/>
    <cellStyle name="常规_抗病毒_19" xfId="29" xr:uid="{00000000-0005-0000-0000-000013000000}"/>
    <cellStyle name="常规_抗病毒_2" xfId="34" xr:uid="{00000000-0005-0000-0000-000014000000}"/>
    <cellStyle name="常规_抗病毒_3" xfId="35" xr:uid="{00000000-0005-0000-0000-000015000000}"/>
    <cellStyle name="常规_抗病毒_6" xfId="36" xr:uid="{00000000-0005-0000-0000-000016000000}"/>
    <cellStyle name="常规_抗病毒_8" xfId="26" xr:uid="{00000000-0005-0000-0000-000017000000}"/>
    <cellStyle name="常规_抗病毒_9" xfId="27" xr:uid="{00000000-0005-0000-0000-000018000000}"/>
    <cellStyle name="常规_抗寄生虫药" xfId="84" xr:uid="{00000000-0005-0000-0000-000019000000}"/>
    <cellStyle name="常规_抗寄生虫药_1" xfId="85" xr:uid="{00000000-0005-0000-0000-00001A000000}"/>
    <cellStyle name="常规_抗寄生虫药_2" xfId="86" xr:uid="{00000000-0005-0000-0000-00001B000000}"/>
    <cellStyle name="常规_抗肿瘤药_1" xfId="127" xr:uid="{00000000-0005-0000-0000-00001C000000}"/>
    <cellStyle name="常规_抗肿瘤药_10" xfId="130" xr:uid="{00000000-0005-0000-0000-00001D000000}"/>
    <cellStyle name="常规_抗肿瘤药_11" xfId="131" xr:uid="{00000000-0005-0000-0000-00001E000000}"/>
    <cellStyle name="常规_抗肿瘤药_2" xfId="123" xr:uid="{00000000-0005-0000-0000-00001F000000}"/>
    <cellStyle name="常规_抗肿瘤药_25" xfId="132" xr:uid="{00000000-0005-0000-0000-000020000000}"/>
    <cellStyle name="常规_抗肿瘤药_26" xfId="133" xr:uid="{00000000-0005-0000-0000-000021000000}"/>
    <cellStyle name="常规_抗肿瘤药_3" xfId="81" xr:uid="{00000000-0005-0000-0000-000022000000}"/>
    <cellStyle name="常规_抗肿瘤药_30" xfId="1" xr:uid="{00000000-0005-0000-0000-000023000000}"/>
    <cellStyle name="常规_抗肿瘤药_4" xfId="124" xr:uid="{00000000-0005-0000-0000-000024000000}"/>
    <cellStyle name="常规_抗肿瘤药_5" xfId="125" xr:uid="{00000000-0005-0000-0000-000025000000}"/>
    <cellStyle name="常规_抗肿瘤药_6" xfId="126" xr:uid="{00000000-0005-0000-0000-000026000000}"/>
    <cellStyle name="常规_抗肿瘤药_7" xfId="128" xr:uid="{00000000-0005-0000-0000-000027000000}"/>
    <cellStyle name="常规_抗肿瘤药_8" xfId="129" xr:uid="{00000000-0005-0000-0000-000028000000}"/>
    <cellStyle name="常规_麻醉药_1" xfId="115" xr:uid="{00000000-0005-0000-0000-000029000000}"/>
    <cellStyle name="常规_麻醉药_2" xfId="116" xr:uid="{00000000-0005-0000-0000-00002A000000}"/>
    <cellStyle name="常规_麻醉药_3" xfId="117" xr:uid="{00000000-0005-0000-0000-00002B000000}"/>
    <cellStyle name="常规_泌尿系统" xfId="79" xr:uid="{00000000-0005-0000-0000-00002C000000}"/>
    <cellStyle name="常规_泌尿系统_1" xfId="47" xr:uid="{00000000-0005-0000-0000-00002D000000}"/>
    <cellStyle name="常规_泌尿系统_5" xfId="80" xr:uid="{00000000-0005-0000-0000-00002E000000}"/>
    <cellStyle name="常规_内分泌系统" xfId="87" xr:uid="{00000000-0005-0000-0000-00002F000000}"/>
    <cellStyle name="常规_内分泌系统_1" xfId="101" xr:uid="{00000000-0005-0000-0000-000030000000}"/>
    <cellStyle name="常规_内分泌系统_10" xfId="99" xr:uid="{00000000-0005-0000-0000-000031000000}"/>
    <cellStyle name="常规_内分泌系统_11" xfId="94" xr:uid="{00000000-0005-0000-0000-000032000000}"/>
    <cellStyle name="常规_内分泌系统_12" xfId="89" xr:uid="{00000000-0005-0000-0000-000033000000}"/>
    <cellStyle name="常规_内分泌系统_13" xfId="90" xr:uid="{00000000-0005-0000-0000-000034000000}"/>
    <cellStyle name="常规_内分泌系统_14" xfId="100" xr:uid="{00000000-0005-0000-0000-000035000000}"/>
    <cellStyle name="常规_内分泌系统_15" xfId="91" xr:uid="{00000000-0005-0000-0000-000036000000}"/>
    <cellStyle name="常规_内分泌系统_16" xfId="102" xr:uid="{00000000-0005-0000-0000-000037000000}"/>
    <cellStyle name="常规_内分泌系统_17" xfId="95" xr:uid="{00000000-0005-0000-0000-000038000000}"/>
    <cellStyle name="常规_内分泌系统_2" xfId="97" xr:uid="{00000000-0005-0000-0000-000039000000}"/>
    <cellStyle name="常规_内分泌系统_33" xfId="92" xr:uid="{00000000-0005-0000-0000-00003A000000}"/>
    <cellStyle name="常规_内分泌系统_34" xfId="96" xr:uid="{00000000-0005-0000-0000-00003B000000}"/>
    <cellStyle name="常规_内分泌系统_5" xfId="103" xr:uid="{00000000-0005-0000-0000-00003C000000}"/>
    <cellStyle name="常规_内分泌系统_6" xfId="98" xr:uid="{00000000-0005-0000-0000-00003D000000}"/>
    <cellStyle name="常规_内分泌系统_7" xfId="93" xr:uid="{00000000-0005-0000-0000-00003E000000}"/>
    <cellStyle name="常规_内分泌系统_9" xfId="88" xr:uid="{00000000-0005-0000-0000-00003F000000}"/>
    <cellStyle name="常规_外周神经系统" xfId="104" xr:uid="{00000000-0005-0000-0000-000040000000}"/>
    <cellStyle name="常规_外周神经系统_1" xfId="105" xr:uid="{00000000-0005-0000-0000-000041000000}"/>
    <cellStyle name="常规_外周神经系统_2" xfId="106" xr:uid="{00000000-0005-0000-0000-000042000000}"/>
    <cellStyle name="常规_维生素" xfId="107" xr:uid="{00000000-0005-0000-0000-000043000000}"/>
    <cellStyle name="常规_维生素_1" xfId="108" xr:uid="{00000000-0005-0000-0000-000044000000}"/>
    <cellStyle name="常规_维生素_2" xfId="109" xr:uid="{00000000-0005-0000-0000-000045000000}"/>
    <cellStyle name="常规_维生素_3" xfId="110" xr:uid="{00000000-0005-0000-0000-000046000000}"/>
    <cellStyle name="常规_维生素_8" xfId="111" xr:uid="{00000000-0005-0000-0000-000047000000}"/>
    <cellStyle name="常规_消化系统" xfId="77" xr:uid="{00000000-0005-0000-0000-000048000000}"/>
    <cellStyle name="常规_消化系统_1" xfId="78" xr:uid="{00000000-0005-0000-0000-000049000000}"/>
    <cellStyle name="常规_消化系统_16" xfId="44" xr:uid="{00000000-0005-0000-0000-00004A000000}"/>
    <cellStyle name="常规_消化系统_17" xfId="45" xr:uid="{00000000-0005-0000-0000-00004B000000}"/>
    <cellStyle name="常规_消化系统_18" xfId="76" xr:uid="{00000000-0005-0000-0000-00004C000000}"/>
    <cellStyle name="常规_消化系统_19" xfId="42" xr:uid="{00000000-0005-0000-0000-00004D000000}"/>
    <cellStyle name="常规_消化系统_3" xfId="75" xr:uid="{00000000-0005-0000-0000-00004E000000}"/>
    <cellStyle name="常规_消化系统_4" xfId="43" xr:uid="{00000000-0005-0000-0000-00004F000000}"/>
    <cellStyle name="常规_消化系统_5" xfId="46" xr:uid="{00000000-0005-0000-0000-000050000000}"/>
    <cellStyle name="常规_心脑血管用药" xfId="3" xr:uid="{00000000-0005-0000-0000-000051000000}"/>
    <cellStyle name="常规_心脑血管用药_1" xfId="14" xr:uid="{00000000-0005-0000-0000-000052000000}"/>
    <cellStyle name="常规_心脑血管用药_10" xfId="13" xr:uid="{00000000-0005-0000-0000-000053000000}"/>
    <cellStyle name="常规_心脑血管用药_12" xfId="55" xr:uid="{00000000-0005-0000-0000-000054000000}"/>
    <cellStyle name="常规_心脑血管用药_13" xfId="25" xr:uid="{00000000-0005-0000-0000-000055000000}"/>
    <cellStyle name="常规_心脑血管用药_14" xfId="6" xr:uid="{00000000-0005-0000-0000-000056000000}"/>
    <cellStyle name="常规_心脑血管用药_15" xfId="22" xr:uid="{00000000-0005-0000-0000-000057000000}"/>
    <cellStyle name="常规_心脑血管用药_16" xfId="7" xr:uid="{00000000-0005-0000-0000-000058000000}"/>
    <cellStyle name="常规_心脑血管用药_17" xfId="8" xr:uid="{00000000-0005-0000-0000-000059000000}"/>
    <cellStyle name="常规_心脑血管用药_19" xfId="32" xr:uid="{00000000-0005-0000-0000-00005A000000}"/>
    <cellStyle name="常规_心脑血管用药_2" xfId="56" xr:uid="{00000000-0005-0000-0000-00005B000000}"/>
    <cellStyle name="常规_心脑血管用药_20" xfId="17" xr:uid="{00000000-0005-0000-0000-00005C000000}"/>
    <cellStyle name="常规_心脑血管用药_21" xfId="18" xr:uid="{00000000-0005-0000-0000-00005D000000}"/>
    <cellStyle name="常规_心脑血管用药_22" xfId="24" xr:uid="{00000000-0005-0000-0000-00005E000000}"/>
    <cellStyle name="常规_心脑血管用药_23" xfId="9" xr:uid="{00000000-0005-0000-0000-00005F000000}"/>
    <cellStyle name="常规_心脑血管用药_3" xfId="4" xr:uid="{00000000-0005-0000-0000-000060000000}"/>
    <cellStyle name="常规_心脑血管用药_4" xfId="5" xr:uid="{00000000-0005-0000-0000-000061000000}"/>
    <cellStyle name="常规_心脑血管用药_45" xfId="10" xr:uid="{00000000-0005-0000-0000-000062000000}"/>
    <cellStyle name="常规_心脑血管用药_5" xfId="16" xr:uid="{00000000-0005-0000-0000-000063000000}"/>
    <cellStyle name="常规_心脑血管用药_50" xfId="19" xr:uid="{00000000-0005-0000-0000-000064000000}"/>
    <cellStyle name="常规_心脑血管用药_51" xfId="23" xr:uid="{00000000-0005-0000-0000-000065000000}"/>
    <cellStyle name="常规_心脑血管用药_52" xfId="20" xr:uid="{00000000-0005-0000-0000-000066000000}"/>
    <cellStyle name="常规_心脑血管用药_57" xfId="11" xr:uid="{00000000-0005-0000-0000-000067000000}"/>
    <cellStyle name="常规_心脑血管用药_58" xfId="12" xr:uid="{00000000-0005-0000-0000-000068000000}"/>
    <cellStyle name="常规_心脑血管用药_59" xfId="15" xr:uid="{00000000-0005-0000-0000-000069000000}"/>
    <cellStyle name="常规_心脑血管用药_6" xfId="30" xr:uid="{00000000-0005-0000-0000-00006A000000}"/>
    <cellStyle name="常规_心脑血管用药_64" xfId="21" xr:uid="{00000000-0005-0000-0000-00006B000000}"/>
    <cellStyle name="常规_心脑血管用药_65" xfId="33" xr:uid="{00000000-0005-0000-0000-00006C000000}"/>
    <cellStyle name="常规_心脑血管用药_9" xfId="31" xr:uid="{00000000-0005-0000-0000-00006D000000}"/>
    <cellStyle name="常规_眼科用药_2" xfId="118" xr:uid="{00000000-0005-0000-0000-00006E000000}"/>
    <cellStyle name="常规_眼科用药_3" xfId="119" xr:uid="{00000000-0005-0000-0000-00006F000000}"/>
    <cellStyle name="常规_眼科用药_7" xfId="120" xr:uid="{00000000-0005-0000-0000-000070000000}"/>
    <cellStyle name="常规_元素药及营养药" xfId="112" xr:uid="{00000000-0005-0000-0000-000071000000}"/>
    <cellStyle name="常规_元素药及营养药_2" xfId="113" xr:uid="{00000000-0005-0000-0000-000072000000}"/>
    <cellStyle name="常规_元素药及营养药_6" xfId="114" xr:uid="{00000000-0005-0000-0000-000073000000}"/>
    <cellStyle name="常规_杂_1" xfId="82" xr:uid="{00000000-0005-0000-0000-000074000000}"/>
    <cellStyle name="常规_中枢神经系统" xfId="65" xr:uid="{00000000-0005-0000-0000-000075000000}"/>
    <cellStyle name="常规_中枢神经系统_1" xfId="66" xr:uid="{00000000-0005-0000-0000-000076000000}"/>
    <cellStyle name="常规_中枢神经系统_10" xfId="61" xr:uid="{00000000-0005-0000-0000-000077000000}"/>
    <cellStyle name="常规_中枢神经系统_11" xfId="58" xr:uid="{00000000-0005-0000-0000-000078000000}"/>
    <cellStyle name="常规_中枢神经系统_12" xfId="62" xr:uid="{00000000-0005-0000-0000-000079000000}"/>
    <cellStyle name="常规_中枢神经系统_13" xfId="69" xr:uid="{00000000-0005-0000-0000-00007A000000}"/>
    <cellStyle name="常规_中枢神经系统_2" xfId="67" xr:uid="{00000000-0005-0000-0000-00007B000000}"/>
    <cellStyle name="常规_中枢神经系统_3" xfId="57" xr:uid="{00000000-0005-0000-0000-00007C000000}"/>
    <cellStyle name="常规_中枢神经系统_32" xfId="73" xr:uid="{00000000-0005-0000-0000-00007D000000}"/>
    <cellStyle name="常规_中枢神经系统_35" xfId="63" xr:uid="{00000000-0005-0000-0000-00007E000000}"/>
    <cellStyle name="常规_中枢神经系统_37" xfId="71" xr:uid="{00000000-0005-0000-0000-00007F000000}"/>
    <cellStyle name="常规_中枢神经系统_38" xfId="64" xr:uid="{00000000-0005-0000-0000-000080000000}"/>
    <cellStyle name="常规_中枢神经系统_4" xfId="68" xr:uid="{00000000-0005-0000-0000-000081000000}"/>
    <cellStyle name="常规_中枢神经系统_5" xfId="74" xr:uid="{00000000-0005-0000-0000-000082000000}"/>
    <cellStyle name="常规_中枢神经系统_6" xfId="59" xr:uid="{00000000-0005-0000-0000-000083000000}"/>
    <cellStyle name="常规_中枢神经系统_7" xfId="72" xr:uid="{00000000-0005-0000-0000-000084000000}"/>
    <cellStyle name="常规_中枢神经系统_8" xfId="60" xr:uid="{00000000-0005-0000-0000-000085000000}"/>
  </cellStyles>
  <dxfs count="28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10"/>
          <bgColor indexed="52"/>
        </patternFill>
      </fill>
    </dxf>
    <dxf>
      <fill>
        <patternFill patternType="solid">
          <fgColor indexed="10"/>
          <bgColor indexed="52"/>
        </patternFill>
      </fill>
    </dxf>
    <dxf>
      <fill>
        <patternFill patternType="solid">
          <fgColor indexed="10"/>
          <bgColor indexed="52"/>
        </patternFill>
      </fill>
    </dxf>
    <dxf>
      <fill>
        <patternFill patternType="solid">
          <fgColor indexed="10"/>
          <bgColor indexed="5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10"/>
          <bgColor indexed="52"/>
        </patternFill>
      </fill>
    </dxf>
    <dxf>
      <fill>
        <patternFill patternType="solid">
          <fgColor indexed="10"/>
          <bgColor indexed="52"/>
        </patternFill>
      </fill>
    </dxf>
    <dxf>
      <fill>
        <patternFill patternType="solid">
          <fgColor indexed="10"/>
          <bgColor indexed="52"/>
        </patternFill>
      </fill>
    </dxf>
    <dxf>
      <fill>
        <patternFill patternType="solid">
          <fgColor indexed="10"/>
          <bgColor indexed="52"/>
        </patternFill>
      </fill>
    </dxf>
    <dxf>
      <fill>
        <patternFill patternType="solid">
          <fgColor indexed="10"/>
          <bgColor indexed="52"/>
        </patternFill>
      </fill>
    </dxf>
    <dxf>
      <fill>
        <patternFill patternType="solid">
          <fgColor indexed="10"/>
          <bgColor indexed="52"/>
        </patternFill>
      </fill>
    </dxf>
    <dxf>
      <fill>
        <patternFill patternType="solid">
          <fgColor indexed="10"/>
          <bgColor indexed="52"/>
        </patternFill>
      </fill>
    </dxf>
    <dxf>
      <fill>
        <patternFill patternType="solid">
          <fgColor indexed="10"/>
          <bgColor indexed="52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10"/>
          <bgColor indexed="52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"/>
  <sheetViews>
    <sheetView tabSelected="1" zoomScale="70" zoomScaleNormal="70" workbookViewId="0">
      <selection activeCell="D22" sqref="D22"/>
    </sheetView>
  </sheetViews>
  <sheetFormatPr defaultColWidth="8.75" defaultRowHeight="14" x14ac:dyDescent="0.3"/>
  <cols>
    <col min="1" max="1" width="21.33203125" style="1" customWidth="1"/>
    <col min="2" max="2" width="15.75" style="1" customWidth="1"/>
    <col min="3" max="3" width="17.6640625" style="1" customWidth="1"/>
    <col min="4" max="4" width="18.6640625" style="1" customWidth="1"/>
    <col min="5" max="6" width="4.75" style="1" customWidth="1"/>
    <col min="7" max="7" width="3.6640625" style="1" customWidth="1"/>
    <col min="8" max="8" width="3.83203125" style="1" customWidth="1"/>
    <col min="9" max="9" width="4.08203125" style="1" customWidth="1"/>
    <col min="10" max="11" width="3.9140625" style="1" customWidth="1"/>
    <col min="12" max="12" width="3.6640625" style="1" customWidth="1"/>
    <col min="13" max="13" width="3.5" style="1" customWidth="1"/>
    <col min="14" max="15" width="4.6640625" style="1" customWidth="1"/>
    <col min="16" max="16" width="4.83203125" style="1" customWidth="1"/>
    <col min="17" max="17" width="5.08203125" style="1" customWidth="1"/>
    <col min="18" max="18" width="4.58203125" style="1" customWidth="1"/>
    <col min="19" max="19" width="4.6640625" style="1" customWidth="1"/>
    <col min="20" max="20" width="18.6640625" style="2" customWidth="1"/>
    <col min="21" max="21" width="27.33203125" style="2" customWidth="1"/>
  </cols>
  <sheetData>
    <row r="1" spans="1:21" ht="15" x14ac:dyDescent="0.3">
      <c r="A1" s="134" t="s">
        <v>0</v>
      </c>
      <c r="B1" s="134" t="s">
        <v>1</v>
      </c>
      <c r="C1" s="134" t="s">
        <v>2</v>
      </c>
      <c r="D1" s="134" t="s">
        <v>3</v>
      </c>
      <c r="E1" s="12" t="s">
        <v>2398</v>
      </c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30" t="s">
        <v>4</v>
      </c>
      <c r="U1" s="130" t="s">
        <v>5</v>
      </c>
    </row>
    <row r="2" spans="1:21" ht="15" x14ac:dyDescent="0.3">
      <c r="A2" s="135"/>
      <c r="B2" s="135"/>
      <c r="C2" s="135"/>
      <c r="D2" s="135"/>
      <c r="E2" s="80" t="s">
        <v>2383</v>
      </c>
      <c r="F2" s="81" t="s">
        <v>2384</v>
      </c>
      <c r="G2" s="81" t="s">
        <v>2385</v>
      </c>
      <c r="H2" s="81" t="s">
        <v>2386</v>
      </c>
      <c r="I2" s="81" t="s">
        <v>2387</v>
      </c>
      <c r="J2" s="81" t="s">
        <v>2388</v>
      </c>
      <c r="K2" s="81" t="s">
        <v>2389</v>
      </c>
      <c r="L2" s="81" t="s">
        <v>2390</v>
      </c>
      <c r="M2" s="81" t="s">
        <v>2391</v>
      </c>
      <c r="N2" s="81" t="s">
        <v>2392</v>
      </c>
      <c r="O2" s="81" t="s">
        <v>2393</v>
      </c>
      <c r="P2" s="81" t="s">
        <v>2394</v>
      </c>
      <c r="Q2" s="81" t="s">
        <v>2395</v>
      </c>
      <c r="R2" s="81" t="s">
        <v>2396</v>
      </c>
      <c r="S2" s="82" t="s">
        <v>2397</v>
      </c>
      <c r="T2" s="131"/>
      <c r="U2" s="131"/>
    </row>
    <row r="3" spans="1:21" ht="15.5" x14ac:dyDescent="0.3">
      <c r="A3" s="54" t="s">
        <v>6</v>
      </c>
      <c r="B3" s="54"/>
      <c r="C3" s="54"/>
      <c r="D3" s="59">
        <v>0</v>
      </c>
      <c r="E3" s="64">
        <v>2</v>
      </c>
      <c r="F3" s="63">
        <v>9</v>
      </c>
      <c r="G3" s="63">
        <v>11</v>
      </c>
      <c r="H3" s="63">
        <v>14</v>
      </c>
      <c r="I3" s="63">
        <v>15</v>
      </c>
      <c r="J3" s="63">
        <v>16</v>
      </c>
      <c r="K3" s="63">
        <v>19</v>
      </c>
      <c r="L3" s="63">
        <v>21</v>
      </c>
      <c r="M3" s="63">
        <v>21</v>
      </c>
      <c r="N3" s="63">
        <v>22</v>
      </c>
      <c r="O3" s="63">
        <v>22</v>
      </c>
      <c r="P3" s="63">
        <v>22</v>
      </c>
      <c r="Q3" s="63">
        <v>22</v>
      </c>
      <c r="R3" s="63">
        <v>22</v>
      </c>
      <c r="S3" s="67">
        <v>24</v>
      </c>
      <c r="T3" s="60">
        <f>AVERAGE(E3:S3)</f>
        <v>17.466666666666665</v>
      </c>
      <c r="U3" s="24"/>
    </row>
    <row r="4" spans="1:21" ht="15.5" x14ac:dyDescent="0.3">
      <c r="A4" s="54" t="s">
        <v>7</v>
      </c>
      <c r="B4" s="55" t="s">
        <v>8</v>
      </c>
      <c r="C4" s="56">
        <v>133.16999999999999</v>
      </c>
      <c r="D4" s="59">
        <v>100</v>
      </c>
      <c r="E4" s="59">
        <v>3</v>
      </c>
      <c r="F4" s="70">
        <v>6</v>
      </c>
      <c r="G4" s="70">
        <v>10</v>
      </c>
      <c r="H4" s="70">
        <v>10</v>
      </c>
      <c r="I4" s="70">
        <v>11</v>
      </c>
      <c r="J4" s="70">
        <v>11</v>
      </c>
      <c r="K4" s="70">
        <v>11</v>
      </c>
      <c r="L4" s="70">
        <v>12</v>
      </c>
      <c r="M4" s="70">
        <v>15</v>
      </c>
      <c r="N4" s="70">
        <v>15</v>
      </c>
      <c r="O4" s="70">
        <v>16</v>
      </c>
      <c r="P4" s="70">
        <v>16</v>
      </c>
      <c r="Q4" s="70">
        <v>18</v>
      </c>
      <c r="R4" s="70">
        <v>18</v>
      </c>
      <c r="S4" s="71">
        <v>19</v>
      </c>
      <c r="T4" s="60">
        <f t="shared" ref="T4:T15" si="0">AVERAGE(E4:S4)</f>
        <v>12.733333333333333</v>
      </c>
      <c r="U4" s="24">
        <f>(T4-17.47)/17.47*100</f>
        <v>-27.113146346117151</v>
      </c>
    </row>
    <row r="5" spans="1:21" ht="15.5" x14ac:dyDescent="0.3">
      <c r="A5" s="54" t="s">
        <v>9</v>
      </c>
      <c r="B5" s="55" t="s">
        <v>10</v>
      </c>
      <c r="C5" s="57" t="s">
        <v>11</v>
      </c>
      <c r="D5" s="59">
        <v>100</v>
      </c>
      <c r="E5" s="65">
        <v>3</v>
      </c>
      <c r="F5" s="61">
        <v>3</v>
      </c>
      <c r="G5" s="61">
        <v>9</v>
      </c>
      <c r="H5" s="61">
        <v>10</v>
      </c>
      <c r="I5" s="61">
        <v>10</v>
      </c>
      <c r="J5" s="61">
        <v>14</v>
      </c>
      <c r="K5" s="61">
        <v>14</v>
      </c>
      <c r="L5" s="61">
        <v>16</v>
      </c>
      <c r="M5" s="61">
        <v>16</v>
      </c>
      <c r="N5" s="61">
        <v>16</v>
      </c>
      <c r="O5" s="61">
        <v>17</v>
      </c>
      <c r="P5" s="61">
        <v>17</v>
      </c>
      <c r="Q5" s="61">
        <v>17</v>
      </c>
      <c r="R5" s="61">
        <v>17</v>
      </c>
      <c r="S5" s="68">
        <v>17</v>
      </c>
      <c r="T5" s="60">
        <f t="shared" si="0"/>
        <v>13.066666666666666</v>
      </c>
      <c r="U5" s="24">
        <f t="shared" ref="U5:U15" si="1">(T5-17.47)/17.47*100</f>
        <v>-25.205113527952676</v>
      </c>
    </row>
    <row r="6" spans="1:21" ht="15.5" x14ac:dyDescent="0.3">
      <c r="A6" s="54" t="s">
        <v>12</v>
      </c>
      <c r="B6" s="55" t="s">
        <v>13</v>
      </c>
      <c r="C6" s="57" t="s">
        <v>14</v>
      </c>
      <c r="D6" s="59">
        <v>100</v>
      </c>
      <c r="E6" s="59">
        <v>2</v>
      </c>
      <c r="F6" s="70">
        <v>3</v>
      </c>
      <c r="G6" s="70">
        <v>9</v>
      </c>
      <c r="H6" s="70">
        <v>14</v>
      </c>
      <c r="I6" s="70">
        <v>15</v>
      </c>
      <c r="J6" s="70">
        <v>15</v>
      </c>
      <c r="K6" s="70">
        <v>15</v>
      </c>
      <c r="L6" s="70">
        <v>16</v>
      </c>
      <c r="M6" s="70">
        <v>16</v>
      </c>
      <c r="N6" s="70">
        <v>17</v>
      </c>
      <c r="O6" s="70">
        <v>17</v>
      </c>
      <c r="P6" s="70">
        <v>19</v>
      </c>
      <c r="Q6" s="70">
        <v>20</v>
      </c>
      <c r="R6" s="70">
        <v>20</v>
      </c>
      <c r="S6" s="71">
        <v>22</v>
      </c>
      <c r="T6" s="60">
        <f t="shared" si="0"/>
        <v>14.666666666666666</v>
      </c>
      <c r="U6" s="24">
        <f t="shared" si="1"/>
        <v>-16.046556000763211</v>
      </c>
    </row>
    <row r="7" spans="1:21" ht="15.5" x14ac:dyDescent="0.3">
      <c r="A7" s="54" t="s">
        <v>15</v>
      </c>
      <c r="B7" s="55" t="s">
        <v>16</v>
      </c>
      <c r="C7" s="57" t="s">
        <v>17</v>
      </c>
      <c r="D7" s="59">
        <v>100</v>
      </c>
      <c r="E7" s="65">
        <v>4</v>
      </c>
      <c r="F7" s="61">
        <v>4</v>
      </c>
      <c r="G7" s="61">
        <v>4</v>
      </c>
      <c r="H7" s="61">
        <v>4</v>
      </c>
      <c r="I7" s="61">
        <v>4</v>
      </c>
      <c r="J7" s="61">
        <v>5</v>
      </c>
      <c r="K7" s="61">
        <v>7</v>
      </c>
      <c r="L7" s="61">
        <v>8</v>
      </c>
      <c r="M7" s="61">
        <v>10</v>
      </c>
      <c r="N7" s="61">
        <v>10</v>
      </c>
      <c r="O7" s="61">
        <v>10</v>
      </c>
      <c r="P7" s="61">
        <v>10</v>
      </c>
      <c r="Q7" s="61">
        <v>13</v>
      </c>
      <c r="R7" s="61">
        <v>15</v>
      </c>
      <c r="S7" s="68">
        <v>15</v>
      </c>
      <c r="T7" s="60">
        <f t="shared" si="0"/>
        <v>8.1999999999999993</v>
      </c>
      <c r="U7" s="24">
        <f t="shared" si="1"/>
        <v>-53.06239267315398</v>
      </c>
    </row>
    <row r="8" spans="1:21" ht="15.5" x14ac:dyDescent="0.3">
      <c r="A8" s="54" t="s">
        <v>18</v>
      </c>
      <c r="B8" s="55" t="s">
        <v>19</v>
      </c>
      <c r="C8" s="56">
        <v>185.22</v>
      </c>
      <c r="D8" s="59">
        <v>100</v>
      </c>
      <c r="E8" s="64">
        <v>2</v>
      </c>
      <c r="F8" s="63">
        <v>2</v>
      </c>
      <c r="G8" s="63">
        <v>8</v>
      </c>
      <c r="H8" s="63">
        <v>11</v>
      </c>
      <c r="I8" s="63">
        <v>11</v>
      </c>
      <c r="J8" s="63">
        <v>11</v>
      </c>
      <c r="K8" s="63">
        <v>12</v>
      </c>
      <c r="L8" s="63">
        <v>12</v>
      </c>
      <c r="M8" s="63">
        <v>14</v>
      </c>
      <c r="N8" s="63">
        <v>16</v>
      </c>
      <c r="O8" s="63">
        <v>17</v>
      </c>
      <c r="P8" s="63">
        <v>18</v>
      </c>
      <c r="Q8" s="63">
        <v>18</v>
      </c>
      <c r="R8" s="63">
        <v>19</v>
      </c>
      <c r="S8" s="67">
        <v>19</v>
      </c>
      <c r="T8" s="60">
        <f t="shared" si="0"/>
        <v>12.666666666666666</v>
      </c>
      <c r="U8" s="24">
        <f t="shared" si="1"/>
        <v>-27.494752909750048</v>
      </c>
    </row>
    <row r="9" spans="1:21" ht="15.5" x14ac:dyDescent="0.3">
      <c r="A9" s="54" t="s">
        <v>20</v>
      </c>
      <c r="B9" s="55" t="s">
        <v>21</v>
      </c>
      <c r="C9" s="56">
        <v>259.26</v>
      </c>
      <c r="D9" s="59">
        <v>100</v>
      </c>
      <c r="E9" s="59">
        <v>8</v>
      </c>
      <c r="F9" s="70">
        <v>8</v>
      </c>
      <c r="G9" s="70">
        <v>10</v>
      </c>
      <c r="H9" s="70">
        <v>10</v>
      </c>
      <c r="I9" s="70">
        <v>10</v>
      </c>
      <c r="J9" s="70">
        <v>10</v>
      </c>
      <c r="K9" s="70">
        <v>10</v>
      </c>
      <c r="L9" s="70">
        <v>10</v>
      </c>
      <c r="M9" s="70">
        <v>10</v>
      </c>
      <c r="N9" s="70">
        <v>10</v>
      </c>
      <c r="O9" s="70">
        <v>10</v>
      </c>
      <c r="P9" s="70">
        <v>10</v>
      </c>
      <c r="Q9" s="70">
        <v>10</v>
      </c>
      <c r="R9" s="70">
        <v>10</v>
      </c>
      <c r="S9" s="71">
        <v>10</v>
      </c>
      <c r="T9" s="60">
        <f t="shared" si="0"/>
        <v>9.7333333333333325</v>
      </c>
      <c r="U9" s="24">
        <f t="shared" si="1"/>
        <v>-44.285441709597407</v>
      </c>
    </row>
    <row r="10" spans="1:21" ht="15.5" x14ac:dyDescent="0.3">
      <c r="A10" s="54" t="s">
        <v>22</v>
      </c>
      <c r="B10" s="55" t="s">
        <v>23</v>
      </c>
      <c r="C10" s="56" t="s">
        <v>24</v>
      </c>
      <c r="D10" s="59">
        <v>100</v>
      </c>
      <c r="E10" s="65">
        <v>3</v>
      </c>
      <c r="F10" s="61">
        <v>3</v>
      </c>
      <c r="G10" s="61">
        <v>9</v>
      </c>
      <c r="H10" s="61">
        <v>10</v>
      </c>
      <c r="I10" s="61">
        <v>11</v>
      </c>
      <c r="J10" s="61">
        <v>11</v>
      </c>
      <c r="K10" s="61">
        <v>12</v>
      </c>
      <c r="L10" s="61">
        <v>13</v>
      </c>
      <c r="M10" s="61">
        <v>15</v>
      </c>
      <c r="N10" s="61">
        <v>15</v>
      </c>
      <c r="O10" s="61">
        <v>15</v>
      </c>
      <c r="P10" s="61">
        <v>17</v>
      </c>
      <c r="Q10" s="61">
        <v>17</v>
      </c>
      <c r="R10" s="61">
        <v>20</v>
      </c>
      <c r="S10" s="68">
        <v>20</v>
      </c>
      <c r="T10" s="60">
        <f t="shared" si="0"/>
        <v>12.733333333333333</v>
      </c>
      <c r="U10" s="24">
        <f t="shared" si="1"/>
        <v>-27.113146346117151</v>
      </c>
    </row>
    <row r="11" spans="1:21" ht="15.5" x14ac:dyDescent="0.3">
      <c r="A11" s="54" t="s">
        <v>25</v>
      </c>
      <c r="B11" s="55" t="s">
        <v>26</v>
      </c>
      <c r="C11" s="56" t="s">
        <v>27</v>
      </c>
      <c r="D11" s="59">
        <v>100</v>
      </c>
      <c r="E11" s="59">
        <v>5</v>
      </c>
      <c r="F11" s="70">
        <v>8</v>
      </c>
      <c r="G11" s="70">
        <v>8</v>
      </c>
      <c r="H11" s="70">
        <v>9</v>
      </c>
      <c r="I11" s="70">
        <v>9</v>
      </c>
      <c r="J11" s="70">
        <v>10</v>
      </c>
      <c r="K11" s="70">
        <v>12</v>
      </c>
      <c r="L11" s="70">
        <v>16</v>
      </c>
      <c r="M11" s="70">
        <v>16</v>
      </c>
      <c r="N11" s="70">
        <v>16</v>
      </c>
      <c r="O11" s="70">
        <v>16</v>
      </c>
      <c r="P11" s="70">
        <v>18</v>
      </c>
      <c r="Q11" s="70">
        <v>20</v>
      </c>
      <c r="R11" s="70">
        <v>20</v>
      </c>
      <c r="S11" s="71">
        <v>20</v>
      </c>
      <c r="T11" s="60">
        <f t="shared" si="0"/>
        <v>13.533333333333333</v>
      </c>
      <c r="U11" s="24">
        <f t="shared" si="1"/>
        <v>-22.533867582522415</v>
      </c>
    </row>
    <row r="12" spans="1:21" ht="15.5" x14ac:dyDescent="0.3">
      <c r="A12" s="54" t="s">
        <v>28</v>
      </c>
      <c r="B12" s="55" t="s">
        <v>29</v>
      </c>
      <c r="C12" s="56" t="s">
        <v>30</v>
      </c>
      <c r="D12" s="59">
        <v>100</v>
      </c>
      <c r="E12" s="65">
        <v>2</v>
      </c>
      <c r="F12" s="61">
        <v>4</v>
      </c>
      <c r="G12" s="61">
        <v>6</v>
      </c>
      <c r="H12" s="61">
        <v>10</v>
      </c>
      <c r="I12" s="61">
        <v>10</v>
      </c>
      <c r="J12" s="61">
        <v>13</v>
      </c>
      <c r="K12" s="61">
        <v>14</v>
      </c>
      <c r="L12" s="61">
        <v>14</v>
      </c>
      <c r="M12" s="61">
        <v>14</v>
      </c>
      <c r="N12" s="61">
        <v>16</v>
      </c>
      <c r="O12" s="61">
        <v>16</v>
      </c>
      <c r="P12" s="61">
        <v>19</v>
      </c>
      <c r="Q12" s="61">
        <v>19</v>
      </c>
      <c r="R12" s="61">
        <v>23</v>
      </c>
      <c r="S12" s="68">
        <v>23</v>
      </c>
      <c r="T12" s="60">
        <f t="shared" si="0"/>
        <v>13.533333333333333</v>
      </c>
      <c r="U12" s="24">
        <f t="shared" si="1"/>
        <v>-22.533867582522415</v>
      </c>
    </row>
    <row r="13" spans="1:21" ht="15.5" x14ac:dyDescent="0.3">
      <c r="A13" s="54" t="s">
        <v>31</v>
      </c>
      <c r="B13" s="55" t="s">
        <v>32</v>
      </c>
      <c r="C13" s="56" t="s">
        <v>33</v>
      </c>
      <c r="D13" s="59">
        <v>100</v>
      </c>
      <c r="E13" s="59">
        <v>6</v>
      </c>
      <c r="F13" s="70">
        <v>10</v>
      </c>
      <c r="G13" s="70">
        <v>12</v>
      </c>
      <c r="H13" s="70">
        <v>13</v>
      </c>
      <c r="I13" s="70">
        <v>15</v>
      </c>
      <c r="J13" s="70">
        <v>15</v>
      </c>
      <c r="K13" s="70">
        <v>16</v>
      </c>
      <c r="L13" s="70">
        <v>16</v>
      </c>
      <c r="M13" s="70">
        <v>16</v>
      </c>
      <c r="N13" s="70">
        <v>16</v>
      </c>
      <c r="O13" s="70">
        <v>16</v>
      </c>
      <c r="P13" s="70">
        <v>17</v>
      </c>
      <c r="Q13" s="70">
        <v>17</v>
      </c>
      <c r="R13" s="70">
        <v>17</v>
      </c>
      <c r="S13" s="71">
        <v>17</v>
      </c>
      <c r="T13" s="60">
        <f t="shared" si="0"/>
        <v>14.6</v>
      </c>
      <c r="U13" s="24">
        <f t="shared" si="1"/>
        <v>-16.428162564396104</v>
      </c>
    </row>
    <row r="14" spans="1:21" ht="15.5" x14ac:dyDescent="0.3">
      <c r="A14" s="54" t="s">
        <v>34</v>
      </c>
      <c r="B14" s="55" t="s">
        <v>35</v>
      </c>
      <c r="C14" s="57" t="s">
        <v>36</v>
      </c>
      <c r="D14" s="59">
        <v>100</v>
      </c>
      <c r="E14" s="59">
        <v>2</v>
      </c>
      <c r="F14" s="70">
        <v>3</v>
      </c>
      <c r="G14" s="70">
        <v>7</v>
      </c>
      <c r="H14" s="70">
        <v>7</v>
      </c>
      <c r="I14" s="70">
        <v>7</v>
      </c>
      <c r="J14" s="70">
        <v>7</v>
      </c>
      <c r="K14" s="70">
        <v>9</v>
      </c>
      <c r="L14" s="70">
        <v>11</v>
      </c>
      <c r="M14" s="70">
        <v>14</v>
      </c>
      <c r="N14" s="70">
        <v>14</v>
      </c>
      <c r="O14" s="70">
        <v>15</v>
      </c>
      <c r="P14" s="70">
        <v>15</v>
      </c>
      <c r="Q14" s="70">
        <v>16</v>
      </c>
      <c r="R14" s="70">
        <v>17</v>
      </c>
      <c r="S14" s="71">
        <v>17</v>
      </c>
      <c r="T14" s="60">
        <f t="shared" si="0"/>
        <v>10.733333333333333</v>
      </c>
      <c r="U14" s="24">
        <f t="shared" si="1"/>
        <v>-38.561343255103985</v>
      </c>
    </row>
    <row r="15" spans="1:21" ht="15.5" x14ac:dyDescent="0.3">
      <c r="A15" s="54" t="s">
        <v>37</v>
      </c>
      <c r="B15" s="55" t="s">
        <v>38</v>
      </c>
      <c r="C15" s="57" t="s">
        <v>39</v>
      </c>
      <c r="D15" s="59">
        <v>100</v>
      </c>
      <c r="E15" s="66">
        <v>3</v>
      </c>
      <c r="F15" s="62">
        <v>6</v>
      </c>
      <c r="G15" s="62">
        <v>6</v>
      </c>
      <c r="H15" s="62">
        <v>9</v>
      </c>
      <c r="I15" s="62">
        <v>10</v>
      </c>
      <c r="J15" s="62">
        <v>12</v>
      </c>
      <c r="K15" s="62">
        <v>12</v>
      </c>
      <c r="L15" s="62">
        <v>13</v>
      </c>
      <c r="M15" s="62">
        <v>13</v>
      </c>
      <c r="N15" s="62">
        <v>14</v>
      </c>
      <c r="O15" s="62">
        <v>14</v>
      </c>
      <c r="P15" s="62">
        <v>14</v>
      </c>
      <c r="Q15" s="62">
        <v>15</v>
      </c>
      <c r="R15" s="62">
        <v>15</v>
      </c>
      <c r="S15" s="69">
        <v>15</v>
      </c>
      <c r="T15" s="60">
        <f t="shared" si="0"/>
        <v>11.4</v>
      </c>
      <c r="U15" s="24">
        <f t="shared" si="1"/>
        <v>-34.745277618775042</v>
      </c>
    </row>
  </sheetData>
  <mergeCells count="7">
    <mergeCell ref="T1:T2"/>
    <mergeCell ref="U1:U2"/>
    <mergeCell ref="E1:S1"/>
    <mergeCell ref="D1:D2"/>
    <mergeCell ref="C1:C2"/>
    <mergeCell ref="B1:B2"/>
    <mergeCell ref="A1:A2"/>
  </mergeCells>
  <phoneticPr fontId="3" type="noConversion"/>
  <conditionalFormatting sqref="C4:C7 C11 C14:C15">
    <cfRule type="expression" dxfId="27" priority="6" stopIfTrue="1">
      <formula>AND(SUMPRODUCT(IFERROR(1*(($C:$C&amp;"x")=(C4&amp;"x")),0))&gt;1,NOT(ISBLANK(C4)))</formula>
    </cfRule>
  </conditionalFormatting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14"/>
  <sheetViews>
    <sheetView zoomScale="70" zoomScaleNormal="70" workbookViewId="0">
      <selection activeCell="E1" sqref="E1:S1"/>
    </sheetView>
  </sheetViews>
  <sheetFormatPr defaultColWidth="11.58203125" defaultRowHeight="14" x14ac:dyDescent="0.3"/>
  <cols>
    <col min="1" max="1" width="26.1640625" customWidth="1"/>
    <col min="2" max="2" width="17.33203125" customWidth="1"/>
    <col min="3" max="3" width="17.6640625" customWidth="1"/>
    <col min="4" max="4" width="18.1640625" customWidth="1"/>
    <col min="5" max="5" width="5.33203125" customWidth="1"/>
    <col min="6" max="6" width="4.25" customWidth="1"/>
    <col min="7" max="7" width="5" customWidth="1"/>
    <col min="8" max="8" width="5.5" customWidth="1"/>
    <col min="9" max="9" width="4.08203125" customWidth="1"/>
    <col min="10" max="10" width="4.75" customWidth="1"/>
    <col min="11" max="11" width="5.25" customWidth="1"/>
    <col min="12" max="12" width="4.25" customWidth="1"/>
    <col min="13" max="13" width="4.08203125" customWidth="1"/>
    <col min="14" max="14" width="4.6640625" customWidth="1"/>
    <col min="15" max="15" width="3.83203125" customWidth="1"/>
    <col min="16" max="16" width="4.1640625" customWidth="1"/>
    <col min="17" max="17" width="4.5" customWidth="1"/>
    <col min="18" max="18" width="4.4140625" customWidth="1"/>
    <col min="19" max="19" width="4.6640625" customWidth="1"/>
    <col min="20" max="20" width="20.6640625" customWidth="1"/>
    <col min="21" max="21" width="21.4140625" style="6" customWidth="1"/>
  </cols>
  <sheetData>
    <row r="1" spans="1:21" ht="15" x14ac:dyDescent="0.3">
      <c r="A1" s="128" t="s">
        <v>0</v>
      </c>
      <c r="B1" s="128" t="s">
        <v>1</v>
      </c>
      <c r="C1" s="128" t="s">
        <v>2</v>
      </c>
      <c r="D1" s="245" t="s">
        <v>3</v>
      </c>
      <c r="E1" s="12" t="s">
        <v>2398</v>
      </c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245" t="s">
        <v>4</v>
      </c>
      <c r="U1" s="130" t="s">
        <v>5</v>
      </c>
    </row>
    <row r="2" spans="1:21" ht="15" x14ac:dyDescent="0.3">
      <c r="A2" s="129"/>
      <c r="B2" s="129"/>
      <c r="C2" s="129"/>
      <c r="D2" s="246"/>
      <c r="E2" s="80" t="s">
        <v>2383</v>
      </c>
      <c r="F2" s="81" t="s">
        <v>2384</v>
      </c>
      <c r="G2" s="81" t="s">
        <v>2385</v>
      </c>
      <c r="H2" s="81" t="s">
        <v>2386</v>
      </c>
      <c r="I2" s="81" t="s">
        <v>2387</v>
      </c>
      <c r="J2" s="81" t="s">
        <v>2388</v>
      </c>
      <c r="K2" s="81" t="s">
        <v>2389</v>
      </c>
      <c r="L2" s="81" t="s">
        <v>2390</v>
      </c>
      <c r="M2" s="81" t="s">
        <v>2391</v>
      </c>
      <c r="N2" s="81" t="s">
        <v>2392</v>
      </c>
      <c r="O2" s="81" t="s">
        <v>2393</v>
      </c>
      <c r="P2" s="81" t="s">
        <v>2394</v>
      </c>
      <c r="Q2" s="81" t="s">
        <v>2395</v>
      </c>
      <c r="R2" s="81" t="s">
        <v>2396</v>
      </c>
      <c r="S2" s="82" t="s">
        <v>2397</v>
      </c>
      <c r="T2" s="246"/>
      <c r="U2" s="131"/>
    </row>
    <row r="3" spans="1:21" ht="15.5" x14ac:dyDescent="0.3">
      <c r="A3" s="132" t="s">
        <v>6</v>
      </c>
      <c r="B3" s="128"/>
      <c r="C3" s="128"/>
      <c r="D3" s="247">
        <v>0</v>
      </c>
      <c r="E3" s="242">
        <v>1</v>
      </c>
      <c r="F3" s="243">
        <v>9</v>
      </c>
      <c r="G3" s="243">
        <v>13</v>
      </c>
      <c r="H3" s="243">
        <v>16</v>
      </c>
      <c r="I3" s="243">
        <v>16</v>
      </c>
      <c r="J3" s="243">
        <v>17</v>
      </c>
      <c r="K3" s="243">
        <v>17</v>
      </c>
      <c r="L3" s="243">
        <v>18</v>
      </c>
      <c r="M3" s="243">
        <v>18</v>
      </c>
      <c r="N3" s="243">
        <v>18</v>
      </c>
      <c r="O3" s="243">
        <v>20</v>
      </c>
      <c r="P3" s="243">
        <v>20</v>
      </c>
      <c r="Q3" s="243">
        <v>20</v>
      </c>
      <c r="R3" s="243">
        <v>20</v>
      </c>
      <c r="S3" s="244">
        <v>20</v>
      </c>
      <c r="T3" s="249">
        <f>AVERAGE(E3:S4)</f>
        <v>15.933333333333334</v>
      </c>
      <c r="U3" s="130"/>
    </row>
    <row r="4" spans="1:21" ht="15.5" x14ac:dyDescent="0.3">
      <c r="A4" s="133"/>
      <c r="B4" s="129"/>
      <c r="C4" s="129"/>
      <c r="D4" s="248"/>
      <c r="E4" s="242">
        <v>4</v>
      </c>
      <c r="F4" s="243">
        <v>6</v>
      </c>
      <c r="G4" s="243">
        <v>9</v>
      </c>
      <c r="H4" s="243">
        <v>15</v>
      </c>
      <c r="I4" s="243">
        <v>16</v>
      </c>
      <c r="J4" s="243">
        <v>16</v>
      </c>
      <c r="K4" s="243">
        <v>17</v>
      </c>
      <c r="L4" s="243">
        <v>17</v>
      </c>
      <c r="M4" s="243">
        <v>18</v>
      </c>
      <c r="N4" s="243">
        <v>18</v>
      </c>
      <c r="O4" s="243">
        <v>19</v>
      </c>
      <c r="P4" s="243">
        <v>20</v>
      </c>
      <c r="Q4" s="243">
        <v>20</v>
      </c>
      <c r="R4" s="243">
        <v>20</v>
      </c>
      <c r="S4" s="244">
        <v>20</v>
      </c>
      <c r="T4" s="250"/>
      <c r="U4" s="131"/>
    </row>
    <row r="5" spans="1:21" ht="15.5" x14ac:dyDescent="0.3">
      <c r="A5" s="20" t="s">
        <v>1858</v>
      </c>
      <c r="B5" s="20" t="s">
        <v>1859</v>
      </c>
      <c r="C5" s="22">
        <v>179.2</v>
      </c>
      <c r="D5" s="231">
        <v>100</v>
      </c>
      <c r="E5" s="242">
        <v>3</v>
      </c>
      <c r="F5" s="243">
        <v>3</v>
      </c>
      <c r="G5" s="243">
        <v>9</v>
      </c>
      <c r="H5" s="243">
        <v>13</v>
      </c>
      <c r="I5" s="243">
        <v>15</v>
      </c>
      <c r="J5" s="243">
        <v>15</v>
      </c>
      <c r="K5" s="243">
        <v>15</v>
      </c>
      <c r="L5" s="243">
        <v>16</v>
      </c>
      <c r="M5" s="243">
        <v>17</v>
      </c>
      <c r="N5" s="243">
        <v>17</v>
      </c>
      <c r="O5" s="243">
        <v>17</v>
      </c>
      <c r="P5" s="243">
        <v>18</v>
      </c>
      <c r="Q5" s="243">
        <v>18</v>
      </c>
      <c r="R5" s="243">
        <v>19</v>
      </c>
      <c r="S5" s="244"/>
      <c r="T5" s="22">
        <f>AVERAGE(E5:S5)</f>
        <v>13.928571428571429</v>
      </c>
      <c r="U5" s="24">
        <f>(T5-$T$3)/$T$3*100</f>
        <v>-12.582187686790197</v>
      </c>
    </row>
    <row r="6" spans="1:21" ht="15.5" x14ac:dyDescent="0.3">
      <c r="A6" s="20" t="s">
        <v>1860</v>
      </c>
      <c r="B6" s="20" t="s">
        <v>1861</v>
      </c>
      <c r="C6" s="22">
        <v>172.09</v>
      </c>
      <c r="D6" s="231">
        <v>100</v>
      </c>
      <c r="E6" s="242">
        <v>11</v>
      </c>
      <c r="F6" s="243">
        <v>15</v>
      </c>
      <c r="G6" s="243">
        <v>15</v>
      </c>
      <c r="H6" s="243">
        <v>15</v>
      </c>
      <c r="I6" s="243">
        <v>15</v>
      </c>
      <c r="J6" s="243">
        <v>16</v>
      </c>
      <c r="K6" s="243">
        <v>16</v>
      </c>
      <c r="L6" s="243">
        <v>17</v>
      </c>
      <c r="M6" s="243">
        <v>17</v>
      </c>
      <c r="N6" s="243">
        <v>17</v>
      </c>
      <c r="O6" s="243">
        <v>18</v>
      </c>
      <c r="P6" s="243">
        <v>18</v>
      </c>
      <c r="Q6" s="243">
        <v>18</v>
      </c>
      <c r="R6" s="243">
        <v>19</v>
      </c>
      <c r="S6" s="244">
        <v>20</v>
      </c>
      <c r="T6" s="22">
        <f t="shared" ref="T6:T69" si="0">AVERAGE(E6:S6)</f>
        <v>16.466666666666665</v>
      </c>
      <c r="U6" s="24">
        <f t="shared" ref="U6:U69" si="1">(T6-$T$3)/$T$3*100</f>
        <v>3.3472803347280213</v>
      </c>
    </row>
    <row r="7" spans="1:21" ht="15.5" x14ac:dyDescent="0.3">
      <c r="A7" s="20" t="s">
        <v>1862</v>
      </c>
      <c r="B7" s="232" t="s">
        <v>1863</v>
      </c>
      <c r="C7" s="22">
        <v>161.19999999999999</v>
      </c>
      <c r="D7" s="231">
        <v>100</v>
      </c>
      <c r="E7" s="242">
        <v>10</v>
      </c>
      <c r="F7" s="243">
        <v>12</v>
      </c>
      <c r="G7" s="243">
        <v>13</v>
      </c>
      <c r="H7" s="243">
        <v>14</v>
      </c>
      <c r="I7" s="243">
        <v>15</v>
      </c>
      <c r="J7" s="243">
        <v>15</v>
      </c>
      <c r="K7" s="243">
        <v>16</v>
      </c>
      <c r="L7" s="243">
        <v>16</v>
      </c>
      <c r="M7" s="243">
        <v>16</v>
      </c>
      <c r="N7" s="243">
        <v>17</v>
      </c>
      <c r="O7" s="243">
        <v>17</v>
      </c>
      <c r="P7" s="243">
        <v>18</v>
      </c>
      <c r="Q7" s="243">
        <v>18</v>
      </c>
      <c r="R7" s="243">
        <v>18</v>
      </c>
      <c r="S7" s="244">
        <v>19</v>
      </c>
      <c r="T7" s="22">
        <f t="shared" si="0"/>
        <v>15.6</v>
      </c>
      <c r="U7" s="24">
        <f t="shared" si="1"/>
        <v>-2.0920502092050248</v>
      </c>
    </row>
    <row r="8" spans="1:21" ht="15.5" x14ac:dyDescent="0.3">
      <c r="A8" s="20" t="s">
        <v>1864</v>
      </c>
      <c r="B8" s="233" t="s">
        <v>1865</v>
      </c>
      <c r="C8" s="22">
        <v>455.68</v>
      </c>
      <c r="D8" s="231">
        <v>100</v>
      </c>
      <c r="E8" s="242">
        <v>12</v>
      </c>
      <c r="F8" s="243">
        <v>13</v>
      </c>
      <c r="G8" s="243">
        <v>14</v>
      </c>
      <c r="H8" s="243">
        <v>15</v>
      </c>
      <c r="I8" s="243">
        <v>15</v>
      </c>
      <c r="J8" s="243">
        <v>15</v>
      </c>
      <c r="K8" s="243">
        <v>16</v>
      </c>
      <c r="L8" s="243">
        <v>16</v>
      </c>
      <c r="M8" s="243">
        <v>17</v>
      </c>
      <c r="N8" s="243">
        <v>17</v>
      </c>
      <c r="O8" s="243">
        <v>18</v>
      </c>
      <c r="P8" s="243">
        <v>18</v>
      </c>
      <c r="Q8" s="243">
        <v>19</v>
      </c>
      <c r="R8" s="243">
        <v>21</v>
      </c>
      <c r="S8" s="244">
        <v>16.14</v>
      </c>
      <c r="T8" s="22">
        <f t="shared" si="0"/>
        <v>16.142666666666667</v>
      </c>
      <c r="U8" s="24">
        <f t="shared" si="1"/>
        <v>1.3138075313807533</v>
      </c>
    </row>
    <row r="9" spans="1:21" ht="15.5" x14ac:dyDescent="0.3">
      <c r="A9" s="20" t="s">
        <v>1866</v>
      </c>
      <c r="B9" s="233" t="s">
        <v>1867</v>
      </c>
      <c r="C9" s="22">
        <v>445.9</v>
      </c>
      <c r="D9" s="231">
        <v>100</v>
      </c>
      <c r="E9" s="242">
        <v>1</v>
      </c>
      <c r="F9" s="243">
        <v>3</v>
      </c>
      <c r="G9" s="243">
        <v>7</v>
      </c>
      <c r="H9" s="243">
        <v>10</v>
      </c>
      <c r="I9" s="243">
        <v>12</v>
      </c>
      <c r="J9" s="243">
        <v>16</v>
      </c>
      <c r="K9" s="243">
        <v>17</v>
      </c>
      <c r="L9" s="243">
        <v>18</v>
      </c>
      <c r="M9" s="243">
        <v>19</v>
      </c>
      <c r="N9" s="243">
        <v>19</v>
      </c>
      <c r="O9" s="243">
        <v>19</v>
      </c>
      <c r="P9" s="243">
        <v>20</v>
      </c>
      <c r="Q9" s="243">
        <v>20</v>
      </c>
      <c r="R9" s="243">
        <v>20</v>
      </c>
      <c r="S9" s="244">
        <v>26</v>
      </c>
      <c r="T9" s="22">
        <f t="shared" si="0"/>
        <v>15.133333333333333</v>
      </c>
      <c r="U9" s="24">
        <f t="shared" si="1"/>
        <v>-5.0209205020920544</v>
      </c>
    </row>
    <row r="10" spans="1:21" ht="15.5" x14ac:dyDescent="0.3">
      <c r="A10" s="20" t="s">
        <v>1868</v>
      </c>
      <c r="B10" s="233" t="s">
        <v>1869</v>
      </c>
      <c r="C10" s="22" t="s">
        <v>1870</v>
      </c>
      <c r="D10" s="231">
        <v>100</v>
      </c>
      <c r="E10" s="242">
        <v>4</v>
      </c>
      <c r="F10" s="243">
        <v>12</v>
      </c>
      <c r="G10" s="243">
        <v>13</v>
      </c>
      <c r="H10" s="243">
        <v>14</v>
      </c>
      <c r="I10" s="243">
        <v>14</v>
      </c>
      <c r="J10" s="243">
        <v>14</v>
      </c>
      <c r="K10" s="243">
        <v>15</v>
      </c>
      <c r="L10" s="243">
        <v>15</v>
      </c>
      <c r="M10" s="243">
        <v>15</v>
      </c>
      <c r="N10" s="243">
        <v>15</v>
      </c>
      <c r="O10" s="243">
        <v>15</v>
      </c>
      <c r="P10" s="243">
        <v>16</v>
      </c>
      <c r="Q10" s="243">
        <v>17</v>
      </c>
      <c r="R10" s="243">
        <v>17</v>
      </c>
      <c r="S10" s="244">
        <v>17</v>
      </c>
      <c r="T10" s="22">
        <f t="shared" si="0"/>
        <v>14.2</v>
      </c>
      <c r="U10" s="24">
        <f t="shared" si="1"/>
        <v>-10.878661087866115</v>
      </c>
    </row>
    <row r="11" spans="1:21" ht="15.5" x14ac:dyDescent="0.3">
      <c r="A11" s="22" t="s">
        <v>1871</v>
      </c>
      <c r="B11" s="22" t="s">
        <v>1872</v>
      </c>
      <c r="C11" s="22">
        <v>217.22</v>
      </c>
      <c r="D11" s="231">
        <v>100</v>
      </c>
      <c r="E11" s="242">
        <v>8</v>
      </c>
      <c r="F11" s="243">
        <v>12</v>
      </c>
      <c r="G11" s="243">
        <v>13</v>
      </c>
      <c r="H11" s="243">
        <v>14</v>
      </c>
      <c r="I11" s="243">
        <v>14</v>
      </c>
      <c r="J11" s="243">
        <v>15</v>
      </c>
      <c r="K11" s="243">
        <v>16</v>
      </c>
      <c r="L11" s="243">
        <v>16</v>
      </c>
      <c r="M11" s="243">
        <v>16</v>
      </c>
      <c r="N11" s="243">
        <v>18</v>
      </c>
      <c r="O11" s="243">
        <v>19</v>
      </c>
      <c r="P11" s="243">
        <v>20</v>
      </c>
      <c r="Q11" s="243">
        <v>20</v>
      </c>
      <c r="R11" s="243">
        <v>20</v>
      </c>
      <c r="S11" s="244">
        <v>22</v>
      </c>
      <c r="T11" s="22">
        <f t="shared" si="0"/>
        <v>16.2</v>
      </c>
      <c r="U11" s="24">
        <f t="shared" si="1"/>
        <v>1.6736401673640107</v>
      </c>
    </row>
    <row r="12" spans="1:21" ht="15.5" x14ac:dyDescent="0.3">
      <c r="A12" s="20" t="s">
        <v>1873</v>
      </c>
      <c r="B12" s="233" t="s">
        <v>1874</v>
      </c>
      <c r="C12" s="22">
        <v>218.14</v>
      </c>
      <c r="D12" s="231">
        <v>100</v>
      </c>
      <c r="E12" s="242">
        <v>3</v>
      </c>
      <c r="F12" s="243">
        <v>10</v>
      </c>
      <c r="G12" s="243">
        <v>11</v>
      </c>
      <c r="H12" s="243">
        <v>16</v>
      </c>
      <c r="I12" s="243">
        <v>16</v>
      </c>
      <c r="J12" s="243">
        <v>17</v>
      </c>
      <c r="K12" s="243">
        <v>17</v>
      </c>
      <c r="L12" s="243">
        <v>17</v>
      </c>
      <c r="M12" s="243">
        <v>18</v>
      </c>
      <c r="N12" s="243">
        <v>18</v>
      </c>
      <c r="O12" s="243">
        <v>19</v>
      </c>
      <c r="P12" s="243">
        <v>19</v>
      </c>
      <c r="Q12" s="243">
        <v>19</v>
      </c>
      <c r="R12" s="243">
        <v>20</v>
      </c>
      <c r="S12" s="244">
        <v>20</v>
      </c>
      <c r="T12" s="22">
        <f t="shared" si="0"/>
        <v>16</v>
      </c>
      <c r="U12" s="24">
        <f t="shared" si="1"/>
        <v>0.41841004184100267</v>
      </c>
    </row>
    <row r="13" spans="1:21" ht="15.5" x14ac:dyDescent="0.3">
      <c r="A13" s="20" t="s">
        <v>1875</v>
      </c>
      <c r="B13" s="20" t="s">
        <v>1876</v>
      </c>
      <c r="C13" s="22">
        <v>246.35</v>
      </c>
      <c r="D13" s="231">
        <v>100</v>
      </c>
      <c r="E13" s="242">
        <v>7</v>
      </c>
      <c r="F13" s="243">
        <v>13</v>
      </c>
      <c r="G13" s="243">
        <v>13</v>
      </c>
      <c r="H13" s="243">
        <v>14</v>
      </c>
      <c r="I13" s="243">
        <v>14</v>
      </c>
      <c r="J13" s="243">
        <v>15</v>
      </c>
      <c r="K13" s="243">
        <v>15</v>
      </c>
      <c r="L13" s="243">
        <v>15</v>
      </c>
      <c r="M13" s="243">
        <v>16</v>
      </c>
      <c r="N13" s="243">
        <v>16</v>
      </c>
      <c r="O13" s="243">
        <v>16</v>
      </c>
      <c r="P13" s="243">
        <v>18</v>
      </c>
      <c r="Q13" s="243">
        <v>19</v>
      </c>
      <c r="R13" s="243">
        <v>19</v>
      </c>
      <c r="S13" s="244">
        <v>20</v>
      </c>
      <c r="T13" s="22">
        <f t="shared" si="0"/>
        <v>15.333333333333334</v>
      </c>
      <c r="U13" s="24">
        <f t="shared" si="1"/>
        <v>-3.7656903765690357</v>
      </c>
    </row>
    <row r="14" spans="1:21" ht="15.5" x14ac:dyDescent="0.3">
      <c r="A14" s="20" t="s">
        <v>1877</v>
      </c>
      <c r="B14" s="20" t="s">
        <v>1878</v>
      </c>
      <c r="C14" s="22">
        <v>300.82</v>
      </c>
      <c r="D14" s="231">
        <v>100</v>
      </c>
      <c r="E14" s="242">
        <v>14</v>
      </c>
      <c r="F14" s="243">
        <v>15</v>
      </c>
      <c r="G14" s="243">
        <v>15</v>
      </c>
      <c r="H14" s="243">
        <v>15</v>
      </c>
      <c r="I14" s="243">
        <v>16</v>
      </c>
      <c r="J14" s="243">
        <v>16</v>
      </c>
      <c r="K14" s="243">
        <v>16</v>
      </c>
      <c r="L14" s="243">
        <v>17</v>
      </c>
      <c r="M14" s="243">
        <v>17</v>
      </c>
      <c r="N14" s="243">
        <v>18</v>
      </c>
      <c r="O14" s="243">
        <v>18</v>
      </c>
      <c r="P14" s="243">
        <v>18</v>
      </c>
      <c r="Q14" s="243">
        <v>18</v>
      </c>
      <c r="R14" s="243">
        <v>18</v>
      </c>
      <c r="S14" s="244">
        <v>18</v>
      </c>
      <c r="T14" s="22">
        <f t="shared" si="0"/>
        <v>16.600000000000001</v>
      </c>
      <c r="U14" s="24">
        <f t="shared" si="1"/>
        <v>4.1841004184100496</v>
      </c>
    </row>
    <row r="15" spans="1:21" ht="15.5" x14ac:dyDescent="0.3">
      <c r="A15" s="20" t="s">
        <v>1879</v>
      </c>
      <c r="B15" s="20" t="s">
        <v>1880</v>
      </c>
      <c r="C15" s="22">
        <v>274.39999999999998</v>
      </c>
      <c r="D15" s="231">
        <v>100</v>
      </c>
      <c r="E15" s="242">
        <v>10</v>
      </c>
      <c r="F15" s="243">
        <v>14</v>
      </c>
      <c r="G15" s="243">
        <v>15</v>
      </c>
      <c r="H15" s="243">
        <v>16</v>
      </c>
      <c r="I15" s="243">
        <v>16</v>
      </c>
      <c r="J15" s="243">
        <v>16</v>
      </c>
      <c r="K15" s="243">
        <v>17</v>
      </c>
      <c r="L15" s="243">
        <v>17</v>
      </c>
      <c r="M15" s="243">
        <v>17</v>
      </c>
      <c r="N15" s="243">
        <v>17</v>
      </c>
      <c r="O15" s="243">
        <v>18</v>
      </c>
      <c r="P15" s="243">
        <v>18</v>
      </c>
      <c r="Q15" s="243">
        <v>18</v>
      </c>
      <c r="R15" s="243">
        <v>18</v>
      </c>
      <c r="S15" s="244">
        <v>20</v>
      </c>
      <c r="T15" s="22">
        <f t="shared" si="0"/>
        <v>16.466666666666665</v>
      </c>
      <c r="U15" s="24">
        <f t="shared" si="1"/>
        <v>3.3472803347280213</v>
      </c>
    </row>
    <row r="16" spans="1:21" ht="15.5" x14ac:dyDescent="0.3">
      <c r="A16" s="20" t="s">
        <v>1881</v>
      </c>
      <c r="B16" s="20" t="s">
        <v>1882</v>
      </c>
      <c r="C16" s="22">
        <v>343.46</v>
      </c>
      <c r="D16" s="231">
        <v>100</v>
      </c>
      <c r="E16" s="242">
        <v>7</v>
      </c>
      <c r="F16" s="243">
        <v>12</v>
      </c>
      <c r="G16" s="243">
        <v>15</v>
      </c>
      <c r="H16" s="243">
        <v>15</v>
      </c>
      <c r="I16" s="243">
        <v>16</v>
      </c>
      <c r="J16" s="243">
        <v>16</v>
      </c>
      <c r="K16" s="243">
        <v>16</v>
      </c>
      <c r="L16" s="243">
        <v>16</v>
      </c>
      <c r="M16" s="243">
        <v>17</v>
      </c>
      <c r="N16" s="243">
        <v>18</v>
      </c>
      <c r="O16" s="243">
        <v>18</v>
      </c>
      <c r="P16" s="243">
        <v>18</v>
      </c>
      <c r="Q16" s="243">
        <v>18</v>
      </c>
      <c r="R16" s="243">
        <v>19</v>
      </c>
      <c r="S16" s="244">
        <v>20</v>
      </c>
      <c r="T16" s="22">
        <f t="shared" si="0"/>
        <v>16.066666666666666</v>
      </c>
      <c r="U16" s="24">
        <f t="shared" si="1"/>
        <v>0.83682008368200533</v>
      </c>
    </row>
    <row r="17" spans="1:21" ht="15.5" x14ac:dyDescent="0.3">
      <c r="A17" s="20" t="s">
        <v>1883</v>
      </c>
      <c r="B17" s="20" t="s">
        <v>1884</v>
      </c>
      <c r="C17" s="22">
        <v>324.89</v>
      </c>
      <c r="D17" s="231">
        <v>100</v>
      </c>
      <c r="E17" s="242">
        <v>10</v>
      </c>
      <c r="F17" s="243">
        <v>11</v>
      </c>
      <c r="G17" s="243">
        <v>11</v>
      </c>
      <c r="H17" s="243">
        <v>14</v>
      </c>
      <c r="I17" s="243">
        <v>15</v>
      </c>
      <c r="J17" s="243">
        <v>15</v>
      </c>
      <c r="K17" s="243">
        <v>16</v>
      </c>
      <c r="L17" s="243">
        <v>16</v>
      </c>
      <c r="M17" s="243">
        <v>16</v>
      </c>
      <c r="N17" s="243">
        <v>17</v>
      </c>
      <c r="O17" s="243">
        <v>17</v>
      </c>
      <c r="P17" s="243">
        <v>18</v>
      </c>
      <c r="Q17" s="243">
        <v>19</v>
      </c>
      <c r="R17" s="243">
        <v>19</v>
      </c>
      <c r="S17" s="244">
        <v>19</v>
      </c>
      <c r="T17" s="22">
        <f t="shared" si="0"/>
        <v>15.533333333333333</v>
      </c>
      <c r="U17" s="24">
        <f t="shared" si="1"/>
        <v>-2.5104602510460272</v>
      </c>
    </row>
    <row r="18" spans="1:21" ht="15.5" x14ac:dyDescent="0.3">
      <c r="A18" s="20" t="s">
        <v>1885</v>
      </c>
      <c r="B18" s="20" t="s">
        <v>1886</v>
      </c>
      <c r="C18" s="22">
        <v>320.83999999999997</v>
      </c>
      <c r="D18" s="231">
        <v>100</v>
      </c>
      <c r="E18" s="242">
        <v>11</v>
      </c>
      <c r="F18" s="243">
        <v>13</v>
      </c>
      <c r="G18" s="243">
        <v>14</v>
      </c>
      <c r="H18" s="243">
        <v>14</v>
      </c>
      <c r="I18" s="243">
        <v>15</v>
      </c>
      <c r="J18" s="243">
        <v>16</v>
      </c>
      <c r="K18" s="243">
        <v>17</v>
      </c>
      <c r="L18" s="243">
        <v>17</v>
      </c>
      <c r="M18" s="243">
        <v>17</v>
      </c>
      <c r="N18" s="243">
        <v>18</v>
      </c>
      <c r="O18" s="243">
        <v>18</v>
      </c>
      <c r="P18" s="243">
        <v>18</v>
      </c>
      <c r="Q18" s="243">
        <v>20</v>
      </c>
      <c r="R18" s="243">
        <v>20</v>
      </c>
      <c r="S18" s="244">
        <v>21</v>
      </c>
      <c r="T18" s="22">
        <f t="shared" si="0"/>
        <v>16.600000000000001</v>
      </c>
      <c r="U18" s="24">
        <f t="shared" si="1"/>
        <v>4.1841004184100496</v>
      </c>
    </row>
    <row r="19" spans="1:21" ht="15.5" x14ac:dyDescent="0.3">
      <c r="A19" s="20" t="s">
        <v>1887</v>
      </c>
      <c r="B19" s="20" t="s">
        <v>1888</v>
      </c>
      <c r="C19" s="22">
        <v>234.17</v>
      </c>
      <c r="D19" s="231">
        <v>100</v>
      </c>
      <c r="E19" s="242">
        <v>13</v>
      </c>
      <c r="F19" s="243">
        <v>14</v>
      </c>
      <c r="G19" s="243">
        <v>15</v>
      </c>
      <c r="H19" s="243">
        <v>15</v>
      </c>
      <c r="I19" s="243">
        <v>15</v>
      </c>
      <c r="J19" s="243">
        <v>15</v>
      </c>
      <c r="K19" s="243">
        <v>16</v>
      </c>
      <c r="L19" s="243">
        <v>16</v>
      </c>
      <c r="M19" s="243">
        <v>16</v>
      </c>
      <c r="N19" s="243">
        <v>17</v>
      </c>
      <c r="O19" s="243">
        <v>17</v>
      </c>
      <c r="P19" s="243">
        <v>18</v>
      </c>
      <c r="Q19" s="243">
        <v>18</v>
      </c>
      <c r="R19" s="243">
        <v>18</v>
      </c>
      <c r="S19" s="244">
        <v>18</v>
      </c>
      <c r="T19" s="22">
        <f t="shared" si="0"/>
        <v>16.066666666666666</v>
      </c>
      <c r="U19" s="24">
        <f t="shared" si="1"/>
        <v>0.83682008368200533</v>
      </c>
    </row>
    <row r="20" spans="1:21" ht="15.5" x14ac:dyDescent="0.3">
      <c r="A20" s="20" t="s">
        <v>1889</v>
      </c>
      <c r="B20" s="20" t="s">
        <v>1890</v>
      </c>
      <c r="C20" s="20">
        <v>272.77</v>
      </c>
      <c r="D20" s="20">
        <v>100</v>
      </c>
      <c r="E20" s="242">
        <v>2</v>
      </c>
      <c r="F20" s="243">
        <v>2</v>
      </c>
      <c r="G20" s="243">
        <v>12</v>
      </c>
      <c r="H20" s="243">
        <v>13</v>
      </c>
      <c r="I20" s="243">
        <v>15</v>
      </c>
      <c r="J20" s="243">
        <v>15</v>
      </c>
      <c r="K20" s="243">
        <v>16</v>
      </c>
      <c r="L20" s="243">
        <v>17</v>
      </c>
      <c r="M20" s="243">
        <v>17</v>
      </c>
      <c r="N20" s="243">
        <v>17</v>
      </c>
      <c r="O20" s="243">
        <v>17</v>
      </c>
      <c r="P20" s="243">
        <v>17</v>
      </c>
      <c r="Q20" s="243">
        <v>18</v>
      </c>
      <c r="R20" s="243">
        <v>18</v>
      </c>
      <c r="S20" s="244">
        <v>20</v>
      </c>
      <c r="T20" s="22">
        <f t="shared" si="0"/>
        <v>14.4</v>
      </c>
      <c r="U20" s="24">
        <f t="shared" si="1"/>
        <v>-9.6234309623430949</v>
      </c>
    </row>
    <row r="21" spans="1:21" ht="15.5" x14ac:dyDescent="0.3">
      <c r="A21" s="20" t="s">
        <v>1891</v>
      </c>
      <c r="B21" s="102" t="s">
        <v>1892</v>
      </c>
      <c r="C21" s="22">
        <v>165.19</v>
      </c>
      <c r="D21" s="231">
        <v>100</v>
      </c>
      <c r="E21" s="242">
        <v>7</v>
      </c>
      <c r="F21" s="243">
        <v>10</v>
      </c>
      <c r="G21" s="243">
        <v>14</v>
      </c>
      <c r="H21" s="243">
        <v>14</v>
      </c>
      <c r="I21" s="243">
        <v>16</v>
      </c>
      <c r="J21" s="243">
        <v>17</v>
      </c>
      <c r="K21" s="243">
        <v>17</v>
      </c>
      <c r="L21" s="243">
        <v>17</v>
      </c>
      <c r="M21" s="243">
        <v>18</v>
      </c>
      <c r="N21" s="243">
        <v>18</v>
      </c>
      <c r="O21" s="243">
        <v>18</v>
      </c>
      <c r="P21" s="243">
        <v>18</v>
      </c>
      <c r="Q21" s="243">
        <v>18</v>
      </c>
      <c r="R21" s="243">
        <v>19</v>
      </c>
      <c r="S21" s="244">
        <v>19</v>
      </c>
      <c r="T21" s="22">
        <f t="shared" si="0"/>
        <v>16</v>
      </c>
      <c r="U21" s="24">
        <f t="shared" si="1"/>
        <v>0.41841004184100267</v>
      </c>
    </row>
    <row r="22" spans="1:21" ht="15.5" x14ac:dyDescent="0.3">
      <c r="A22" s="20" t="s">
        <v>1893</v>
      </c>
      <c r="B22" s="234" t="s">
        <v>1894</v>
      </c>
      <c r="C22" s="22">
        <v>178.27</v>
      </c>
      <c r="D22" s="231">
        <v>100</v>
      </c>
      <c r="E22" s="242">
        <v>4</v>
      </c>
      <c r="F22" s="243">
        <v>12</v>
      </c>
      <c r="G22" s="243">
        <v>14</v>
      </c>
      <c r="H22" s="243">
        <v>15</v>
      </c>
      <c r="I22" s="243">
        <v>16</v>
      </c>
      <c r="J22" s="243">
        <v>16</v>
      </c>
      <c r="K22" s="243">
        <v>16</v>
      </c>
      <c r="L22" s="243">
        <v>16</v>
      </c>
      <c r="M22" s="243">
        <v>17</v>
      </c>
      <c r="N22" s="243">
        <v>18</v>
      </c>
      <c r="O22" s="243">
        <v>18</v>
      </c>
      <c r="P22" s="243">
        <v>18</v>
      </c>
      <c r="Q22" s="243">
        <v>19</v>
      </c>
      <c r="R22" s="243">
        <v>19</v>
      </c>
      <c r="S22" s="244">
        <v>21</v>
      </c>
      <c r="T22" s="22">
        <f t="shared" si="0"/>
        <v>15.933333333333334</v>
      </c>
      <c r="U22" s="24">
        <f t="shared" si="1"/>
        <v>0</v>
      </c>
    </row>
    <row r="23" spans="1:21" ht="15.5" x14ac:dyDescent="0.3">
      <c r="A23" s="20" t="s">
        <v>1895</v>
      </c>
      <c r="B23" s="235" t="s">
        <v>1896</v>
      </c>
      <c r="C23" s="22">
        <v>236.74</v>
      </c>
      <c r="D23" s="231">
        <v>100</v>
      </c>
      <c r="E23" s="242">
        <v>13</v>
      </c>
      <c r="F23" s="243">
        <v>13</v>
      </c>
      <c r="G23" s="243">
        <v>14</v>
      </c>
      <c r="H23" s="243">
        <v>14</v>
      </c>
      <c r="I23" s="243">
        <v>15</v>
      </c>
      <c r="J23" s="243">
        <v>16</v>
      </c>
      <c r="K23" s="243">
        <v>16</v>
      </c>
      <c r="L23" s="243">
        <v>16</v>
      </c>
      <c r="M23" s="243">
        <v>17</v>
      </c>
      <c r="N23" s="243">
        <v>17</v>
      </c>
      <c r="O23" s="243">
        <v>17</v>
      </c>
      <c r="P23" s="243">
        <v>18</v>
      </c>
      <c r="Q23" s="243">
        <v>18</v>
      </c>
      <c r="R23" s="243">
        <v>18</v>
      </c>
      <c r="S23" s="244">
        <v>19</v>
      </c>
      <c r="T23" s="22">
        <f t="shared" si="0"/>
        <v>16.066666666666666</v>
      </c>
      <c r="U23" s="24">
        <f t="shared" si="1"/>
        <v>0.83682008368200533</v>
      </c>
    </row>
    <row r="24" spans="1:21" ht="15.5" x14ac:dyDescent="0.3">
      <c r="A24" s="20" t="s">
        <v>1897</v>
      </c>
      <c r="B24" s="236" t="s">
        <v>1898</v>
      </c>
      <c r="C24" s="22">
        <v>256.77</v>
      </c>
      <c r="D24" s="231">
        <v>100</v>
      </c>
      <c r="E24" s="242">
        <v>14</v>
      </c>
      <c r="F24" s="243">
        <v>16</v>
      </c>
      <c r="G24" s="243">
        <v>17</v>
      </c>
      <c r="H24" s="243">
        <v>17</v>
      </c>
      <c r="I24" s="243">
        <v>17</v>
      </c>
      <c r="J24" s="243">
        <v>17</v>
      </c>
      <c r="K24" s="243">
        <v>18</v>
      </c>
      <c r="L24" s="243">
        <v>18</v>
      </c>
      <c r="M24" s="243">
        <v>18</v>
      </c>
      <c r="N24" s="243">
        <v>18</v>
      </c>
      <c r="O24" s="243">
        <v>19</v>
      </c>
      <c r="P24" s="243">
        <v>19</v>
      </c>
      <c r="Q24" s="243">
        <v>19</v>
      </c>
      <c r="R24" s="243">
        <v>21</v>
      </c>
      <c r="S24" s="244">
        <v>17.71</v>
      </c>
      <c r="T24" s="22">
        <f t="shared" si="0"/>
        <v>17.713999999999999</v>
      </c>
      <c r="U24" s="24">
        <f t="shared" si="1"/>
        <v>11.175732217573211</v>
      </c>
    </row>
    <row r="25" spans="1:21" ht="15.5" x14ac:dyDescent="0.3">
      <c r="A25" s="20" t="s">
        <v>1899</v>
      </c>
      <c r="B25" s="237" t="s">
        <v>1900</v>
      </c>
      <c r="C25" s="22">
        <v>244.29</v>
      </c>
      <c r="D25" s="231">
        <v>100</v>
      </c>
      <c r="E25" s="242">
        <v>11</v>
      </c>
      <c r="F25" s="243">
        <v>13</v>
      </c>
      <c r="G25" s="243">
        <v>14</v>
      </c>
      <c r="H25" s="243">
        <v>14</v>
      </c>
      <c r="I25" s="243">
        <v>15</v>
      </c>
      <c r="J25" s="243">
        <v>15</v>
      </c>
      <c r="K25" s="243">
        <v>15</v>
      </c>
      <c r="L25" s="243">
        <v>15</v>
      </c>
      <c r="M25" s="243">
        <v>16</v>
      </c>
      <c r="N25" s="243">
        <v>16</v>
      </c>
      <c r="O25" s="243">
        <v>16</v>
      </c>
      <c r="P25" s="243">
        <v>16</v>
      </c>
      <c r="Q25" s="243">
        <v>17</v>
      </c>
      <c r="R25" s="243">
        <v>17</v>
      </c>
      <c r="S25" s="244">
        <v>15</v>
      </c>
      <c r="T25" s="22">
        <f t="shared" si="0"/>
        <v>15</v>
      </c>
      <c r="U25" s="24">
        <f t="shared" si="1"/>
        <v>-5.8577405857740601</v>
      </c>
    </row>
    <row r="26" spans="1:21" ht="15.5" x14ac:dyDescent="0.3">
      <c r="A26" s="20" t="s">
        <v>1901</v>
      </c>
      <c r="B26" s="237" t="s">
        <v>1902</v>
      </c>
      <c r="C26" s="22">
        <v>344.88</v>
      </c>
      <c r="D26" s="231">
        <v>100</v>
      </c>
      <c r="E26" s="242">
        <v>11</v>
      </c>
      <c r="F26" s="243">
        <v>11</v>
      </c>
      <c r="G26" s="243">
        <v>14</v>
      </c>
      <c r="H26" s="243">
        <v>15</v>
      </c>
      <c r="I26" s="243">
        <v>16</v>
      </c>
      <c r="J26" s="243">
        <v>16</v>
      </c>
      <c r="K26" s="243">
        <v>17</v>
      </c>
      <c r="L26" s="243">
        <v>18</v>
      </c>
      <c r="M26" s="243">
        <v>18</v>
      </c>
      <c r="N26" s="243">
        <v>18</v>
      </c>
      <c r="O26" s="243">
        <v>18</v>
      </c>
      <c r="P26" s="243">
        <v>19</v>
      </c>
      <c r="Q26" s="243">
        <v>19</v>
      </c>
      <c r="R26" s="243">
        <v>20</v>
      </c>
      <c r="S26" s="244">
        <v>20</v>
      </c>
      <c r="T26" s="22">
        <f t="shared" si="0"/>
        <v>16.666666666666668</v>
      </c>
      <c r="U26" s="24">
        <f t="shared" si="1"/>
        <v>4.602510460251052</v>
      </c>
    </row>
    <row r="27" spans="1:21" ht="15.5" x14ac:dyDescent="0.3">
      <c r="A27" s="20" t="s">
        <v>1903</v>
      </c>
      <c r="B27" s="237" t="s">
        <v>1904</v>
      </c>
      <c r="C27" s="22">
        <v>329.86</v>
      </c>
      <c r="D27" s="231">
        <v>100</v>
      </c>
      <c r="E27" s="242">
        <v>8</v>
      </c>
      <c r="F27" s="243">
        <v>9</v>
      </c>
      <c r="G27" s="243">
        <v>13</v>
      </c>
      <c r="H27" s="243">
        <v>13</v>
      </c>
      <c r="I27" s="243">
        <v>13</v>
      </c>
      <c r="J27" s="243">
        <v>13</v>
      </c>
      <c r="K27" s="243">
        <v>15</v>
      </c>
      <c r="L27" s="243">
        <v>15</v>
      </c>
      <c r="M27" s="243">
        <v>16</v>
      </c>
      <c r="N27" s="243">
        <v>16</v>
      </c>
      <c r="O27" s="243">
        <v>16</v>
      </c>
      <c r="P27" s="243">
        <v>16</v>
      </c>
      <c r="Q27" s="243">
        <v>16</v>
      </c>
      <c r="R27" s="243">
        <v>16</v>
      </c>
      <c r="S27" s="244">
        <v>17</v>
      </c>
      <c r="T27" s="22">
        <f t="shared" si="0"/>
        <v>14.133333333333333</v>
      </c>
      <c r="U27" s="24">
        <f t="shared" si="1"/>
        <v>-11.297071129707117</v>
      </c>
    </row>
    <row r="28" spans="1:21" ht="15.5" x14ac:dyDescent="0.3">
      <c r="A28" s="20" t="s">
        <v>1905</v>
      </c>
      <c r="B28" s="237" t="s">
        <v>1906</v>
      </c>
      <c r="C28" s="22">
        <v>324.89</v>
      </c>
      <c r="D28" s="231">
        <v>100</v>
      </c>
      <c r="E28" s="242">
        <v>8</v>
      </c>
      <c r="F28" s="243">
        <v>15</v>
      </c>
      <c r="G28" s="243">
        <v>15</v>
      </c>
      <c r="H28" s="243">
        <v>15</v>
      </c>
      <c r="I28" s="243">
        <v>15</v>
      </c>
      <c r="J28" s="243">
        <v>16</v>
      </c>
      <c r="K28" s="243">
        <v>17</v>
      </c>
      <c r="L28" s="243">
        <v>18</v>
      </c>
      <c r="M28" s="243">
        <v>18</v>
      </c>
      <c r="N28" s="243">
        <v>18</v>
      </c>
      <c r="O28" s="243">
        <v>19</v>
      </c>
      <c r="P28" s="243">
        <v>19</v>
      </c>
      <c r="Q28" s="243">
        <v>19</v>
      </c>
      <c r="R28" s="243">
        <v>20</v>
      </c>
      <c r="S28" s="244">
        <v>20</v>
      </c>
      <c r="T28" s="22">
        <f t="shared" si="0"/>
        <v>16.8</v>
      </c>
      <c r="U28" s="24">
        <f t="shared" si="1"/>
        <v>5.4393305439330577</v>
      </c>
    </row>
    <row r="29" spans="1:21" ht="15.5" x14ac:dyDescent="0.3">
      <c r="A29" s="20" t="s">
        <v>1907</v>
      </c>
      <c r="B29" s="20" t="s">
        <v>1908</v>
      </c>
      <c r="C29" s="22">
        <v>236.31</v>
      </c>
      <c r="D29" s="231">
        <v>100</v>
      </c>
      <c r="E29" s="242">
        <v>8</v>
      </c>
      <c r="F29" s="243">
        <v>10</v>
      </c>
      <c r="G29" s="243">
        <v>10</v>
      </c>
      <c r="H29" s="243">
        <v>12</v>
      </c>
      <c r="I29" s="243">
        <v>13</v>
      </c>
      <c r="J29" s="243">
        <v>15</v>
      </c>
      <c r="K29" s="243">
        <v>18</v>
      </c>
      <c r="L29" s="243">
        <v>18</v>
      </c>
      <c r="M29" s="243">
        <v>19</v>
      </c>
      <c r="N29" s="243">
        <v>20</v>
      </c>
      <c r="O29" s="243">
        <v>20</v>
      </c>
      <c r="P29" s="243">
        <v>20</v>
      </c>
      <c r="Q29" s="243">
        <v>21</v>
      </c>
      <c r="R29" s="243">
        <v>21</v>
      </c>
      <c r="S29" s="244">
        <v>21</v>
      </c>
      <c r="T29" s="22">
        <f t="shared" si="0"/>
        <v>16.399999999999999</v>
      </c>
      <c r="U29" s="24">
        <f t="shared" si="1"/>
        <v>2.9288702928870189</v>
      </c>
    </row>
    <row r="30" spans="1:21" ht="15.5" x14ac:dyDescent="0.3">
      <c r="A30" s="20" t="s">
        <v>1909</v>
      </c>
      <c r="B30" s="20" t="s">
        <v>1910</v>
      </c>
      <c r="C30" s="22">
        <v>129.24</v>
      </c>
      <c r="D30" s="231">
        <v>100</v>
      </c>
      <c r="E30" s="242">
        <v>15</v>
      </c>
      <c r="F30" s="243">
        <v>15</v>
      </c>
      <c r="G30" s="243">
        <v>15</v>
      </c>
      <c r="H30" s="243">
        <v>15</v>
      </c>
      <c r="I30" s="243">
        <v>16</v>
      </c>
      <c r="J30" s="243">
        <v>17</v>
      </c>
      <c r="K30" s="243">
        <v>17</v>
      </c>
      <c r="L30" s="243">
        <v>17</v>
      </c>
      <c r="M30" s="243">
        <v>17</v>
      </c>
      <c r="N30" s="243">
        <v>18</v>
      </c>
      <c r="O30" s="243">
        <v>18</v>
      </c>
      <c r="P30" s="243">
        <v>18</v>
      </c>
      <c r="Q30" s="243">
        <v>19</v>
      </c>
      <c r="R30" s="243">
        <v>20</v>
      </c>
      <c r="S30" s="244">
        <v>16.93</v>
      </c>
      <c r="T30" s="22">
        <f>AVERAGE(E30:S30)</f>
        <v>16.928666666666668</v>
      </c>
      <c r="U30" s="24">
        <f t="shared" si="1"/>
        <v>6.2468619246862014</v>
      </c>
    </row>
    <row r="31" spans="1:21" ht="15.5" x14ac:dyDescent="0.3">
      <c r="A31" s="20" t="s">
        <v>1911</v>
      </c>
      <c r="B31" s="20" t="s">
        <v>1912</v>
      </c>
      <c r="C31" s="22">
        <v>467.64</v>
      </c>
      <c r="D31" s="231">
        <v>100</v>
      </c>
      <c r="E31" s="242">
        <v>6</v>
      </c>
      <c r="F31" s="243">
        <v>7</v>
      </c>
      <c r="G31" s="243">
        <v>9</v>
      </c>
      <c r="H31" s="243">
        <v>13</v>
      </c>
      <c r="I31" s="243">
        <v>13</v>
      </c>
      <c r="J31" s="243">
        <v>13</v>
      </c>
      <c r="K31" s="243">
        <v>15</v>
      </c>
      <c r="L31" s="243">
        <v>16</v>
      </c>
      <c r="M31" s="243">
        <v>17</v>
      </c>
      <c r="N31" s="243">
        <v>18</v>
      </c>
      <c r="O31" s="243">
        <v>19</v>
      </c>
      <c r="P31" s="243">
        <v>21</v>
      </c>
      <c r="Q31" s="243">
        <v>21</v>
      </c>
      <c r="R31" s="243">
        <v>22</v>
      </c>
      <c r="S31" s="244">
        <v>23</v>
      </c>
      <c r="T31" s="22">
        <f t="shared" si="0"/>
        <v>15.533333333333333</v>
      </c>
      <c r="U31" s="24">
        <f t="shared" si="1"/>
        <v>-2.5104602510460272</v>
      </c>
    </row>
    <row r="32" spans="1:21" ht="15.5" x14ac:dyDescent="0.3">
      <c r="A32" s="20" t="s">
        <v>1913</v>
      </c>
      <c r="B32" s="20" t="s">
        <v>1914</v>
      </c>
      <c r="C32" s="35" t="s">
        <v>1915</v>
      </c>
      <c r="D32" s="231">
        <v>100</v>
      </c>
      <c r="E32" s="242">
        <v>16</v>
      </c>
      <c r="F32" s="243">
        <v>16</v>
      </c>
      <c r="G32" s="243">
        <v>16</v>
      </c>
      <c r="H32" s="243">
        <v>16</v>
      </c>
      <c r="I32" s="243">
        <v>17</v>
      </c>
      <c r="J32" s="243">
        <v>17</v>
      </c>
      <c r="K32" s="243">
        <v>17</v>
      </c>
      <c r="L32" s="243">
        <v>18</v>
      </c>
      <c r="M32" s="243">
        <v>19</v>
      </c>
      <c r="N32" s="243">
        <v>19</v>
      </c>
      <c r="O32" s="243">
        <v>17.100000000000001</v>
      </c>
      <c r="P32" s="243">
        <v>17.100000000000001</v>
      </c>
      <c r="Q32" s="243">
        <v>17.100000000000001</v>
      </c>
      <c r="R32" s="243">
        <v>17.100000000000001</v>
      </c>
      <c r="S32" s="244">
        <v>17.100000000000001</v>
      </c>
      <c r="T32" s="22">
        <f t="shared" si="0"/>
        <v>17.100000000000001</v>
      </c>
      <c r="U32" s="24">
        <f t="shared" si="1"/>
        <v>7.3221757322175813</v>
      </c>
    </row>
    <row r="33" spans="1:21" ht="15.5" x14ac:dyDescent="0.3">
      <c r="A33" s="20" t="s">
        <v>1916</v>
      </c>
      <c r="B33" s="20" t="s">
        <v>1917</v>
      </c>
      <c r="C33" s="22">
        <v>364.95</v>
      </c>
      <c r="D33" s="231">
        <v>100</v>
      </c>
      <c r="E33" s="242">
        <v>1</v>
      </c>
      <c r="F33" s="243">
        <v>1</v>
      </c>
      <c r="G33" s="243">
        <v>8</v>
      </c>
      <c r="H33" s="243">
        <v>15</v>
      </c>
      <c r="I33" s="243">
        <v>15</v>
      </c>
      <c r="J33" s="243">
        <v>15</v>
      </c>
      <c r="K33" s="243">
        <v>16</v>
      </c>
      <c r="L33" s="243">
        <v>17</v>
      </c>
      <c r="M33" s="243">
        <v>18</v>
      </c>
      <c r="N33" s="243">
        <v>18</v>
      </c>
      <c r="O33" s="243">
        <v>18</v>
      </c>
      <c r="P33" s="243">
        <v>18</v>
      </c>
      <c r="Q33" s="243">
        <v>19</v>
      </c>
      <c r="R33" s="243">
        <v>20</v>
      </c>
      <c r="S33" s="244">
        <v>21</v>
      </c>
      <c r="T33" s="22">
        <f t="shared" si="0"/>
        <v>14.666666666666666</v>
      </c>
      <c r="U33" s="24">
        <f t="shared" si="1"/>
        <v>-7.9497907949790854</v>
      </c>
    </row>
    <row r="34" spans="1:21" ht="15.5" x14ac:dyDescent="0.3">
      <c r="A34" s="20" t="s">
        <v>1918</v>
      </c>
      <c r="B34" s="20" t="s">
        <v>1919</v>
      </c>
      <c r="C34" s="22">
        <v>448.08</v>
      </c>
      <c r="D34" s="231">
        <v>100</v>
      </c>
      <c r="E34" s="242">
        <v>1</v>
      </c>
      <c r="F34" s="243">
        <v>1</v>
      </c>
      <c r="G34" s="243">
        <v>1</v>
      </c>
      <c r="H34" s="243">
        <v>1</v>
      </c>
      <c r="I34" s="243">
        <v>1</v>
      </c>
      <c r="J34" s="243">
        <v>1</v>
      </c>
      <c r="K34" s="243">
        <v>1</v>
      </c>
      <c r="L34" s="243">
        <v>1</v>
      </c>
      <c r="M34" s="243">
        <v>1</v>
      </c>
      <c r="N34" s="243">
        <v>1</v>
      </c>
      <c r="O34" s="243">
        <v>4</v>
      </c>
      <c r="P34" s="243">
        <v>6</v>
      </c>
      <c r="Q34" s="243">
        <v>9</v>
      </c>
      <c r="R34" s="243">
        <v>11</v>
      </c>
      <c r="S34" s="244">
        <v>15</v>
      </c>
      <c r="T34" s="22">
        <f t="shared" si="0"/>
        <v>3.6666666666666665</v>
      </c>
      <c r="U34" s="24">
        <f t="shared" si="1"/>
        <v>-76.987447698744774</v>
      </c>
    </row>
    <row r="35" spans="1:21" ht="15.5" x14ac:dyDescent="0.3">
      <c r="A35" s="20" t="s">
        <v>1920</v>
      </c>
      <c r="B35" s="20" t="s">
        <v>1921</v>
      </c>
      <c r="C35" s="22">
        <v>339.99</v>
      </c>
      <c r="D35" s="231">
        <v>100</v>
      </c>
      <c r="E35" s="242">
        <v>14</v>
      </c>
      <c r="F35" s="243">
        <v>15</v>
      </c>
      <c r="G35" s="243">
        <v>15</v>
      </c>
      <c r="H35" s="243">
        <v>16</v>
      </c>
      <c r="I35" s="243">
        <v>17</v>
      </c>
      <c r="J35" s="243">
        <v>17</v>
      </c>
      <c r="K35" s="243">
        <v>15.65</v>
      </c>
      <c r="L35" s="243">
        <v>15.65</v>
      </c>
      <c r="M35" s="243">
        <v>15.65</v>
      </c>
      <c r="N35" s="243">
        <v>15.65</v>
      </c>
      <c r="O35" s="243">
        <v>15.65</v>
      </c>
      <c r="P35" s="243">
        <v>15.65</v>
      </c>
      <c r="Q35" s="243">
        <v>15.65</v>
      </c>
      <c r="R35" s="243">
        <v>15.65</v>
      </c>
      <c r="S35" s="244">
        <v>15.65</v>
      </c>
      <c r="T35" s="22">
        <f t="shared" si="0"/>
        <v>15.65666666666667</v>
      </c>
      <c r="U35" s="24">
        <f t="shared" si="1"/>
        <v>-1.7364016736401489</v>
      </c>
    </row>
    <row r="36" spans="1:21" ht="15.5" x14ac:dyDescent="0.3">
      <c r="A36" s="20" t="s">
        <v>1922</v>
      </c>
      <c r="B36" s="20" t="s">
        <v>1923</v>
      </c>
      <c r="C36" s="22">
        <v>361.4</v>
      </c>
      <c r="D36" s="231">
        <v>100</v>
      </c>
      <c r="E36" s="242">
        <v>11</v>
      </c>
      <c r="F36" s="243">
        <v>12</v>
      </c>
      <c r="G36" s="243">
        <v>13</v>
      </c>
      <c r="H36" s="243">
        <v>15</v>
      </c>
      <c r="I36" s="243">
        <v>15</v>
      </c>
      <c r="J36" s="243">
        <v>17</v>
      </c>
      <c r="K36" s="243">
        <v>17</v>
      </c>
      <c r="L36" s="243">
        <v>17</v>
      </c>
      <c r="M36" s="243">
        <v>18</v>
      </c>
      <c r="N36" s="243">
        <v>18</v>
      </c>
      <c r="O36" s="243">
        <v>18</v>
      </c>
      <c r="P36" s="243">
        <v>20</v>
      </c>
      <c r="Q36" s="243">
        <v>20</v>
      </c>
      <c r="R36" s="243">
        <v>20</v>
      </c>
      <c r="S36" s="244">
        <v>16.5</v>
      </c>
      <c r="T36" s="22">
        <f t="shared" si="0"/>
        <v>16.5</v>
      </c>
      <c r="U36" s="24">
        <f t="shared" si="1"/>
        <v>3.5564853556485336</v>
      </c>
    </row>
    <row r="37" spans="1:21" ht="15.5" x14ac:dyDescent="0.3">
      <c r="A37" s="20" t="s">
        <v>1924</v>
      </c>
      <c r="B37" s="20" t="s">
        <v>1925</v>
      </c>
      <c r="C37" s="22">
        <v>414.46</v>
      </c>
      <c r="D37" s="231">
        <v>100</v>
      </c>
      <c r="E37" s="242">
        <v>1</v>
      </c>
      <c r="F37" s="243">
        <v>1</v>
      </c>
      <c r="G37" s="243">
        <v>1</v>
      </c>
      <c r="H37" s="243">
        <v>3</v>
      </c>
      <c r="I37" s="243">
        <v>10</v>
      </c>
      <c r="J37" s="243">
        <v>11</v>
      </c>
      <c r="K37" s="243">
        <v>11</v>
      </c>
      <c r="L37" s="243">
        <v>11</v>
      </c>
      <c r="M37" s="243">
        <v>11</v>
      </c>
      <c r="N37" s="243">
        <v>12</v>
      </c>
      <c r="O37" s="243">
        <v>12</v>
      </c>
      <c r="P37" s="243">
        <v>12</v>
      </c>
      <c r="Q37" s="243">
        <v>13</v>
      </c>
      <c r="R37" s="243">
        <v>16</v>
      </c>
      <c r="S37" s="244">
        <v>8.92</v>
      </c>
      <c r="T37" s="22">
        <f t="shared" si="0"/>
        <v>8.927999999999999</v>
      </c>
      <c r="U37" s="24">
        <f t="shared" si="1"/>
        <v>-43.966527196652727</v>
      </c>
    </row>
    <row r="38" spans="1:21" ht="15.5" x14ac:dyDescent="0.3">
      <c r="A38" s="20" t="s">
        <v>1926</v>
      </c>
      <c r="B38" s="20" t="s">
        <v>1927</v>
      </c>
      <c r="C38" s="22" t="s">
        <v>1928</v>
      </c>
      <c r="D38" s="231">
        <v>100</v>
      </c>
      <c r="E38" s="242">
        <v>13</v>
      </c>
      <c r="F38" s="243">
        <v>13</v>
      </c>
      <c r="G38" s="243">
        <v>14</v>
      </c>
      <c r="H38" s="243">
        <v>17</v>
      </c>
      <c r="I38" s="243">
        <v>17</v>
      </c>
      <c r="J38" s="243">
        <v>14.8</v>
      </c>
      <c r="K38" s="243">
        <v>14.8</v>
      </c>
      <c r="L38" s="243">
        <v>14.8</v>
      </c>
      <c r="M38" s="243">
        <v>14.8</v>
      </c>
      <c r="N38" s="243">
        <v>14.8</v>
      </c>
      <c r="O38" s="243">
        <v>14.8</v>
      </c>
      <c r="P38" s="243">
        <v>14.8</v>
      </c>
      <c r="Q38" s="243">
        <v>14.8</v>
      </c>
      <c r="R38" s="243">
        <v>14.8</v>
      </c>
      <c r="S38" s="244">
        <v>14.8</v>
      </c>
      <c r="T38" s="22">
        <f t="shared" si="0"/>
        <v>14.800000000000004</v>
      </c>
      <c r="U38" s="24">
        <f t="shared" si="1"/>
        <v>-7.1129707112970451</v>
      </c>
    </row>
    <row r="39" spans="1:21" ht="15.5" x14ac:dyDescent="0.3">
      <c r="A39" s="20" t="s">
        <v>1929</v>
      </c>
      <c r="B39" s="20" t="s">
        <v>1930</v>
      </c>
      <c r="C39" s="22" t="s">
        <v>1931</v>
      </c>
      <c r="D39" s="231">
        <v>100</v>
      </c>
      <c r="E39" s="242">
        <v>1</v>
      </c>
      <c r="F39" s="243">
        <v>1</v>
      </c>
      <c r="G39" s="243">
        <v>2</v>
      </c>
      <c r="H39" s="243">
        <v>2</v>
      </c>
      <c r="I39" s="243">
        <v>2</v>
      </c>
      <c r="J39" s="243">
        <v>2</v>
      </c>
      <c r="K39" s="243">
        <v>2</v>
      </c>
      <c r="L39" s="243">
        <v>2</v>
      </c>
      <c r="M39" s="243">
        <v>2</v>
      </c>
      <c r="N39" s="243">
        <v>2</v>
      </c>
      <c r="O39" s="243">
        <v>2</v>
      </c>
      <c r="P39" s="243">
        <v>2</v>
      </c>
      <c r="Q39" s="243">
        <v>2</v>
      </c>
      <c r="R39" s="243">
        <v>2</v>
      </c>
      <c r="S39" s="244">
        <v>2</v>
      </c>
      <c r="T39" s="22">
        <f t="shared" si="0"/>
        <v>1.8666666666666667</v>
      </c>
      <c r="U39" s="24">
        <f t="shared" si="1"/>
        <v>-88.28451882845188</v>
      </c>
    </row>
    <row r="40" spans="1:21" ht="15.5" x14ac:dyDescent="0.3">
      <c r="A40" s="20" t="s">
        <v>1932</v>
      </c>
      <c r="B40" s="20" t="s">
        <v>1933</v>
      </c>
      <c r="C40" s="22">
        <v>170.12</v>
      </c>
      <c r="D40" s="231">
        <v>100</v>
      </c>
      <c r="E40" s="242">
        <v>3</v>
      </c>
      <c r="F40" s="243">
        <v>4</v>
      </c>
      <c r="G40" s="243">
        <v>7</v>
      </c>
      <c r="H40" s="243">
        <v>10</v>
      </c>
      <c r="I40" s="243">
        <v>12</v>
      </c>
      <c r="J40" s="243">
        <v>13</v>
      </c>
      <c r="K40" s="243">
        <v>14</v>
      </c>
      <c r="L40" s="243">
        <v>15</v>
      </c>
      <c r="M40" s="243">
        <v>15</v>
      </c>
      <c r="N40" s="243">
        <v>17</v>
      </c>
      <c r="O40" s="243">
        <v>18</v>
      </c>
      <c r="P40" s="243">
        <v>19</v>
      </c>
      <c r="Q40" s="243">
        <v>19</v>
      </c>
      <c r="R40" s="243">
        <v>22</v>
      </c>
      <c r="S40" s="244">
        <v>23</v>
      </c>
      <c r="T40" s="22">
        <f t="shared" si="0"/>
        <v>14.066666666666666</v>
      </c>
      <c r="U40" s="24">
        <f t="shared" si="1"/>
        <v>-11.71548117154812</v>
      </c>
    </row>
    <row r="41" spans="1:21" ht="15.5" x14ac:dyDescent="0.3">
      <c r="A41" s="20" t="s">
        <v>1934</v>
      </c>
      <c r="B41" s="20" t="s">
        <v>1935</v>
      </c>
      <c r="C41" s="22">
        <v>194.23</v>
      </c>
      <c r="D41" s="231">
        <v>100</v>
      </c>
      <c r="E41" s="242">
        <v>12</v>
      </c>
      <c r="F41" s="243">
        <v>12</v>
      </c>
      <c r="G41" s="243">
        <v>13</v>
      </c>
      <c r="H41" s="243">
        <v>13</v>
      </c>
      <c r="I41" s="243">
        <v>13</v>
      </c>
      <c r="J41" s="243">
        <v>13</v>
      </c>
      <c r="K41" s="243">
        <v>14</v>
      </c>
      <c r="L41" s="243">
        <v>15</v>
      </c>
      <c r="M41" s="243">
        <v>15</v>
      </c>
      <c r="N41" s="243">
        <v>15</v>
      </c>
      <c r="O41" s="243">
        <v>16</v>
      </c>
      <c r="P41" s="243">
        <v>17</v>
      </c>
      <c r="Q41" s="243">
        <v>19</v>
      </c>
      <c r="R41" s="243">
        <v>20</v>
      </c>
      <c r="S41" s="244">
        <v>14.78</v>
      </c>
      <c r="T41" s="22">
        <f t="shared" si="0"/>
        <v>14.785333333333334</v>
      </c>
      <c r="U41" s="24">
        <f t="shared" si="1"/>
        <v>-7.205020920502089</v>
      </c>
    </row>
    <row r="42" spans="1:21" ht="15.5" x14ac:dyDescent="0.3">
      <c r="A42" s="20" t="s">
        <v>1936</v>
      </c>
      <c r="B42" s="20" t="s">
        <v>1937</v>
      </c>
      <c r="C42" s="22">
        <v>270.08999999999997</v>
      </c>
      <c r="D42" s="231">
        <v>100</v>
      </c>
      <c r="E42" s="242">
        <v>1</v>
      </c>
      <c r="F42" s="243">
        <v>1</v>
      </c>
      <c r="G42" s="243">
        <v>10</v>
      </c>
      <c r="H42" s="243">
        <v>12</v>
      </c>
      <c r="I42" s="243">
        <v>12</v>
      </c>
      <c r="J42" s="243">
        <v>13</v>
      </c>
      <c r="K42" s="243">
        <v>13</v>
      </c>
      <c r="L42" s="243">
        <v>13</v>
      </c>
      <c r="M42" s="243">
        <v>15</v>
      </c>
      <c r="N42" s="243">
        <v>16</v>
      </c>
      <c r="O42" s="243">
        <v>16</v>
      </c>
      <c r="P42" s="243">
        <v>18</v>
      </c>
      <c r="Q42" s="243">
        <v>11.67</v>
      </c>
      <c r="R42" s="243">
        <v>11.67</v>
      </c>
      <c r="S42" s="244">
        <v>11.67</v>
      </c>
      <c r="T42" s="22">
        <f t="shared" si="0"/>
        <v>11.66733333333333</v>
      </c>
      <c r="U42" s="24">
        <f t="shared" si="1"/>
        <v>-26.774058577405878</v>
      </c>
    </row>
    <row r="43" spans="1:21" ht="15.5" x14ac:dyDescent="0.3">
      <c r="A43" s="20" t="s">
        <v>1938</v>
      </c>
      <c r="B43" s="20" t="s">
        <v>1939</v>
      </c>
      <c r="C43" s="22">
        <v>283.88</v>
      </c>
      <c r="D43" s="231">
        <v>100</v>
      </c>
      <c r="E43" s="242">
        <v>1</v>
      </c>
      <c r="F43" s="243">
        <v>3</v>
      </c>
      <c r="G43" s="243">
        <v>10</v>
      </c>
      <c r="H43" s="243">
        <v>12</v>
      </c>
      <c r="I43" s="243">
        <v>12</v>
      </c>
      <c r="J43" s="243">
        <v>14</v>
      </c>
      <c r="K43" s="243">
        <v>14</v>
      </c>
      <c r="L43" s="243">
        <v>16</v>
      </c>
      <c r="M43" s="243">
        <v>10.24</v>
      </c>
      <c r="N43" s="243">
        <v>10.24</v>
      </c>
      <c r="O43" s="243">
        <v>10.24</v>
      </c>
      <c r="P43" s="243">
        <v>10.24</v>
      </c>
      <c r="Q43" s="243">
        <v>10.24</v>
      </c>
      <c r="R43" s="243">
        <v>10.24</v>
      </c>
      <c r="S43" s="244">
        <v>10.24</v>
      </c>
      <c r="T43" s="22">
        <f t="shared" si="0"/>
        <v>10.245333333333333</v>
      </c>
      <c r="U43" s="24">
        <f t="shared" si="1"/>
        <v>-35.69874476987448</v>
      </c>
    </row>
    <row r="44" spans="1:21" ht="15.5" x14ac:dyDescent="0.3">
      <c r="A44" s="20" t="s">
        <v>1940</v>
      </c>
      <c r="B44" s="20" t="s">
        <v>1941</v>
      </c>
      <c r="C44" s="22">
        <v>404.81</v>
      </c>
      <c r="D44" s="231">
        <v>100</v>
      </c>
      <c r="E44" s="242">
        <v>1</v>
      </c>
      <c r="F44" s="243">
        <v>2</v>
      </c>
      <c r="G44" s="243">
        <v>2</v>
      </c>
      <c r="H44" s="243">
        <v>3</v>
      </c>
      <c r="I44" s="243">
        <v>3</v>
      </c>
      <c r="J44" s="243">
        <v>3</v>
      </c>
      <c r="K44" s="243">
        <v>3</v>
      </c>
      <c r="L44" s="243">
        <v>3</v>
      </c>
      <c r="M44" s="243">
        <v>5</v>
      </c>
      <c r="N44" s="243">
        <v>6</v>
      </c>
      <c r="O44" s="243">
        <v>3</v>
      </c>
      <c r="P44" s="243">
        <v>3</v>
      </c>
      <c r="Q44" s="243">
        <v>3</v>
      </c>
      <c r="R44" s="243">
        <v>3</v>
      </c>
      <c r="S44" s="244">
        <v>3</v>
      </c>
      <c r="T44" s="22">
        <f t="shared" si="0"/>
        <v>3.0666666666666669</v>
      </c>
      <c r="U44" s="24">
        <f t="shared" si="1"/>
        <v>-80.753138075313814</v>
      </c>
    </row>
    <row r="45" spans="1:21" ht="15.5" x14ac:dyDescent="0.3">
      <c r="A45" s="20" t="s">
        <v>1942</v>
      </c>
      <c r="B45" s="20" t="s">
        <v>1943</v>
      </c>
      <c r="C45" s="35">
        <v>180.2</v>
      </c>
      <c r="D45" s="231">
        <v>100</v>
      </c>
      <c r="E45" s="242">
        <v>3</v>
      </c>
      <c r="F45" s="243">
        <v>9</v>
      </c>
      <c r="G45" s="243">
        <v>11</v>
      </c>
      <c r="H45" s="243">
        <v>12</v>
      </c>
      <c r="I45" s="243">
        <v>13</v>
      </c>
      <c r="J45" s="243">
        <v>16</v>
      </c>
      <c r="K45" s="243">
        <v>16</v>
      </c>
      <c r="L45" s="243">
        <v>17</v>
      </c>
      <c r="M45" s="243">
        <v>17</v>
      </c>
      <c r="N45" s="243">
        <v>17</v>
      </c>
      <c r="O45" s="243">
        <v>17</v>
      </c>
      <c r="P45" s="243">
        <v>18</v>
      </c>
      <c r="Q45" s="243">
        <v>19</v>
      </c>
      <c r="R45" s="243">
        <v>20</v>
      </c>
      <c r="S45" s="244">
        <v>14.64</v>
      </c>
      <c r="T45" s="22">
        <f t="shared" si="0"/>
        <v>14.642666666666665</v>
      </c>
      <c r="U45" s="24">
        <f t="shared" si="1"/>
        <v>-8.1004184100418506</v>
      </c>
    </row>
    <row r="46" spans="1:21" ht="15.5" x14ac:dyDescent="0.3">
      <c r="A46" s="20" t="s">
        <v>1944</v>
      </c>
      <c r="B46" s="20" t="s">
        <v>1945</v>
      </c>
      <c r="C46" s="35">
        <v>152.15</v>
      </c>
      <c r="D46" s="231">
        <v>100</v>
      </c>
      <c r="E46" s="242">
        <v>13</v>
      </c>
      <c r="F46" s="243">
        <v>13</v>
      </c>
      <c r="G46" s="243">
        <v>13</v>
      </c>
      <c r="H46" s="243">
        <v>13</v>
      </c>
      <c r="I46" s="243">
        <v>14</v>
      </c>
      <c r="J46" s="243">
        <v>14</v>
      </c>
      <c r="K46" s="243">
        <v>14</v>
      </c>
      <c r="L46" s="243">
        <v>15</v>
      </c>
      <c r="M46" s="243">
        <v>16</v>
      </c>
      <c r="N46" s="243">
        <v>17</v>
      </c>
      <c r="O46" s="243">
        <v>17</v>
      </c>
      <c r="P46" s="243">
        <v>18</v>
      </c>
      <c r="Q46" s="243">
        <v>18</v>
      </c>
      <c r="R46" s="243">
        <v>20</v>
      </c>
      <c r="S46" s="244">
        <v>15.35</v>
      </c>
      <c r="T46" s="22">
        <f t="shared" si="0"/>
        <v>15.356666666666666</v>
      </c>
      <c r="U46" s="24">
        <f t="shared" si="1"/>
        <v>-3.6192468619246942</v>
      </c>
    </row>
    <row r="47" spans="1:21" ht="15.5" x14ac:dyDescent="0.3">
      <c r="A47" s="20" t="s">
        <v>1946</v>
      </c>
      <c r="B47" s="20" t="s">
        <v>1947</v>
      </c>
      <c r="C47" s="22">
        <v>383.51</v>
      </c>
      <c r="D47" s="231">
        <v>100</v>
      </c>
      <c r="E47" s="242">
        <v>4</v>
      </c>
      <c r="F47" s="243">
        <v>5</v>
      </c>
      <c r="G47" s="243">
        <v>6</v>
      </c>
      <c r="H47" s="243">
        <v>6</v>
      </c>
      <c r="I47" s="243">
        <v>6</v>
      </c>
      <c r="J47" s="243">
        <v>7</v>
      </c>
      <c r="K47" s="243">
        <v>7</v>
      </c>
      <c r="L47" s="243">
        <v>8</v>
      </c>
      <c r="M47" s="243">
        <v>9</v>
      </c>
      <c r="N47" s="243">
        <v>9</v>
      </c>
      <c r="O47" s="243">
        <v>6.7</v>
      </c>
      <c r="P47" s="243">
        <v>6.7</v>
      </c>
      <c r="Q47" s="243">
        <v>6.7</v>
      </c>
      <c r="R47" s="243">
        <v>6.7</v>
      </c>
      <c r="S47" s="244">
        <v>6.7</v>
      </c>
      <c r="T47" s="22">
        <f t="shared" si="0"/>
        <v>6.7000000000000011</v>
      </c>
      <c r="U47" s="24">
        <f t="shared" si="1"/>
        <v>-57.949790794979073</v>
      </c>
    </row>
    <row r="48" spans="1:21" ht="15.5" x14ac:dyDescent="0.3">
      <c r="A48" s="20" t="s">
        <v>1948</v>
      </c>
      <c r="B48" s="102" t="s">
        <v>1949</v>
      </c>
      <c r="C48" s="22">
        <v>222.25</v>
      </c>
      <c r="D48" s="231">
        <v>100</v>
      </c>
      <c r="E48" s="242">
        <v>10</v>
      </c>
      <c r="F48" s="243">
        <v>14</v>
      </c>
      <c r="G48" s="243">
        <v>14</v>
      </c>
      <c r="H48" s="243">
        <v>15</v>
      </c>
      <c r="I48" s="243">
        <v>15</v>
      </c>
      <c r="J48" s="243">
        <v>16</v>
      </c>
      <c r="K48" s="243">
        <v>16</v>
      </c>
      <c r="L48" s="243">
        <v>17</v>
      </c>
      <c r="M48" s="243">
        <v>17</v>
      </c>
      <c r="N48" s="243">
        <v>18</v>
      </c>
      <c r="O48" s="243">
        <v>15.2</v>
      </c>
      <c r="P48" s="243">
        <v>15.2</v>
      </c>
      <c r="Q48" s="243">
        <v>15.2</v>
      </c>
      <c r="R48" s="243">
        <v>15.2</v>
      </c>
      <c r="S48" s="244">
        <v>15.2</v>
      </c>
      <c r="T48" s="22">
        <f t="shared" si="0"/>
        <v>15.199999999999996</v>
      </c>
      <c r="U48" s="24">
        <f t="shared" si="1"/>
        <v>-4.6025104602510742</v>
      </c>
    </row>
    <row r="49" spans="1:21" ht="15.5" x14ac:dyDescent="0.3">
      <c r="A49" s="20" t="s">
        <v>1950</v>
      </c>
      <c r="B49" s="20" t="s">
        <v>1951</v>
      </c>
      <c r="C49" s="22">
        <v>182.17</v>
      </c>
      <c r="D49" s="231">
        <v>100</v>
      </c>
      <c r="E49" s="242">
        <v>1</v>
      </c>
      <c r="F49" s="243">
        <v>4</v>
      </c>
      <c r="G49" s="243">
        <v>7</v>
      </c>
      <c r="H49" s="243">
        <v>10</v>
      </c>
      <c r="I49" s="243">
        <v>12</v>
      </c>
      <c r="J49" s="243">
        <v>14</v>
      </c>
      <c r="K49" s="243">
        <v>15</v>
      </c>
      <c r="L49" s="243">
        <v>16</v>
      </c>
      <c r="M49" s="243">
        <v>17</v>
      </c>
      <c r="N49" s="243">
        <v>17</v>
      </c>
      <c r="O49" s="243">
        <v>17</v>
      </c>
      <c r="P49" s="243">
        <v>18</v>
      </c>
      <c r="Q49" s="243">
        <v>18</v>
      </c>
      <c r="R49" s="243">
        <v>19</v>
      </c>
      <c r="S49" s="244">
        <v>13.21</v>
      </c>
      <c r="T49" s="22">
        <f t="shared" si="0"/>
        <v>13.214</v>
      </c>
      <c r="U49" s="24">
        <f t="shared" si="1"/>
        <v>-17.06694560669456</v>
      </c>
    </row>
    <row r="50" spans="1:21" ht="15.5" x14ac:dyDescent="0.3">
      <c r="A50" s="20" t="s">
        <v>1952</v>
      </c>
      <c r="B50" s="20" t="s">
        <v>1953</v>
      </c>
      <c r="C50" s="22">
        <v>182.17</v>
      </c>
      <c r="D50" s="231">
        <v>100</v>
      </c>
      <c r="E50" s="242">
        <v>7</v>
      </c>
      <c r="F50" s="243">
        <v>8</v>
      </c>
      <c r="G50" s="243">
        <v>12</v>
      </c>
      <c r="H50" s="243">
        <v>13</v>
      </c>
      <c r="I50" s="243">
        <v>13</v>
      </c>
      <c r="J50" s="243">
        <v>14</v>
      </c>
      <c r="K50" s="243">
        <v>14</v>
      </c>
      <c r="L50" s="243">
        <v>14</v>
      </c>
      <c r="M50" s="243">
        <v>16</v>
      </c>
      <c r="N50" s="243">
        <v>17</v>
      </c>
      <c r="O50" s="243">
        <v>17</v>
      </c>
      <c r="P50" s="243">
        <v>19</v>
      </c>
      <c r="Q50" s="243">
        <v>13.66</v>
      </c>
      <c r="R50" s="243">
        <v>13.66</v>
      </c>
      <c r="S50" s="244">
        <v>13.66</v>
      </c>
      <c r="T50" s="22">
        <f t="shared" si="0"/>
        <v>13.665333333333333</v>
      </c>
      <c r="U50" s="24">
        <f t="shared" si="1"/>
        <v>-14.234309623430965</v>
      </c>
    </row>
    <row r="51" spans="1:21" ht="15.5" x14ac:dyDescent="0.3">
      <c r="A51" s="20" t="s">
        <v>1954</v>
      </c>
      <c r="B51" s="20" t="s">
        <v>1955</v>
      </c>
      <c r="C51" s="22">
        <v>432.59</v>
      </c>
      <c r="D51" s="231">
        <v>100</v>
      </c>
      <c r="E51" s="242">
        <v>12</v>
      </c>
      <c r="F51" s="243">
        <v>15</v>
      </c>
      <c r="G51" s="243">
        <v>15</v>
      </c>
      <c r="H51" s="243">
        <v>15</v>
      </c>
      <c r="I51" s="243">
        <v>18</v>
      </c>
      <c r="J51" s="243">
        <v>18</v>
      </c>
      <c r="K51" s="243">
        <v>18</v>
      </c>
      <c r="L51" s="243">
        <v>19</v>
      </c>
      <c r="M51" s="243">
        <v>19</v>
      </c>
      <c r="N51" s="243">
        <v>20</v>
      </c>
      <c r="O51" s="243">
        <v>20</v>
      </c>
      <c r="P51" s="243">
        <v>20</v>
      </c>
      <c r="Q51" s="243">
        <v>20</v>
      </c>
      <c r="R51" s="243">
        <v>22</v>
      </c>
      <c r="S51" s="244">
        <v>17.920000000000002</v>
      </c>
      <c r="T51" s="22">
        <f t="shared" si="0"/>
        <v>17.928000000000001</v>
      </c>
      <c r="U51" s="24">
        <f t="shared" si="1"/>
        <v>12.518828451882849</v>
      </c>
    </row>
    <row r="52" spans="1:21" ht="15.5" x14ac:dyDescent="0.3">
      <c r="A52" s="20" t="s">
        <v>1956</v>
      </c>
      <c r="B52" s="238" t="s">
        <v>1957</v>
      </c>
      <c r="C52" s="22">
        <v>515.38</v>
      </c>
      <c r="D52" s="231">
        <v>100</v>
      </c>
      <c r="E52" s="242">
        <v>3</v>
      </c>
      <c r="F52" s="243">
        <v>7</v>
      </c>
      <c r="G52" s="243">
        <v>13</v>
      </c>
      <c r="H52" s="243">
        <v>14</v>
      </c>
      <c r="I52" s="243">
        <v>14</v>
      </c>
      <c r="J52" s="243">
        <v>17</v>
      </c>
      <c r="K52" s="243">
        <v>17</v>
      </c>
      <c r="L52" s="243">
        <v>18</v>
      </c>
      <c r="M52" s="243">
        <v>18</v>
      </c>
      <c r="N52" s="243">
        <v>18</v>
      </c>
      <c r="O52" s="243">
        <v>18</v>
      </c>
      <c r="P52" s="243">
        <v>19</v>
      </c>
      <c r="Q52" s="243">
        <v>20</v>
      </c>
      <c r="R52" s="243">
        <v>20</v>
      </c>
      <c r="S52" s="244">
        <v>20</v>
      </c>
      <c r="T52" s="22">
        <f t="shared" si="0"/>
        <v>15.733333333333333</v>
      </c>
      <c r="U52" s="24">
        <f t="shared" si="1"/>
        <v>-1.2552301255230194</v>
      </c>
    </row>
    <row r="53" spans="1:21" ht="15.5" x14ac:dyDescent="0.3">
      <c r="A53" s="20" t="s">
        <v>1958</v>
      </c>
      <c r="B53" s="239" t="s">
        <v>1959</v>
      </c>
      <c r="C53" s="22">
        <v>428.48</v>
      </c>
      <c r="D53" s="231">
        <v>100</v>
      </c>
      <c r="E53" s="242">
        <v>4</v>
      </c>
      <c r="F53" s="243">
        <v>5</v>
      </c>
      <c r="G53" s="243">
        <v>8</v>
      </c>
      <c r="H53" s="243">
        <v>13</v>
      </c>
      <c r="I53" s="243">
        <v>15</v>
      </c>
      <c r="J53" s="243">
        <v>15</v>
      </c>
      <c r="K53" s="243">
        <v>15</v>
      </c>
      <c r="L53" s="243">
        <v>17</v>
      </c>
      <c r="M53" s="243">
        <v>19</v>
      </c>
      <c r="N53" s="243">
        <v>19</v>
      </c>
      <c r="O53" s="243">
        <v>19</v>
      </c>
      <c r="P53" s="243">
        <v>19</v>
      </c>
      <c r="Q53" s="243">
        <v>20</v>
      </c>
      <c r="R53" s="243">
        <v>21</v>
      </c>
      <c r="S53" s="244">
        <v>22</v>
      </c>
      <c r="T53" s="22">
        <f t="shared" si="0"/>
        <v>15.4</v>
      </c>
      <c r="U53" s="24">
        <f t="shared" si="1"/>
        <v>-3.3472803347280324</v>
      </c>
    </row>
    <row r="54" spans="1:21" ht="15.5" x14ac:dyDescent="0.3">
      <c r="A54" s="20" t="s">
        <v>1960</v>
      </c>
      <c r="B54" s="240" t="s">
        <v>1961</v>
      </c>
      <c r="C54" s="22">
        <v>343.89</v>
      </c>
      <c r="D54" s="231">
        <v>100</v>
      </c>
      <c r="E54" s="242">
        <v>15</v>
      </c>
      <c r="F54" s="243">
        <v>15</v>
      </c>
      <c r="G54" s="243">
        <v>16</v>
      </c>
      <c r="H54" s="243">
        <v>16</v>
      </c>
      <c r="I54" s="243">
        <v>16</v>
      </c>
      <c r="J54" s="243">
        <v>16</v>
      </c>
      <c r="K54" s="243">
        <v>16</v>
      </c>
      <c r="L54" s="243">
        <v>16</v>
      </c>
      <c r="M54" s="243">
        <v>19</v>
      </c>
      <c r="N54" s="243">
        <v>20</v>
      </c>
      <c r="O54" s="243">
        <v>20</v>
      </c>
      <c r="P54" s="243">
        <v>20</v>
      </c>
      <c r="Q54" s="243">
        <v>20</v>
      </c>
      <c r="R54" s="243">
        <v>20</v>
      </c>
      <c r="S54" s="244">
        <v>20</v>
      </c>
      <c r="T54" s="22">
        <f t="shared" si="0"/>
        <v>17.666666666666668</v>
      </c>
      <c r="U54" s="24">
        <f t="shared" si="1"/>
        <v>10.878661087866115</v>
      </c>
    </row>
    <row r="55" spans="1:21" ht="15.5" x14ac:dyDescent="0.3">
      <c r="A55" s="20" t="s">
        <v>1962</v>
      </c>
      <c r="B55" s="241" t="s">
        <v>1963</v>
      </c>
      <c r="C55" s="22">
        <v>356.15</v>
      </c>
      <c r="D55" s="231">
        <v>100</v>
      </c>
      <c r="E55" s="242">
        <v>14</v>
      </c>
      <c r="F55" s="243">
        <v>16</v>
      </c>
      <c r="G55" s="243">
        <v>17</v>
      </c>
      <c r="H55" s="243">
        <v>17</v>
      </c>
      <c r="I55" s="243">
        <v>18</v>
      </c>
      <c r="J55" s="243">
        <v>18</v>
      </c>
      <c r="K55" s="243">
        <v>18</v>
      </c>
      <c r="L55" s="243">
        <v>18</v>
      </c>
      <c r="M55" s="243">
        <v>19</v>
      </c>
      <c r="N55" s="243">
        <v>19</v>
      </c>
      <c r="O55" s="243">
        <v>19</v>
      </c>
      <c r="P55" s="243">
        <v>19</v>
      </c>
      <c r="Q55" s="243">
        <v>20</v>
      </c>
      <c r="R55" s="243">
        <v>20</v>
      </c>
      <c r="S55" s="244">
        <v>21</v>
      </c>
      <c r="T55" s="22">
        <f t="shared" si="0"/>
        <v>18.2</v>
      </c>
      <c r="U55" s="24">
        <f t="shared" si="1"/>
        <v>14.225941422594135</v>
      </c>
    </row>
    <row r="56" spans="1:21" ht="15.5" x14ac:dyDescent="0.3">
      <c r="A56" s="20" t="s">
        <v>1964</v>
      </c>
      <c r="B56" s="241" t="s">
        <v>1965</v>
      </c>
      <c r="C56" s="22">
        <v>214.24</v>
      </c>
      <c r="D56" s="231">
        <v>100</v>
      </c>
      <c r="E56" s="242">
        <v>6</v>
      </c>
      <c r="F56" s="243">
        <v>6</v>
      </c>
      <c r="G56" s="243">
        <v>12</v>
      </c>
      <c r="H56" s="243">
        <v>13</v>
      </c>
      <c r="I56" s="243">
        <v>14</v>
      </c>
      <c r="J56" s="243">
        <v>15</v>
      </c>
      <c r="K56" s="243">
        <v>15</v>
      </c>
      <c r="L56" s="243">
        <v>15</v>
      </c>
      <c r="M56" s="243">
        <v>16</v>
      </c>
      <c r="N56" s="243">
        <v>16</v>
      </c>
      <c r="O56" s="243">
        <v>18</v>
      </c>
      <c r="P56" s="243">
        <v>18</v>
      </c>
      <c r="Q56" s="243">
        <v>18</v>
      </c>
      <c r="R56" s="243">
        <v>18</v>
      </c>
      <c r="S56" s="244">
        <v>19</v>
      </c>
      <c r="T56" s="22">
        <f t="shared" si="0"/>
        <v>14.6</v>
      </c>
      <c r="U56" s="24">
        <f t="shared" si="1"/>
        <v>-8.3682008368200869</v>
      </c>
    </row>
    <row r="57" spans="1:21" ht="15.5" x14ac:dyDescent="0.3">
      <c r="A57" s="20" t="s">
        <v>1966</v>
      </c>
      <c r="B57" s="241" t="s">
        <v>1967</v>
      </c>
      <c r="C57" s="22">
        <v>182.65</v>
      </c>
      <c r="D57" s="231">
        <v>100</v>
      </c>
      <c r="E57" s="242">
        <v>12</v>
      </c>
      <c r="F57" s="243">
        <v>13</v>
      </c>
      <c r="G57" s="243">
        <v>14</v>
      </c>
      <c r="H57" s="243">
        <v>14</v>
      </c>
      <c r="I57" s="243">
        <v>14</v>
      </c>
      <c r="J57" s="243">
        <v>14</v>
      </c>
      <c r="K57" s="243">
        <v>15</v>
      </c>
      <c r="L57" s="243">
        <v>15</v>
      </c>
      <c r="M57" s="243">
        <v>15</v>
      </c>
      <c r="N57" s="243">
        <v>17</v>
      </c>
      <c r="O57" s="243">
        <v>17</v>
      </c>
      <c r="P57" s="243">
        <v>18</v>
      </c>
      <c r="Q57" s="243">
        <v>14.83</v>
      </c>
      <c r="R57" s="243">
        <v>14.83</v>
      </c>
      <c r="S57" s="244">
        <v>14.83</v>
      </c>
      <c r="T57" s="22">
        <f t="shared" si="0"/>
        <v>14.83266666666667</v>
      </c>
      <c r="U57" s="24">
        <f t="shared" si="1"/>
        <v>-6.9079497907949596</v>
      </c>
    </row>
    <row r="58" spans="1:21" ht="15.5" x14ac:dyDescent="0.3">
      <c r="A58" s="20" t="s">
        <v>1968</v>
      </c>
      <c r="B58" s="241" t="s">
        <v>1969</v>
      </c>
      <c r="C58" s="22">
        <v>236.27</v>
      </c>
      <c r="D58" s="231">
        <v>100</v>
      </c>
      <c r="E58" s="242">
        <v>4</v>
      </c>
      <c r="F58" s="243">
        <v>10</v>
      </c>
      <c r="G58" s="243">
        <v>12</v>
      </c>
      <c r="H58" s="243">
        <v>14</v>
      </c>
      <c r="I58" s="243">
        <v>14</v>
      </c>
      <c r="J58" s="243">
        <v>14</v>
      </c>
      <c r="K58" s="243">
        <v>15</v>
      </c>
      <c r="L58" s="243">
        <v>16</v>
      </c>
      <c r="M58" s="243">
        <v>17</v>
      </c>
      <c r="N58" s="243">
        <v>17</v>
      </c>
      <c r="O58" s="243">
        <v>18</v>
      </c>
      <c r="P58" s="243">
        <v>18</v>
      </c>
      <c r="Q58" s="243">
        <v>18</v>
      </c>
      <c r="R58" s="243">
        <v>18</v>
      </c>
      <c r="S58" s="244">
        <v>18</v>
      </c>
      <c r="T58" s="22">
        <f t="shared" si="0"/>
        <v>14.866666666666667</v>
      </c>
      <c r="U58" s="24">
        <f t="shared" si="1"/>
        <v>-6.6945606694560649</v>
      </c>
    </row>
    <row r="59" spans="1:21" ht="15.5" x14ac:dyDescent="0.3">
      <c r="A59" s="20" t="s">
        <v>1970</v>
      </c>
      <c r="B59" s="241" t="s">
        <v>1971</v>
      </c>
      <c r="C59" s="35" t="s">
        <v>1972</v>
      </c>
      <c r="D59" s="231">
        <v>100</v>
      </c>
      <c r="E59" s="242">
        <v>4</v>
      </c>
      <c r="F59" s="243">
        <v>15</v>
      </c>
      <c r="G59" s="243">
        <v>16</v>
      </c>
      <c r="H59" s="243">
        <v>16</v>
      </c>
      <c r="I59" s="243">
        <v>18</v>
      </c>
      <c r="J59" s="243">
        <v>18</v>
      </c>
      <c r="K59" s="243">
        <v>18</v>
      </c>
      <c r="L59" s="243">
        <v>19</v>
      </c>
      <c r="M59" s="243">
        <v>20</v>
      </c>
      <c r="N59" s="243">
        <v>21</v>
      </c>
      <c r="O59" s="243">
        <v>16.5</v>
      </c>
      <c r="P59" s="243">
        <v>16.5</v>
      </c>
      <c r="Q59" s="243">
        <v>16.5</v>
      </c>
      <c r="R59" s="243">
        <v>16.5</v>
      </c>
      <c r="S59" s="244">
        <v>16.5</v>
      </c>
      <c r="T59" s="22">
        <f t="shared" si="0"/>
        <v>16.5</v>
      </c>
      <c r="U59" s="24">
        <f t="shared" si="1"/>
        <v>3.5564853556485336</v>
      </c>
    </row>
    <row r="60" spans="1:21" ht="15.5" x14ac:dyDescent="0.3">
      <c r="A60" s="20" t="s">
        <v>1973</v>
      </c>
      <c r="B60" s="241" t="s">
        <v>1974</v>
      </c>
      <c r="C60" s="35" t="s">
        <v>1975</v>
      </c>
      <c r="D60" s="231">
        <v>100</v>
      </c>
      <c r="E60" s="242">
        <v>6</v>
      </c>
      <c r="F60" s="243">
        <v>6</v>
      </c>
      <c r="G60" s="243">
        <v>6</v>
      </c>
      <c r="H60" s="243">
        <v>10</v>
      </c>
      <c r="I60" s="243">
        <v>12</v>
      </c>
      <c r="J60" s="243">
        <v>12</v>
      </c>
      <c r="K60" s="243">
        <v>13</v>
      </c>
      <c r="L60" s="243">
        <v>14</v>
      </c>
      <c r="M60" s="243">
        <v>15</v>
      </c>
      <c r="N60" s="243">
        <v>17</v>
      </c>
      <c r="O60" s="243">
        <v>17</v>
      </c>
      <c r="P60" s="243">
        <v>18</v>
      </c>
      <c r="Q60" s="243">
        <v>19</v>
      </c>
      <c r="R60" s="243">
        <v>19</v>
      </c>
      <c r="S60" s="244">
        <v>13.14</v>
      </c>
      <c r="T60" s="22">
        <f t="shared" si="0"/>
        <v>13.142666666666665</v>
      </c>
      <c r="U60" s="24">
        <f t="shared" si="1"/>
        <v>-17.514644351464444</v>
      </c>
    </row>
    <row r="61" spans="1:21" ht="15.5" x14ac:dyDescent="0.3">
      <c r="A61" s="20" t="s">
        <v>1976</v>
      </c>
      <c r="B61" s="241" t="s">
        <v>1977</v>
      </c>
      <c r="C61" s="24">
        <v>296.83999999999997</v>
      </c>
      <c r="D61" s="231">
        <v>100</v>
      </c>
      <c r="E61" s="242">
        <v>8</v>
      </c>
      <c r="F61" s="243">
        <v>9</v>
      </c>
      <c r="G61" s="243">
        <v>10</v>
      </c>
      <c r="H61" s="243">
        <v>12</v>
      </c>
      <c r="I61" s="243">
        <v>16</v>
      </c>
      <c r="J61" s="243">
        <v>16</v>
      </c>
      <c r="K61" s="243">
        <v>17</v>
      </c>
      <c r="L61" s="243">
        <v>17</v>
      </c>
      <c r="M61" s="243">
        <v>18</v>
      </c>
      <c r="N61" s="243">
        <v>18</v>
      </c>
      <c r="O61" s="243">
        <v>18</v>
      </c>
      <c r="P61" s="243">
        <v>19</v>
      </c>
      <c r="Q61" s="243">
        <v>19</v>
      </c>
      <c r="R61" s="243">
        <v>19</v>
      </c>
      <c r="S61" s="244">
        <v>25</v>
      </c>
      <c r="T61" s="22">
        <f t="shared" si="0"/>
        <v>16.066666666666666</v>
      </c>
      <c r="U61" s="24">
        <f t="shared" si="1"/>
        <v>0.83682008368200533</v>
      </c>
    </row>
    <row r="62" spans="1:21" ht="15.5" x14ac:dyDescent="0.3">
      <c r="A62" s="20" t="s">
        <v>1978</v>
      </c>
      <c r="B62" s="20" t="s">
        <v>1979</v>
      </c>
      <c r="C62" s="22">
        <v>449.85</v>
      </c>
      <c r="D62" s="231">
        <v>100</v>
      </c>
      <c r="E62" s="242">
        <v>6</v>
      </c>
      <c r="F62" s="243">
        <v>6</v>
      </c>
      <c r="G62" s="243">
        <v>13</v>
      </c>
      <c r="H62" s="243">
        <v>13</v>
      </c>
      <c r="I62" s="243">
        <v>15</v>
      </c>
      <c r="J62" s="243">
        <v>15</v>
      </c>
      <c r="K62" s="243">
        <v>15</v>
      </c>
      <c r="L62" s="243">
        <v>16</v>
      </c>
      <c r="M62" s="243">
        <v>16</v>
      </c>
      <c r="N62" s="243">
        <v>16</v>
      </c>
      <c r="O62" s="243">
        <v>17</v>
      </c>
      <c r="P62" s="243">
        <v>17</v>
      </c>
      <c r="Q62" s="243">
        <v>17</v>
      </c>
      <c r="R62" s="243">
        <v>18</v>
      </c>
      <c r="S62" s="244">
        <v>18</v>
      </c>
      <c r="T62" s="22">
        <f t="shared" si="0"/>
        <v>14.533333333333333</v>
      </c>
      <c r="U62" s="24">
        <f t="shared" si="1"/>
        <v>-8.7866108786610901</v>
      </c>
    </row>
    <row r="63" spans="1:21" ht="15.5" x14ac:dyDescent="0.3">
      <c r="A63" s="20" t="s">
        <v>1980</v>
      </c>
      <c r="B63" s="20" t="s">
        <v>1981</v>
      </c>
      <c r="C63" s="22">
        <v>273.8</v>
      </c>
      <c r="D63" s="231">
        <v>100</v>
      </c>
      <c r="E63" s="242">
        <v>12</v>
      </c>
      <c r="F63" s="243">
        <v>13</v>
      </c>
      <c r="G63" s="243">
        <v>13</v>
      </c>
      <c r="H63" s="243">
        <v>15</v>
      </c>
      <c r="I63" s="243">
        <v>17</v>
      </c>
      <c r="J63" s="243">
        <v>17</v>
      </c>
      <c r="K63" s="243">
        <v>17</v>
      </c>
      <c r="L63" s="243">
        <v>17</v>
      </c>
      <c r="M63" s="243">
        <v>18</v>
      </c>
      <c r="N63" s="243">
        <v>18</v>
      </c>
      <c r="O63" s="243">
        <v>18</v>
      </c>
      <c r="P63" s="243">
        <v>18</v>
      </c>
      <c r="Q63" s="243">
        <v>19</v>
      </c>
      <c r="R63" s="243">
        <v>20</v>
      </c>
      <c r="S63" s="244">
        <v>20</v>
      </c>
      <c r="T63" s="22">
        <f t="shared" si="0"/>
        <v>16.8</v>
      </c>
      <c r="U63" s="24">
        <f t="shared" si="1"/>
        <v>5.4393305439330577</v>
      </c>
    </row>
    <row r="64" spans="1:21" ht="15.5" x14ac:dyDescent="0.3">
      <c r="A64" s="20" t="s">
        <v>1982</v>
      </c>
      <c r="B64" s="20" t="s">
        <v>1983</v>
      </c>
      <c r="C64" s="22">
        <v>305.44</v>
      </c>
      <c r="D64" s="231">
        <v>100</v>
      </c>
      <c r="E64" s="242">
        <v>15</v>
      </c>
      <c r="F64" s="243">
        <v>16</v>
      </c>
      <c r="G64" s="243">
        <v>16</v>
      </c>
      <c r="H64" s="243">
        <v>17</v>
      </c>
      <c r="I64" s="243">
        <v>17</v>
      </c>
      <c r="J64" s="243">
        <v>18</v>
      </c>
      <c r="K64" s="243">
        <v>18</v>
      </c>
      <c r="L64" s="243">
        <v>18</v>
      </c>
      <c r="M64" s="243">
        <v>20</v>
      </c>
      <c r="N64" s="243">
        <v>20</v>
      </c>
      <c r="O64" s="243">
        <v>20</v>
      </c>
      <c r="P64" s="243">
        <v>20</v>
      </c>
      <c r="Q64" s="243">
        <v>22</v>
      </c>
      <c r="R64" s="243">
        <v>22</v>
      </c>
      <c r="S64" s="244">
        <v>24</v>
      </c>
      <c r="T64" s="22">
        <f t="shared" si="0"/>
        <v>18.866666666666667</v>
      </c>
      <c r="U64" s="24">
        <f t="shared" si="1"/>
        <v>18.410041841004183</v>
      </c>
    </row>
    <row r="65" spans="1:21" ht="15.5" x14ac:dyDescent="0.3">
      <c r="A65" s="20" t="s">
        <v>1984</v>
      </c>
      <c r="B65" s="20" t="s">
        <v>1985</v>
      </c>
      <c r="C65" s="22">
        <v>162.21</v>
      </c>
      <c r="D65" s="231">
        <v>100</v>
      </c>
      <c r="E65" s="242">
        <v>8</v>
      </c>
      <c r="F65" s="243">
        <v>12</v>
      </c>
      <c r="G65" s="243">
        <v>12</v>
      </c>
      <c r="H65" s="243">
        <v>14</v>
      </c>
      <c r="I65" s="243">
        <v>15</v>
      </c>
      <c r="J65" s="243">
        <v>15</v>
      </c>
      <c r="K65" s="243">
        <v>15</v>
      </c>
      <c r="L65" s="243">
        <v>15</v>
      </c>
      <c r="M65" s="243">
        <v>18</v>
      </c>
      <c r="N65" s="243">
        <v>18</v>
      </c>
      <c r="O65" s="243">
        <v>19</v>
      </c>
      <c r="P65" s="243">
        <v>19</v>
      </c>
      <c r="Q65" s="243">
        <v>20</v>
      </c>
      <c r="R65" s="243">
        <v>20</v>
      </c>
      <c r="S65" s="244">
        <v>20</v>
      </c>
      <c r="T65" s="22">
        <f t="shared" si="0"/>
        <v>16</v>
      </c>
      <c r="U65" s="24">
        <f t="shared" si="1"/>
        <v>0.41841004184100267</v>
      </c>
    </row>
    <row r="66" spans="1:21" ht="15.5" x14ac:dyDescent="0.3">
      <c r="A66" s="20" t="s">
        <v>1986</v>
      </c>
      <c r="B66" s="20" t="s">
        <v>1987</v>
      </c>
      <c r="C66" s="22">
        <v>257.44</v>
      </c>
      <c r="D66" s="231">
        <v>100</v>
      </c>
      <c r="E66" s="242">
        <v>1</v>
      </c>
      <c r="F66" s="243">
        <v>2</v>
      </c>
      <c r="G66" s="243">
        <v>2</v>
      </c>
      <c r="H66" s="243">
        <v>2</v>
      </c>
      <c r="I66" s="243">
        <v>2</v>
      </c>
      <c r="J66" s="243">
        <v>2</v>
      </c>
      <c r="K66" s="243">
        <v>2</v>
      </c>
      <c r="L66" s="243">
        <v>2</v>
      </c>
      <c r="M66" s="243">
        <v>2</v>
      </c>
      <c r="N66" s="243">
        <v>2</v>
      </c>
      <c r="O66" s="243">
        <v>2</v>
      </c>
      <c r="P66" s="243">
        <v>2</v>
      </c>
      <c r="Q66" s="243">
        <v>3</v>
      </c>
      <c r="R66" s="243">
        <v>3</v>
      </c>
      <c r="S66" s="244">
        <v>3</v>
      </c>
      <c r="T66" s="22">
        <f t="shared" si="0"/>
        <v>2.1333333333333333</v>
      </c>
      <c r="U66" s="24">
        <f t="shared" si="1"/>
        <v>-86.610878661087867</v>
      </c>
    </row>
    <row r="67" spans="1:21" ht="15.5" x14ac:dyDescent="0.3">
      <c r="A67" s="20" t="s">
        <v>1988</v>
      </c>
      <c r="B67" s="20" t="s">
        <v>1989</v>
      </c>
      <c r="C67" s="22">
        <v>217.23</v>
      </c>
      <c r="D67" s="231">
        <v>100</v>
      </c>
      <c r="E67" s="242">
        <v>4</v>
      </c>
      <c r="F67" s="243">
        <v>14</v>
      </c>
      <c r="G67" s="243">
        <v>15</v>
      </c>
      <c r="H67" s="243">
        <v>15</v>
      </c>
      <c r="I67" s="243">
        <v>15</v>
      </c>
      <c r="J67" s="243">
        <v>15</v>
      </c>
      <c r="K67" s="243">
        <v>16</v>
      </c>
      <c r="L67" s="243">
        <v>17</v>
      </c>
      <c r="M67" s="243">
        <v>17</v>
      </c>
      <c r="N67" s="243">
        <v>17</v>
      </c>
      <c r="O67" s="243">
        <v>17</v>
      </c>
      <c r="P67" s="243">
        <v>18</v>
      </c>
      <c r="Q67" s="243">
        <v>18</v>
      </c>
      <c r="R67" s="243">
        <v>22</v>
      </c>
      <c r="S67" s="244">
        <v>15.71</v>
      </c>
      <c r="T67" s="22">
        <f t="shared" si="0"/>
        <v>15.714</v>
      </c>
      <c r="U67" s="24">
        <f t="shared" si="1"/>
        <v>-1.3765690376569026</v>
      </c>
    </row>
    <row r="68" spans="1:21" ht="15.5" x14ac:dyDescent="0.3">
      <c r="A68" s="20" t="s">
        <v>1990</v>
      </c>
      <c r="B68" s="20" t="s">
        <v>1991</v>
      </c>
      <c r="C68" s="22">
        <v>352.47</v>
      </c>
      <c r="D68" s="231">
        <v>100</v>
      </c>
      <c r="E68" s="242">
        <v>11</v>
      </c>
      <c r="F68" s="243">
        <v>11</v>
      </c>
      <c r="G68" s="243">
        <v>12</v>
      </c>
      <c r="H68" s="243">
        <v>12</v>
      </c>
      <c r="I68" s="243">
        <v>13</v>
      </c>
      <c r="J68" s="243">
        <v>14</v>
      </c>
      <c r="K68" s="243">
        <v>15</v>
      </c>
      <c r="L68" s="243">
        <v>15</v>
      </c>
      <c r="M68" s="243">
        <v>15</v>
      </c>
      <c r="N68" s="243">
        <v>16</v>
      </c>
      <c r="O68" s="243">
        <v>16</v>
      </c>
      <c r="P68" s="243">
        <v>16</v>
      </c>
      <c r="Q68" s="243">
        <v>17</v>
      </c>
      <c r="R68" s="243">
        <v>18</v>
      </c>
      <c r="S68" s="244">
        <v>20</v>
      </c>
      <c r="T68" s="22">
        <f t="shared" si="0"/>
        <v>14.733333333333333</v>
      </c>
      <c r="U68" s="24">
        <f t="shared" si="1"/>
        <v>-7.5313807531380821</v>
      </c>
    </row>
    <row r="69" spans="1:21" ht="15.5" x14ac:dyDescent="0.3">
      <c r="A69" s="20" t="s">
        <v>1992</v>
      </c>
      <c r="B69" s="20" t="s">
        <v>1993</v>
      </c>
      <c r="C69" s="22">
        <v>166.18</v>
      </c>
      <c r="D69" s="231">
        <v>100</v>
      </c>
      <c r="E69" s="242">
        <v>14</v>
      </c>
      <c r="F69" s="243">
        <v>15</v>
      </c>
      <c r="G69" s="243">
        <v>15</v>
      </c>
      <c r="H69" s="243">
        <v>15</v>
      </c>
      <c r="I69" s="243">
        <v>15</v>
      </c>
      <c r="J69" s="243">
        <v>16</v>
      </c>
      <c r="K69" s="243">
        <v>16</v>
      </c>
      <c r="L69" s="243">
        <v>16</v>
      </c>
      <c r="M69" s="243">
        <v>17</v>
      </c>
      <c r="N69" s="243">
        <v>17</v>
      </c>
      <c r="O69" s="243">
        <v>18</v>
      </c>
      <c r="P69" s="243">
        <v>18</v>
      </c>
      <c r="Q69" s="243">
        <v>18</v>
      </c>
      <c r="R69" s="243">
        <v>18</v>
      </c>
      <c r="S69" s="244">
        <v>18</v>
      </c>
      <c r="T69" s="22">
        <f t="shared" si="0"/>
        <v>16.399999999999999</v>
      </c>
      <c r="U69" s="24">
        <f t="shared" si="1"/>
        <v>2.9288702928870189</v>
      </c>
    </row>
    <row r="70" spans="1:21" ht="15.5" x14ac:dyDescent="0.3">
      <c r="A70" s="20" t="s">
        <v>1994</v>
      </c>
      <c r="B70" s="20" t="s">
        <v>1995</v>
      </c>
      <c r="C70" s="22">
        <v>305.5</v>
      </c>
      <c r="D70" s="231">
        <v>100</v>
      </c>
      <c r="E70" s="242">
        <v>14</v>
      </c>
      <c r="F70" s="243">
        <v>14</v>
      </c>
      <c r="G70" s="243">
        <v>15</v>
      </c>
      <c r="H70" s="243">
        <v>15</v>
      </c>
      <c r="I70" s="243">
        <v>15</v>
      </c>
      <c r="J70" s="243">
        <v>15</v>
      </c>
      <c r="K70" s="243">
        <v>16</v>
      </c>
      <c r="L70" s="243">
        <v>16</v>
      </c>
      <c r="M70" s="243">
        <v>17</v>
      </c>
      <c r="N70" s="243">
        <v>17</v>
      </c>
      <c r="O70" s="243">
        <v>18</v>
      </c>
      <c r="P70" s="243">
        <v>19</v>
      </c>
      <c r="Q70" s="243">
        <v>19</v>
      </c>
      <c r="R70" s="243">
        <v>20</v>
      </c>
      <c r="S70" s="244">
        <v>20</v>
      </c>
      <c r="T70" s="22">
        <f t="shared" ref="T70:T114" si="2">AVERAGE(E70:S70)</f>
        <v>16.666666666666668</v>
      </c>
      <c r="U70" s="24">
        <f t="shared" ref="U70:U114" si="3">(T70-$T$3)/$T$3*100</f>
        <v>4.602510460251052</v>
      </c>
    </row>
    <row r="71" spans="1:21" ht="15.5" x14ac:dyDescent="0.3">
      <c r="A71" s="20" t="s">
        <v>1996</v>
      </c>
      <c r="B71" s="20" t="s">
        <v>1997</v>
      </c>
      <c r="C71" s="22" t="s">
        <v>1998</v>
      </c>
      <c r="D71" s="231">
        <v>100</v>
      </c>
      <c r="E71" s="242">
        <v>7</v>
      </c>
      <c r="F71" s="243">
        <v>12</v>
      </c>
      <c r="G71" s="243">
        <v>13</v>
      </c>
      <c r="H71" s="243">
        <v>13</v>
      </c>
      <c r="I71" s="243">
        <v>14</v>
      </c>
      <c r="J71" s="243">
        <v>14</v>
      </c>
      <c r="K71" s="243">
        <v>15</v>
      </c>
      <c r="L71" s="243">
        <v>15</v>
      </c>
      <c r="M71" s="243">
        <v>15</v>
      </c>
      <c r="N71" s="243">
        <v>15</v>
      </c>
      <c r="O71" s="243">
        <v>16</v>
      </c>
      <c r="P71" s="243">
        <v>17</v>
      </c>
      <c r="Q71" s="243">
        <v>17</v>
      </c>
      <c r="R71" s="243">
        <v>17</v>
      </c>
      <c r="S71" s="244">
        <v>20</v>
      </c>
      <c r="T71" s="22">
        <f t="shared" si="2"/>
        <v>14.666666666666666</v>
      </c>
      <c r="U71" s="24">
        <f t="shared" si="3"/>
        <v>-7.9497907949790854</v>
      </c>
    </row>
    <row r="72" spans="1:21" ht="15.5" x14ac:dyDescent="0.3">
      <c r="A72" s="20" t="s">
        <v>1999</v>
      </c>
      <c r="B72" s="20" t="s">
        <v>2000</v>
      </c>
      <c r="C72" s="22" t="s">
        <v>2001</v>
      </c>
      <c r="D72" s="231">
        <v>100</v>
      </c>
      <c r="E72" s="242">
        <v>13</v>
      </c>
      <c r="F72" s="243">
        <v>13</v>
      </c>
      <c r="G72" s="243">
        <v>14</v>
      </c>
      <c r="H72" s="243">
        <v>14</v>
      </c>
      <c r="I72" s="243">
        <v>15</v>
      </c>
      <c r="J72" s="243">
        <v>17</v>
      </c>
      <c r="K72" s="243">
        <v>17</v>
      </c>
      <c r="L72" s="243">
        <v>17</v>
      </c>
      <c r="M72" s="243">
        <v>18</v>
      </c>
      <c r="N72" s="243">
        <v>18</v>
      </c>
      <c r="O72" s="243">
        <v>18</v>
      </c>
      <c r="P72" s="243">
        <v>18</v>
      </c>
      <c r="Q72" s="243">
        <v>19</v>
      </c>
      <c r="R72" s="243">
        <v>19</v>
      </c>
      <c r="S72" s="244">
        <v>16.420000000000002</v>
      </c>
      <c r="T72" s="22">
        <f t="shared" si="2"/>
        <v>16.428000000000001</v>
      </c>
      <c r="U72" s="24">
        <f t="shared" si="3"/>
        <v>3.1046025104602548</v>
      </c>
    </row>
    <row r="73" spans="1:21" ht="15.5" x14ac:dyDescent="0.3">
      <c r="A73" s="20" t="s">
        <v>2002</v>
      </c>
      <c r="B73" s="20" t="s">
        <v>2003</v>
      </c>
      <c r="C73" s="22">
        <v>141.13</v>
      </c>
      <c r="D73" s="231">
        <v>100</v>
      </c>
      <c r="E73" s="242">
        <v>10</v>
      </c>
      <c r="F73" s="243">
        <v>10</v>
      </c>
      <c r="G73" s="243">
        <v>12</v>
      </c>
      <c r="H73" s="243">
        <v>12</v>
      </c>
      <c r="I73" s="243">
        <v>14</v>
      </c>
      <c r="J73" s="243">
        <v>15</v>
      </c>
      <c r="K73" s="243">
        <v>15</v>
      </c>
      <c r="L73" s="243">
        <v>17</v>
      </c>
      <c r="M73" s="243">
        <v>17</v>
      </c>
      <c r="N73" s="243">
        <v>17</v>
      </c>
      <c r="O73" s="243">
        <v>18</v>
      </c>
      <c r="P73" s="243">
        <v>18</v>
      </c>
      <c r="Q73" s="243">
        <v>18</v>
      </c>
      <c r="R73" s="243">
        <v>18</v>
      </c>
      <c r="S73" s="244">
        <v>20</v>
      </c>
      <c r="T73" s="22">
        <f t="shared" si="2"/>
        <v>15.4</v>
      </c>
      <c r="U73" s="24">
        <f t="shared" si="3"/>
        <v>-3.3472803347280324</v>
      </c>
    </row>
    <row r="74" spans="1:21" ht="15.5" x14ac:dyDescent="0.3">
      <c r="A74" s="20" t="s">
        <v>2004</v>
      </c>
      <c r="B74" s="20" t="s">
        <v>2005</v>
      </c>
      <c r="C74" s="22">
        <v>338.44</v>
      </c>
      <c r="D74" s="231">
        <v>100</v>
      </c>
      <c r="E74" s="242">
        <v>7</v>
      </c>
      <c r="F74" s="243">
        <v>12</v>
      </c>
      <c r="G74" s="243">
        <v>12</v>
      </c>
      <c r="H74" s="243">
        <v>15</v>
      </c>
      <c r="I74" s="243">
        <v>15</v>
      </c>
      <c r="J74" s="243">
        <v>15</v>
      </c>
      <c r="K74" s="243">
        <v>15</v>
      </c>
      <c r="L74" s="243">
        <v>16</v>
      </c>
      <c r="M74" s="243">
        <v>16</v>
      </c>
      <c r="N74" s="243">
        <v>16</v>
      </c>
      <c r="O74" s="243">
        <v>17</v>
      </c>
      <c r="P74" s="243">
        <v>18</v>
      </c>
      <c r="Q74" s="243">
        <v>18</v>
      </c>
      <c r="R74" s="243">
        <v>18</v>
      </c>
      <c r="S74" s="244">
        <v>18</v>
      </c>
      <c r="T74" s="22">
        <f t="shared" si="2"/>
        <v>15.2</v>
      </c>
      <c r="U74" s="24">
        <f t="shared" si="3"/>
        <v>-4.602510460251052</v>
      </c>
    </row>
    <row r="75" spans="1:21" ht="15.5" x14ac:dyDescent="0.3">
      <c r="A75" s="20" t="s">
        <v>2006</v>
      </c>
      <c r="B75" s="20" t="s">
        <v>2007</v>
      </c>
      <c r="C75" s="22">
        <v>293.41000000000003</v>
      </c>
      <c r="D75" s="231">
        <v>100</v>
      </c>
      <c r="E75" s="242">
        <v>5</v>
      </c>
      <c r="F75" s="243">
        <v>12</v>
      </c>
      <c r="G75" s="243">
        <v>14</v>
      </c>
      <c r="H75" s="243">
        <v>14</v>
      </c>
      <c r="I75" s="243">
        <v>15</v>
      </c>
      <c r="J75" s="243">
        <v>16</v>
      </c>
      <c r="K75" s="243">
        <v>16</v>
      </c>
      <c r="L75" s="243">
        <v>16</v>
      </c>
      <c r="M75" s="243">
        <v>16</v>
      </c>
      <c r="N75" s="243">
        <v>16</v>
      </c>
      <c r="O75" s="243">
        <v>16</v>
      </c>
      <c r="P75" s="243">
        <v>16</v>
      </c>
      <c r="Q75" s="243">
        <v>17</v>
      </c>
      <c r="R75" s="243">
        <v>18</v>
      </c>
      <c r="S75" s="244">
        <v>20</v>
      </c>
      <c r="T75" s="22">
        <f t="shared" si="2"/>
        <v>15.133333333333333</v>
      </c>
      <c r="U75" s="24">
        <f t="shared" si="3"/>
        <v>-5.0209205020920544</v>
      </c>
    </row>
    <row r="76" spans="1:21" ht="15.5" x14ac:dyDescent="0.3">
      <c r="A76" s="20" t="s">
        <v>2008</v>
      </c>
      <c r="B76" s="20" t="s">
        <v>2009</v>
      </c>
      <c r="C76" s="22">
        <v>192.04</v>
      </c>
      <c r="D76" s="231">
        <v>100</v>
      </c>
      <c r="E76" s="242">
        <v>5</v>
      </c>
      <c r="F76" s="243">
        <v>15</v>
      </c>
      <c r="G76" s="243">
        <v>15</v>
      </c>
      <c r="H76" s="243">
        <v>15</v>
      </c>
      <c r="I76" s="243">
        <v>15</v>
      </c>
      <c r="J76" s="243">
        <v>15</v>
      </c>
      <c r="K76" s="243">
        <v>16</v>
      </c>
      <c r="L76" s="243">
        <v>17</v>
      </c>
      <c r="M76" s="243">
        <v>17</v>
      </c>
      <c r="N76" s="243">
        <v>17</v>
      </c>
      <c r="O76" s="243">
        <v>18</v>
      </c>
      <c r="P76" s="243">
        <v>18</v>
      </c>
      <c r="Q76" s="243">
        <v>19</v>
      </c>
      <c r="R76" s="243">
        <v>20</v>
      </c>
      <c r="S76" s="244">
        <v>20</v>
      </c>
      <c r="T76" s="22">
        <f t="shared" si="2"/>
        <v>16.133333333333333</v>
      </c>
      <c r="U76" s="24">
        <f t="shared" si="3"/>
        <v>1.2552301255230081</v>
      </c>
    </row>
    <row r="77" spans="1:21" ht="15.5" x14ac:dyDescent="0.3">
      <c r="A77" s="20" t="s">
        <v>2010</v>
      </c>
      <c r="B77" s="20" t="s">
        <v>2011</v>
      </c>
      <c r="C77" s="22">
        <v>667.87</v>
      </c>
      <c r="D77" s="231">
        <v>100</v>
      </c>
      <c r="E77" s="242">
        <v>4</v>
      </c>
      <c r="F77" s="243">
        <v>5</v>
      </c>
      <c r="G77" s="243">
        <v>12</v>
      </c>
      <c r="H77" s="243">
        <v>14</v>
      </c>
      <c r="I77" s="243">
        <v>14</v>
      </c>
      <c r="J77" s="243">
        <v>15</v>
      </c>
      <c r="K77" s="243">
        <v>15</v>
      </c>
      <c r="L77" s="243">
        <v>18</v>
      </c>
      <c r="M77" s="243">
        <v>18</v>
      </c>
      <c r="N77" s="243">
        <v>19</v>
      </c>
      <c r="O77" s="243">
        <v>20</v>
      </c>
      <c r="P77" s="243">
        <v>20</v>
      </c>
      <c r="Q77" s="243">
        <v>23</v>
      </c>
      <c r="R77" s="243">
        <v>24</v>
      </c>
      <c r="S77" s="244">
        <v>24</v>
      </c>
      <c r="T77" s="22">
        <f t="shared" si="2"/>
        <v>16.333333333333332</v>
      </c>
      <c r="U77" s="24">
        <f t="shared" si="3"/>
        <v>2.5104602510460161</v>
      </c>
    </row>
    <row r="78" spans="1:21" ht="15.5" x14ac:dyDescent="0.3">
      <c r="A78" s="20" t="s">
        <v>2012</v>
      </c>
      <c r="B78" s="20" t="s">
        <v>2013</v>
      </c>
      <c r="C78" s="22">
        <v>304.35000000000002</v>
      </c>
      <c r="D78" s="231">
        <v>100</v>
      </c>
      <c r="E78" s="242">
        <v>1</v>
      </c>
      <c r="F78" s="243">
        <v>1</v>
      </c>
      <c r="G78" s="243">
        <v>1</v>
      </c>
      <c r="H78" s="243">
        <v>2</v>
      </c>
      <c r="I78" s="243">
        <v>2</v>
      </c>
      <c r="J78" s="243">
        <v>3</v>
      </c>
      <c r="K78" s="243">
        <v>3</v>
      </c>
      <c r="L78" s="243">
        <v>4</v>
      </c>
      <c r="M78" s="243">
        <v>4</v>
      </c>
      <c r="N78" s="243">
        <v>4</v>
      </c>
      <c r="O78" s="243">
        <v>5</v>
      </c>
      <c r="P78" s="243">
        <v>5</v>
      </c>
      <c r="Q78" s="243">
        <v>5</v>
      </c>
      <c r="R78" s="243">
        <v>10</v>
      </c>
      <c r="S78" s="244">
        <v>13</v>
      </c>
      <c r="T78" s="22">
        <f t="shared" si="2"/>
        <v>4.2</v>
      </c>
      <c r="U78" s="24">
        <f t="shared" si="3"/>
        <v>-73.640167364016733</v>
      </c>
    </row>
    <row r="79" spans="1:21" ht="15.5" x14ac:dyDescent="0.3">
      <c r="A79" s="20" t="s">
        <v>2014</v>
      </c>
      <c r="B79" s="20" t="s">
        <v>2015</v>
      </c>
      <c r="C79" s="24">
        <v>342.22</v>
      </c>
      <c r="D79" s="231">
        <v>100</v>
      </c>
      <c r="E79" s="242">
        <v>13</v>
      </c>
      <c r="F79" s="243">
        <v>13</v>
      </c>
      <c r="G79" s="243">
        <v>14</v>
      </c>
      <c r="H79" s="243">
        <v>15</v>
      </c>
      <c r="I79" s="243">
        <v>15</v>
      </c>
      <c r="J79" s="243">
        <v>15</v>
      </c>
      <c r="K79" s="243">
        <v>16</v>
      </c>
      <c r="L79" s="243">
        <v>17</v>
      </c>
      <c r="M79" s="243">
        <v>17</v>
      </c>
      <c r="N79" s="243">
        <v>18</v>
      </c>
      <c r="O79" s="243">
        <v>18</v>
      </c>
      <c r="P79" s="243">
        <v>19</v>
      </c>
      <c r="Q79" s="243">
        <v>19</v>
      </c>
      <c r="R79" s="243">
        <v>20</v>
      </c>
      <c r="S79" s="244">
        <v>21</v>
      </c>
      <c r="T79" s="22">
        <f t="shared" si="2"/>
        <v>16.666666666666668</v>
      </c>
      <c r="U79" s="24">
        <f t="shared" si="3"/>
        <v>4.602510460251052</v>
      </c>
    </row>
    <row r="80" spans="1:21" ht="15.5" x14ac:dyDescent="0.3">
      <c r="A80" s="20" t="s">
        <v>2016</v>
      </c>
      <c r="B80" s="20" t="s">
        <v>2017</v>
      </c>
      <c r="C80" s="22">
        <v>293.75</v>
      </c>
      <c r="D80" s="231">
        <v>100</v>
      </c>
      <c r="E80" s="242">
        <v>11</v>
      </c>
      <c r="F80" s="243">
        <v>14</v>
      </c>
      <c r="G80" s="243">
        <v>14</v>
      </c>
      <c r="H80" s="243">
        <v>15</v>
      </c>
      <c r="I80" s="243">
        <v>15</v>
      </c>
      <c r="J80" s="243">
        <v>16</v>
      </c>
      <c r="K80" s="243">
        <v>16</v>
      </c>
      <c r="L80" s="243">
        <v>17</v>
      </c>
      <c r="M80" s="243">
        <v>17</v>
      </c>
      <c r="N80" s="243">
        <v>18</v>
      </c>
      <c r="O80" s="243">
        <v>18</v>
      </c>
      <c r="P80" s="243">
        <v>20</v>
      </c>
      <c r="Q80" s="243">
        <v>20</v>
      </c>
      <c r="R80" s="243">
        <v>16.23</v>
      </c>
      <c r="S80" s="244">
        <v>16.23</v>
      </c>
      <c r="T80" s="22">
        <f t="shared" si="2"/>
        <v>16.230666666666664</v>
      </c>
      <c r="U80" s="24">
        <f t="shared" si="3"/>
        <v>1.8661087866108625</v>
      </c>
    </row>
    <row r="81" spans="1:21" ht="15.5" x14ac:dyDescent="0.3">
      <c r="A81" s="20" t="s">
        <v>2018</v>
      </c>
      <c r="B81" s="20" t="s">
        <v>2019</v>
      </c>
      <c r="C81" s="22">
        <v>288.77999999999997</v>
      </c>
      <c r="D81" s="231">
        <v>100</v>
      </c>
      <c r="E81" s="242">
        <v>4</v>
      </c>
      <c r="F81" s="243">
        <v>8</v>
      </c>
      <c r="G81" s="243">
        <v>12</v>
      </c>
      <c r="H81" s="243">
        <v>13</v>
      </c>
      <c r="I81" s="243">
        <v>13</v>
      </c>
      <c r="J81" s="243">
        <v>14</v>
      </c>
      <c r="K81" s="243">
        <v>14</v>
      </c>
      <c r="L81" s="243">
        <v>15</v>
      </c>
      <c r="M81" s="243">
        <v>16</v>
      </c>
      <c r="N81" s="243">
        <v>17</v>
      </c>
      <c r="O81" s="243">
        <v>18</v>
      </c>
      <c r="P81" s="243">
        <v>18</v>
      </c>
      <c r="Q81" s="243">
        <v>18</v>
      </c>
      <c r="R81" s="243">
        <v>19</v>
      </c>
      <c r="S81" s="244">
        <v>20</v>
      </c>
      <c r="T81" s="22">
        <f t="shared" si="2"/>
        <v>14.6</v>
      </c>
      <c r="U81" s="24">
        <f t="shared" si="3"/>
        <v>-8.3682008368200869</v>
      </c>
    </row>
    <row r="82" spans="1:21" ht="15.5" x14ac:dyDescent="0.3">
      <c r="A82" s="20" t="s">
        <v>2020</v>
      </c>
      <c r="B82" s="20" t="s">
        <v>2021</v>
      </c>
      <c r="C82" s="22">
        <v>376.67</v>
      </c>
      <c r="D82" s="231">
        <v>100</v>
      </c>
      <c r="E82" s="242">
        <v>1</v>
      </c>
      <c r="F82" s="243">
        <v>1</v>
      </c>
      <c r="G82" s="243">
        <v>1</v>
      </c>
      <c r="H82" s="243">
        <v>2</v>
      </c>
      <c r="I82" s="243">
        <v>2</v>
      </c>
      <c r="J82" s="243">
        <v>2</v>
      </c>
      <c r="K82" s="243">
        <v>2</v>
      </c>
      <c r="L82" s="243">
        <v>2</v>
      </c>
      <c r="M82" s="243">
        <v>2</v>
      </c>
      <c r="N82" s="243">
        <v>2</v>
      </c>
      <c r="O82" s="243">
        <v>2</v>
      </c>
      <c r="P82" s="243">
        <v>2</v>
      </c>
      <c r="Q82" s="243">
        <v>2</v>
      </c>
      <c r="R82" s="243">
        <v>3</v>
      </c>
      <c r="S82" s="244">
        <v>3</v>
      </c>
      <c r="T82" s="22">
        <f t="shared" si="2"/>
        <v>1.9333333333333333</v>
      </c>
      <c r="U82" s="24">
        <f t="shared" si="3"/>
        <v>-87.86610878661088</v>
      </c>
    </row>
    <row r="83" spans="1:21" ht="15.5" x14ac:dyDescent="0.3">
      <c r="A83" s="20" t="s">
        <v>2022</v>
      </c>
      <c r="B83" s="20" t="s">
        <v>2023</v>
      </c>
      <c r="C83" s="22">
        <v>240.43</v>
      </c>
      <c r="D83" s="231">
        <v>100</v>
      </c>
      <c r="E83" s="242">
        <v>2</v>
      </c>
      <c r="F83" s="243">
        <v>2</v>
      </c>
      <c r="G83" s="243">
        <v>13</v>
      </c>
      <c r="H83" s="243">
        <v>14</v>
      </c>
      <c r="I83" s="243">
        <v>15</v>
      </c>
      <c r="J83" s="243">
        <v>15</v>
      </c>
      <c r="K83" s="243">
        <v>16</v>
      </c>
      <c r="L83" s="243">
        <v>16</v>
      </c>
      <c r="M83" s="243">
        <v>17</v>
      </c>
      <c r="N83" s="243">
        <v>17</v>
      </c>
      <c r="O83" s="243">
        <v>17</v>
      </c>
      <c r="P83" s="243">
        <v>18</v>
      </c>
      <c r="Q83" s="243">
        <v>19</v>
      </c>
      <c r="R83" s="243">
        <v>20</v>
      </c>
      <c r="S83" s="244">
        <v>24</v>
      </c>
      <c r="T83" s="22">
        <f t="shared" si="2"/>
        <v>15</v>
      </c>
      <c r="U83" s="24">
        <f t="shared" si="3"/>
        <v>-5.8577405857740601</v>
      </c>
    </row>
    <row r="84" spans="1:21" ht="15.5" x14ac:dyDescent="0.3">
      <c r="A84" s="20" t="s">
        <v>2024</v>
      </c>
      <c r="B84" s="20" t="s">
        <v>2025</v>
      </c>
      <c r="C84" s="22">
        <v>307.82</v>
      </c>
      <c r="D84" s="231">
        <v>100</v>
      </c>
      <c r="E84" s="242">
        <v>1</v>
      </c>
      <c r="F84" s="243">
        <v>2</v>
      </c>
      <c r="G84" s="243">
        <v>2</v>
      </c>
      <c r="H84" s="243">
        <v>5</v>
      </c>
      <c r="I84" s="243">
        <v>10</v>
      </c>
      <c r="J84" s="243">
        <v>10</v>
      </c>
      <c r="K84" s="243">
        <v>13</v>
      </c>
      <c r="L84" s="243">
        <v>13</v>
      </c>
      <c r="M84" s="243">
        <v>14</v>
      </c>
      <c r="N84" s="243">
        <v>15</v>
      </c>
      <c r="O84" s="243">
        <v>16</v>
      </c>
      <c r="P84" s="243">
        <v>16</v>
      </c>
      <c r="Q84" s="243">
        <v>16</v>
      </c>
      <c r="R84" s="243">
        <v>20</v>
      </c>
      <c r="S84" s="244">
        <v>20</v>
      </c>
      <c r="T84" s="22">
        <f t="shared" si="2"/>
        <v>11.533333333333333</v>
      </c>
      <c r="U84" s="24">
        <f t="shared" si="3"/>
        <v>-27.615062761506277</v>
      </c>
    </row>
    <row r="85" spans="1:21" ht="15.5" x14ac:dyDescent="0.3">
      <c r="A85" s="20" t="s">
        <v>2026</v>
      </c>
      <c r="B85" s="20" t="s">
        <v>2027</v>
      </c>
      <c r="C85" s="22">
        <v>406.26</v>
      </c>
      <c r="D85" s="231">
        <v>100</v>
      </c>
      <c r="E85" s="242">
        <v>7</v>
      </c>
      <c r="F85" s="243">
        <v>7</v>
      </c>
      <c r="G85" s="243">
        <v>9</v>
      </c>
      <c r="H85" s="243">
        <v>9</v>
      </c>
      <c r="I85" s="243">
        <v>9</v>
      </c>
      <c r="J85" s="243">
        <v>9</v>
      </c>
      <c r="K85" s="243">
        <v>10</v>
      </c>
      <c r="L85" s="243">
        <v>10</v>
      </c>
      <c r="M85" s="243">
        <v>10</v>
      </c>
      <c r="N85" s="243">
        <v>11</v>
      </c>
      <c r="O85" s="243">
        <v>11</v>
      </c>
      <c r="P85" s="243">
        <v>12</v>
      </c>
      <c r="Q85" s="243">
        <v>12</v>
      </c>
      <c r="R85" s="243">
        <v>12</v>
      </c>
      <c r="S85" s="244">
        <v>13</v>
      </c>
      <c r="T85" s="22">
        <f t="shared" si="2"/>
        <v>10.066666666666666</v>
      </c>
      <c r="U85" s="24">
        <f t="shared" si="3"/>
        <v>-36.820083682008367</v>
      </c>
    </row>
    <row r="86" spans="1:21" ht="15.5" x14ac:dyDescent="0.3">
      <c r="A86" s="20" t="s">
        <v>2028</v>
      </c>
      <c r="B86" s="20" t="s">
        <v>2029</v>
      </c>
      <c r="C86" s="22">
        <v>313.35000000000002</v>
      </c>
      <c r="D86" s="231">
        <v>100</v>
      </c>
      <c r="E86" s="242">
        <v>7</v>
      </c>
      <c r="F86" s="243">
        <v>10</v>
      </c>
      <c r="G86" s="243">
        <v>10</v>
      </c>
      <c r="H86" s="243">
        <v>13</v>
      </c>
      <c r="I86" s="243">
        <v>14</v>
      </c>
      <c r="J86" s="243">
        <v>14</v>
      </c>
      <c r="K86" s="243">
        <v>16</v>
      </c>
      <c r="L86" s="243">
        <v>16</v>
      </c>
      <c r="M86" s="243">
        <v>16</v>
      </c>
      <c r="N86" s="243">
        <v>16</v>
      </c>
      <c r="O86" s="243">
        <v>17</v>
      </c>
      <c r="P86" s="243">
        <v>19</v>
      </c>
      <c r="Q86" s="243">
        <v>19</v>
      </c>
      <c r="R86" s="243">
        <v>19</v>
      </c>
      <c r="S86" s="244">
        <v>19</v>
      </c>
      <c r="T86" s="22">
        <f t="shared" si="2"/>
        <v>15</v>
      </c>
      <c r="U86" s="24">
        <f t="shared" si="3"/>
        <v>-5.8577405857740601</v>
      </c>
    </row>
    <row r="87" spans="1:21" ht="15.5" x14ac:dyDescent="0.3">
      <c r="A87" s="20" t="s">
        <v>2030</v>
      </c>
      <c r="B87" s="20" t="s">
        <v>2031</v>
      </c>
      <c r="C87" s="22">
        <v>332.71</v>
      </c>
      <c r="D87" s="231">
        <v>100</v>
      </c>
      <c r="E87" s="242">
        <v>7</v>
      </c>
      <c r="F87" s="243">
        <v>7</v>
      </c>
      <c r="G87" s="243">
        <v>10</v>
      </c>
      <c r="H87" s="243">
        <v>15</v>
      </c>
      <c r="I87" s="243">
        <v>17</v>
      </c>
      <c r="J87" s="243">
        <v>17</v>
      </c>
      <c r="K87" s="243">
        <v>18</v>
      </c>
      <c r="L87" s="243">
        <v>18</v>
      </c>
      <c r="M87" s="243">
        <v>18</v>
      </c>
      <c r="N87" s="243">
        <v>18</v>
      </c>
      <c r="O87" s="243">
        <v>19</v>
      </c>
      <c r="P87" s="243">
        <v>19</v>
      </c>
      <c r="Q87" s="243">
        <v>22</v>
      </c>
      <c r="R87" s="243">
        <v>22</v>
      </c>
      <c r="S87" s="244">
        <v>23</v>
      </c>
      <c r="T87" s="22">
        <f t="shared" si="2"/>
        <v>16.666666666666668</v>
      </c>
      <c r="U87" s="24">
        <f t="shared" si="3"/>
        <v>4.602510460251052</v>
      </c>
    </row>
    <row r="88" spans="1:21" ht="15.5" x14ac:dyDescent="0.3">
      <c r="A88" s="20" t="s">
        <v>2032</v>
      </c>
      <c r="B88" s="20" t="s">
        <v>2033</v>
      </c>
      <c r="C88" s="22">
        <v>265.3</v>
      </c>
      <c r="D88" s="231">
        <v>100</v>
      </c>
      <c r="E88" s="242">
        <v>6</v>
      </c>
      <c r="F88" s="243">
        <v>12</v>
      </c>
      <c r="G88" s="243">
        <v>13</v>
      </c>
      <c r="H88" s="243">
        <v>14</v>
      </c>
      <c r="I88" s="243">
        <v>14</v>
      </c>
      <c r="J88" s="243">
        <v>14</v>
      </c>
      <c r="K88" s="243">
        <v>14</v>
      </c>
      <c r="L88" s="243">
        <v>15</v>
      </c>
      <c r="M88" s="243">
        <v>15</v>
      </c>
      <c r="N88" s="243">
        <v>15</v>
      </c>
      <c r="O88" s="243">
        <v>15</v>
      </c>
      <c r="P88" s="243">
        <v>15</v>
      </c>
      <c r="Q88" s="243">
        <v>16</v>
      </c>
      <c r="R88" s="243">
        <v>16</v>
      </c>
      <c r="S88" s="244">
        <v>16</v>
      </c>
      <c r="T88" s="22">
        <f t="shared" si="2"/>
        <v>14</v>
      </c>
      <c r="U88" s="24">
        <f t="shared" si="3"/>
        <v>-12.133891213389122</v>
      </c>
    </row>
    <row r="89" spans="1:21" ht="15.5" x14ac:dyDescent="0.3">
      <c r="A89" s="20" t="s">
        <v>2034</v>
      </c>
      <c r="B89" s="20" t="s">
        <v>2035</v>
      </c>
      <c r="C89" s="35" t="s">
        <v>2036</v>
      </c>
      <c r="D89" s="231">
        <v>100</v>
      </c>
      <c r="E89" s="242">
        <v>1</v>
      </c>
      <c r="F89" s="243">
        <v>1</v>
      </c>
      <c r="G89" s="243">
        <v>1</v>
      </c>
      <c r="H89" s="243">
        <v>2</v>
      </c>
      <c r="I89" s="243">
        <v>4</v>
      </c>
      <c r="J89" s="243">
        <v>7</v>
      </c>
      <c r="K89" s="243">
        <v>8</v>
      </c>
      <c r="L89" s="243">
        <v>9</v>
      </c>
      <c r="M89" s="243">
        <v>13</v>
      </c>
      <c r="N89" s="243">
        <v>13</v>
      </c>
      <c r="O89" s="243">
        <v>14</v>
      </c>
      <c r="P89" s="243">
        <v>14</v>
      </c>
      <c r="Q89" s="243">
        <v>15</v>
      </c>
      <c r="R89" s="243">
        <v>19</v>
      </c>
      <c r="S89" s="244">
        <v>19</v>
      </c>
      <c r="T89" s="22">
        <f t="shared" si="2"/>
        <v>9.3333333333333339</v>
      </c>
      <c r="U89" s="24">
        <f t="shared" si="3"/>
        <v>-41.422594142259413</v>
      </c>
    </row>
    <row r="90" spans="1:21" ht="15.5" x14ac:dyDescent="0.3">
      <c r="A90" s="20" t="s">
        <v>2037</v>
      </c>
      <c r="B90" s="20" t="s">
        <v>2038</v>
      </c>
      <c r="C90" s="22">
        <v>297.18</v>
      </c>
      <c r="D90" s="231">
        <v>100</v>
      </c>
      <c r="E90" s="242">
        <v>1</v>
      </c>
      <c r="F90" s="243">
        <v>4</v>
      </c>
      <c r="G90" s="243">
        <v>15</v>
      </c>
      <c r="H90" s="243">
        <v>16</v>
      </c>
      <c r="I90" s="243">
        <v>16</v>
      </c>
      <c r="J90" s="243">
        <v>16</v>
      </c>
      <c r="K90" s="243">
        <v>17</v>
      </c>
      <c r="L90" s="243">
        <v>17</v>
      </c>
      <c r="M90" s="243">
        <v>17</v>
      </c>
      <c r="N90" s="243">
        <v>18</v>
      </c>
      <c r="O90" s="243">
        <v>18</v>
      </c>
      <c r="P90" s="243">
        <v>18</v>
      </c>
      <c r="Q90" s="243">
        <v>19</v>
      </c>
      <c r="R90" s="243">
        <v>20</v>
      </c>
      <c r="S90" s="244">
        <v>20</v>
      </c>
      <c r="T90" s="22">
        <f t="shared" si="2"/>
        <v>15.466666666666667</v>
      </c>
      <c r="U90" s="24">
        <f t="shared" si="3"/>
        <v>-2.92887029288703</v>
      </c>
    </row>
    <row r="91" spans="1:21" ht="15.5" x14ac:dyDescent="0.3">
      <c r="A91" s="20" t="s">
        <v>2039</v>
      </c>
      <c r="B91" s="20" t="s">
        <v>2040</v>
      </c>
      <c r="C91" s="35">
        <v>197.02</v>
      </c>
      <c r="D91" s="231">
        <v>100</v>
      </c>
      <c r="E91" s="242">
        <v>3</v>
      </c>
      <c r="F91" s="243">
        <v>12</v>
      </c>
      <c r="G91" s="243">
        <v>14</v>
      </c>
      <c r="H91" s="243">
        <v>16</v>
      </c>
      <c r="I91" s="243">
        <v>17</v>
      </c>
      <c r="J91" s="243">
        <v>17</v>
      </c>
      <c r="K91" s="243">
        <v>18</v>
      </c>
      <c r="L91" s="243">
        <v>18</v>
      </c>
      <c r="M91" s="243">
        <v>18</v>
      </c>
      <c r="N91" s="243">
        <v>18</v>
      </c>
      <c r="O91" s="243">
        <v>19</v>
      </c>
      <c r="P91" s="243">
        <v>19</v>
      </c>
      <c r="Q91" s="243">
        <v>20</v>
      </c>
      <c r="R91" s="243">
        <v>20</v>
      </c>
      <c r="S91" s="244">
        <v>22</v>
      </c>
      <c r="T91" s="22">
        <f t="shared" si="2"/>
        <v>16.733333333333334</v>
      </c>
      <c r="U91" s="24">
        <f t="shared" si="3"/>
        <v>5.0209205020920544</v>
      </c>
    </row>
    <row r="92" spans="1:21" ht="15.5" x14ac:dyDescent="0.3">
      <c r="A92" s="20" t="s">
        <v>2041</v>
      </c>
      <c r="B92" s="20" t="s">
        <v>2042</v>
      </c>
      <c r="C92" s="22" t="s">
        <v>2043</v>
      </c>
      <c r="D92" s="231">
        <v>100</v>
      </c>
      <c r="E92" s="242">
        <v>12</v>
      </c>
      <c r="F92" s="243">
        <v>13</v>
      </c>
      <c r="G92" s="243">
        <v>14</v>
      </c>
      <c r="H92" s="243">
        <v>14</v>
      </c>
      <c r="I92" s="243">
        <v>15</v>
      </c>
      <c r="J92" s="243">
        <v>15</v>
      </c>
      <c r="K92" s="243">
        <v>16</v>
      </c>
      <c r="L92" s="243">
        <v>16</v>
      </c>
      <c r="M92" s="243">
        <v>16</v>
      </c>
      <c r="N92" s="243">
        <v>17</v>
      </c>
      <c r="O92" s="243">
        <v>17</v>
      </c>
      <c r="P92" s="243">
        <v>17</v>
      </c>
      <c r="Q92" s="243">
        <v>18</v>
      </c>
      <c r="R92" s="243">
        <v>18</v>
      </c>
      <c r="S92" s="244">
        <v>18</v>
      </c>
      <c r="T92" s="22">
        <f t="shared" si="2"/>
        <v>15.733333333333333</v>
      </c>
      <c r="U92" s="24">
        <f t="shared" si="3"/>
        <v>-1.2552301255230194</v>
      </c>
    </row>
    <row r="93" spans="1:21" ht="15.5" x14ac:dyDescent="0.3">
      <c r="A93" s="20" t="s">
        <v>2044</v>
      </c>
      <c r="B93" s="20" t="s">
        <v>2045</v>
      </c>
      <c r="C93" s="22" t="s">
        <v>2046</v>
      </c>
      <c r="D93" s="231">
        <v>100</v>
      </c>
      <c r="E93" s="242">
        <v>13</v>
      </c>
      <c r="F93" s="243">
        <v>15</v>
      </c>
      <c r="G93" s="243">
        <v>15</v>
      </c>
      <c r="H93" s="243">
        <v>16</v>
      </c>
      <c r="I93" s="243">
        <v>16</v>
      </c>
      <c r="J93" s="243">
        <v>16</v>
      </c>
      <c r="K93" s="243">
        <v>16</v>
      </c>
      <c r="L93" s="243">
        <v>17</v>
      </c>
      <c r="M93" s="243">
        <v>17</v>
      </c>
      <c r="N93" s="243">
        <v>17</v>
      </c>
      <c r="O93" s="243">
        <v>17</v>
      </c>
      <c r="P93" s="243">
        <v>17</v>
      </c>
      <c r="Q93" s="243">
        <v>18</v>
      </c>
      <c r="R93" s="243">
        <v>19</v>
      </c>
      <c r="S93" s="244">
        <v>20</v>
      </c>
      <c r="T93" s="22">
        <f t="shared" si="2"/>
        <v>16.600000000000001</v>
      </c>
      <c r="U93" s="24">
        <f t="shared" si="3"/>
        <v>4.1841004184100496</v>
      </c>
    </row>
    <row r="94" spans="1:21" ht="15.5" x14ac:dyDescent="0.3">
      <c r="A94" s="20" t="s">
        <v>2047</v>
      </c>
      <c r="B94" s="20" t="s">
        <v>2048</v>
      </c>
      <c r="C94" s="22">
        <v>199.99</v>
      </c>
      <c r="D94" s="231">
        <v>100</v>
      </c>
      <c r="E94" s="242">
        <v>11</v>
      </c>
      <c r="F94" s="243">
        <v>13</v>
      </c>
      <c r="G94" s="243">
        <v>14</v>
      </c>
      <c r="H94" s="243">
        <v>15</v>
      </c>
      <c r="I94" s="243">
        <v>16</v>
      </c>
      <c r="J94" s="243">
        <v>16</v>
      </c>
      <c r="K94" s="243">
        <v>17</v>
      </c>
      <c r="L94" s="243">
        <v>18</v>
      </c>
      <c r="M94" s="243">
        <v>18</v>
      </c>
      <c r="N94" s="243">
        <v>18</v>
      </c>
      <c r="O94" s="243">
        <v>21</v>
      </c>
      <c r="P94" s="243">
        <v>22</v>
      </c>
      <c r="Q94" s="243">
        <v>23</v>
      </c>
      <c r="R94" s="243">
        <v>23</v>
      </c>
      <c r="S94" s="244">
        <v>23</v>
      </c>
      <c r="T94" s="22">
        <f t="shared" si="2"/>
        <v>17.866666666666667</v>
      </c>
      <c r="U94" s="24">
        <f t="shared" si="3"/>
        <v>12.133891213389122</v>
      </c>
    </row>
    <row r="95" spans="1:21" ht="15.5" x14ac:dyDescent="0.3">
      <c r="A95" s="20" t="s">
        <v>2049</v>
      </c>
      <c r="B95" s="20" t="s">
        <v>2050</v>
      </c>
      <c r="C95" s="22">
        <v>261.23</v>
      </c>
      <c r="D95" s="231">
        <v>100</v>
      </c>
      <c r="E95" s="242">
        <v>4</v>
      </c>
      <c r="F95" s="243">
        <v>6</v>
      </c>
      <c r="G95" s="243">
        <v>6</v>
      </c>
      <c r="H95" s="243">
        <v>7</v>
      </c>
      <c r="I95" s="243">
        <v>8</v>
      </c>
      <c r="J95" s="243">
        <v>9</v>
      </c>
      <c r="K95" s="243">
        <v>11</v>
      </c>
      <c r="L95" s="243">
        <v>12</v>
      </c>
      <c r="M95" s="243">
        <v>12</v>
      </c>
      <c r="N95" s="243">
        <v>15</v>
      </c>
      <c r="O95" s="243">
        <v>17</v>
      </c>
      <c r="P95" s="243">
        <v>18</v>
      </c>
      <c r="Q95" s="243">
        <v>20</v>
      </c>
      <c r="R95" s="243">
        <v>11.15</v>
      </c>
      <c r="S95" s="244">
        <v>11.15</v>
      </c>
      <c r="T95" s="22">
        <f t="shared" si="2"/>
        <v>11.153333333333334</v>
      </c>
      <c r="U95" s="24">
        <f t="shared" si="3"/>
        <v>-29.999999999999993</v>
      </c>
    </row>
    <row r="96" spans="1:21" ht="15.5" x14ac:dyDescent="0.3">
      <c r="A96" s="20" t="s">
        <v>2051</v>
      </c>
      <c r="B96" s="20" t="s">
        <v>2052</v>
      </c>
      <c r="C96" s="22">
        <v>269.12</v>
      </c>
      <c r="D96" s="231">
        <v>100</v>
      </c>
      <c r="E96" s="242">
        <v>4</v>
      </c>
      <c r="F96" s="243">
        <v>5</v>
      </c>
      <c r="G96" s="243">
        <v>6</v>
      </c>
      <c r="H96" s="243">
        <v>7</v>
      </c>
      <c r="I96" s="243">
        <v>7</v>
      </c>
      <c r="J96" s="243">
        <v>8</v>
      </c>
      <c r="K96" s="243">
        <v>9</v>
      </c>
      <c r="L96" s="243">
        <v>9</v>
      </c>
      <c r="M96" s="243">
        <v>9</v>
      </c>
      <c r="N96" s="243">
        <v>9</v>
      </c>
      <c r="O96" s="243">
        <v>9</v>
      </c>
      <c r="P96" s="243">
        <v>9</v>
      </c>
      <c r="Q96" s="243">
        <v>9</v>
      </c>
      <c r="R96" s="243">
        <v>9</v>
      </c>
      <c r="S96" s="244">
        <v>9</v>
      </c>
      <c r="T96" s="22">
        <f t="shared" si="2"/>
        <v>7.8666666666666663</v>
      </c>
      <c r="U96" s="24">
        <f t="shared" si="3"/>
        <v>-50.6276150627615</v>
      </c>
    </row>
    <row r="97" spans="1:21" ht="15.5" x14ac:dyDescent="0.3">
      <c r="A97" s="20" t="s">
        <v>2053</v>
      </c>
      <c r="B97" s="20" t="s">
        <v>2054</v>
      </c>
      <c r="C97" s="22">
        <v>292.76</v>
      </c>
      <c r="D97" s="231">
        <v>100</v>
      </c>
      <c r="E97" s="242">
        <v>10</v>
      </c>
      <c r="F97" s="243">
        <v>13</v>
      </c>
      <c r="G97" s="243">
        <v>13</v>
      </c>
      <c r="H97" s="243">
        <v>15</v>
      </c>
      <c r="I97" s="243">
        <v>15</v>
      </c>
      <c r="J97" s="243">
        <v>15</v>
      </c>
      <c r="K97" s="243">
        <v>15</v>
      </c>
      <c r="L97" s="243">
        <v>16</v>
      </c>
      <c r="M97" s="243">
        <v>16</v>
      </c>
      <c r="N97" s="243">
        <v>16</v>
      </c>
      <c r="O97" s="243">
        <v>17</v>
      </c>
      <c r="P97" s="243">
        <v>18</v>
      </c>
      <c r="Q97" s="243">
        <v>18</v>
      </c>
      <c r="R97" s="243">
        <v>18</v>
      </c>
      <c r="S97" s="244">
        <v>19</v>
      </c>
      <c r="T97" s="22">
        <f t="shared" si="2"/>
        <v>15.6</v>
      </c>
      <c r="U97" s="24">
        <f t="shared" si="3"/>
        <v>-2.0920502092050248</v>
      </c>
    </row>
    <row r="98" spans="1:21" ht="15.5" x14ac:dyDescent="0.3">
      <c r="A98" s="20" t="s">
        <v>2055</v>
      </c>
      <c r="B98" s="20" t="s">
        <v>2056</v>
      </c>
      <c r="C98" s="22">
        <v>388.4</v>
      </c>
      <c r="D98" s="231">
        <v>100</v>
      </c>
      <c r="E98" s="242">
        <v>12</v>
      </c>
      <c r="F98" s="243">
        <v>15</v>
      </c>
      <c r="G98" s="243">
        <v>16</v>
      </c>
      <c r="H98" s="243">
        <v>17</v>
      </c>
      <c r="I98" s="243">
        <v>18</v>
      </c>
      <c r="J98" s="243">
        <v>18</v>
      </c>
      <c r="K98" s="243">
        <v>19</v>
      </c>
      <c r="L98" s="243">
        <v>21</v>
      </c>
      <c r="M98" s="243">
        <v>22</v>
      </c>
      <c r="N98" s="243">
        <v>25</v>
      </c>
      <c r="O98" s="243">
        <v>27</v>
      </c>
      <c r="P98" s="243">
        <v>19.100000000000001</v>
      </c>
      <c r="Q98" s="243">
        <v>19.100000000000001</v>
      </c>
      <c r="R98" s="243">
        <v>19.100000000000001</v>
      </c>
      <c r="S98" s="244">
        <v>19.100000000000001</v>
      </c>
      <c r="T98" s="22">
        <f t="shared" si="2"/>
        <v>19.093333333333337</v>
      </c>
      <c r="U98" s="24">
        <f t="shared" si="3"/>
        <v>19.832635983263621</v>
      </c>
    </row>
    <row r="99" spans="1:21" ht="15.5" x14ac:dyDescent="0.3">
      <c r="A99" s="20" t="s">
        <v>2057</v>
      </c>
      <c r="B99" s="20" t="s">
        <v>2058</v>
      </c>
      <c r="C99" s="22">
        <v>410.4</v>
      </c>
      <c r="D99" s="231">
        <v>100</v>
      </c>
      <c r="E99" s="242">
        <v>3</v>
      </c>
      <c r="F99" s="243">
        <v>6</v>
      </c>
      <c r="G99" s="243">
        <v>14</v>
      </c>
      <c r="H99" s="243">
        <v>18</v>
      </c>
      <c r="I99" s="243">
        <v>18</v>
      </c>
      <c r="J99" s="243">
        <v>19</v>
      </c>
      <c r="K99" s="243">
        <v>19</v>
      </c>
      <c r="L99" s="243">
        <v>20</v>
      </c>
      <c r="M99" s="243">
        <v>20</v>
      </c>
      <c r="N99" s="243">
        <v>20</v>
      </c>
      <c r="O99" s="243">
        <v>21</v>
      </c>
      <c r="P99" s="243">
        <v>22</v>
      </c>
      <c r="Q99" s="243">
        <v>22</v>
      </c>
      <c r="R99" s="243">
        <v>23</v>
      </c>
      <c r="S99" s="244">
        <v>26</v>
      </c>
      <c r="T99" s="22">
        <f t="shared" si="2"/>
        <v>18.066666666666666</v>
      </c>
      <c r="U99" s="24">
        <f t="shared" si="3"/>
        <v>13.38912133891213</v>
      </c>
    </row>
    <row r="100" spans="1:21" ht="15.5" x14ac:dyDescent="0.3">
      <c r="A100" s="20" t="s">
        <v>2059</v>
      </c>
      <c r="B100" s="20" t="s">
        <v>2060</v>
      </c>
      <c r="C100" s="22" t="s">
        <v>2061</v>
      </c>
      <c r="D100" s="231">
        <v>100</v>
      </c>
      <c r="E100" s="242">
        <v>2</v>
      </c>
      <c r="F100" s="243">
        <v>11</v>
      </c>
      <c r="G100" s="243">
        <v>11</v>
      </c>
      <c r="H100" s="243">
        <v>13</v>
      </c>
      <c r="I100" s="243">
        <v>14</v>
      </c>
      <c r="J100" s="243">
        <v>15</v>
      </c>
      <c r="K100" s="243">
        <v>16</v>
      </c>
      <c r="L100" s="243">
        <v>16</v>
      </c>
      <c r="M100" s="243">
        <v>16</v>
      </c>
      <c r="N100" s="243">
        <v>17</v>
      </c>
      <c r="O100" s="243">
        <v>17</v>
      </c>
      <c r="P100" s="243">
        <v>17</v>
      </c>
      <c r="Q100" s="243">
        <v>18</v>
      </c>
      <c r="R100" s="243">
        <v>18</v>
      </c>
      <c r="S100" s="244">
        <v>19</v>
      </c>
      <c r="T100" s="22">
        <f t="shared" si="2"/>
        <v>14.666666666666666</v>
      </c>
      <c r="U100" s="24">
        <f t="shared" si="3"/>
        <v>-7.9497907949790854</v>
      </c>
    </row>
    <row r="101" spans="1:21" ht="15.5" x14ac:dyDescent="0.3">
      <c r="A101" s="20" t="s">
        <v>2062</v>
      </c>
      <c r="B101" s="20" t="s">
        <v>2063</v>
      </c>
      <c r="C101" s="35" t="s">
        <v>2064</v>
      </c>
      <c r="D101" s="231">
        <v>100</v>
      </c>
      <c r="E101" s="242">
        <v>12</v>
      </c>
      <c r="F101" s="243">
        <v>12</v>
      </c>
      <c r="G101" s="243">
        <v>12</v>
      </c>
      <c r="H101" s="243">
        <v>13</v>
      </c>
      <c r="I101" s="243">
        <v>14</v>
      </c>
      <c r="J101" s="243">
        <v>14</v>
      </c>
      <c r="K101" s="243">
        <v>15</v>
      </c>
      <c r="L101" s="243">
        <v>16</v>
      </c>
      <c r="M101" s="243">
        <v>17</v>
      </c>
      <c r="N101" s="243">
        <v>17</v>
      </c>
      <c r="O101" s="243">
        <v>17</v>
      </c>
      <c r="P101" s="243">
        <v>18</v>
      </c>
      <c r="Q101" s="243">
        <v>18</v>
      </c>
      <c r="R101" s="243">
        <v>18</v>
      </c>
      <c r="S101" s="244">
        <v>18</v>
      </c>
      <c r="T101" s="22">
        <f t="shared" si="2"/>
        <v>15.4</v>
      </c>
      <c r="U101" s="24">
        <f t="shared" si="3"/>
        <v>-3.3472803347280324</v>
      </c>
    </row>
    <row r="102" spans="1:21" ht="15.5" x14ac:dyDescent="0.3">
      <c r="A102" s="20" t="s">
        <v>2065</v>
      </c>
      <c r="B102" s="20" t="s">
        <v>2066</v>
      </c>
      <c r="C102" s="35">
        <v>230.24</v>
      </c>
      <c r="D102" s="231">
        <v>100</v>
      </c>
      <c r="E102" s="242">
        <v>9</v>
      </c>
      <c r="F102" s="243">
        <v>11</v>
      </c>
      <c r="G102" s="243">
        <v>12</v>
      </c>
      <c r="H102" s="243">
        <v>13</v>
      </c>
      <c r="I102" s="243">
        <v>14</v>
      </c>
      <c r="J102" s="243">
        <v>14</v>
      </c>
      <c r="K102" s="243">
        <v>16</v>
      </c>
      <c r="L102" s="243">
        <v>16</v>
      </c>
      <c r="M102" s="243">
        <v>17</v>
      </c>
      <c r="N102" s="243">
        <v>17</v>
      </c>
      <c r="O102" s="243">
        <v>18</v>
      </c>
      <c r="P102" s="243">
        <v>18</v>
      </c>
      <c r="Q102" s="243">
        <v>18</v>
      </c>
      <c r="R102" s="243">
        <v>18</v>
      </c>
      <c r="S102" s="244">
        <v>18</v>
      </c>
      <c r="T102" s="22">
        <f t="shared" si="2"/>
        <v>15.266666666666667</v>
      </c>
      <c r="U102" s="24">
        <f t="shared" si="3"/>
        <v>-4.1841004184100381</v>
      </c>
    </row>
    <row r="103" spans="1:21" ht="15.5" x14ac:dyDescent="0.3">
      <c r="A103" s="20" t="s">
        <v>2067</v>
      </c>
      <c r="B103" s="20" t="s">
        <v>2068</v>
      </c>
      <c r="C103" s="35" t="s">
        <v>2069</v>
      </c>
      <c r="D103" s="231">
        <v>100</v>
      </c>
      <c r="E103" s="242">
        <v>13</v>
      </c>
      <c r="F103" s="243">
        <v>14</v>
      </c>
      <c r="G103" s="243">
        <v>15</v>
      </c>
      <c r="H103" s="243">
        <v>15</v>
      </c>
      <c r="I103" s="243">
        <v>16</v>
      </c>
      <c r="J103" s="243">
        <v>16</v>
      </c>
      <c r="K103" s="243">
        <v>16</v>
      </c>
      <c r="L103" s="243">
        <v>17</v>
      </c>
      <c r="M103" s="243">
        <v>17</v>
      </c>
      <c r="N103" s="243">
        <v>18</v>
      </c>
      <c r="O103" s="243">
        <v>18</v>
      </c>
      <c r="P103" s="243">
        <v>18</v>
      </c>
      <c r="Q103" s="243">
        <v>18</v>
      </c>
      <c r="R103" s="243">
        <v>18</v>
      </c>
      <c r="S103" s="244">
        <v>16.350000000000001</v>
      </c>
      <c r="T103" s="22">
        <f t="shared" si="2"/>
        <v>16.356666666666666</v>
      </c>
      <c r="U103" s="24">
        <f t="shared" si="3"/>
        <v>2.6569037656903682</v>
      </c>
    </row>
    <row r="104" spans="1:21" ht="15.5" x14ac:dyDescent="0.3">
      <c r="A104" s="20" t="s">
        <v>2070</v>
      </c>
      <c r="B104" s="20" t="s">
        <v>2071</v>
      </c>
      <c r="C104" s="35" t="s">
        <v>2072</v>
      </c>
      <c r="D104" s="231">
        <v>100</v>
      </c>
      <c r="E104" s="242">
        <v>4</v>
      </c>
      <c r="F104" s="243">
        <v>12</v>
      </c>
      <c r="G104" s="243">
        <v>15</v>
      </c>
      <c r="H104" s="243">
        <v>15</v>
      </c>
      <c r="I104" s="243">
        <v>16</v>
      </c>
      <c r="J104" s="243">
        <v>16</v>
      </c>
      <c r="K104" s="243">
        <v>17</v>
      </c>
      <c r="L104" s="243">
        <v>17</v>
      </c>
      <c r="M104" s="243">
        <v>18</v>
      </c>
      <c r="N104" s="243">
        <v>18</v>
      </c>
      <c r="O104" s="243">
        <v>19</v>
      </c>
      <c r="P104" s="243">
        <v>19</v>
      </c>
      <c r="Q104" s="243">
        <v>22</v>
      </c>
      <c r="R104" s="243">
        <v>22</v>
      </c>
      <c r="S104" s="244">
        <v>22</v>
      </c>
      <c r="T104" s="22">
        <f t="shared" si="2"/>
        <v>16.8</v>
      </c>
      <c r="U104" s="24">
        <f t="shared" si="3"/>
        <v>5.4393305439330577</v>
      </c>
    </row>
    <row r="105" spans="1:21" ht="15.5" x14ac:dyDescent="0.3">
      <c r="A105" s="20" t="s">
        <v>2073</v>
      </c>
      <c r="B105" s="20" t="s">
        <v>2074</v>
      </c>
      <c r="C105" s="24">
        <v>213.66</v>
      </c>
      <c r="D105" s="231">
        <v>100</v>
      </c>
      <c r="E105" s="242">
        <v>7</v>
      </c>
      <c r="F105" s="243">
        <v>12</v>
      </c>
      <c r="G105" s="243">
        <v>12</v>
      </c>
      <c r="H105" s="243">
        <v>13</v>
      </c>
      <c r="I105" s="243">
        <v>14</v>
      </c>
      <c r="J105" s="243">
        <v>15</v>
      </c>
      <c r="K105" s="243">
        <v>17</v>
      </c>
      <c r="L105" s="243">
        <v>17</v>
      </c>
      <c r="M105" s="243">
        <v>17</v>
      </c>
      <c r="N105" s="243">
        <v>18</v>
      </c>
      <c r="O105" s="243">
        <v>18</v>
      </c>
      <c r="P105" s="243">
        <v>18</v>
      </c>
      <c r="Q105" s="243">
        <v>18</v>
      </c>
      <c r="R105" s="243">
        <v>20</v>
      </c>
      <c r="S105" s="244">
        <v>20</v>
      </c>
      <c r="T105" s="22">
        <f t="shared" si="2"/>
        <v>15.733333333333333</v>
      </c>
      <c r="U105" s="24">
        <f t="shared" si="3"/>
        <v>-1.2552301255230194</v>
      </c>
    </row>
    <row r="106" spans="1:21" ht="15.5" x14ac:dyDescent="0.3">
      <c r="A106" s="20" t="s">
        <v>2075</v>
      </c>
      <c r="B106" s="20" t="s">
        <v>2076</v>
      </c>
      <c r="C106" s="22">
        <v>136.09</v>
      </c>
      <c r="D106" s="231">
        <v>100</v>
      </c>
      <c r="E106" s="242">
        <v>6</v>
      </c>
      <c r="F106" s="243">
        <v>7</v>
      </c>
      <c r="G106" s="243">
        <v>11</v>
      </c>
      <c r="H106" s="243">
        <v>13</v>
      </c>
      <c r="I106" s="243">
        <v>13</v>
      </c>
      <c r="J106" s="243">
        <v>14</v>
      </c>
      <c r="K106" s="243">
        <v>16</v>
      </c>
      <c r="L106" s="243">
        <v>16</v>
      </c>
      <c r="M106" s="243">
        <v>17</v>
      </c>
      <c r="N106" s="243">
        <v>17</v>
      </c>
      <c r="O106" s="243">
        <v>17</v>
      </c>
      <c r="P106" s="243">
        <v>18</v>
      </c>
      <c r="Q106" s="243">
        <v>19</v>
      </c>
      <c r="R106" s="243">
        <v>19</v>
      </c>
      <c r="S106" s="244">
        <v>20</v>
      </c>
      <c r="T106" s="22">
        <f t="shared" si="2"/>
        <v>14.866666666666667</v>
      </c>
      <c r="U106" s="24">
        <f t="shared" si="3"/>
        <v>-6.6945606694560649</v>
      </c>
    </row>
    <row r="107" spans="1:21" ht="15.5" x14ac:dyDescent="0.3">
      <c r="A107" s="20" t="s">
        <v>2077</v>
      </c>
      <c r="B107" s="102" t="s">
        <v>2078</v>
      </c>
      <c r="C107" s="22">
        <v>346.37</v>
      </c>
      <c r="D107" s="231">
        <v>100</v>
      </c>
      <c r="E107" s="242">
        <v>3</v>
      </c>
      <c r="F107" s="243">
        <v>4</v>
      </c>
      <c r="G107" s="243">
        <v>13</v>
      </c>
      <c r="H107" s="243">
        <v>15</v>
      </c>
      <c r="I107" s="243">
        <v>16</v>
      </c>
      <c r="J107" s="243">
        <v>16</v>
      </c>
      <c r="K107" s="243">
        <v>16</v>
      </c>
      <c r="L107" s="243">
        <v>16</v>
      </c>
      <c r="M107" s="243">
        <v>17</v>
      </c>
      <c r="N107" s="243">
        <v>17</v>
      </c>
      <c r="O107" s="243">
        <v>18</v>
      </c>
      <c r="P107" s="243">
        <v>18</v>
      </c>
      <c r="Q107" s="243">
        <v>18</v>
      </c>
      <c r="R107" s="243">
        <v>20</v>
      </c>
      <c r="S107" s="244">
        <v>20</v>
      </c>
      <c r="T107" s="22">
        <f t="shared" si="2"/>
        <v>15.133333333333333</v>
      </c>
      <c r="U107" s="24">
        <f t="shared" si="3"/>
        <v>-5.0209205020920544</v>
      </c>
    </row>
    <row r="108" spans="1:21" ht="15.5" x14ac:dyDescent="0.3">
      <c r="A108" s="20" t="s">
        <v>2079</v>
      </c>
      <c r="B108" s="20" t="s">
        <v>2080</v>
      </c>
      <c r="C108" s="22" t="s">
        <v>2081</v>
      </c>
      <c r="D108" s="231">
        <v>100</v>
      </c>
      <c r="E108" s="242">
        <v>14</v>
      </c>
      <c r="F108" s="243">
        <v>14</v>
      </c>
      <c r="G108" s="243">
        <v>15</v>
      </c>
      <c r="H108" s="243">
        <v>15</v>
      </c>
      <c r="I108" s="243">
        <v>16</v>
      </c>
      <c r="J108" s="243">
        <v>16</v>
      </c>
      <c r="K108" s="243">
        <v>16</v>
      </c>
      <c r="L108" s="243">
        <v>17</v>
      </c>
      <c r="M108" s="243">
        <v>18</v>
      </c>
      <c r="N108" s="243">
        <v>18</v>
      </c>
      <c r="O108" s="243">
        <v>18</v>
      </c>
      <c r="P108" s="243">
        <v>19</v>
      </c>
      <c r="Q108" s="243">
        <v>19</v>
      </c>
      <c r="R108" s="243">
        <v>20</v>
      </c>
      <c r="S108" s="244">
        <v>21</v>
      </c>
      <c r="T108" s="22">
        <f t="shared" si="2"/>
        <v>17.066666666666666</v>
      </c>
      <c r="U108" s="24">
        <f t="shared" si="3"/>
        <v>7.1129707112970673</v>
      </c>
    </row>
    <row r="109" spans="1:21" ht="15.5" x14ac:dyDescent="0.3">
      <c r="A109" s="20" t="s">
        <v>2082</v>
      </c>
      <c r="B109" s="20" t="s">
        <v>2083</v>
      </c>
      <c r="C109" s="22" t="s">
        <v>2084</v>
      </c>
      <c r="D109" s="231">
        <v>100</v>
      </c>
      <c r="E109" s="242">
        <v>7</v>
      </c>
      <c r="F109" s="243">
        <v>14</v>
      </c>
      <c r="G109" s="243">
        <v>15</v>
      </c>
      <c r="H109" s="243">
        <v>15</v>
      </c>
      <c r="I109" s="243">
        <v>16</v>
      </c>
      <c r="J109" s="243">
        <v>16</v>
      </c>
      <c r="K109" s="243">
        <v>16</v>
      </c>
      <c r="L109" s="243">
        <v>16</v>
      </c>
      <c r="M109" s="243">
        <v>16</v>
      </c>
      <c r="N109" s="243">
        <v>16</v>
      </c>
      <c r="O109" s="243">
        <v>17</v>
      </c>
      <c r="P109" s="243">
        <v>17</v>
      </c>
      <c r="Q109" s="243">
        <v>17</v>
      </c>
      <c r="R109" s="243">
        <v>17</v>
      </c>
      <c r="S109" s="244">
        <v>17</v>
      </c>
      <c r="T109" s="22">
        <f t="shared" si="2"/>
        <v>15.466666666666667</v>
      </c>
      <c r="U109" s="24">
        <f t="shared" si="3"/>
        <v>-2.92887029288703</v>
      </c>
    </row>
    <row r="110" spans="1:21" ht="15.5" x14ac:dyDescent="0.3">
      <c r="A110" s="20" t="s">
        <v>2085</v>
      </c>
      <c r="B110" s="20" t="s">
        <v>2086</v>
      </c>
      <c r="C110" s="22" t="s">
        <v>2087</v>
      </c>
      <c r="D110" s="231">
        <v>100</v>
      </c>
      <c r="E110" s="242">
        <v>4</v>
      </c>
      <c r="F110" s="243">
        <v>11</v>
      </c>
      <c r="G110" s="243">
        <v>12</v>
      </c>
      <c r="H110" s="243">
        <v>12</v>
      </c>
      <c r="I110" s="243">
        <v>13</v>
      </c>
      <c r="J110" s="243">
        <v>14</v>
      </c>
      <c r="K110" s="243">
        <v>15</v>
      </c>
      <c r="L110" s="243">
        <v>15</v>
      </c>
      <c r="M110" s="243">
        <v>16</v>
      </c>
      <c r="N110" s="243">
        <v>16</v>
      </c>
      <c r="O110" s="243">
        <v>17</v>
      </c>
      <c r="P110" s="243">
        <v>17</v>
      </c>
      <c r="Q110" s="243">
        <v>18</v>
      </c>
      <c r="R110" s="243">
        <v>20</v>
      </c>
      <c r="S110" s="244">
        <v>20</v>
      </c>
      <c r="T110" s="22">
        <f t="shared" si="2"/>
        <v>14.666666666666666</v>
      </c>
      <c r="U110" s="24">
        <f t="shared" si="3"/>
        <v>-7.9497907949790854</v>
      </c>
    </row>
    <row r="111" spans="1:21" ht="15.5" x14ac:dyDescent="0.3">
      <c r="A111" s="20" t="s">
        <v>2088</v>
      </c>
      <c r="B111" s="20" t="s">
        <v>2089</v>
      </c>
      <c r="C111" s="35" t="s">
        <v>2090</v>
      </c>
      <c r="D111" s="231">
        <v>100</v>
      </c>
      <c r="E111" s="242">
        <v>11</v>
      </c>
      <c r="F111" s="243">
        <v>12</v>
      </c>
      <c r="G111" s="243">
        <v>12</v>
      </c>
      <c r="H111" s="243">
        <v>15</v>
      </c>
      <c r="I111" s="243">
        <v>16</v>
      </c>
      <c r="J111" s="243">
        <v>16</v>
      </c>
      <c r="K111" s="243">
        <v>17</v>
      </c>
      <c r="L111" s="243">
        <v>18</v>
      </c>
      <c r="M111" s="243">
        <v>18</v>
      </c>
      <c r="N111" s="243">
        <v>18</v>
      </c>
      <c r="O111" s="243">
        <v>18</v>
      </c>
      <c r="P111" s="243">
        <v>19</v>
      </c>
      <c r="Q111" s="243">
        <v>19</v>
      </c>
      <c r="R111" s="243">
        <v>20</v>
      </c>
      <c r="S111" s="244">
        <v>22</v>
      </c>
      <c r="T111" s="22">
        <f t="shared" si="2"/>
        <v>16.733333333333334</v>
      </c>
      <c r="U111" s="24">
        <f t="shared" si="3"/>
        <v>5.0209205020920544</v>
      </c>
    </row>
    <row r="112" spans="1:21" ht="15.5" x14ac:dyDescent="0.3">
      <c r="A112" s="20" t="s">
        <v>2091</v>
      </c>
      <c r="B112" s="20" t="s">
        <v>2092</v>
      </c>
      <c r="C112" s="24">
        <v>396.74</v>
      </c>
      <c r="D112" s="231">
        <v>100</v>
      </c>
      <c r="E112" s="242">
        <v>2</v>
      </c>
      <c r="F112" s="243">
        <v>4</v>
      </c>
      <c r="G112" s="243">
        <v>11</v>
      </c>
      <c r="H112" s="243">
        <v>12</v>
      </c>
      <c r="I112" s="243">
        <v>14</v>
      </c>
      <c r="J112" s="243">
        <v>14</v>
      </c>
      <c r="K112" s="243">
        <v>14</v>
      </c>
      <c r="L112" s="243">
        <v>15</v>
      </c>
      <c r="M112" s="243">
        <v>15</v>
      </c>
      <c r="N112" s="243">
        <v>16</v>
      </c>
      <c r="O112" s="243">
        <v>17</v>
      </c>
      <c r="P112" s="243">
        <v>17</v>
      </c>
      <c r="Q112" s="243">
        <v>18</v>
      </c>
      <c r="R112" s="243">
        <v>19</v>
      </c>
      <c r="S112" s="244">
        <v>20</v>
      </c>
      <c r="T112" s="22">
        <f t="shared" si="2"/>
        <v>13.866666666666667</v>
      </c>
      <c r="U112" s="24">
        <f t="shared" si="3"/>
        <v>-12.970711297071128</v>
      </c>
    </row>
    <row r="113" spans="1:21" ht="15.5" x14ac:dyDescent="0.3">
      <c r="A113" s="20" t="s">
        <v>2093</v>
      </c>
      <c r="B113" s="20" t="s">
        <v>2094</v>
      </c>
      <c r="C113" s="35" t="s">
        <v>2095</v>
      </c>
      <c r="D113" s="231">
        <v>100</v>
      </c>
      <c r="E113" s="242">
        <v>12</v>
      </c>
      <c r="F113" s="243">
        <v>14</v>
      </c>
      <c r="G113" s="243">
        <v>14</v>
      </c>
      <c r="H113" s="243">
        <v>16</v>
      </c>
      <c r="I113" s="243">
        <v>16</v>
      </c>
      <c r="J113" s="243">
        <v>16</v>
      </c>
      <c r="K113" s="243">
        <v>17</v>
      </c>
      <c r="L113" s="243">
        <v>17</v>
      </c>
      <c r="M113" s="243">
        <v>18</v>
      </c>
      <c r="N113" s="243">
        <v>18</v>
      </c>
      <c r="O113" s="243">
        <v>18</v>
      </c>
      <c r="P113" s="243">
        <v>19</v>
      </c>
      <c r="Q113" s="243">
        <v>20</v>
      </c>
      <c r="R113" s="243">
        <v>22</v>
      </c>
      <c r="S113" s="244">
        <v>16.920000000000002</v>
      </c>
      <c r="T113" s="22">
        <f t="shared" si="2"/>
        <v>16.928000000000001</v>
      </c>
      <c r="U113" s="24">
        <f t="shared" si="3"/>
        <v>6.2426778242677861</v>
      </c>
    </row>
    <row r="114" spans="1:21" ht="15.5" x14ac:dyDescent="0.3">
      <c r="A114" s="20" t="s">
        <v>2096</v>
      </c>
      <c r="B114" s="20" t="s">
        <v>2097</v>
      </c>
      <c r="C114" s="35" t="s">
        <v>2098</v>
      </c>
      <c r="D114" s="231">
        <v>100</v>
      </c>
      <c r="E114" s="242">
        <v>8</v>
      </c>
      <c r="F114" s="243">
        <v>14</v>
      </c>
      <c r="G114" s="243">
        <v>14</v>
      </c>
      <c r="H114" s="243">
        <v>15</v>
      </c>
      <c r="I114" s="243">
        <v>16</v>
      </c>
      <c r="J114" s="243">
        <v>16</v>
      </c>
      <c r="K114" s="243">
        <v>16</v>
      </c>
      <c r="L114" s="243">
        <v>16</v>
      </c>
      <c r="M114" s="243">
        <v>16</v>
      </c>
      <c r="N114" s="243">
        <v>17</v>
      </c>
      <c r="O114" s="243">
        <v>18</v>
      </c>
      <c r="P114" s="243">
        <v>18</v>
      </c>
      <c r="Q114" s="243">
        <v>18</v>
      </c>
      <c r="R114" s="243">
        <v>19</v>
      </c>
      <c r="S114" s="244">
        <v>20</v>
      </c>
      <c r="T114" s="22">
        <f t="shared" si="2"/>
        <v>16.066666666666666</v>
      </c>
      <c r="U114" s="24">
        <f t="shared" si="3"/>
        <v>0.83682008368200533</v>
      </c>
    </row>
  </sheetData>
  <mergeCells count="13">
    <mergeCell ref="U1:U2"/>
    <mergeCell ref="A3:A4"/>
    <mergeCell ref="B3:B4"/>
    <mergeCell ref="C3:C4"/>
    <mergeCell ref="D3:D4"/>
    <mergeCell ref="T3:T4"/>
    <mergeCell ref="U3:U4"/>
    <mergeCell ref="E1:S1"/>
    <mergeCell ref="A1:A2"/>
    <mergeCell ref="B1:B2"/>
    <mergeCell ref="D1:D2"/>
    <mergeCell ref="C1:C2"/>
    <mergeCell ref="T1:T2"/>
  </mergeCells>
  <phoneticPr fontId="2" type="noConversion"/>
  <conditionalFormatting sqref="C29:C31 C21:C27">
    <cfRule type="expression" dxfId="12" priority="5" stopIfTrue="1">
      <formula>AND(SUMPRODUCT(IFERROR(1*((#REF!&amp;"x")=(C21&amp;"x")),0))&gt;1,NOT(ISBLANK(C21)))</formula>
    </cfRule>
  </conditionalFormatting>
  <conditionalFormatting sqref="C60:C61 C32:C58">
    <cfRule type="expression" dxfId="11" priority="4" stopIfTrue="1">
      <formula>AND(SUMPRODUCT(IFERROR(1*((#REF!&amp;"x")=(C32&amp;"x")),0))&gt;1,NOT(ISBLANK(C32)))</formula>
    </cfRule>
  </conditionalFormatting>
  <conditionalFormatting sqref="C83:C86 C88:C91 C62:C81">
    <cfRule type="expression" dxfId="10" priority="3" stopIfTrue="1">
      <formula>AND(SUMPRODUCT(IFERROR(1*((#REF!&amp;"x")=(C62&amp;"x")),0))&gt;1,NOT(ISBLANK(C62)))</formula>
    </cfRule>
  </conditionalFormatting>
  <conditionalFormatting sqref="C92:C98">
    <cfRule type="expression" dxfId="9" priority="2" stopIfTrue="1">
      <formula>AND(SUMPRODUCT(IFERROR(1*((#REF!&amp;"x")=(C92&amp;"x")),0))&gt;1,NOT(ISBLANK(C92)))</formula>
    </cfRule>
  </conditionalFormatting>
  <conditionalFormatting sqref="C99:C114">
    <cfRule type="expression" dxfId="8" priority="1" stopIfTrue="1">
      <formula>AND(SUMPRODUCT(IFERROR(1*((#REF!&amp;"x")=(C99&amp;"x")),0))&gt;1,NOT(ISBLANK(C99)))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76"/>
  <sheetViews>
    <sheetView zoomScale="70" zoomScaleNormal="70" workbookViewId="0">
      <selection activeCell="E1" sqref="E1:S1"/>
    </sheetView>
  </sheetViews>
  <sheetFormatPr defaultColWidth="11.58203125" defaultRowHeight="14" x14ac:dyDescent="0.3"/>
  <cols>
    <col min="1" max="1" width="25.1640625" customWidth="1"/>
    <col min="2" max="2" width="15" customWidth="1"/>
    <col min="3" max="3" width="17.6640625" customWidth="1"/>
    <col min="4" max="4" width="18.33203125" customWidth="1"/>
    <col min="5" max="5" width="4.75" customWidth="1"/>
    <col min="6" max="6" width="4.5" customWidth="1"/>
    <col min="7" max="7" width="4.4140625" customWidth="1"/>
    <col min="8" max="9" width="5.08203125" customWidth="1"/>
    <col min="10" max="10" width="5" customWidth="1"/>
    <col min="11" max="11" width="5.33203125" customWidth="1"/>
    <col min="12" max="12" width="4.5" customWidth="1"/>
    <col min="13" max="13" width="4.25" customWidth="1"/>
    <col min="14" max="14" width="4.9140625" customWidth="1"/>
    <col min="15" max="15" width="4.25" customWidth="1"/>
    <col min="16" max="16" width="4.75" customWidth="1"/>
    <col min="17" max="17" width="5.08203125" customWidth="1"/>
    <col min="18" max="18" width="5" customWidth="1"/>
    <col min="19" max="19" width="4.25" customWidth="1"/>
    <col min="20" max="21" width="18.75" customWidth="1"/>
  </cols>
  <sheetData>
    <row r="1" spans="1:21" ht="15" x14ac:dyDescent="0.3">
      <c r="A1" s="128" t="s">
        <v>0</v>
      </c>
      <c r="B1" s="128" t="s">
        <v>1</v>
      </c>
      <c r="C1" s="128" t="s">
        <v>2</v>
      </c>
      <c r="D1" s="128" t="s">
        <v>3</v>
      </c>
      <c r="E1" s="12" t="s">
        <v>2398</v>
      </c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30" t="s">
        <v>4</v>
      </c>
      <c r="U1" s="130" t="s">
        <v>5</v>
      </c>
    </row>
    <row r="2" spans="1:21" ht="15" x14ac:dyDescent="0.3">
      <c r="A2" s="129"/>
      <c r="B2" s="129"/>
      <c r="C2" s="129"/>
      <c r="D2" s="129"/>
      <c r="E2" s="80" t="s">
        <v>2383</v>
      </c>
      <c r="F2" s="81" t="s">
        <v>2384</v>
      </c>
      <c r="G2" s="81" t="s">
        <v>2385</v>
      </c>
      <c r="H2" s="81" t="s">
        <v>2386</v>
      </c>
      <c r="I2" s="81" t="s">
        <v>2387</v>
      </c>
      <c r="J2" s="81" t="s">
        <v>2388</v>
      </c>
      <c r="K2" s="81" t="s">
        <v>2389</v>
      </c>
      <c r="L2" s="81" t="s">
        <v>2390</v>
      </c>
      <c r="M2" s="81" t="s">
        <v>2391</v>
      </c>
      <c r="N2" s="81" t="s">
        <v>2392</v>
      </c>
      <c r="O2" s="81" t="s">
        <v>2393</v>
      </c>
      <c r="P2" s="81" t="s">
        <v>2394</v>
      </c>
      <c r="Q2" s="81" t="s">
        <v>2395</v>
      </c>
      <c r="R2" s="81" t="s">
        <v>2396</v>
      </c>
      <c r="S2" s="82" t="s">
        <v>2397</v>
      </c>
      <c r="T2" s="131"/>
      <c r="U2" s="131"/>
    </row>
    <row r="3" spans="1:21" ht="15.5" x14ac:dyDescent="0.3">
      <c r="A3" s="20" t="s">
        <v>6</v>
      </c>
      <c r="B3" s="20"/>
      <c r="C3" s="20"/>
      <c r="D3" s="20">
        <v>0</v>
      </c>
      <c r="E3" s="72">
        <v>4</v>
      </c>
      <c r="F3" s="73">
        <v>12</v>
      </c>
      <c r="G3" s="73">
        <v>15</v>
      </c>
      <c r="H3" s="73">
        <v>15</v>
      </c>
      <c r="I3" s="73">
        <v>16</v>
      </c>
      <c r="J3" s="73">
        <v>16</v>
      </c>
      <c r="K3" s="73">
        <v>16</v>
      </c>
      <c r="L3" s="73">
        <v>16</v>
      </c>
      <c r="M3" s="73">
        <v>16</v>
      </c>
      <c r="N3" s="73">
        <v>17</v>
      </c>
      <c r="O3" s="73">
        <v>17</v>
      </c>
      <c r="P3" s="73">
        <v>18</v>
      </c>
      <c r="Q3" s="73"/>
      <c r="R3" s="73"/>
      <c r="S3" s="74"/>
      <c r="T3" s="24">
        <f>AVERAGE(E3:S3)</f>
        <v>14.833333333333334</v>
      </c>
      <c r="U3" s="24"/>
    </row>
    <row r="4" spans="1:21" ht="15.5" x14ac:dyDescent="0.3">
      <c r="A4" s="20" t="s">
        <v>2099</v>
      </c>
      <c r="B4" s="20" t="s">
        <v>2100</v>
      </c>
      <c r="C4" s="22">
        <v>325.87</v>
      </c>
      <c r="D4" s="13">
        <v>100</v>
      </c>
      <c r="E4" s="72">
        <v>4</v>
      </c>
      <c r="F4" s="73">
        <v>11</v>
      </c>
      <c r="G4" s="73">
        <v>13</v>
      </c>
      <c r="H4" s="73">
        <v>13</v>
      </c>
      <c r="I4" s="73">
        <v>14</v>
      </c>
      <c r="J4" s="73">
        <v>16</v>
      </c>
      <c r="K4" s="73">
        <v>16</v>
      </c>
      <c r="L4" s="73">
        <v>17</v>
      </c>
      <c r="M4" s="73">
        <v>17</v>
      </c>
      <c r="N4" s="73">
        <v>17</v>
      </c>
      <c r="O4" s="73">
        <v>17</v>
      </c>
      <c r="P4" s="73">
        <v>17</v>
      </c>
      <c r="Q4" s="73">
        <v>17</v>
      </c>
      <c r="R4" s="73">
        <v>21</v>
      </c>
      <c r="S4" s="74">
        <v>22</v>
      </c>
      <c r="T4" s="24">
        <f t="shared" ref="T4:T67" si="0">AVERAGE(E4:S4)</f>
        <v>15.466666666666667</v>
      </c>
      <c r="U4" s="24">
        <f>(T4-$T$3)/$T$3*100</f>
        <v>4.2696629213483117</v>
      </c>
    </row>
    <row r="5" spans="1:21" ht="15.5" x14ac:dyDescent="0.3">
      <c r="A5" s="20" t="s">
        <v>2101</v>
      </c>
      <c r="B5" s="20" t="s">
        <v>2102</v>
      </c>
      <c r="C5" s="24">
        <v>248.75</v>
      </c>
      <c r="D5" s="13">
        <v>100</v>
      </c>
      <c r="E5" s="72">
        <v>5</v>
      </c>
      <c r="F5" s="73">
        <v>8</v>
      </c>
      <c r="G5" s="73">
        <v>8</v>
      </c>
      <c r="H5" s="73">
        <v>9</v>
      </c>
      <c r="I5" s="73">
        <v>12</v>
      </c>
      <c r="J5" s="73">
        <v>13</v>
      </c>
      <c r="K5" s="73">
        <v>14</v>
      </c>
      <c r="L5" s="73">
        <v>16</v>
      </c>
      <c r="M5" s="73">
        <v>19</v>
      </c>
      <c r="N5" s="73">
        <v>20</v>
      </c>
      <c r="O5" s="73">
        <v>20</v>
      </c>
      <c r="P5" s="73">
        <v>21</v>
      </c>
      <c r="Q5" s="73">
        <v>22</v>
      </c>
      <c r="R5" s="73"/>
      <c r="S5" s="74"/>
      <c r="T5" s="24">
        <f t="shared" si="0"/>
        <v>14.384615384615385</v>
      </c>
      <c r="U5" s="24">
        <f t="shared" ref="U5:U68" si="1">(T5-$T$3)/$T$3*100</f>
        <v>-3.0250648228176331</v>
      </c>
    </row>
    <row r="6" spans="1:21" ht="15.5" x14ac:dyDescent="0.3">
      <c r="A6" s="20" t="s">
        <v>2103</v>
      </c>
      <c r="B6" s="20" t="s">
        <v>2104</v>
      </c>
      <c r="C6" s="35" t="s">
        <v>2105</v>
      </c>
      <c r="D6" s="13">
        <v>100</v>
      </c>
      <c r="E6" s="72">
        <v>8</v>
      </c>
      <c r="F6" s="73">
        <v>14</v>
      </c>
      <c r="G6" s="73">
        <v>15</v>
      </c>
      <c r="H6" s="73">
        <v>19</v>
      </c>
      <c r="I6" s="73">
        <v>20</v>
      </c>
      <c r="J6" s="73">
        <v>21</v>
      </c>
      <c r="K6" s="73">
        <v>21</v>
      </c>
      <c r="L6" s="73">
        <v>22</v>
      </c>
      <c r="M6" s="73">
        <v>23</v>
      </c>
      <c r="N6" s="73">
        <v>25</v>
      </c>
      <c r="O6" s="73">
        <v>26</v>
      </c>
      <c r="P6" s="73">
        <v>26</v>
      </c>
      <c r="Q6" s="73">
        <v>26</v>
      </c>
      <c r="R6" s="73"/>
      <c r="S6" s="74"/>
      <c r="T6" s="24">
        <f t="shared" si="0"/>
        <v>20.46153846153846</v>
      </c>
      <c r="U6" s="24">
        <f t="shared" si="1"/>
        <v>37.942955920483996</v>
      </c>
    </row>
    <row r="7" spans="1:21" ht="15.5" x14ac:dyDescent="0.3">
      <c r="A7" s="20" t="s">
        <v>2106</v>
      </c>
      <c r="B7" s="20" t="s">
        <v>2107</v>
      </c>
      <c r="C7" s="22">
        <v>342.3</v>
      </c>
      <c r="D7" s="13">
        <v>100</v>
      </c>
      <c r="E7" s="72">
        <v>5</v>
      </c>
      <c r="F7" s="73">
        <v>5</v>
      </c>
      <c r="G7" s="73">
        <v>10</v>
      </c>
      <c r="H7" s="73">
        <v>10</v>
      </c>
      <c r="I7" s="73">
        <v>13</v>
      </c>
      <c r="J7" s="73">
        <v>14</v>
      </c>
      <c r="K7" s="73">
        <v>15</v>
      </c>
      <c r="L7" s="73">
        <v>18</v>
      </c>
      <c r="M7" s="73">
        <v>19</v>
      </c>
      <c r="N7" s="73">
        <v>20</v>
      </c>
      <c r="O7" s="73">
        <v>21</v>
      </c>
      <c r="P7" s="73">
        <v>22</v>
      </c>
      <c r="Q7" s="73">
        <v>23</v>
      </c>
      <c r="R7" s="73">
        <v>23</v>
      </c>
      <c r="S7" s="74"/>
      <c r="T7" s="24">
        <f t="shared" si="0"/>
        <v>15.571428571428571</v>
      </c>
      <c r="U7" s="24">
        <f t="shared" si="1"/>
        <v>4.9759229534510379</v>
      </c>
    </row>
    <row r="8" spans="1:21" ht="15.5" x14ac:dyDescent="0.3">
      <c r="A8" s="20" t="s">
        <v>2108</v>
      </c>
      <c r="B8" s="20" t="s">
        <v>2109</v>
      </c>
      <c r="C8" s="22">
        <v>301.14999999999998</v>
      </c>
      <c r="D8" s="13">
        <v>100</v>
      </c>
      <c r="E8" s="72">
        <v>3</v>
      </c>
      <c r="F8" s="73">
        <v>3</v>
      </c>
      <c r="G8" s="73">
        <v>3</v>
      </c>
      <c r="H8" s="73">
        <v>3</v>
      </c>
      <c r="I8" s="73">
        <v>6</v>
      </c>
      <c r="J8" s="73">
        <v>8</v>
      </c>
      <c r="K8" s="73">
        <v>10</v>
      </c>
      <c r="L8" s="73">
        <v>12</v>
      </c>
      <c r="M8" s="73">
        <v>16</v>
      </c>
      <c r="N8" s="73">
        <v>19</v>
      </c>
      <c r="O8" s="73">
        <v>19</v>
      </c>
      <c r="P8" s="73">
        <v>21</v>
      </c>
      <c r="Q8" s="73">
        <v>22</v>
      </c>
      <c r="R8" s="73">
        <v>22</v>
      </c>
      <c r="S8" s="74">
        <v>23</v>
      </c>
      <c r="T8" s="24">
        <f t="shared" si="0"/>
        <v>12.666666666666666</v>
      </c>
      <c r="U8" s="24">
        <f t="shared" si="1"/>
        <v>-14.606741573033716</v>
      </c>
    </row>
    <row r="9" spans="1:21" ht="15.5" x14ac:dyDescent="0.3">
      <c r="A9" s="20" t="s">
        <v>2110</v>
      </c>
      <c r="B9" s="21" t="s">
        <v>2111</v>
      </c>
      <c r="C9" s="22">
        <v>322.14999999999998</v>
      </c>
      <c r="D9" s="13">
        <v>100</v>
      </c>
      <c r="E9" s="72">
        <v>3</v>
      </c>
      <c r="F9" s="73">
        <v>4</v>
      </c>
      <c r="G9" s="73">
        <v>4</v>
      </c>
      <c r="H9" s="73">
        <v>4</v>
      </c>
      <c r="I9" s="73">
        <v>4</v>
      </c>
      <c r="J9" s="73">
        <v>4</v>
      </c>
      <c r="K9" s="73">
        <v>4</v>
      </c>
      <c r="L9" s="73">
        <v>5</v>
      </c>
      <c r="M9" s="73">
        <v>5</v>
      </c>
      <c r="N9" s="73">
        <v>5</v>
      </c>
      <c r="O9" s="73">
        <v>5</v>
      </c>
      <c r="P9" s="73">
        <v>6</v>
      </c>
      <c r="Q9" s="73">
        <v>6</v>
      </c>
      <c r="R9" s="73">
        <v>6</v>
      </c>
      <c r="S9" s="74">
        <v>6</v>
      </c>
      <c r="T9" s="24">
        <f t="shared" si="0"/>
        <v>4.7333333333333334</v>
      </c>
      <c r="U9" s="24">
        <f t="shared" si="1"/>
        <v>-68.089887640449447</v>
      </c>
    </row>
    <row r="10" spans="1:21" ht="15.5" x14ac:dyDescent="0.3">
      <c r="A10" s="20" t="s">
        <v>2112</v>
      </c>
      <c r="B10" s="21" t="s">
        <v>2113</v>
      </c>
      <c r="C10" s="22">
        <v>319.23</v>
      </c>
      <c r="D10" s="13">
        <v>100</v>
      </c>
      <c r="E10" s="72">
        <v>3</v>
      </c>
      <c r="F10" s="73">
        <v>4</v>
      </c>
      <c r="G10" s="73">
        <v>5</v>
      </c>
      <c r="H10" s="73">
        <v>5</v>
      </c>
      <c r="I10" s="73">
        <v>5</v>
      </c>
      <c r="J10" s="73">
        <v>5</v>
      </c>
      <c r="K10" s="73">
        <v>5</v>
      </c>
      <c r="L10" s="73">
        <v>7</v>
      </c>
      <c r="M10" s="73">
        <v>8</v>
      </c>
      <c r="N10" s="73">
        <v>8</v>
      </c>
      <c r="O10" s="73"/>
      <c r="P10" s="73"/>
      <c r="Q10" s="73"/>
      <c r="R10" s="73"/>
      <c r="S10" s="74"/>
      <c r="T10" s="24">
        <f t="shared" si="0"/>
        <v>5.5</v>
      </c>
      <c r="U10" s="24">
        <f t="shared" si="1"/>
        <v>-62.921348314606739</v>
      </c>
    </row>
    <row r="11" spans="1:21" ht="15.5" x14ac:dyDescent="0.3">
      <c r="A11" s="20" t="s">
        <v>2114</v>
      </c>
      <c r="B11" s="20" t="s">
        <v>2115</v>
      </c>
      <c r="C11" s="22">
        <v>280.32</v>
      </c>
      <c r="D11" s="13">
        <v>100</v>
      </c>
      <c r="E11" s="72">
        <v>6</v>
      </c>
      <c r="F11" s="73">
        <v>9</v>
      </c>
      <c r="G11" s="73">
        <v>9</v>
      </c>
      <c r="H11" s="73">
        <v>11</v>
      </c>
      <c r="I11" s="73">
        <v>12</v>
      </c>
      <c r="J11" s="73">
        <v>16</v>
      </c>
      <c r="K11" s="73">
        <v>16</v>
      </c>
      <c r="L11" s="73">
        <v>19</v>
      </c>
      <c r="M11" s="73">
        <v>19</v>
      </c>
      <c r="N11" s="73">
        <v>19</v>
      </c>
      <c r="O11" s="73"/>
      <c r="P11" s="73"/>
      <c r="Q11" s="73"/>
      <c r="R11" s="73"/>
      <c r="S11" s="74"/>
      <c r="T11" s="24">
        <f t="shared" si="0"/>
        <v>13.6</v>
      </c>
      <c r="U11" s="24">
        <f t="shared" si="1"/>
        <v>-8.3146067415730407</v>
      </c>
    </row>
    <row r="12" spans="1:21" ht="15.5" x14ac:dyDescent="0.3">
      <c r="A12" s="20" t="s">
        <v>2116</v>
      </c>
      <c r="B12" s="20" t="s">
        <v>2117</v>
      </c>
      <c r="C12" s="22">
        <v>1243.48</v>
      </c>
      <c r="D12" s="13">
        <v>100</v>
      </c>
      <c r="E12" s="72">
        <v>5</v>
      </c>
      <c r="F12" s="73">
        <v>9</v>
      </c>
      <c r="G12" s="73">
        <v>14</v>
      </c>
      <c r="H12" s="73">
        <v>18</v>
      </c>
      <c r="I12" s="73">
        <v>18</v>
      </c>
      <c r="J12" s="73">
        <v>19</v>
      </c>
      <c r="K12" s="73">
        <v>19</v>
      </c>
      <c r="L12" s="73">
        <v>20</v>
      </c>
      <c r="M12" s="73">
        <v>21</v>
      </c>
      <c r="N12" s="73">
        <v>22</v>
      </c>
      <c r="O12" s="73">
        <v>23</v>
      </c>
      <c r="P12" s="73">
        <v>23</v>
      </c>
      <c r="Q12" s="73">
        <v>25</v>
      </c>
      <c r="R12" s="73">
        <v>26</v>
      </c>
      <c r="S12" s="74"/>
      <c r="T12" s="24">
        <f t="shared" si="0"/>
        <v>18.714285714285715</v>
      </c>
      <c r="U12" s="24">
        <f t="shared" si="1"/>
        <v>26.163723916532906</v>
      </c>
    </row>
    <row r="13" spans="1:21" ht="15.5" x14ac:dyDescent="0.3">
      <c r="A13" s="20" t="s">
        <v>2118</v>
      </c>
      <c r="B13" s="20" t="s">
        <v>2119</v>
      </c>
      <c r="C13" s="35" t="s">
        <v>2120</v>
      </c>
      <c r="D13" s="13">
        <v>100</v>
      </c>
      <c r="E13" s="72">
        <v>5</v>
      </c>
      <c r="F13" s="73">
        <v>10</v>
      </c>
      <c r="G13" s="73">
        <v>10</v>
      </c>
      <c r="H13" s="73">
        <v>11</v>
      </c>
      <c r="I13" s="73">
        <v>13</v>
      </c>
      <c r="J13" s="73">
        <v>15</v>
      </c>
      <c r="K13" s="73">
        <v>19</v>
      </c>
      <c r="L13" s="73">
        <v>19</v>
      </c>
      <c r="M13" s="73">
        <v>20</v>
      </c>
      <c r="N13" s="73">
        <v>21</v>
      </c>
      <c r="O13" s="73">
        <v>22</v>
      </c>
      <c r="P13" s="73">
        <v>22</v>
      </c>
      <c r="Q13" s="73">
        <v>23</v>
      </c>
      <c r="R13" s="73">
        <v>23</v>
      </c>
      <c r="S13" s="74">
        <v>25</v>
      </c>
      <c r="T13" s="24">
        <f t="shared" si="0"/>
        <v>17.2</v>
      </c>
      <c r="U13" s="24">
        <f t="shared" si="1"/>
        <v>15.955056179775271</v>
      </c>
    </row>
    <row r="14" spans="1:21" ht="15.5" x14ac:dyDescent="0.3">
      <c r="A14" s="20" t="s">
        <v>2121</v>
      </c>
      <c r="B14" s="20" t="s">
        <v>2122</v>
      </c>
      <c r="C14" s="20" t="s">
        <v>2123</v>
      </c>
      <c r="D14" s="20">
        <v>100</v>
      </c>
      <c r="E14" s="72">
        <v>6</v>
      </c>
      <c r="F14" s="73">
        <v>9</v>
      </c>
      <c r="G14" s="73">
        <v>10</v>
      </c>
      <c r="H14" s="73">
        <v>11</v>
      </c>
      <c r="I14" s="73">
        <v>13</v>
      </c>
      <c r="J14" s="73">
        <v>15</v>
      </c>
      <c r="K14" s="73">
        <v>15</v>
      </c>
      <c r="L14" s="73">
        <v>15</v>
      </c>
      <c r="M14" s="73">
        <v>17</v>
      </c>
      <c r="N14" s="73">
        <v>18</v>
      </c>
      <c r="O14" s="73">
        <v>18</v>
      </c>
      <c r="P14" s="73">
        <v>19</v>
      </c>
      <c r="Q14" s="73">
        <v>20</v>
      </c>
      <c r="R14" s="73">
        <v>20</v>
      </c>
      <c r="S14" s="74">
        <v>23</v>
      </c>
      <c r="T14" s="24">
        <f t="shared" si="0"/>
        <v>15.266666666666667</v>
      </c>
      <c r="U14" s="24">
        <f t="shared" si="1"/>
        <v>2.9213483146067429</v>
      </c>
    </row>
    <row r="15" spans="1:21" ht="15.5" x14ac:dyDescent="0.3">
      <c r="A15" s="20" t="s">
        <v>2124</v>
      </c>
      <c r="B15" s="20" t="s">
        <v>2125</v>
      </c>
      <c r="C15" s="20">
        <v>637.73</v>
      </c>
      <c r="D15" s="20">
        <v>100</v>
      </c>
      <c r="E15" s="72">
        <v>6</v>
      </c>
      <c r="F15" s="73">
        <v>6</v>
      </c>
      <c r="G15" s="73">
        <v>13</v>
      </c>
      <c r="H15" s="73">
        <v>13</v>
      </c>
      <c r="I15" s="73">
        <v>15</v>
      </c>
      <c r="J15" s="73">
        <v>17</v>
      </c>
      <c r="K15" s="73">
        <v>17</v>
      </c>
      <c r="L15" s="73">
        <v>19</v>
      </c>
      <c r="M15" s="73">
        <v>19</v>
      </c>
      <c r="N15" s="73">
        <v>21</v>
      </c>
      <c r="O15" s="73">
        <v>23</v>
      </c>
      <c r="P15" s="73">
        <v>26</v>
      </c>
      <c r="Q15" s="73"/>
      <c r="R15" s="73"/>
      <c r="S15" s="74"/>
      <c r="T15" s="24">
        <f t="shared" si="0"/>
        <v>16.25</v>
      </c>
      <c r="U15" s="24">
        <f t="shared" si="1"/>
        <v>9.5505617977528043</v>
      </c>
    </row>
    <row r="16" spans="1:21" ht="15.5" x14ac:dyDescent="0.3">
      <c r="A16" s="20" t="s">
        <v>2126</v>
      </c>
      <c r="B16" s="20" t="s">
        <v>2127</v>
      </c>
      <c r="C16" s="20">
        <v>286.89999999999998</v>
      </c>
      <c r="D16" s="20">
        <v>100</v>
      </c>
      <c r="E16" s="72">
        <v>5</v>
      </c>
      <c r="F16" s="73">
        <v>5</v>
      </c>
      <c r="G16" s="73">
        <v>6</v>
      </c>
      <c r="H16" s="73">
        <v>13</v>
      </c>
      <c r="I16" s="73">
        <v>14</v>
      </c>
      <c r="J16" s="73">
        <v>18</v>
      </c>
      <c r="K16" s="73">
        <v>19</v>
      </c>
      <c r="L16" s="73">
        <v>20</v>
      </c>
      <c r="M16" s="73">
        <v>21</v>
      </c>
      <c r="N16" s="73">
        <v>21</v>
      </c>
      <c r="O16" s="73">
        <v>23</v>
      </c>
      <c r="P16" s="73">
        <v>23</v>
      </c>
      <c r="Q16" s="73">
        <v>25</v>
      </c>
      <c r="R16" s="73">
        <v>26</v>
      </c>
      <c r="S16" s="74"/>
      <c r="T16" s="24">
        <f t="shared" si="0"/>
        <v>17.071428571428573</v>
      </c>
      <c r="U16" s="24">
        <f t="shared" si="1"/>
        <v>15.088282504012845</v>
      </c>
    </row>
    <row r="17" spans="1:21" ht="15.5" x14ac:dyDescent="0.3">
      <c r="A17" s="20" t="s">
        <v>2128</v>
      </c>
      <c r="B17" s="20" t="s">
        <v>2129</v>
      </c>
      <c r="C17" s="20">
        <v>59.07</v>
      </c>
      <c r="D17" s="20">
        <v>100</v>
      </c>
      <c r="E17" s="72">
        <v>3</v>
      </c>
      <c r="F17" s="73">
        <v>13</v>
      </c>
      <c r="G17" s="73">
        <v>14</v>
      </c>
      <c r="H17" s="73">
        <v>15</v>
      </c>
      <c r="I17" s="73">
        <v>16</v>
      </c>
      <c r="J17" s="73">
        <v>16</v>
      </c>
      <c r="K17" s="73">
        <v>17</v>
      </c>
      <c r="L17" s="73">
        <v>18</v>
      </c>
      <c r="M17" s="73">
        <v>20</v>
      </c>
      <c r="N17" s="73">
        <v>20</v>
      </c>
      <c r="O17" s="73">
        <v>21</v>
      </c>
      <c r="P17" s="73">
        <v>22</v>
      </c>
      <c r="Q17" s="73">
        <v>22</v>
      </c>
      <c r="R17" s="73"/>
      <c r="S17" s="74"/>
      <c r="T17" s="24">
        <f t="shared" si="0"/>
        <v>16.692307692307693</v>
      </c>
      <c r="U17" s="24">
        <f t="shared" si="1"/>
        <v>12.532411408815905</v>
      </c>
    </row>
    <row r="18" spans="1:21" ht="15.5" x14ac:dyDescent="0.3">
      <c r="A18" s="20" t="s">
        <v>2130</v>
      </c>
      <c r="B18" s="20" t="s">
        <v>2131</v>
      </c>
      <c r="C18" s="20">
        <v>125.15</v>
      </c>
      <c r="D18" s="20">
        <v>100</v>
      </c>
      <c r="E18" s="72">
        <v>6</v>
      </c>
      <c r="F18" s="73">
        <v>8</v>
      </c>
      <c r="G18" s="73">
        <v>10</v>
      </c>
      <c r="H18" s="73">
        <v>14</v>
      </c>
      <c r="I18" s="73">
        <v>14</v>
      </c>
      <c r="J18" s="73">
        <v>15</v>
      </c>
      <c r="K18" s="73">
        <v>15</v>
      </c>
      <c r="L18" s="73">
        <v>15</v>
      </c>
      <c r="M18" s="73">
        <v>17</v>
      </c>
      <c r="N18" s="73">
        <v>18</v>
      </c>
      <c r="O18" s="73">
        <v>18</v>
      </c>
      <c r="P18" s="73">
        <v>18</v>
      </c>
      <c r="Q18" s="73">
        <v>19</v>
      </c>
      <c r="R18" s="73"/>
      <c r="S18" s="74"/>
      <c r="T18" s="24">
        <f t="shared" si="0"/>
        <v>14.384615384615385</v>
      </c>
      <c r="U18" s="24">
        <f t="shared" si="1"/>
        <v>-3.0250648228176331</v>
      </c>
    </row>
    <row r="19" spans="1:21" ht="15.5" x14ac:dyDescent="0.3">
      <c r="A19" s="20" t="s">
        <v>2132</v>
      </c>
      <c r="B19" s="20" t="s">
        <v>2133</v>
      </c>
      <c r="C19" s="20">
        <v>182.22</v>
      </c>
      <c r="D19" s="20">
        <v>100</v>
      </c>
      <c r="E19" s="72">
        <v>3</v>
      </c>
      <c r="F19" s="73">
        <v>3</v>
      </c>
      <c r="G19" s="73">
        <v>3</v>
      </c>
      <c r="H19" s="73">
        <v>12</v>
      </c>
      <c r="I19" s="73">
        <v>12</v>
      </c>
      <c r="J19" s="73">
        <v>15</v>
      </c>
      <c r="K19" s="73">
        <v>16</v>
      </c>
      <c r="L19" s="73">
        <v>21</v>
      </c>
      <c r="M19" s="73">
        <v>25</v>
      </c>
      <c r="N19" s="73">
        <v>25</v>
      </c>
      <c r="O19" s="73">
        <v>25</v>
      </c>
      <c r="P19" s="73"/>
      <c r="Q19" s="73"/>
      <c r="R19" s="73"/>
      <c r="S19" s="74"/>
      <c r="T19" s="24">
        <f t="shared" si="0"/>
        <v>14.545454545454545</v>
      </c>
      <c r="U19" s="24">
        <f t="shared" si="1"/>
        <v>-1.9407558733401502</v>
      </c>
    </row>
    <row r="20" spans="1:21" ht="15.5" x14ac:dyDescent="0.3">
      <c r="A20" s="20" t="s">
        <v>2134</v>
      </c>
      <c r="B20" s="20" t="s">
        <v>2135</v>
      </c>
      <c r="C20" s="20">
        <v>373.9</v>
      </c>
      <c r="D20" s="20">
        <v>100</v>
      </c>
      <c r="E20" s="72">
        <v>9</v>
      </c>
      <c r="F20" s="73">
        <v>12</v>
      </c>
      <c r="G20" s="73">
        <v>12</v>
      </c>
      <c r="H20" s="73">
        <v>15</v>
      </c>
      <c r="I20" s="73">
        <v>16</v>
      </c>
      <c r="J20" s="73">
        <v>17</v>
      </c>
      <c r="K20" s="73">
        <v>17</v>
      </c>
      <c r="L20" s="73">
        <v>18</v>
      </c>
      <c r="M20" s="73">
        <v>18</v>
      </c>
      <c r="N20" s="73">
        <v>18</v>
      </c>
      <c r="O20" s="73">
        <v>19</v>
      </c>
      <c r="P20" s="73">
        <v>19</v>
      </c>
      <c r="Q20" s="73">
        <v>21</v>
      </c>
      <c r="R20" s="73"/>
      <c r="S20" s="74"/>
      <c r="T20" s="24">
        <f t="shared" si="0"/>
        <v>16.23076923076923</v>
      </c>
      <c r="U20" s="24">
        <f t="shared" si="1"/>
        <v>9.4209161624891866</v>
      </c>
    </row>
    <row r="21" spans="1:21" ht="15.5" x14ac:dyDescent="0.3">
      <c r="A21" s="20" t="s">
        <v>2136</v>
      </c>
      <c r="B21" s="20" t="s">
        <v>2137</v>
      </c>
      <c r="C21" s="20">
        <v>307.32</v>
      </c>
      <c r="D21" s="20">
        <v>100</v>
      </c>
      <c r="E21" s="72">
        <v>5</v>
      </c>
      <c r="F21" s="73">
        <v>10</v>
      </c>
      <c r="G21" s="73">
        <v>10</v>
      </c>
      <c r="H21" s="73">
        <v>12</v>
      </c>
      <c r="I21" s="73">
        <v>12</v>
      </c>
      <c r="J21" s="73">
        <v>15</v>
      </c>
      <c r="K21" s="73">
        <v>15</v>
      </c>
      <c r="L21" s="73">
        <v>15</v>
      </c>
      <c r="M21" s="73">
        <v>16</v>
      </c>
      <c r="N21" s="73">
        <v>19</v>
      </c>
      <c r="O21" s="73">
        <v>19</v>
      </c>
      <c r="P21" s="73">
        <v>21</v>
      </c>
      <c r="Q21" s="73">
        <v>21</v>
      </c>
      <c r="R21" s="73">
        <v>22</v>
      </c>
      <c r="S21" s="74">
        <v>22</v>
      </c>
      <c r="T21" s="24">
        <f t="shared" si="0"/>
        <v>15.6</v>
      </c>
      <c r="U21" s="24">
        <f t="shared" si="1"/>
        <v>5.1685393258426897</v>
      </c>
    </row>
    <row r="22" spans="1:21" ht="15.5" x14ac:dyDescent="0.3">
      <c r="A22" s="20" t="s">
        <v>2138</v>
      </c>
      <c r="B22" s="20" t="s">
        <v>2139</v>
      </c>
      <c r="C22" s="20">
        <v>149.21</v>
      </c>
      <c r="D22" s="20">
        <v>100</v>
      </c>
      <c r="E22" s="72">
        <v>5</v>
      </c>
      <c r="F22" s="73">
        <v>12</v>
      </c>
      <c r="G22" s="73">
        <v>13</v>
      </c>
      <c r="H22" s="73">
        <v>14</v>
      </c>
      <c r="I22" s="73">
        <v>15</v>
      </c>
      <c r="J22" s="73">
        <v>15</v>
      </c>
      <c r="K22" s="73">
        <v>17</v>
      </c>
      <c r="L22" s="73">
        <v>17</v>
      </c>
      <c r="M22" s="73">
        <v>17</v>
      </c>
      <c r="N22" s="73">
        <v>18</v>
      </c>
      <c r="O22" s="73">
        <v>20</v>
      </c>
      <c r="P22" s="73">
        <v>22</v>
      </c>
      <c r="Q22" s="73">
        <v>23</v>
      </c>
      <c r="R22" s="73">
        <v>26</v>
      </c>
      <c r="S22" s="74"/>
      <c r="T22" s="24">
        <f t="shared" si="0"/>
        <v>16.714285714285715</v>
      </c>
      <c r="U22" s="24">
        <f t="shared" si="1"/>
        <v>12.680577849117178</v>
      </c>
    </row>
    <row r="23" spans="1:21" ht="15.5" x14ac:dyDescent="0.3">
      <c r="A23" s="20" t="s">
        <v>2140</v>
      </c>
      <c r="B23" s="20" t="s">
        <v>2141</v>
      </c>
      <c r="C23" s="20">
        <v>374.27</v>
      </c>
      <c r="D23" s="20">
        <v>100</v>
      </c>
      <c r="E23" s="72">
        <v>4</v>
      </c>
      <c r="F23" s="73">
        <v>4</v>
      </c>
      <c r="G23" s="73">
        <v>9</v>
      </c>
      <c r="H23" s="73">
        <v>10</v>
      </c>
      <c r="I23" s="73">
        <v>13</v>
      </c>
      <c r="J23" s="73">
        <v>14</v>
      </c>
      <c r="K23" s="73">
        <v>16</v>
      </c>
      <c r="L23" s="73">
        <v>17</v>
      </c>
      <c r="M23" s="73">
        <v>17</v>
      </c>
      <c r="N23" s="73">
        <v>19</v>
      </c>
      <c r="O23" s="73">
        <v>22</v>
      </c>
      <c r="P23" s="73">
        <v>22</v>
      </c>
      <c r="Q23" s="73">
        <v>22</v>
      </c>
      <c r="R23" s="73"/>
      <c r="S23" s="74"/>
      <c r="T23" s="24">
        <f t="shared" si="0"/>
        <v>14.538461538461538</v>
      </c>
      <c r="U23" s="24">
        <f t="shared" si="1"/>
        <v>-1.9878997407087342</v>
      </c>
    </row>
    <row r="24" spans="1:21" ht="15.5" x14ac:dyDescent="0.3">
      <c r="A24" s="20" t="s">
        <v>2142</v>
      </c>
      <c r="B24" s="20" t="s">
        <v>2143</v>
      </c>
      <c r="C24" s="20">
        <v>139.15</v>
      </c>
      <c r="D24" s="20">
        <v>100</v>
      </c>
      <c r="E24" s="72">
        <v>3</v>
      </c>
      <c r="F24" s="73">
        <v>9</v>
      </c>
      <c r="G24" s="73">
        <v>13</v>
      </c>
      <c r="H24" s="73">
        <v>15</v>
      </c>
      <c r="I24" s="73">
        <v>17</v>
      </c>
      <c r="J24" s="73">
        <v>17</v>
      </c>
      <c r="K24" s="73">
        <v>18</v>
      </c>
      <c r="L24" s="73">
        <v>21</v>
      </c>
      <c r="M24" s="73">
        <v>23</v>
      </c>
      <c r="N24" s="73">
        <v>26</v>
      </c>
      <c r="O24" s="73"/>
      <c r="P24" s="73"/>
      <c r="Q24" s="73"/>
      <c r="R24" s="73"/>
      <c r="S24" s="74"/>
      <c r="T24" s="24">
        <f t="shared" si="0"/>
        <v>16.2</v>
      </c>
      <c r="U24" s="24">
        <f t="shared" si="1"/>
        <v>9.2134831460674071</v>
      </c>
    </row>
    <row r="25" spans="1:21" ht="15.5" x14ac:dyDescent="0.3">
      <c r="A25" s="20" t="s">
        <v>2144</v>
      </c>
      <c r="B25" s="20" t="s">
        <v>2145</v>
      </c>
      <c r="C25" s="20">
        <v>124.23</v>
      </c>
      <c r="D25" s="20">
        <v>100</v>
      </c>
      <c r="E25" s="72">
        <v>4</v>
      </c>
      <c r="F25" s="73">
        <v>4</v>
      </c>
      <c r="G25" s="73">
        <v>5</v>
      </c>
      <c r="H25" s="73">
        <v>5</v>
      </c>
      <c r="I25" s="73">
        <v>13</v>
      </c>
      <c r="J25" s="73">
        <v>14</v>
      </c>
      <c r="K25" s="73">
        <v>15</v>
      </c>
      <c r="L25" s="73">
        <v>17</v>
      </c>
      <c r="M25" s="73">
        <v>18</v>
      </c>
      <c r="N25" s="73">
        <v>19</v>
      </c>
      <c r="O25" s="73">
        <v>20</v>
      </c>
      <c r="P25" s="73">
        <v>20</v>
      </c>
      <c r="Q25" s="73">
        <v>21</v>
      </c>
      <c r="R25" s="73">
        <v>21</v>
      </c>
      <c r="S25" s="74">
        <v>21</v>
      </c>
      <c r="T25" s="24">
        <f t="shared" si="0"/>
        <v>14.466666666666667</v>
      </c>
      <c r="U25" s="24">
        <f t="shared" si="1"/>
        <v>-2.4719101123595535</v>
      </c>
    </row>
    <row r="26" spans="1:21" ht="15.5" x14ac:dyDescent="0.3">
      <c r="A26" s="20" t="s">
        <v>2146</v>
      </c>
      <c r="B26" s="20" t="s">
        <v>2147</v>
      </c>
      <c r="C26" s="20">
        <v>172.61</v>
      </c>
      <c r="D26" s="20">
        <v>100</v>
      </c>
      <c r="E26" s="72">
        <v>4</v>
      </c>
      <c r="F26" s="73">
        <v>9</v>
      </c>
      <c r="G26" s="73">
        <v>9</v>
      </c>
      <c r="H26" s="73">
        <v>9</v>
      </c>
      <c r="I26" s="73">
        <v>9</v>
      </c>
      <c r="J26" s="73">
        <v>10</v>
      </c>
      <c r="K26" s="73">
        <v>12</v>
      </c>
      <c r="L26" s="73">
        <v>15</v>
      </c>
      <c r="M26" s="73">
        <v>15</v>
      </c>
      <c r="N26" s="73">
        <v>16</v>
      </c>
      <c r="O26" s="73">
        <v>17</v>
      </c>
      <c r="P26" s="73">
        <v>18</v>
      </c>
      <c r="Q26" s="73">
        <v>21</v>
      </c>
      <c r="R26" s="73">
        <v>22</v>
      </c>
      <c r="S26" s="74">
        <v>22</v>
      </c>
      <c r="T26" s="24">
        <f t="shared" si="0"/>
        <v>13.866666666666667</v>
      </c>
      <c r="U26" s="24">
        <f t="shared" si="1"/>
        <v>-6.5168539325842696</v>
      </c>
    </row>
    <row r="27" spans="1:21" ht="15.5" x14ac:dyDescent="0.3">
      <c r="A27" s="20" t="s">
        <v>2148</v>
      </c>
      <c r="B27" s="20" t="s">
        <v>2149</v>
      </c>
      <c r="C27" s="20">
        <v>206.2</v>
      </c>
      <c r="D27" s="20">
        <v>100</v>
      </c>
      <c r="E27" s="72">
        <v>6</v>
      </c>
      <c r="F27" s="73">
        <v>8</v>
      </c>
      <c r="G27" s="73">
        <v>13</v>
      </c>
      <c r="H27" s="73">
        <v>14</v>
      </c>
      <c r="I27" s="73">
        <v>14</v>
      </c>
      <c r="J27" s="73">
        <v>14</v>
      </c>
      <c r="K27" s="73">
        <v>17</v>
      </c>
      <c r="L27" s="73">
        <v>17</v>
      </c>
      <c r="M27" s="73">
        <v>19</v>
      </c>
      <c r="N27" s="73">
        <v>19</v>
      </c>
      <c r="O27" s="73">
        <v>19</v>
      </c>
      <c r="P27" s="73">
        <v>22</v>
      </c>
      <c r="Q27" s="73">
        <v>22</v>
      </c>
      <c r="R27" s="73"/>
      <c r="S27" s="74"/>
      <c r="T27" s="24">
        <f t="shared" si="0"/>
        <v>15.692307692307692</v>
      </c>
      <c r="U27" s="24">
        <f t="shared" si="1"/>
        <v>5.790838375108029</v>
      </c>
    </row>
    <row r="28" spans="1:21" ht="15.5" x14ac:dyDescent="0.3">
      <c r="A28" s="20" t="s">
        <v>2150</v>
      </c>
      <c r="B28" s="20" t="s">
        <v>2151</v>
      </c>
      <c r="C28" s="20">
        <v>263.04000000000002</v>
      </c>
      <c r="D28" s="20">
        <v>100</v>
      </c>
      <c r="E28" s="72">
        <v>7</v>
      </c>
      <c r="F28" s="73">
        <v>17</v>
      </c>
      <c r="G28" s="73">
        <v>18</v>
      </c>
      <c r="H28" s="73">
        <v>18</v>
      </c>
      <c r="I28" s="73">
        <v>18</v>
      </c>
      <c r="J28" s="73">
        <v>19</v>
      </c>
      <c r="K28" s="73">
        <v>20</v>
      </c>
      <c r="L28" s="73">
        <v>21</v>
      </c>
      <c r="M28" s="73">
        <v>21</v>
      </c>
      <c r="N28" s="73">
        <v>22</v>
      </c>
      <c r="O28" s="73">
        <v>22</v>
      </c>
      <c r="P28" s="73">
        <v>23</v>
      </c>
      <c r="Q28" s="73">
        <v>23</v>
      </c>
      <c r="R28" s="73">
        <v>23</v>
      </c>
      <c r="S28" s="74"/>
      <c r="T28" s="24">
        <f t="shared" si="0"/>
        <v>19.428571428571427</v>
      </c>
      <c r="U28" s="24">
        <f t="shared" si="1"/>
        <v>30.979133226324223</v>
      </c>
    </row>
    <row r="29" spans="1:21" ht="15.5" x14ac:dyDescent="0.3">
      <c r="A29" s="20" t="s">
        <v>2152</v>
      </c>
      <c r="B29" s="20" t="s">
        <v>2153</v>
      </c>
      <c r="C29" s="20">
        <v>609.80999999999995</v>
      </c>
      <c r="D29" s="20">
        <v>100</v>
      </c>
      <c r="E29" s="72">
        <v>9</v>
      </c>
      <c r="F29" s="73">
        <v>10</v>
      </c>
      <c r="G29" s="73">
        <v>13</v>
      </c>
      <c r="H29" s="73">
        <v>13</v>
      </c>
      <c r="I29" s="73">
        <v>16</v>
      </c>
      <c r="J29" s="73">
        <v>17</v>
      </c>
      <c r="K29" s="73">
        <v>17</v>
      </c>
      <c r="L29" s="73">
        <v>18</v>
      </c>
      <c r="M29" s="73">
        <v>18</v>
      </c>
      <c r="N29" s="73">
        <v>18</v>
      </c>
      <c r="O29" s="73">
        <v>19</v>
      </c>
      <c r="P29" s="73">
        <v>20</v>
      </c>
      <c r="Q29" s="73">
        <v>20</v>
      </c>
      <c r="R29" s="73">
        <v>22</v>
      </c>
      <c r="S29" s="74">
        <v>22</v>
      </c>
      <c r="T29" s="24">
        <f t="shared" si="0"/>
        <v>16.8</v>
      </c>
      <c r="U29" s="24">
        <f t="shared" si="1"/>
        <v>13.258426966292136</v>
      </c>
    </row>
    <row r="30" spans="1:21" ht="15.5" x14ac:dyDescent="0.3">
      <c r="A30" s="20" t="s">
        <v>2154</v>
      </c>
      <c r="B30" s="20" t="s">
        <v>2155</v>
      </c>
      <c r="C30" s="20">
        <v>315.24</v>
      </c>
      <c r="D30" s="20">
        <v>100</v>
      </c>
      <c r="E30" s="72">
        <v>7</v>
      </c>
      <c r="F30" s="73">
        <v>7</v>
      </c>
      <c r="G30" s="73">
        <v>7</v>
      </c>
      <c r="H30" s="73">
        <v>8</v>
      </c>
      <c r="I30" s="73">
        <v>8</v>
      </c>
      <c r="J30" s="73">
        <v>8</v>
      </c>
      <c r="K30" s="73">
        <v>8</v>
      </c>
      <c r="L30" s="73">
        <v>8</v>
      </c>
      <c r="M30" s="73">
        <v>8</v>
      </c>
      <c r="N30" s="73">
        <v>9</v>
      </c>
      <c r="O30" s="73">
        <v>9</v>
      </c>
      <c r="P30" s="73"/>
      <c r="Q30" s="73"/>
      <c r="R30" s="73"/>
      <c r="S30" s="74"/>
      <c r="T30" s="24">
        <f t="shared" si="0"/>
        <v>7.9090909090909092</v>
      </c>
      <c r="U30" s="24">
        <f t="shared" si="1"/>
        <v>-46.680286006128703</v>
      </c>
    </row>
    <row r="31" spans="1:21" ht="15.5" x14ac:dyDescent="0.3">
      <c r="A31" s="20" t="s">
        <v>2156</v>
      </c>
      <c r="B31" s="20" t="s">
        <v>2157</v>
      </c>
      <c r="C31" s="20">
        <v>322.32</v>
      </c>
      <c r="D31" s="20">
        <v>100</v>
      </c>
      <c r="E31" s="72">
        <v>3</v>
      </c>
      <c r="F31" s="73">
        <v>6</v>
      </c>
      <c r="G31" s="73">
        <v>6</v>
      </c>
      <c r="H31" s="73">
        <v>12</v>
      </c>
      <c r="I31" s="73">
        <v>16</v>
      </c>
      <c r="J31" s="73">
        <v>17</v>
      </c>
      <c r="K31" s="73">
        <v>19</v>
      </c>
      <c r="L31" s="73">
        <v>22</v>
      </c>
      <c r="M31" s="73">
        <v>22</v>
      </c>
      <c r="N31" s="73">
        <v>22</v>
      </c>
      <c r="O31" s="73">
        <v>22</v>
      </c>
      <c r="P31" s="73">
        <v>23</v>
      </c>
      <c r="Q31" s="73"/>
      <c r="R31" s="73"/>
      <c r="S31" s="74"/>
      <c r="T31" s="24">
        <f t="shared" si="0"/>
        <v>15.833333333333334</v>
      </c>
      <c r="U31" s="24">
        <f t="shared" si="1"/>
        <v>6.7415730337078648</v>
      </c>
    </row>
    <row r="32" spans="1:21" ht="15.5" x14ac:dyDescent="0.3">
      <c r="A32" s="20" t="s">
        <v>2158</v>
      </c>
      <c r="B32" s="20" t="s">
        <v>2159</v>
      </c>
      <c r="C32" s="20">
        <v>284.72000000000003</v>
      </c>
      <c r="D32" s="20">
        <v>100</v>
      </c>
      <c r="E32" s="72">
        <v>4</v>
      </c>
      <c r="F32" s="73">
        <v>13</v>
      </c>
      <c r="G32" s="73">
        <v>14</v>
      </c>
      <c r="H32" s="73">
        <v>14</v>
      </c>
      <c r="I32" s="73">
        <v>14</v>
      </c>
      <c r="J32" s="73">
        <v>16</v>
      </c>
      <c r="K32" s="73">
        <v>19</v>
      </c>
      <c r="L32" s="73">
        <v>19</v>
      </c>
      <c r="M32" s="73">
        <v>19</v>
      </c>
      <c r="N32" s="73">
        <v>19</v>
      </c>
      <c r="O32" s="73">
        <v>20</v>
      </c>
      <c r="P32" s="73">
        <v>20</v>
      </c>
      <c r="Q32" s="73">
        <v>23</v>
      </c>
      <c r="R32" s="73">
        <v>23</v>
      </c>
      <c r="S32" s="74">
        <v>25</v>
      </c>
      <c r="T32" s="24">
        <f t="shared" si="0"/>
        <v>17.466666666666665</v>
      </c>
      <c r="U32" s="24">
        <f t="shared" si="1"/>
        <v>17.752808988764031</v>
      </c>
    </row>
    <row r="33" spans="1:21" ht="15.5" x14ac:dyDescent="0.3">
      <c r="A33" s="20" t="s">
        <v>2160</v>
      </c>
      <c r="B33" s="20" t="s">
        <v>2161</v>
      </c>
      <c r="C33" s="20">
        <v>887.11</v>
      </c>
      <c r="D33" s="20">
        <v>100</v>
      </c>
      <c r="E33" s="72">
        <v>3</v>
      </c>
      <c r="F33" s="73">
        <v>3</v>
      </c>
      <c r="G33" s="73">
        <v>4</v>
      </c>
      <c r="H33" s="73">
        <v>4</v>
      </c>
      <c r="I33" s="73">
        <v>4</v>
      </c>
      <c r="J33" s="73">
        <v>4</v>
      </c>
      <c r="K33" s="73">
        <v>5</v>
      </c>
      <c r="L33" s="73">
        <v>5</v>
      </c>
      <c r="M33" s="73">
        <v>5</v>
      </c>
      <c r="N33" s="73">
        <v>5</v>
      </c>
      <c r="O33" s="73">
        <v>5</v>
      </c>
      <c r="P33" s="73">
        <v>5</v>
      </c>
      <c r="Q33" s="73">
        <v>5</v>
      </c>
      <c r="R33" s="73">
        <v>5</v>
      </c>
      <c r="S33" s="74"/>
      <c r="T33" s="24">
        <f t="shared" si="0"/>
        <v>4.4285714285714288</v>
      </c>
      <c r="U33" s="24">
        <f t="shared" si="1"/>
        <v>-70.144462279293734</v>
      </c>
    </row>
    <row r="34" spans="1:21" ht="15.5" x14ac:dyDescent="0.3">
      <c r="A34" s="20" t="s">
        <v>2162</v>
      </c>
      <c r="B34" s="20" t="s">
        <v>2163</v>
      </c>
      <c r="C34" s="20" t="s">
        <v>2164</v>
      </c>
      <c r="D34" s="20">
        <v>100</v>
      </c>
      <c r="E34" s="72">
        <v>2</v>
      </c>
      <c r="F34" s="73">
        <v>3</v>
      </c>
      <c r="G34" s="73">
        <v>3</v>
      </c>
      <c r="H34" s="73">
        <v>9</v>
      </c>
      <c r="I34" s="73">
        <v>13</v>
      </c>
      <c r="J34" s="73">
        <v>17</v>
      </c>
      <c r="K34" s="73">
        <v>19</v>
      </c>
      <c r="L34" s="73">
        <v>20</v>
      </c>
      <c r="M34" s="73">
        <v>21</v>
      </c>
      <c r="N34" s="73">
        <v>21</v>
      </c>
      <c r="O34" s="73"/>
      <c r="P34" s="73"/>
      <c r="Q34" s="73"/>
      <c r="R34" s="73"/>
      <c r="S34" s="74"/>
      <c r="T34" s="24">
        <f t="shared" si="0"/>
        <v>12.8</v>
      </c>
      <c r="U34" s="24">
        <f t="shared" si="1"/>
        <v>-13.707865168539325</v>
      </c>
    </row>
    <row r="35" spans="1:21" ht="15.5" x14ac:dyDescent="0.3">
      <c r="A35" s="20" t="s">
        <v>2165</v>
      </c>
      <c r="B35" s="20" t="s">
        <v>2166</v>
      </c>
      <c r="C35" s="20">
        <v>586.65</v>
      </c>
      <c r="D35" s="20">
        <v>100</v>
      </c>
      <c r="E35" s="72">
        <v>10</v>
      </c>
      <c r="F35" s="73">
        <v>12</v>
      </c>
      <c r="G35" s="73">
        <v>14</v>
      </c>
      <c r="H35" s="73">
        <v>17</v>
      </c>
      <c r="I35" s="73">
        <v>18</v>
      </c>
      <c r="J35" s="73">
        <v>18</v>
      </c>
      <c r="K35" s="73">
        <v>20</v>
      </c>
      <c r="L35" s="73">
        <v>20</v>
      </c>
      <c r="M35" s="73">
        <v>20</v>
      </c>
      <c r="N35" s="73">
        <v>22</v>
      </c>
      <c r="O35" s="73">
        <v>22</v>
      </c>
      <c r="P35" s="73">
        <v>22</v>
      </c>
      <c r="Q35" s="73">
        <v>25</v>
      </c>
      <c r="R35" s="73"/>
      <c r="S35" s="74"/>
      <c r="T35" s="24">
        <f t="shared" si="0"/>
        <v>18.46153846153846</v>
      </c>
      <c r="U35" s="24">
        <f t="shared" si="1"/>
        <v>24.459809853068265</v>
      </c>
    </row>
    <row r="36" spans="1:21" ht="15.5" x14ac:dyDescent="0.3">
      <c r="A36" s="20" t="s">
        <v>2167</v>
      </c>
      <c r="B36" s="20" t="s">
        <v>2168</v>
      </c>
      <c r="C36" s="20" t="s">
        <v>2169</v>
      </c>
      <c r="D36" s="20">
        <v>100</v>
      </c>
      <c r="E36" s="72">
        <v>12</v>
      </c>
      <c r="F36" s="73">
        <v>14</v>
      </c>
      <c r="G36" s="73">
        <v>15</v>
      </c>
      <c r="H36" s="73">
        <v>16</v>
      </c>
      <c r="I36" s="73">
        <v>17</v>
      </c>
      <c r="J36" s="73">
        <v>18</v>
      </c>
      <c r="K36" s="73">
        <v>18</v>
      </c>
      <c r="L36" s="73">
        <v>18</v>
      </c>
      <c r="M36" s="73">
        <v>20</v>
      </c>
      <c r="N36" s="73">
        <v>20</v>
      </c>
      <c r="O36" s="73">
        <v>21</v>
      </c>
      <c r="P36" s="73">
        <v>22</v>
      </c>
      <c r="Q36" s="73">
        <v>23</v>
      </c>
      <c r="R36" s="73">
        <v>25</v>
      </c>
      <c r="S36" s="74">
        <v>25</v>
      </c>
      <c r="T36" s="24">
        <f t="shared" si="0"/>
        <v>18.933333333333334</v>
      </c>
      <c r="U36" s="24">
        <f t="shared" si="1"/>
        <v>27.640449438202243</v>
      </c>
    </row>
    <row r="37" spans="1:21" ht="15.5" x14ac:dyDescent="0.3">
      <c r="A37" s="20" t="s">
        <v>2170</v>
      </c>
      <c r="B37" s="20" t="s">
        <v>2171</v>
      </c>
      <c r="C37" s="20">
        <v>212.24</v>
      </c>
      <c r="D37" s="20">
        <v>100</v>
      </c>
      <c r="E37" s="72">
        <v>13</v>
      </c>
      <c r="F37" s="73">
        <v>13</v>
      </c>
      <c r="G37" s="73">
        <v>16</v>
      </c>
      <c r="H37" s="73">
        <v>18</v>
      </c>
      <c r="I37" s="73">
        <v>19</v>
      </c>
      <c r="J37" s="73">
        <v>21</v>
      </c>
      <c r="K37" s="73">
        <v>21</v>
      </c>
      <c r="L37" s="73">
        <v>22</v>
      </c>
      <c r="M37" s="73">
        <v>22</v>
      </c>
      <c r="N37" s="73">
        <v>22</v>
      </c>
      <c r="O37" s="73">
        <v>22</v>
      </c>
      <c r="P37" s="73">
        <v>22</v>
      </c>
      <c r="Q37" s="73">
        <v>23</v>
      </c>
      <c r="R37" s="73">
        <v>23</v>
      </c>
      <c r="S37" s="74">
        <v>23</v>
      </c>
      <c r="T37" s="24">
        <f t="shared" si="0"/>
        <v>20</v>
      </c>
      <c r="U37" s="24">
        <f t="shared" si="1"/>
        <v>34.831460674157299</v>
      </c>
    </row>
    <row r="38" spans="1:21" ht="15.5" x14ac:dyDescent="0.3">
      <c r="A38" s="20" t="s">
        <v>2172</v>
      </c>
      <c r="B38" s="20" t="s">
        <v>2173</v>
      </c>
      <c r="C38" s="20">
        <v>515.86</v>
      </c>
      <c r="D38" s="20">
        <v>100</v>
      </c>
      <c r="E38" s="72">
        <v>3</v>
      </c>
      <c r="F38" s="73">
        <v>4</v>
      </c>
      <c r="G38" s="73">
        <v>4</v>
      </c>
      <c r="H38" s="73">
        <v>5</v>
      </c>
      <c r="I38" s="73">
        <v>5</v>
      </c>
      <c r="J38" s="73">
        <v>5</v>
      </c>
      <c r="K38" s="73">
        <v>5</v>
      </c>
      <c r="L38" s="73">
        <v>5</v>
      </c>
      <c r="M38" s="73">
        <v>5</v>
      </c>
      <c r="N38" s="73">
        <v>6</v>
      </c>
      <c r="O38" s="73">
        <v>6</v>
      </c>
      <c r="P38" s="73">
        <v>6</v>
      </c>
      <c r="Q38" s="73"/>
      <c r="R38" s="73"/>
      <c r="S38" s="74"/>
      <c r="T38" s="24">
        <f t="shared" si="0"/>
        <v>4.916666666666667</v>
      </c>
      <c r="U38" s="24">
        <f t="shared" si="1"/>
        <v>-66.853932584269671</v>
      </c>
    </row>
    <row r="39" spans="1:21" ht="15.5" x14ac:dyDescent="0.3">
      <c r="A39" s="20" t="s">
        <v>2174</v>
      </c>
      <c r="B39" s="20" t="s">
        <v>2175</v>
      </c>
      <c r="C39" s="20" t="s">
        <v>2176</v>
      </c>
      <c r="D39" s="20">
        <v>100</v>
      </c>
      <c r="E39" s="72">
        <v>6</v>
      </c>
      <c r="F39" s="73">
        <v>8</v>
      </c>
      <c r="G39" s="73">
        <v>9</v>
      </c>
      <c r="H39" s="73">
        <v>9</v>
      </c>
      <c r="I39" s="73">
        <v>10</v>
      </c>
      <c r="J39" s="73">
        <v>15</v>
      </c>
      <c r="K39" s="73">
        <v>17</v>
      </c>
      <c r="L39" s="73">
        <v>18</v>
      </c>
      <c r="M39" s="73">
        <v>21</v>
      </c>
      <c r="N39" s="73">
        <v>21</v>
      </c>
      <c r="O39" s="73">
        <v>21</v>
      </c>
      <c r="P39" s="73">
        <v>21</v>
      </c>
      <c r="Q39" s="73">
        <v>22</v>
      </c>
      <c r="R39" s="73">
        <v>23</v>
      </c>
      <c r="S39" s="74"/>
      <c r="T39" s="24">
        <f t="shared" si="0"/>
        <v>15.785714285714286</v>
      </c>
      <c r="U39" s="24">
        <f t="shared" si="1"/>
        <v>6.4205457463884441</v>
      </c>
    </row>
    <row r="40" spans="1:21" ht="15.5" x14ac:dyDescent="0.3">
      <c r="A40" s="20" t="s">
        <v>2177</v>
      </c>
      <c r="B40" s="20" t="s">
        <v>2178</v>
      </c>
      <c r="C40" s="20">
        <v>327.12</v>
      </c>
      <c r="D40" s="20">
        <v>100</v>
      </c>
      <c r="E40" s="72">
        <v>13</v>
      </c>
      <c r="F40" s="73">
        <v>13</v>
      </c>
      <c r="G40" s="73">
        <v>13</v>
      </c>
      <c r="H40" s="73">
        <v>13</v>
      </c>
      <c r="I40" s="73">
        <v>13</v>
      </c>
      <c r="J40" s="73">
        <v>13</v>
      </c>
      <c r="K40" s="73">
        <v>13</v>
      </c>
      <c r="L40" s="73">
        <v>16</v>
      </c>
      <c r="M40" s="73">
        <v>17</v>
      </c>
      <c r="N40" s="73">
        <v>19</v>
      </c>
      <c r="O40" s="73">
        <v>20</v>
      </c>
      <c r="P40" s="73">
        <v>20</v>
      </c>
      <c r="Q40" s="73">
        <v>23</v>
      </c>
      <c r="R40" s="73">
        <v>26</v>
      </c>
      <c r="S40" s="74"/>
      <c r="T40" s="24">
        <f t="shared" si="0"/>
        <v>16.571428571428573</v>
      </c>
      <c r="U40" s="24">
        <f t="shared" si="1"/>
        <v>11.717495987158914</v>
      </c>
    </row>
    <row r="41" spans="1:21" ht="15.5" x14ac:dyDescent="0.3">
      <c r="A41" s="20" t="s">
        <v>2179</v>
      </c>
      <c r="B41" s="20" t="s">
        <v>2180</v>
      </c>
      <c r="C41" s="20" t="s">
        <v>2181</v>
      </c>
      <c r="D41" s="20">
        <v>100</v>
      </c>
      <c r="E41" s="72">
        <v>6</v>
      </c>
      <c r="F41" s="73">
        <v>6</v>
      </c>
      <c r="G41" s="73">
        <v>6</v>
      </c>
      <c r="H41" s="73">
        <v>6</v>
      </c>
      <c r="I41" s="73">
        <v>7</v>
      </c>
      <c r="J41" s="73">
        <v>14</v>
      </c>
      <c r="K41" s="73">
        <v>16</v>
      </c>
      <c r="L41" s="73">
        <v>16</v>
      </c>
      <c r="M41" s="73">
        <v>17</v>
      </c>
      <c r="N41" s="73">
        <v>19</v>
      </c>
      <c r="O41" s="73">
        <v>19</v>
      </c>
      <c r="P41" s="73">
        <v>19</v>
      </c>
      <c r="Q41" s="73">
        <v>20</v>
      </c>
      <c r="R41" s="73">
        <v>23</v>
      </c>
      <c r="S41" s="74">
        <v>25</v>
      </c>
      <c r="T41" s="24">
        <f t="shared" si="0"/>
        <v>14.6</v>
      </c>
      <c r="U41" s="24">
        <f t="shared" si="1"/>
        <v>-1.5730337078651748</v>
      </c>
    </row>
    <row r="42" spans="1:21" ht="15.5" x14ac:dyDescent="0.3">
      <c r="A42" s="20" t="s">
        <v>2182</v>
      </c>
      <c r="B42" s="20" t="s">
        <v>2183</v>
      </c>
      <c r="C42" s="20">
        <v>774.96</v>
      </c>
      <c r="D42" s="20">
        <v>100</v>
      </c>
      <c r="E42" s="72">
        <v>5</v>
      </c>
      <c r="F42" s="73">
        <v>5</v>
      </c>
      <c r="G42" s="73">
        <v>5</v>
      </c>
      <c r="H42" s="73">
        <v>5</v>
      </c>
      <c r="I42" s="73">
        <v>5</v>
      </c>
      <c r="J42" s="73">
        <v>5</v>
      </c>
      <c r="K42" s="73">
        <v>5</v>
      </c>
      <c r="L42" s="73">
        <v>11</v>
      </c>
      <c r="M42" s="73">
        <v>11</v>
      </c>
      <c r="N42" s="73">
        <v>11</v>
      </c>
      <c r="O42" s="73">
        <v>12</v>
      </c>
      <c r="P42" s="73">
        <v>18</v>
      </c>
      <c r="Q42" s="73"/>
      <c r="R42" s="73"/>
      <c r="S42" s="74"/>
      <c r="T42" s="24">
        <f t="shared" si="0"/>
        <v>8.1666666666666661</v>
      </c>
      <c r="U42" s="24">
        <f t="shared" si="1"/>
        <v>-44.943820224719104</v>
      </c>
    </row>
    <row r="43" spans="1:21" ht="15.5" x14ac:dyDescent="0.3">
      <c r="A43" s="20" t="s">
        <v>2184</v>
      </c>
      <c r="B43" s="20" t="s">
        <v>2185</v>
      </c>
      <c r="C43" s="20">
        <v>163.19</v>
      </c>
      <c r="D43" s="20">
        <v>100</v>
      </c>
      <c r="E43" s="72">
        <v>5</v>
      </c>
      <c r="F43" s="73">
        <v>6</v>
      </c>
      <c r="G43" s="73">
        <v>11</v>
      </c>
      <c r="H43" s="73">
        <v>13</v>
      </c>
      <c r="I43" s="73">
        <v>14</v>
      </c>
      <c r="J43" s="73">
        <v>14</v>
      </c>
      <c r="K43" s="73">
        <v>14</v>
      </c>
      <c r="L43" s="73">
        <v>16</v>
      </c>
      <c r="M43" s="73">
        <v>17</v>
      </c>
      <c r="N43" s="73">
        <v>17</v>
      </c>
      <c r="O43" s="73">
        <v>18</v>
      </c>
      <c r="P43" s="73">
        <v>20</v>
      </c>
      <c r="Q43" s="73">
        <v>22</v>
      </c>
      <c r="R43" s="73">
        <v>25</v>
      </c>
      <c r="S43" s="74">
        <v>26</v>
      </c>
      <c r="T43" s="24">
        <f t="shared" si="0"/>
        <v>15.866666666666667</v>
      </c>
      <c r="U43" s="24">
        <f t="shared" si="1"/>
        <v>6.9662921348314599</v>
      </c>
    </row>
    <row r="44" spans="1:21" ht="15.5" x14ac:dyDescent="0.3">
      <c r="A44" s="20" t="s">
        <v>2186</v>
      </c>
      <c r="B44" s="20" t="s">
        <v>2187</v>
      </c>
      <c r="C44" s="20">
        <v>758.06</v>
      </c>
      <c r="D44" s="20">
        <v>100</v>
      </c>
      <c r="E44" s="72">
        <v>4</v>
      </c>
      <c r="F44" s="73">
        <v>8</v>
      </c>
      <c r="G44" s="73">
        <v>9</v>
      </c>
      <c r="H44" s="73">
        <v>12</v>
      </c>
      <c r="I44" s="73">
        <v>13</v>
      </c>
      <c r="J44" s="73">
        <v>13</v>
      </c>
      <c r="K44" s="73">
        <v>15</v>
      </c>
      <c r="L44" s="73">
        <v>16</v>
      </c>
      <c r="M44" s="73">
        <v>17</v>
      </c>
      <c r="N44" s="73">
        <v>17</v>
      </c>
      <c r="O44" s="73">
        <v>19</v>
      </c>
      <c r="P44" s="73">
        <v>19</v>
      </c>
      <c r="Q44" s="73">
        <v>22</v>
      </c>
      <c r="R44" s="73">
        <v>22</v>
      </c>
      <c r="S44" s="74"/>
      <c r="T44" s="24">
        <f t="shared" si="0"/>
        <v>14.714285714285714</v>
      </c>
      <c r="U44" s="24">
        <f t="shared" si="1"/>
        <v>-0.80256821829856451</v>
      </c>
    </row>
    <row r="45" spans="1:21" ht="15.5" x14ac:dyDescent="0.3">
      <c r="A45" s="20" t="s">
        <v>2188</v>
      </c>
      <c r="B45" s="20" t="s">
        <v>2189</v>
      </c>
      <c r="C45" s="20">
        <v>268.23</v>
      </c>
      <c r="D45" s="20">
        <v>100</v>
      </c>
      <c r="E45" s="72">
        <v>5</v>
      </c>
      <c r="F45" s="73">
        <v>5</v>
      </c>
      <c r="G45" s="73">
        <v>6</v>
      </c>
      <c r="H45" s="73">
        <v>11</v>
      </c>
      <c r="I45" s="73">
        <v>13</v>
      </c>
      <c r="J45" s="73">
        <v>13</v>
      </c>
      <c r="K45" s="73">
        <v>15</v>
      </c>
      <c r="L45" s="73">
        <v>15</v>
      </c>
      <c r="M45" s="73">
        <v>16</v>
      </c>
      <c r="N45" s="73">
        <v>16</v>
      </c>
      <c r="O45" s="73">
        <v>16</v>
      </c>
      <c r="P45" s="73">
        <v>17</v>
      </c>
      <c r="Q45" s="73">
        <v>20</v>
      </c>
      <c r="R45" s="73">
        <v>22</v>
      </c>
      <c r="S45" s="74"/>
      <c r="T45" s="24">
        <f t="shared" si="0"/>
        <v>13.571428571428571</v>
      </c>
      <c r="U45" s="24">
        <f t="shared" si="1"/>
        <v>-8.5072231139646917</v>
      </c>
    </row>
    <row r="46" spans="1:21" ht="15.5" x14ac:dyDescent="0.3">
      <c r="A46" s="20" t="s">
        <v>2190</v>
      </c>
      <c r="B46" s="20" t="s">
        <v>2191</v>
      </c>
      <c r="C46" s="20">
        <v>215.76</v>
      </c>
      <c r="D46" s="20">
        <v>100</v>
      </c>
      <c r="E46" s="72">
        <v>3</v>
      </c>
      <c r="F46" s="73">
        <v>7</v>
      </c>
      <c r="G46" s="73">
        <v>10</v>
      </c>
      <c r="H46" s="73">
        <v>14</v>
      </c>
      <c r="I46" s="73">
        <v>16</v>
      </c>
      <c r="J46" s="73">
        <v>16</v>
      </c>
      <c r="K46" s="73">
        <v>16</v>
      </c>
      <c r="L46" s="73">
        <v>17</v>
      </c>
      <c r="M46" s="73">
        <v>17</v>
      </c>
      <c r="N46" s="73">
        <v>17</v>
      </c>
      <c r="O46" s="73">
        <v>19</v>
      </c>
      <c r="P46" s="73">
        <v>20</v>
      </c>
      <c r="Q46" s="73">
        <v>21</v>
      </c>
      <c r="R46" s="73">
        <v>21</v>
      </c>
      <c r="S46" s="74">
        <v>22</v>
      </c>
      <c r="T46" s="24">
        <f t="shared" si="0"/>
        <v>15.733333333333333</v>
      </c>
      <c r="U46" s="24">
        <f t="shared" si="1"/>
        <v>6.0674157303370686</v>
      </c>
    </row>
    <row r="47" spans="1:21" ht="15.5" x14ac:dyDescent="0.3">
      <c r="A47" s="20" t="s">
        <v>2192</v>
      </c>
      <c r="B47" s="20" t="s">
        <v>2193</v>
      </c>
      <c r="C47" s="20">
        <v>187.71</v>
      </c>
      <c r="D47" s="20">
        <v>100</v>
      </c>
      <c r="E47" s="72">
        <v>3</v>
      </c>
      <c r="F47" s="73">
        <v>9</v>
      </c>
      <c r="G47" s="73">
        <v>9</v>
      </c>
      <c r="H47" s="73">
        <v>12</v>
      </c>
      <c r="I47" s="73">
        <v>14</v>
      </c>
      <c r="J47" s="73">
        <v>14</v>
      </c>
      <c r="K47" s="73">
        <v>15</v>
      </c>
      <c r="L47" s="73">
        <v>17</v>
      </c>
      <c r="M47" s="73">
        <v>17</v>
      </c>
      <c r="N47" s="73">
        <v>19</v>
      </c>
      <c r="O47" s="73">
        <v>19</v>
      </c>
      <c r="P47" s="73">
        <v>20</v>
      </c>
      <c r="Q47" s="73">
        <v>22</v>
      </c>
      <c r="R47" s="73">
        <v>23</v>
      </c>
      <c r="S47" s="74">
        <v>26</v>
      </c>
      <c r="T47" s="24">
        <f t="shared" si="0"/>
        <v>15.933333333333334</v>
      </c>
      <c r="U47" s="24">
        <f t="shared" si="1"/>
        <v>7.4157303370786494</v>
      </c>
    </row>
    <row r="48" spans="1:21" ht="15.5" x14ac:dyDescent="0.3">
      <c r="A48" s="20" t="s">
        <v>2194</v>
      </c>
      <c r="B48" s="20" t="s">
        <v>2195</v>
      </c>
      <c r="C48" s="20">
        <v>584.66</v>
      </c>
      <c r="D48" s="20">
        <v>100</v>
      </c>
      <c r="E48" s="72">
        <v>5</v>
      </c>
      <c r="F48" s="73">
        <v>9</v>
      </c>
      <c r="G48" s="73">
        <v>10</v>
      </c>
      <c r="H48" s="73">
        <v>12</v>
      </c>
      <c r="I48" s="73">
        <v>12</v>
      </c>
      <c r="J48" s="73">
        <v>12</v>
      </c>
      <c r="K48" s="73">
        <v>12</v>
      </c>
      <c r="L48" s="73">
        <v>13</v>
      </c>
      <c r="M48" s="73">
        <v>14</v>
      </c>
      <c r="N48" s="73">
        <v>16</v>
      </c>
      <c r="O48" s="73">
        <v>16</v>
      </c>
      <c r="P48" s="73">
        <v>16</v>
      </c>
      <c r="Q48" s="73">
        <v>19</v>
      </c>
      <c r="R48" s="73">
        <v>21</v>
      </c>
      <c r="S48" s="74"/>
      <c r="T48" s="24">
        <f t="shared" si="0"/>
        <v>13.357142857142858</v>
      </c>
      <c r="U48" s="24">
        <f t="shared" si="1"/>
        <v>-9.9518459069020864</v>
      </c>
    </row>
    <row r="49" spans="1:21" ht="15.5" x14ac:dyDescent="0.3">
      <c r="A49" s="20" t="s">
        <v>2196</v>
      </c>
      <c r="B49" s="20" t="s">
        <v>2197</v>
      </c>
      <c r="C49" s="20" t="s">
        <v>2198</v>
      </c>
      <c r="D49" s="20">
        <v>100</v>
      </c>
      <c r="E49" s="72">
        <v>5</v>
      </c>
      <c r="F49" s="73">
        <v>13</v>
      </c>
      <c r="G49" s="73">
        <v>13</v>
      </c>
      <c r="H49" s="73">
        <v>13</v>
      </c>
      <c r="I49" s="73">
        <v>16</v>
      </c>
      <c r="J49" s="73">
        <v>17</v>
      </c>
      <c r="K49" s="73">
        <v>19</v>
      </c>
      <c r="L49" s="73">
        <v>19</v>
      </c>
      <c r="M49" s="73">
        <v>20</v>
      </c>
      <c r="N49" s="73">
        <v>22</v>
      </c>
      <c r="O49" s="73">
        <v>22</v>
      </c>
      <c r="P49" s="73">
        <v>23</v>
      </c>
      <c r="Q49" s="73">
        <v>25</v>
      </c>
      <c r="R49" s="73"/>
      <c r="S49" s="74"/>
      <c r="T49" s="24">
        <f t="shared" si="0"/>
        <v>17.46153846153846</v>
      </c>
      <c r="U49" s="24">
        <f t="shared" si="1"/>
        <v>17.718236819360399</v>
      </c>
    </row>
    <row r="50" spans="1:21" ht="15.5" x14ac:dyDescent="0.3">
      <c r="A50" s="20" t="s">
        <v>2199</v>
      </c>
      <c r="B50" s="20" t="s">
        <v>2200</v>
      </c>
      <c r="C50" s="20" t="s">
        <v>2201</v>
      </c>
      <c r="D50" s="20">
        <v>100</v>
      </c>
      <c r="E50" s="72">
        <v>2</v>
      </c>
      <c r="F50" s="73">
        <v>5</v>
      </c>
      <c r="G50" s="73">
        <v>9</v>
      </c>
      <c r="H50" s="73">
        <v>12</v>
      </c>
      <c r="I50" s="73">
        <v>14</v>
      </c>
      <c r="J50" s="73">
        <v>15</v>
      </c>
      <c r="K50" s="73">
        <v>15</v>
      </c>
      <c r="L50" s="73">
        <v>16</v>
      </c>
      <c r="M50" s="73">
        <v>16</v>
      </c>
      <c r="N50" s="73">
        <v>16</v>
      </c>
      <c r="O50" s="73">
        <v>17</v>
      </c>
      <c r="P50" s="73">
        <v>17</v>
      </c>
      <c r="Q50" s="73">
        <v>19</v>
      </c>
      <c r="R50" s="73">
        <v>21</v>
      </c>
      <c r="S50" s="74"/>
      <c r="T50" s="24">
        <f t="shared" si="0"/>
        <v>13.857142857142858</v>
      </c>
      <c r="U50" s="24">
        <f t="shared" si="1"/>
        <v>-6.5810593900481535</v>
      </c>
    </row>
    <row r="51" spans="1:21" ht="15.5" x14ac:dyDescent="0.3">
      <c r="A51" s="20" t="s">
        <v>2202</v>
      </c>
      <c r="B51" s="20" t="s">
        <v>2203</v>
      </c>
      <c r="C51" s="20">
        <v>190.21</v>
      </c>
      <c r="D51" s="20">
        <v>100</v>
      </c>
      <c r="E51" s="72">
        <v>12</v>
      </c>
      <c r="F51" s="73">
        <v>12</v>
      </c>
      <c r="G51" s="73">
        <v>14</v>
      </c>
      <c r="H51" s="73">
        <v>14</v>
      </c>
      <c r="I51" s="73">
        <v>14</v>
      </c>
      <c r="J51" s="73">
        <v>16</v>
      </c>
      <c r="K51" s="73">
        <v>17</v>
      </c>
      <c r="L51" s="73">
        <v>17</v>
      </c>
      <c r="M51" s="73">
        <v>18</v>
      </c>
      <c r="N51" s="73">
        <v>18</v>
      </c>
      <c r="O51" s="73">
        <v>22</v>
      </c>
      <c r="P51" s="73">
        <v>23</v>
      </c>
      <c r="Q51" s="73"/>
      <c r="R51" s="73"/>
      <c r="S51" s="74"/>
      <c r="T51" s="24">
        <f t="shared" si="0"/>
        <v>16.416666666666668</v>
      </c>
      <c r="U51" s="24">
        <f t="shared" si="1"/>
        <v>10.674157303370791</v>
      </c>
    </row>
    <row r="52" spans="1:21" ht="15.5" x14ac:dyDescent="0.3">
      <c r="A52" s="20" t="s">
        <v>2204</v>
      </c>
      <c r="B52" s="20" t="s">
        <v>2205</v>
      </c>
      <c r="C52" s="20">
        <v>217.05</v>
      </c>
      <c r="D52" s="20">
        <v>100</v>
      </c>
      <c r="E52" s="72">
        <v>8</v>
      </c>
      <c r="F52" s="73">
        <v>9</v>
      </c>
      <c r="G52" s="73">
        <v>9</v>
      </c>
      <c r="H52" s="73">
        <v>11</v>
      </c>
      <c r="I52" s="73">
        <v>11</v>
      </c>
      <c r="J52" s="73">
        <v>11</v>
      </c>
      <c r="K52" s="73">
        <v>15</v>
      </c>
      <c r="L52" s="73">
        <v>16</v>
      </c>
      <c r="M52" s="73">
        <v>16</v>
      </c>
      <c r="N52" s="73">
        <v>18</v>
      </c>
      <c r="O52" s="73">
        <v>18</v>
      </c>
      <c r="P52" s="73">
        <v>18</v>
      </c>
      <c r="Q52" s="73">
        <v>21</v>
      </c>
      <c r="R52" s="73">
        <v>21</v>
      </c>
      <c r="S52" s="74"/>
      <c r="T52" s="24">
        <f t="shared" si="0"/>
        <v>14.428571428571429</v>
      </c>
      <c r="U52" s="24">
        <f t="shared" si="1"/>
        <v>-2.7287319422150906</v>
      </c>
    </row>
    <row r="53" spans="1:21" ht="15.5" x14ac:dyDescent="0.3">
      <c r="A53" s="20" t="s">
        <v>2206</v>
      </c>
      <c r="B53" s="20" t="s">
        <v>2207</v>
      </c>
      <c r="C53" s="20" t="s">
        <v>2208</v>
      </c>
      <c r="D53" s="20">
        <v>100</v>
      </c>
      <c r="E53" s="72">
        <v>4</v>
      </c>
      <c r="F53" s="73">
        <v>5</v>
      </c>
      <c r="G53" s="73">
        <v>12</v>
      </c>
      <c r="H53" s="73">
        <v>14</v>
      </c>
      <c r="I53" s="73">
        <v>14</v>
      </c>
      <c r="J53" s="73">
        <v>15</v>
      </c>
      <c r="K53" s="73">
        <v>16</v>
      </c>
      <c r="L53" s="73">
        <v>16</v>
      </c>
      <c r="M53" s="73">
        <v>20</v>
      </c>
      <c r="N53" s="73">
        <v>23</v>
      </c>
      <c r="O53" s="73"/>
      <c r="P53" s="73"/>
      <c r="Q53" s="73"/>
      <c r="R53" s="73"/>
      <c r="S53" s="74"/>
      <c r="T53" s="24">
        <f t="shared" si="0"/>
        <v>13.9</v>
      </c>
      <c r="U53" s="24">
        <f t="shared" si="1"/>
        <v>-6.2921348314606762</v>
      </c>
    </row>
    <row r="54" spans="1:21" ht="15.5" x14ac:dyDescent="0.3">
      <c r="A54" s="20" t="s">
        <v>2209</v>
      </c>
      <c r="B54" s="20" t="s">
        <v>2210</v>
      </c>
      <c r="C54" s="20">
        <v>254.24</v>
      </c>
      <c r="D54" s="20">
        <v>100</v>
      </c>
      <c r="E54" s="72">
        <v>6</v>
      </c>
      <c r="F54" s="73">
        <v>12</v>
      </c>
      <c r="G54" s="73">
        <v>14</v>
      </c>
      <c r="H54" s="73">
        <v>14</v>
      </c>
      <c r="I54" s="73">
        <v>16</v>
      </c>
      <c r="J54" s="73">
        <v>16</v>
      </c>
      <c r="K54" s="73">
        <v>17</v>
      </c>
      <c r="L54" s="73">
        <v>17</v>
      </c>
      <c r="M54" s="73">
        <v>17</v>
      </c>
      <c r="N54" s="73">
        <v>17</v>
      </c>
      <c r="O54" s="73">
        <v>17</v>
      </c>
      <c r="P54" s="73">
        <v>18</v>
      </c>
      <c r="Q54" s="73">
        <v>19</v>
      </c>
      <c r="R54" s="73">
        <v>22</v>
      </c>
      <c r="S54" s="74"/>
      <c r="T54" s="24">
        <f t="shared" si="0"/>
        <v>15.857142857142858</v>
      </c>
      <c r="U54" s="24">
        <f t="shared" si="1"/>
        <v>6.9020866773675751</v>
      </c>
    </row>
    <row r="55" spans="1:21" ht="15.5" x14ac:dyDescent="0.3">
      <c r="A55" s="20" t="s">
        <v>2211</v>
      </c>
      <c r="B55" s="20" t="s">
        <v>2212</v>
      </c>
      <c r="C55" s="20">
        <v>244.29</v>
      </c>
      <c r="D55" s="20">
        <v>100</v>
      </c>
      <c r="E55" s="72">
        <v>7</v>
      </c>
      <c r="F55" s="73">
        <v>12</v>
      </c>
      <c r="G55" s="73">
        <v>19</v>
      </c>
      <c r="H55" s="73">
        <v>19</v>
      </c>
      <c r="I55" s="73">
        <v>19</v>
      </c>
      <c r="J55" s="73">
        <v>21</v>
      </c>
      <c r="K55" s="73">
        <v>21</v>
      </c>
      <c r="L55" s="73">
        <v>22</v>
      </c>
      <c r="M55" s="73">
        <v>22</v>
      </c>
      <c r="N55" s="73">
        <v>22</v>
      </c>
      <c r="O55" s="73">
        <v>22</v>
      </c>
      <c r="P55" s="73">
        <v>25</v>
      </c>
      <c r="Q55" s="73">
        <v>25</v>
      </c>
      <c r="R55" s="73">
        <v>25</v>
      </c>
      <c r="S55" s="74"/>
      <c r="T55" s="24">
        <f t="shared" si="0"/>
        <v>20.071428571428573</v>
      </c>
      <c r="U55" s="24">
        <f t="shared" si="1"/>
        <v>35.313001605136442</v>
      </c>
    </row>
    <row r="56" spans="1:21" ht="15.5" x14ac:dyDescent="0.3">
      <c r="A56" s="20" t="s">
        <v>2213</v>
      </c>
      <c r="B56" s="20" t="s">
        <v>2214</v>
      </c>
      <c r="C56" s="20">
        <v>270.24</v>
      </c>
      <c r="D56" s="20">
        <v>100</v>
      </c>
      <c r="E56" s="72">
        <v>11</v>
      </c>
      <c r="F56" s="73">
        <v>14</v>
      </c>
      <c r="G56" s="73">
        <v>14</v>
      </c>
      <c r="H56" s="73">
        <v>15</v>
      </c>
      <c r="I56" s="73">
        <v>15</v>
      </c>
      <c r="J56" s="73">
        <v>15</v>
      </c>
      <c r="K56" s="73">
        <v>16</v>
      </c>
      <c r="L56" s="73">
        <v>16</v>
      </c>
      <c r="M56" s="73">
        <v>17</v>
      </c>
      <c r="N56" s="73">
        <v>17</v>
      </c>
      <c r="O56" s="73">
        <v>17</v>
      </c>
      <c r="P56" s="73">
        <v>18</v>
      </c>
      <c r="Q56" s="73"/>
      <c r="R56" s="73"/>
      <c r="S56" s="74"/>
      <c r="T56" s="24">
        <f t="shared" si="0"/>
        <v>15.416666666666666</v>
      </c>
      <c r="U56" s="24">
        <f t="shared" si="1"/>
        <v>3.9325842696629127</v>
      </c>
    </row>
    <row r="57" spans="1:21" ht="15.5" x14ac:dyDescent="0.3">
      <c r="A57" s="20" t="s">
        <v>2215</v>
      </c>
      <c r="B57" s="20" t="s">
        <v>2216</v>
      </c>
      <c r="C57" s="20">
        <v>281.36</v>
      </c>
      <c r="D57" s="20">
        <v>100</v>
      </c>
      <c r="E57" s="72">
        <v>2</v>
      </c>
      <c r="F57" s="73">
        <v>8</v>
      </c>
      <c r="G57" s="73">
        <v>10</v>
      </c>
      <c r="H57" s="73">
        <v>11</v>
      </c>
      <c r="I57" s="73">
        <v>13</v>
      </c>
      <c r="J57" s="73">
        <v>14</v>
      </c>
      <c r="K57" s="73">
        <v>14</v>
      </c>
      <c r="L57" s="73">
        <v>17</v>
      </c>
      <c r="M57" s="73">
        <v>19</v>
      </c>
      <c r="N57" s="73">
        <v>19</v>
      </c>
      <c r="O57" s="73">
        <v>19</v>
      </c>
      <c r="P57" s="73">
        <v>20</v>
      </c>
      <c r="Q57" s="73">
        <v>21</v>
      </c>
      <c r="R57" s="73">
        <v>16</v>
      </c>
      <c r="S57" s="74">
        <v>16</v>
      </c>
      <c r="T57" s="24">
        <f t="shared" si="0"/>
        <v>14.6</v>
      </c>
      <c r="U57" s="24">
        <f t="shared" si="1"/>
        <v>-1.5730337078651748</v>
      </c>
    </row>
    <row r="58" spans="1:21" ht="15.5" x14ac:dyDescent="0.3">
      <c r="A58" s="20" t="s">
        <v>2217</v>
      </c>
      <c r="B58" s="20" t="s">
        <v>2218</v>
      </c>
      <c r="C58" s="20">
        <v>610.52</v>
      </c>
      <c r="D58" s="20">
        <v>100</v>
      </c>
      <c r="E58" s="72">
        <v>2</v>
      </c>
      <c r="F58" s="73">
        <v>3</v>
      </c>
      <c r="G58" s="73">
        <v>12</v>
      </c>
      <c r="H58" s="73">
        <v>12</v>
      </c>
      <c r="I58" s="73">
        <v>13</v>
      </c>
      <c r="J58" s="73">
        <v>14</v>
      </c>
      <c r="K58" s="73">
        <v>14</v>
      </c>
      <c r="L58" s="73">
        <v>15</v>
      </c>
      <c r="M58" s="73">
        <v>16</v>
      </c>
      <c r="N58" s="73">
        <v>16</v>
      </c>
      <c r="O58" s="73">
        <v>18</v>
      </c>
      <c r="P58" s="73">
        <v>19</v>
      </c>
      <c r="Q58" s="73">
        <v>19</v>
      </c>
      <c r="R58" s="73">
        <v>20</v>
      </c>
      <c r="S58" s="74">
        <v>20</v>
      </c>
      <c r="T58" s="24">
        <f t="shared" si="0"/>
        <v>14.2</v>
      </c>
      <c r="U58" s="24">
        <f t="shared" si="1"/>
        <v>-4.2696629213483233</v>
      </c>
    </row>
    <row r="59" spans="1:21" ht="15.5" x14ac:dyDescent="0.3">
      <c r="A59" s="20" t="s">
        <v>2219</v>
      </c>
      <c r="B59" s="20" t="s">
        <v>2220</v>
      </c>
      <c r="C59" s="20">
        <v>580.53</v>
      </c>
      <c r="D59" s="20">
        <v>100</v>
      </c>
      <c r="E59" s="72">
        <v>6</v>
      </c>
      <c r="F59" s="73">
        <v>8</v>
      </c>
      <c r="G59" s="73">
        <v>11</v>
      </c>
      <c r="H59" s="73">
        <v>11</v>
      </c>
      <c r="I59" s="73">
        <v>11</v>
      </c>
      <c r="J59" s="73">
        <v>11</v>
      </c>
      <c r="K59" s="73">
        <v>11</v>
      </c>
      <c r="L59" s="73">
        <v>13</v>
      </c>
      <c r="M59" s="73">
        <v>13</v>
      </c>
      <c r="N59" s="73">
        <v>13</v>
      </c>
      <c r="O59" s="73">
        <v>15</v>
      </c>
      <c r="P59" s="73">
        <v>15</v>
      </c>
      <c r="Q59" s="73">
        <v>15</v>
      </c>
      <c r="R59" s="73">
        <v>15</v>
      </c>
      <c r="S59" s="74">
        <v>16</v>
      </c>
      <c r="T59" s="24">
        <f t="shared" si="0"/>
        <v>12.266666666666667</v>
      </c>
      <c r="U59" s="24">
        <f t="shared" si="1"/>
        <v>-17.303370786516854</v>
      </c>
    </row>
    <row r="60" spans="1:21" ht="15.5" x14ac:dyDescent="0.3">
      <c r="A60" s="20" t="s">
        <v>2221</v>
      </c>
      <c r="B60" s="20" t="s">
        <v>2222</v>
      </c>
      <c r="C60" s="20">
        <v>272.25</v>
      </c>
      <c r="D60" s="20">
        <v>100</v>
      </c>
      <c r="E60" s="72">
        <v>7</v>
      </c>
      <c r="F60" s="73">
        <v>9</v>
      </c>
      <c r="G60" s="73">
        <v>12</v>
      </c>
      <c r="H60" s="73">
        <v>18</v>
      </c>
      <c r="I60" s="73">
        <v>18</v>
      </c>
      <c r="J60" s="73">
        <v>18</v>
      </c>
      <c r="K60" s="73">
        <v>19</v>
      </c>
      <c r="L60" s="73">
        <v>20</v>
      </c>
      <c r="M60" s="73">
        <v>20</v>
      </c>
      <c r="N60" s="73">
        <v>21</v>
      </c>
      <c r="O60" s="73">
        <v>21</v>
      </c>
      <c r="P60" s="73">
        <v>21</v>
      </c>
      <c r="Q60" s="73"/>
      <c r="R60" s="73"/>
      <c r="S60" s="74"/>
      <c r="T60" s="24">
        <f t="shared" si="0"/>
        <v>17</v>
      </c>
      <c r="U60" s="24">
        <f t="shared" si="1"/>
        <v>14.606741573033702</v>
      </c>
    </row>
    <row r="61" spans="1:21" ht="15.5" x14ac:dyDescent="0.3">
      <c r="A61" s="20" t="s">
        <v>2223</v>
      </c>
      <c r="B61" s="20" t="s">
        <v>2224</v>
      </c>
      <c r="C61" s="20">
        <v>302.27999999999997</v>
      </c>
      <c r="D61" s="20">
        <v>100</v>
      </c>
      <c r="E61" s="72">
        <v>7</v>
      </c>
      <c r="F61" s="73">
        <v>10</v>
      </c>
      <c r="G61" s="73">
        <v>10</v>
      </c>
      <c r="H61" s="73">
        <v>12</v>
      </c>
      <c r="I61" s="73">
        <v>14</v>
      </c>
      <c r="J61" s="73">
        <v>15</v>
      </c>
      <c r="K61" s="73">
        <v>15</v>
      </c>
      <c r="L61" s="73">
        <v>15</v>
      </c>
      <c r="M61" s="73">
        <v>15</v>
      </c>
      <c r="N61" s="73">
        <v>17</v>
      </c>
      <c r="O61" s="73">
        <v>18</v>
      </c>
      <c r="P61" s="73">
        <v>21</v>
      </c>
      <c r="Q61" s="73">
        <v>21</v>
      </c>
      <c r="R61" s="73">
        <v>24</v>
      </c>
      <c r="S61" s="74">
        <v>25</v>
      </c>
      <c r="T61" s="24">
        <f t="shared" si="0"/>
        <v>15.933333333333334</v>
      </c>
      <c r="U61" s="24">
        <f t="shared" si="1"/>
        <v>7.4157303370786494</v>
      </c>
    </row>
    <row r="62" spans="1:21" ht="15.5" x14ac:dyDescent="0.3">
      <c r="A62" s="20" t="s">
        <v>2225</v>
      </c>
      <c r="B62" s="20" t="s">
        <v>2226</v>
      </c>
      <c r="C62" s="20">
        <v>300.44</v>
      </c>
      <c r="D62" s="20">
        <v>100</v>
      </c>
      <c r="E62" s="72">
        <v>7</v>
      </c>
      <c r="F62" s="73">
        <v>10</v>
      </c>
      <c r="G62" s="73">
        <v>10</v>
      </c>
      <c r="H62" s="73">
        <v>12</v>
      </c>
      <c r="I62" s="73">
        <v>12</v>
      </c>
      <c r="J62" s="73">
        <v>12</v>
      </c>
      <c r="K62" s="73">
        <v>13</v>
      </c>
      <c r="L62" s="73">
        <v>14</v>
      </c>
      <c r="M62" s="73">
        <v>14</v>
      </c>
      <c r="N62" s="73">
        <v>14</v>
      </c>
      <c r="O62" s="73">
        <v>14</v>
      </c>
      <c r="P62" s="73">
        <v>14</v>
      </c>
      <c r="Q62" s="73">
        <v>16</v>
      </c>
      <c r="R62" s="73"/>
      <c r="S62" s="74"/>
      <c r="T62" s="24">
        <f t="shared" si="0"/>
        <v>12.461538461538462</v>
      </c>
      <c r="U62" s="24">
        <f t="shared" si="1"/>
        <v>-15.989628349178913</v>
      </c>
    </row>
    <row r="63" spans="1:21" ht="15.5" x14ac:dyDescent="0.3">
      <c r="A63" s="20" t="s">
        <v>2227</v>
      </c>
      <c r="B63" s="20" t="s">
        <v>2228</v>
      </c>
      <c r="C63" s="20">
        <v>310.39</v>
      </c>
      <c r="D63" s="20">
        <v>100</v>
      </c>
      <c r="E63" s="72">
        <v>3</v>
      </c>
      <c r="F63" s="73">
        <v>7</v>
      </c>
      <c r="G63" s="73">
        <v>9</v>
      </c>
      <c r="H63" s="73">
        <v>9</v>
      </c>
      <c r="I63" s="73">
        <v>10</v>
      </c>
      <c r="J63" s="73">
        <v>14</v>
      </c>
      <c r="K63" s="73">
        <v>14</v>
      </c>
      <c r="L63" s="73">
        <v>15</v>
      </c>
      <c r="M63" s="73">
        <v>15</v>
      </c>
      <c r="N63" s="73">
        <v>17</v>
      </c>
      <c r="O63" s="73">
        <v>17</v>
      </c>
      <c r="P63" s="73">
        <v>18</v>
      </c>
      <c r="Q63" s="73">
        <v>20</v>
      </c>
      <c r="R63" s="73">
        <v>21</v>
      </c>
      <c r="S63" s="74">
        <v>11</v>
      </c>
      <c r="T63" s="24">
        <f t="shared" si="0"/>
        <v>13.333333333333334</v>
      </c>
      <c r="U63" s="24">
        <f t="shared" si="1"/>
        <v>-10.112359550561797</v>
      </c>
    </row>
    <row r="64" spans="1:21" ht="15.5" x14ac:dyDescent="0.3">
      <c r="A64" s="20" t="s">
        <v>2229</v>
      </c>
      <c r="B64" s="20" t="s">
        <v>2230</v>
      </c>
      <c r="C64" s="20">
        <v>79.87</v>
      </c>
      <c r="D64" s="20">
        <v>100</v>
      </c>
      <c r="E64" s="72">
        <v>5</v>
      </c>
      <c r="F64" s="73">
        <v>12</v>
      </c>
      <c r="G64" s="73">
        <v>15</v>
      </c>
      <c r="H64" s="73">
        <v>15</v>
      </c>
      <c r="I64" s="73"/>
      <c r="J64" s="73"/>
      <c r="K64" s="73">
        <v>17</v>
      </c>
      <c r="L64" s="73">
        <v>19</v>
      </c>
      <c r="M64" s="73">
        <v>19</v>
      </c>
      <c r="N64" s="73">
        <v>20</v>
      </c>
      <c r="O64" s="73">
        <v>21</v>
      </c>
      <c r="P64" s="73">
        <v>22</v>
      </c>
      <c r="Q64" s="73">
        <v>25</v>
      </c>
      <c r="R64" s="73"/>
      <c r="S64" s="74"/>
      <c r="T64" s="24">
        <f t="shared" si="0"/>
        <v>17.272727272727273</v>
      </c>
      <c r="U64" s="24">
        <f t="shared" si="1"/>
        <v>16.445352400408581</v>
      </c>
    </row>
    <row r="65" spans="1:21" ht="15.5" x14ac:dyDescent="0.3">
      <c r="A65" s="20" t="s">
        <v>2231</v>
      </c>
      <c r="B65" s="20" t="s">
        <v>2232</v>
      </c>
      <c r="C65" s="20">
        <v>152.22999999999999</v>
      </c>
      <c r="D65" s="20">
        <v>100</v>
      </c>
      <c r="E65" s="72">
        <v>16</v>
      </c>
      <c r="F65" s="73">
        <v>17</v>
      </c>
      <c r="G65" s="73">
        <v>17</v>
      </c>
      <c r="H65" s="73">
        <v>17</v>
      </c>
      <c r="I65" s="73">
        <v>17</v>
      </c>
      <c r="J65" s="73">
        <v>18</v>
      </c>
      <c r="K65" s="73">
        <v>18</v>
      </c>
      <c r="L65" s="73">
        <v>19</v>
      </c>
      <c r="M65" s="73">
        <v>21</v>
      </c>
      <c r="N65" s="73">
        <v>21</v>
      </c>
      <c r="O65" s="73">
        <v>22</v>
      </c>
      <c r="P65" s="73"/>
      <c r="Q65" s="73"/>
      <c r="R65" s="73"/>
      <c r="S65" s="74"/>
      <c r="T65" s="24">
        <f t="shared" si="0"/>
        <v>18.454545454545453</v>
      </c>
      <c r="U65" s="24">
        <f t="shared" si="1"/>
        <v>24.412665985699679</v>
      </c>
    </row>
    <row r="66" spans="1:21" ht="15.5" x14ac:dyDescent="0.3">
      <c r="A66" s="20" t="s">
        <v>2233</v>
      </c>
      <c r="B66" s="20" t="s">
        <v>2234</v>
      </c>
      <c r="C66" s="20">
        <v>203.28</v>
      </c>
      <c r="D66" s="20">
        <v>100</v>
      </c>
      <c r="E66" s="72">
        <v>3</v>
      </c>
      <c r="F66" s="73">
        <v>8</v>
      </c>
      <c r="G66" s="73">
        <v>15</v>
      </c>
      <c r="H66" s="73">
        <v>15</v>
      </c>
      <c r="I66" s="73">
        <v>16</v>
      </c>
      <c r="J66" s="73">
        <v>18</v>
      </c>
      <c r="K66" s="73">
        <v>18</v>
      </c>
      <c r="L66" s="73">
        <v>20</v>
      </c>
      <c r="M66" s="73">
        <v>20</v>
      </c>
      <c r="N66" s="73">
        <v>22</v>
      </c>
      <c r="O66" s="73">
        <v>24</v>
      </c>
      <c r="P66" s="73">
        <v>25</v>
      </c>
      <c r="Q66" s="73">
        <v>25</v>
      </c>
      <c r="R66" s="73">
        <v>25</v>
      </c>
      <c r="S66" s="74"/>
      <c r="T66" s="24">
        <f t="shared" si="0"/>
        <v>18.142857142857142</v>
      </c>
      <c r="U66" s="24">
        <f t="shared" si="1"/>
        <v>22.311396468699833</v>
      </c>
    </row>
    <row r="67" spans="1:21" ht="15.5" x14ac:dyDescent="0.3">
      <c r="A67" s="20" t="s">
        <v>2235</v>
      </c>
      <c r="B67" s="20" t="s">
        <v>2236</v>
      </c>
      <c r="C67" s="20">
        <v>300.44</v>
      </c>
      <c r="D67" s="20">
        <v>100</v>
      </c>
      <c r="E67" s="72">
        <v>4</v>
      </c>
      <c r="F67" s="73">
        <v>9</v>
      </c>
      <c r="G67" s="73">
        <v>11</v>
      </c>
      <c r="H67" s="73">
        <v>12</v>
      </c>
      <c r="I67" s="73">
        <v>15</v>
      </c>
      <c r="J67" s="73">
        <v>15</v>
      </c>
      <c r="K67" s="73">
        <v>16</v>
      </c>
      <c r="L67" s="73">
        <v>16</v>
      </c>
      <c r="M67" s="73">
        <v>16</v>
      </c>
      <c r="N67" s="73">
        <v>20</v>
      </c>
      <c r="O67" s="73"/>
      <c r="P67" s="73"/>
      <c r="Q67" s="73"/>
      <c r="R67" s="73"/>
      <c r="S67" s="74"/>
      <c r="T67" s="24">
        <f t="shared" si="0"/>
        <v>13.4</v>
      </c>
      <c r="U67" s="24">
        <f t="shared" si="1"/>
        <v>-9.6629213483146081</v>
      </c>
    </row>
    <row r="68" spans="1:21" ht="15.5" x14ac:dyDescent="0.3">
      <c r="A68" s="20" t="s">
        <v>2237</v>
      </c>
      <c r="B68" s="20" t="s">
        <v>2238</v>
      </c>
      <c r="C68" s="20">
        <v>158.12</v>
      </c>
      <c r="D68" s="20">
        <v>100</v>
      </c>
      <c r="E68" s="72">
        <v>3</v>
      </c>
      <c r="F68" s="73">
        <v>6</v>
      </c>
      <c r="G68" s="73">
        <v>10</v>
      </c>
      <c r="H68" s="73">
        <v>10</v>
      </c>
      <c r="I68" s="73">
        <v>15</v>
      </c>
      <c r="J68" s="73">
        <v>17</v>
      </c>
      <c r="K68" s="73">
        <v>20</v>
      </c>
      <c r="L68" s="73">
        <v>20</v>
      </c>
      <c r="M68" s="73">
        <v>25</v>
      </c>
      <c r="N68" s="73">
        <v>23</v>
      </c>
      <c r="O68" s="73"/>
      <c r="P68" s="73"/>
      <c r="Q68" s="73"/>
      <c r="R68" s="73"/>
      <c r="S68" s="74"/>
      <c r="T68" s="24">
        <f t="shared" ref="T68:T76" si="2">AVERAGE(E68:S68)</f>
        <v>14.9</v>
      </c>
      <c r="U68" s="24">
        <f t="shared" si="1"/>
        <v>0.44943820224718939</v>
      </c>
    </row>
    <row r="69" spans="1:21" ht="15.5" x14ac:dyDescent="0.3">
      <c r="A69" s="20" t="s">
        <v>2239</v>
      </c>
      <c r="B69" s="20" t="s">
        <v>2240</v>
      </c>
      <c r="C69" s="20">
        <v>298.42</v>
      </c>
      <c r="D69" s="20">
        <v>100</v>
      </c>
      <c r="E69" s="72">
        <v>1</v>
      </c>
      <c r="F69" s="73">
        <v>1</v>
      </c>
      <c r="G69" s="73">
        <v>4</v>
      </c>
      <c r="H69" s="73">
        <v>13</v>
      </c>
      <c r="I69" s="73">
        <v>13</v>
      </c>
      <c r="J69" s="73">
        <v>17</v>
      </c>
      <c r="K69" s="73">
        <v>17</v>
      </c>
      <c r="L69" s="73">
        <v>18</v>
      </c>
      <c r="M69" s="73">
        <v>21</v>
      </c>
      <c r="N69" s="73">
        <v>21</v>
      </c>
      <c r="O69" s="73">
        <v>21</v>
      </c>
      <c r="P69" s="73">
        <v>21</v>
      </c>
      <c r="Q69" s="73">
        <v>22</v>
      </c>
      <c r="R69" s="73">
        <v>22</v>
      </c>
      <c r="S69" s="74"/>
      <c r="T69" s="24">
        <f t="shared" si="2"/>
        <v>15.142857142857142</v>
      </c>
      <c r="U69" s="24">
        <f t="shared" ref="U69:U76" si="3">(T69-$T$3)/$T$3*100</f>
        <v>2.0866773675762365</v>
      </c>
    </row>
    <row r="70" spans="1:21" ht="15.5" x14ac:dyDescent="0.3">
      <c r="A70" s="20" t="s">
        <v>2241</v>
      </c>
      <c r="B70" s="20" t="s">
        <v>2242</v>
      </c>
      <c r="C70" s="20">
        <v>435.31</v>
      </c>
      <c r="D70" s="20">
        <v>100</v>
      </c>
      <c r="E70" s="72">
        <v>2</v>
      </c>
      <c r="F70" s="73">
        <v>4</v>
      </c>
      <c r="G70" s="73">
        <v>4</v>
      </c>
      <c r="H70" s="73">
        <v>8</v>
      </c>
      <c r="I70" s="73">
        <v>8</v>
      </c>
      <c r="J70" s="73">
        <v>9</v>
      </c>
      <c r="K70" s="73">
        <v>15</v>
      </c>
      <c r="L70" s="73">
        <v>15</v>
      </c>
      <c r="M70" s="73">
        <v>16</v>
      </c>
      <c r="N70" s="73">
        <v>19</v>
      </c>
      <c r="O70" s="73">
        <v>19</v>
      </c>
      <c r="P70" s="73">
        <v>19</v>
      </c>
      <c r="Q70" s="73">
        <v>19</v>
      </c>
      <c r="R70" s="73">
        <v>21</v>
      </c>
      <c r="S70" s="74">
        <v>21</v>
      </c>
      <c r="T70" s="24">
        <f t="shared" si="2"/>
        <v>13.266666666666667</v>
      </c>
      <c r="U70" s="24">
        <f t="shared" si="3"/>
        <v>-10.561797752808987</v>
      </c>
    </row>
    <row r="71" spans="1:21" ht="15.5" x14ac:dyDescent="0.3">
      <c r="A71" s="20" t="s">
        <v>2243</v>
      </c>
      <c r="B71" s="20" t="s">
        <v>2244</v>
      </c>
      <c r="C71" s="20">
        <v>351.46</v>
      </c>
      <c r="D71" s="20">
        <v>100</v>
      </c>
      <c r="E71" s="72">
        <v>3</v>
      </c>
      <c r="F71" s="73">
        <v>6</v>
      </c>
      <c r="G71" s="73">
        <v>7</v>
      </c>
      <c r="H71" s="73">
        <v>9</v>
      </c>
      <c r="I71" s="73">
        <v>11</v>
      </c>
      <c r="J71" s="73">
        <v>11</v>
      </c>
      <c r="K71" s="73">
        <v>11</v>
      </c>
      <c r="L71" s="73">
        <v>12</v>
      </c>
      <c r="M71" s="73">
        <v>12</v>
      </c>
      <c r="N71" s="73">
        <v>15</v>
      </c>
      <c r="O71" s="73">
        <v>16</v>
      </c>
      <c r="P71" s="73">
        <v>17</v>
      </c>
      <c r="Q71" s="73">
        <v>17</v>
      </c>
      <c r="R71" s="73"/>
      <c r="S71" s="74"/>
      <c r="T71" s="24">
        <f t="shared" si="2"/>
        <v>11.307692307692308</v>
      </c>
      <c r="U71" s="24">
        <f t="shared" si="3"/>
        <v>-23.768366464995676</v>
      </c>
    </row>
    <row r="72" spans="1:21" ht="15.5" x14ac:dyDescent="0.3">
      <c r="A72" s="20" t="s">
        <v>2245</v>
      </c>
      <c r="B72" s="20" t="s">
        <v>2246</v>
      </c>
      <c r="C72" s="20">
        <v>294.3</v>
      </c>
      <c r="D72" s="20">
        <v>100</v>
      </c>
      <c r="E72" s="72">
        <v>5</v>
      </c>
      <c r="F72" s="73">
        <v>5</v>
      </c>
      <c r="G72" s="73">
        <v>5</v>
      </c>
      <c r="H72" s="73">
        <v>9</v>
      </c>
      <c r="I72" s="73">
        <v>9</v>
      </c>
      <c r="J72" s="73">
        <v>10</v>
      </c>
      <c r="K72" s="73">
        <v>12</v>
      </c>
      <c r="L72" s="73">
        <v>15</v>
      </c>
      <c r="M72" s="73">
        <v>18</v>
      </c>
      <c r="N72" s="73">
        <v>20</v>
      </c>
      <c r="O72" s="73">
        <v>21</v>
      </c>
      <c r="P72" s="73">
        <v>22</v>
      </c>
      <c r="Q72" s="73">
        <v>22</v>
      </c>
      <c r="R72" s="73">
        <v>22</v>
      </c>
      <c r="S72" s="74">
        <v>24</v>
      </c>
      <c r="T72" s="24">
        <f t="shared" si="2"/>
        <v>14.6</v>
      </c>
      <c r="U72" s="24">
        <f t="shared" si="3"/>
        <v>-1.5730337078651748</v>
      </c>
    </row>
    <row r="73" spans="1:21" ht="15.5" x14ac:dyDescent="0.3">
      <c r="A73" s="20" t="s">
        <v>2247</v>
      </c>
      <c r="B73" s="20" t="s">
        <v>2248</v>
      </c>
      <c r="C73" s="20">
        <v>446.58</v>
      </c>
      <c r="D73" s="20">
        <v>100</v>
      </c>
      <c r="E73" s="72">
        <v>4</v>
      </c>
      <c r="F73" s="73">
        <v>4</v>
      </c>
      <c r="G73" s="73">
        <v>7</v>
      </c>
      <c r="H73" s="73">
        <v>11</v>
      </c>
      <c r="I73" s="73">
        <v>11</v>
      </c>
      <c r="J73" s="73">
        <v>13</v>
      </c>
      <c r="K73" s="73">
        <v>14</v>
      </c>
      <c r="L73" s="73">
        <v>14</v>
      </c>
      <c r="M73" s="73">
        <v>16</v>
      </c>
      <c r="N73" s="73">
        <v>16</v>
      </c>
      <c r="O73" s="73">
        <v>18</v>
      </c>
      <c r="P73" s="73">
        <v>19</v>
      </c>
      <c r="Q73" s="73">
        <v>21</v>
      </c>
      <c r="R73" s="73">
        <v>21</v>
      </c>
      <c r="S73" s="74">
        <v>21</v>
      </c>
      <c r="T73" s="24">
        <f t="shared" si="2"/>
        <v>14</v>
      </c>
      <c r="U73" s="24">
        <f t="shared" si="3"/>
        <v>-5.6179775280898916</v>
      </c>
    </row>
    <row r="74" spans="1:21" ht="15.5" x14ac:dyDescent="0.3">
      <c r="A74" s="20" t="s">
        <v>2249</v>
      </c>
      <c r="B74" s="20" t="s">
        <v>2250</v>
      </c>
      <c r="C74" s="20">
        <v>152.15</v>
      </c>
      <c r="D74" s="20">
        <v>100</v>
      </c>
      <c r="E74" s="72">
        <v>5</v>
      </c>
      <c r="F74" s="73">
        <v>8</v>
      </c>
      <c r="G74" s="73">
        <v>13</v>
      </c>
      <c r="H74" s="73">
        <v>14</v>
      </c>
      <c r="I74" s="73">
        <v>15</v>
      </c>
      <c r="J74" s="73">
        <v>17</v>
      </c>
      <c r="K74" s="73">
        <v>18</v>
      </c>
      <c r="L74" s="73">
        <v>19</v>
      </c>
      <c r="M74" s="73">
        <v>19</v>
      </c>
      <c r="N74" s="73">
        <v>19</v>
      </c>
      <c r="O74" s="73">
        <v>19</v>
      </c>
      <c r="P74" s="73">
        <v>21</v>
      </c>
      <c r="Q74" s="73">
        <v>21</v>
      </c>
      <c r="R74" s="73">
        <v>21</v>
      </c>
      <c r="S74" s="74">
        <v>24</v>
      </c>
      <c r="T74" s="24">
        <f t="shared" si="2"/>
        <v>16.866666666666667</v>
      </c>
      <c r="U74" s="24">
        <f t="shared" si="3"/>
        <v>13.707865168539325</v>
      </c>
    </row>
    <row r="75" spans="1:21" ht="15.5" x14ac:dyDescent="0.3">
      <c r="A75" s="20" t="s">
        <v>2251</v>
      </c>
      <c r="B75" s="20" t="s">
        <v>2252</v>
      </c>
      <c r="C75" s="20" t="s">
        <v>2253</v>
      </c>
      <c r="D75" s="20">
        <v>100</v>
      </c>
      <c r="E75" s="72">
        <v>1</v>
      </c>
      <c r="F75" s="73">
        <v>4</v>
      </c>
      <c r="G75" s="73">
        <v>6</v>
      </c>
      <c r="H75" s="73">
        <v>7</v>
      </c>
      <c r="I75" s="73">
        <v>12</v>
      </c>
      <c r="J75" s="73">
        <v>12</v>
      </c>
      <c r="K75" s="73">
        <v>16</v>
      </c>
      <c r="L75" s="73">
        <v>18</v>
      </c>
      <c r="M75" s="73">
        <v>18</v>
      </c>
      <c r="N75" s="73">
        <v>18</v>
      </c>
      <c r="O75" s="73">
        <v>19</v>
      </c>
      <c r="P75" s="73">
        <v>20</v>
      </c>
      <c r="Q75" s="73">
        <v>21</v>
      </c>
      <c r="R75" s="73">
        <v>21</v>
      </c>
      <c r="S75" s="74">
        <v>24</v>
      </c>
      <c r="T75" s="24">
        <f t="shared" si="2"/>
        <v>14.466666666666667</v>
      </c>
      <c r="U75" s="24">
        <f t="shared" si="3"/>
        <v>-2.4719101123595535</v>
      </c>
    </row>
    <row r="76" spans="1:21" ht="15.5" x14ac:dyDescent="0.3">
      <c r="A76" s="20" t="s">
        <v>2254</v>
      </c>
      <c r="B76" s="20" t="s">
        <v>2255</v>
      </c>
      <c r="C76" s="20" t="s">
        <v>2256</v>
      </c>
      <c r="D76" s="20">
        <v>100</v>
      </c>
      <c r="E76" s="72">
        <v>5</v>
      </c>
      <c r="F76" s="73">
        <v>6</v>
      </c>
      <c r="G76" s="73">
        <v>11</v>
      </c>
      <c r="H76" s="73">
        <v>11</v>
      </c>
      <c r="I76" s="73">
        <v>13</v>
      </c>
      <c r="J76" s="73">
        <v>15</v>
      </c>
      <c r="K76" s="73">
        <v>15</v>
      </c>
      <c r="L76" s="73">
        <v>17</v>
      </c>
      <c r="M76" s="73">
        <v>18</v>
      </c>
      <c r="N76" s="73">
        <v>18</v>
      </c>
      <c r="O76" s="73">
        <v>20</v>
      </c>
      <c r="P76" s="73">
        <v>21</v>
      </c>
      <c r="Q76" s="73">
        <v>22</v>
      </c>
      <c r="R76" s="73">
        <v>24</v>
      </c>
      <c r="S76" s="74"/>
      <c r="T76" s="24">
        <f t="shared" si="2"/>
        <v>15.428571428571429</v>
      </c>
      <c r="U76" s="24">
        <f t="shared" si="3"/>
        <v>4.0128410914927741</v>
      </c>
    </row>
  </sheetData>
  <mergeCells count="7">
    <mergeCell ref="U1:U2"/>
    <mergeCell ref="E1:S1"/>
    <mergeCell ref="A1:A2"/>
    <mergeCell ref="B1:B2"/>
    <mergeCell ref="C1:C2"/>
    <mergeCell ref="D1:D2"/>
    <mergeCell ref="T1:T2"/>
  </mergeCells>
  <phoneticPr fontId="2" type="noConversion"/>
  <conditionalFormatting sqref="F77:F1048576">
    <cfRule type="cellIs" dxfId="7" priority="6" operator="greaterThan">
      <formula>9.9999</formula>
    </cfRule>
  </conditionalFormatting>
  <conditionalFormatting sqref="C12:C13">
    <cfRule type="expression" dxfId="6" priority="2" stopIfTrue="1">
      <formula>AND(SUMPRODUCT(IFERROR(1*((#REF!&amp;"x")=(C12&amp;"x")),0))&gt;1,NOT(ISBLANK(C12)))</formula>
    </cfRule>
  </conditionalFormatting>
  <conditionalFormatting sqref="C4:C6">
    <cfRule type="expression" dxfId="5" priority="5" stopIfTrue="1">
      <formula>AND(SUMPRODUCT(IFERROR(1*((#REF!&amp;"x")=(C4&amp;"x")),0))&gt;1,NOT(ISBLANK(C4)))</formula>
    </cfRule>
  </conditionalFormatting>
  <conditionalFormatting sqref="C7">
    <cfRule type="expression" dxfId="4" priority="4" stopIfTrue="1">
      <formula>AND(SUMPRODUCT(IFERROR(1*((#REF!&amp;"x")=(C7&amp;"x")),0))&gt;1,NOT(ISBLANK(C7)))</formula>
    </cfRule>
  </conditionalFormatting>
  <conditionalFormatting sqref="C8:C9 C11">
    <cfRule type="expression" dxfId="3" priority="3" stopIfTrue="1">
      <formula>AND(SUMPRODUCT(IFERROR(1*((#REF!&amp;"x")=(C8&amp;"x")),0))&gt;1,NOT(ISBLANK(C8)))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13"/>
  <sheetViews>
    <sheetView zoomScale="70" zoomScaleNormal="70" workbookViewId="0">
      <selection activeCell="E1" sqref="E1:S1"/>
    </sheetView>
  </sheetViews>
  <sheetFormatPr defaultColWidth="11.58203125" defaultRowHeight="14" x14ac:dyDescent="0.3"/>
  <cols>
    <col min="1" max="1" width="23.33203125" style="1" customWidth="1"/>
    <col min="2" max="2" width="14" style="1" customWidth="1"/>
    <col min="3" max="3" width="17.1640625" style="1" customWidth="1"/>
    <col min="4" max="4" width="18.33203125" style="1" customWidth="1"/>
    <col min="5" max="5" width="5" style="1" customWidth="1"/>
    <col min="6" max="6" width="5.08203125" style="1" customWidth="1"/>
    <col min="7" max="7" width="5.25" style="1" customWidth="1"/>
    <col min="8" max="8" width="4.4140625" style="1" customWidth="1"/>
    <col min="9" max="9" width="5.08203125" style="1" customWidth="1"/>
    <col min="10" max="10" width="4.9140625" style="1" customWidth="1"/>
    <col min="11" max="11" width="4.75" style="1" customWidth="1"/>
    <col min="12" max="12" width="4.9140625" style="1" customWidth="1"/>
    <col min="13" max="13" width="4.1640625" style="1" customWidth="1"/>
    <col min="14" max="14" width="5" style="1" customWidth="1"/>
    <col min="15" max="15" width="5.08203125" style="1" customWidth="1"/>
    <col min="16" max="16" width="4.6640625" style="1" customWidth="1"/>
    <col min="17" max="17" width="5.25" style="1" customWidth="1"/>
    <col min="18" max="18" width="5.33203125" style="1" customWidth="1"/>
    <col min="19" max="19" width="6.1640625" style="1" customWidth="1"/>
    <col min="20" max="20" width="18.33203125" style="1" customWidth="1"/>
    <col min="21" max="21" width="18.75" style="1" customWidth="1"/>
  </cols>
  <sheetData>
    <row r="1" spans="1:21" ht="15" x14ac:dyDescent="0.3">
      <c r="A1" s="128" t="s">
        <v>0</v>
      </c>
      <c r="B1" s="128" t="s">
        <v>1</v>
      </c>
      <c r="C1" s="128" t="s">
        <v>2</v>
      </c>
      <c r="D1" s="254" t="s">
        <v>3</v>
      </c>
      <c r="E1" s="12" t="s">
        <v>2398</v>
      </c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252" t="s">
        <v>4</v>
      </c>
      <c r="U1" s="252" t="s">
        <v>5</v>
      </c>
    </row>
    <row r="2" spans="1:21" ht="15" x14ac:dyDescent="0.3">
      <c r="A2" s="129"/>
      <c r="B2" s="129"/>
      <c r="C2" s="129"/>
      <c r="D2" s="255"/>
      <c r="E2" s="80" t="s">
        <v>2383</v>
      </c>
      <c r="F2" s="81" t="s">
        <v>2384</v>
      </c>
      <c r="G2" s="81" t="s">
        <v>2385</v>
      </c>
      <c r="H2" s="81" t="s">
        <v>2386</v>
      </c>
      <c r="I2" s="81" t="s">
        <v>2387</v>
      </c>
      <c r="J2" s="81" t="s">
        <v>2388</v>
      </c>
      <c r="K2" s="81" t="s">
        <v>2389</v>
      </c>
      <c r="L2" s="81" t="s">
        <v>2390</v>
      </c>
      <c r="M2" s="81" t="s">
        <v>2391</v>
      </c>
      <c r="N2" s="81" t="s">
        <v>2392</v>
      </c>
      <c r="O2" s="81" t="s">
        <v>2393</v>
      </c>
      <c r="P2" s="81" t="s">
        <v>2394</v>
      </c>
      <c r="Q2" s="81" t="s">
        <v>2395</v>
      </c>
      <c r="R2" s="81" t="s">
        <v>2396</v>
      </c>
      <c r="S2" s="82" t="s">
        <v>2397</v>
      </c>
      <c r="T2" s="253"/>
      <c r="U2" s="253"/>
    </row>
    <row r="3" spans="1:21" ht="15.5" x14ac:dyDescent="0.3">
      <c r="A3" s="20" t="s">
        <v>6</v>
      </c>
      <c r="B3" s="50"/>
      <c r="C3" s="50"/>
      <c r="D3" s="13">
        <v>0</v>
      </c>
      <c r="E3" s="72">
        <v>4</v>
      </c>
      <c r="F3" s="73">
        <v>6</v>
      </c>
      <c r="G3" s="73">
        <v>9</v>
      </c>
      <c r="H3" s="73">
        <v>9</v>
      </c>
      <c r="I3" s="73">
        <v>11</v>
      </c>
      <c r="J3" s="73">
        <v>13</v>
      </c>
      <c r="K3" s="73">
        <v>13</v>
      </c>
      <c r="L3" s="73">
        <v>15</v>
      </c>
      <c r="M3" s="73">
        <v>15</v>
      </c>
      <c r="N3" s="73">
        <v>15</v>
      </c>
      <c r="O3" s="73">
        <v>19</v>
      </c>
      <c r="P3" s="73">
        <v>21</v>
      </c>
      <c r="Q3" s="73">
        <v>22</v>
      </c>
      <c r="R3" s="73">
        <v>22</v>
      </c>
      <c r="S3" s="74">
        <v>23</v>
      </c>
      <c r="T3" s="83">
        <f>AVERAGE(E3:S3)</f>
        <v>14.466666666666667</v>
      </c>
      <c r="U3" s="83"/>
    </row>
    <row r="4" spans="1:21" ht="15.5" x14ac:dyDescent="0.3">
      <c r="A4" s="20" t="s">
        <v>2281</v>
      </c>
      <c r="B4" s="251" t="s">
        <v>2271</v>
      </c>
      <c r="C4" s="22">
        <v>471.37</v>
      </c>
      <c r="D4" s="13">
        <v>100</v>
      </c>
      <c r="E4" s="72">
        <v>7</v>
      </c>
      <c r="F4" s="73">
        <v>8</v>
      </c>
      <c r="G4" s="73">
        <v>11</v>
      </c>
      <c r="H4" s="73">
        <v>11</v>
      </c>
      <c r="I4" s="73">
        <v>11</v>
      </c>
      <c r="J4" s="73">
        <v>11</v>
      </c>
      <c r="K4" s="73">
        <v>14</v>
      </c>
      <c r="L4" s="73">
        <v>16</v>
      </c>
      <c r="M4" s="73">
        <v>16</v>
      </c>
      <c r="N4" s="73">
        <v>16</v>
      </c>
      <c r="O4" s="73">
        <v>16</v>
      </c>
      <c r="P4" s="73">
        <v>17</v>
      </c>
      <c r="Q4" s="73">
        <v>19</v>
      </c>
      <c r="R4" s="73">
        <v>19</v>
      </c>
      <c r="S4" s="74">
        <v>22</v>
      </c>
      <c r="T4" s="83">
        <f t="shared" ref="T4:T13" si="0">AVERAGE(E4:S4)</f>
        <v>14.266666666666667</v>
      </c>
      <c r="U4" s="83">
        <f>(T4-14.47)/14.47*100</f>
        <v>-1.4052061736926962</v>
      </c>
    </row>
    <row r="5" spans="1:21" ht="15.5" x14ac:dyDescent="0.3">
      <c r="A5" s="20" t="s">
        <v>2282</v>
      </c>
      <c r="B5" s="251" t="s">
        <v>2272</v>
      </c>
      <c r="C5" s="22">
        <v>159.16999999999999</v>
      </c>
      <c r="D5" s="13">
        <v>100</v>
      </c>
      <c r="E5" s="72">
        <v>7</v>
      </c>
      <c r="F5" s="73">
        <v>8</v>
      </c>
      <c r="G5" s="73">
        <v>10</v>
      </c>
      <c r="H5" s="73">
        <v>11</v>
      </c>
      <c r="I5" s="73">
        <v>12</v>
      </c>
      <c r="J5" s="73">
        <v>12</v>
      </c>
      <c r="K5" s="73">
        <v>16</v>
      </c>
      <c r="L5" s="73">
        <v>17</v>
      </c>
      <c r="M5" s="73">
        <v>17</v>
      </c>
      <c r="N5" s="73">
        <v>17</v>
      </c>
      <c r="O5" s="73">
        <v>20</v>
      </c>
      <c r="P5" s="73">
        <v>21</v>
      </c>
      <c r="Q5" s="73">
        <v>21</v>
      </c>
      <c r="R5" s="73">
        <v>22</v>
      </c>
      <c r="S5" s="74">
        <v>25</v>
      </c>
      <c r="T5" s="83">
        <f t="shared" si="0"/>
        <v>15.733333333333333</v>
      </c>
      <c r="U5" s="83">
        <f>(T5-14.47)/14.47*100</f>
        <v>8.7307072103201921</v>
      </c>
    </row>
    <row r="6" spans="1:21" ht="15.5" x14ac:dyDescent="0.3">
      <c r="A6" s="20" t="s">
        <v>2283</v>
      </c>
      <c r="B6" s="251" t="s">
        <v>2273</v>
      </c>
      <c r="C6" s="22">
        <v>272.08999999999997</v>
      </c>
      <c r="D6" s="13">
        <v>100</v>
      </c>
      <c r="E6" s="72">
        <v>3</v>
      </c>
      <c r="F6" s="73">
        <v>7</v>
      </c>
      <c r="G6" s="73">
        <v>7</v>
      </c>
      <c r="H6" s="73">
        <v>8</v>
      </c>
      <c r="I6" s="73">
        <v>8</v>
      </c>
      <c r="J6" s="73">
        <v>10</v>
      </c>
      <c r="K6" s="73">
        <v>10</v>
      </c>
      <c r="L6" s="73">
        <v>10</v>
      </c>
      <c r="M6" s="73">
        <v>10</v>
      </c>
      <c r="N6" s="73">
        <v>11</v>
      </c>
      <c r="O6" s="73">
        <v>11</v>
      </c>
      <c r="P6" s="73">
        <v>11</v>
      </c>
      <c r="Q6" s="73">
        <v>11</v>
      </c>
      <c r="R6" s="73">
        <v>12</v>
      </c>
      <c r="S6" s="74">
        <v>12</v>
      </c>
      <c r="T6" s="83">
        <f t="shared" si="0"/>
        <v>9.4</v>
      </c>
      <c r="U6" s="83">
        <f t="shared" ref="U6:U13" si="1">(T6-14.47)/14.47*100</f>
        <v>-35.038009675190047</v>
      </c>
    </row>
    <row r="7" spans="1:21" ht="15.5" x14ac:dyDescent="0.3">
      <c r="A7" s="20" t="s">
        <v>2284</v>
      </c>
      <c r="B7" s="251" t="s">
        <v>2274</v>
      </c>
      <c r="C7" s="22">
        <v>189.22</v>
      </c>
      <c r="D7" s="13">
        <v>100</v>
      </c>
      <c r="E7" s="72">
        <v>8</v>
      </c>
      <c r="F7" s="73">
        <v>12</v>
      </c>
      <c r="G7" s="73">
        <v>12</v>
      </c>
      <c r="H7" s="73">
        <v>12</v>
      </c>
      <c r="I7" s="73">
        <v>12</v>
      </c>
      <c r="J7" s="73">
        <v>12</v>
      </c>
      <c r="K7" s="73">
        <v>13</v>
      </c>
      <c r="L7" s="73">
        <v>13</v>
      </c>
      <c r="M7" s="73">
        <v>14</v>
      </c>
      <c r="N7" s="73">
        <v>17</v>
      </c>
      <c r="O7" s="73">
        <v>17</v>
      </c>
      <c r="P7" s="73">
        <v>17</v>
      </c>
      <c r="Q7" s="73">
        <v>17</v>
      </c>
      <c r="R7" s="73">
        <v>18</v>
      </c>
      <c r="S7" s="74">
        <v>20</v>
      </c>
      <c r="T7" s="83">
        <f t="shared" si="0"/>
        <v>14.266666666666667</v>
      </c>
      <c r="U7" s="83">
        <f t="shared" si="1"/>
        <v>-1.4052061736926962</v>
      </c>
    </row>
    <row r="8" spans="1:21" ht="15.5" x14ac:dyDescent="0.3">
      <c r="A8" s="20" t="s">
        <v>2285</v>
      </c>
      <c r="B8" s="194" t="s">
        <v>2275</v>
      </c>
      <c r="C8" s="22" t="s">
        <v>2286</v>
      </c>
      <c r="D8" s="13">
        <v>100</v>
      </c>
      <c r="E8" s="72">
        <v>3</v>
      </c>
      <c r="F8" s="73">
        <v>7</v>
      </c>
      <c r="G8" s="73">
        <v>7</v>
      </c>
      <c r="H8" s="73">
        <v>12</v>
      </c>
      <c r="I8" s="73">
        <v>12</v>
      </c>
      <c r="J8" s="73">
        <v>12</v>
      </c>
      <c r="K8" s="73">
        <v>12</v>
      </c>
      <c r="L8" s="73">
        <v>14</v>
      </c>
      <c r="M8" s="73">
        <v>16</v>
      </c>
      <c r="N8" s="73">
        <v>16</v>
      </c>
      <c r="O8" s="73">
        <v>16</v>
      </c>
      <c r="P8" s="73">
        <v>16</v>
      </c>
      <c r="Q8" s="73">
        <v>18</v>
      </c>
      <c r="R8" s="73">
        <v>20</v>
      </c>
      <c r="S8" s="74">
        <v>26</v>
      </c>
      <c r="T8" s="83">
        <f t="shared" si="0"/>
        <v>13.8</v>
      </c>
      <c r="U8" s="83">
        <f t="shared" si="1"/>
        <v>-4.6302695231513464</v>
      </c>
    </row>
    <row r="9" spans="1:21" ht="15.5" x14ac:dyDescent="0.3">
      <c r="A9" s="20" t="s">
        <v>2287</v>
      </c>
      <c r="B9" s="194" t="s">
        <v>2276</v>
      </c>
      <c r="C9" s="22" t="s">
        <v>2288</v>
      </c>
      <c r="D9" s="13">
        <v>100</v>
      </c>
      <c r="E9" s="72">
        <v>5</v>
      </c>
      <c r="F9" s="73">
        <v>6</v>
      </c>
      <c r="G9" s="73">
        <v>14</v>
      </c>
      <c r="H9" s="73">
        <v>15</v>
      </c>
      <c r="I9" s="73">
        <v>16</v>
      </c>
      <c r="J9" s="73">
        <v>16</v>
      </c>
      <c r="K9" s="73">
        <v>16</v>
      </c>
      <c r="L9" s="73">
        <v>16</v>
      </c>
      <c r="M9" s="73">
        <v>16</v>
      </c>
      <c r="N9" s="73">
        <v>17</v>
      </c>
      <c r="O9" s="73">
        <v>17</v>
      </c>
      <c r="P9" s="73">
        <v>17</v>
      </c>
      <c r="Q9" s="73">
        <v>17</v>
      </c>
      <c r="R9" s="73">
        <v>18</v>
      </c>
      <c r="S9" s="74">
        <v>22</v>
      </c>
      <c r="T9" s="83">
        <f t="shared" si="0"/>
        <v>15.2</v>
      </c>
      <c r="U9" s="83">
        <f t="shared" si="1"/>
        <v>5.044920525224593</v>
      </c>
    </row>
    <row r="10" spans="1:21" ht="15.5" x14ac:dyDescent="0.3">
      <c r="A10" s="20" t="s">
        <v>2289</v>
      </c>
      <c r="B10" s="194" t="s">
        <v>2277</v>
      </c>
      <c r="C10" s="35" t="s">
        <v>2290</v>
      </c>
      <c r="D10" s="13">
        <v>100</v>
      </c>
      <c r="E10" s="72">
        <v>7</v>
      </c>
      <c r="F10" s="73">
        <v>8</v>
      </c>
      <c r="G10" s="73">
        <v>9</v>
      </c>
      <c r="H10" s="73">
        <v>10</v>
      </c>
      <c r="I10" s="73">
        <v>11</v>
      </c>
      <c r="J10" s="73">
        <v>14</v>
      </c>
      <c r="K10" s="73">
        <v>14</v>
      </c>
      <c r="L10" s="73">
        <v>14</v>
      </c>
      <c r="M10" s="73">
        <v>14</v>
      </c>
      <c r="N10" s="73">
        <v>15</v>
      </c>
      <c r="O10" s="73">
        <v>16</v>
      </c>
      <c r="P10" s="73">
        <v>16</v>
      </c>
      <c r="Q10" s="73">
        <v>17</v>
      </c>
      <c r="R10" s="73">
        <v>17</v>
      </c>
      <c r="S10" s="74">
        <v>18</v>
      </c>
      <c r="T10" s="83">
        <f t="shared" si="0"/>
        <v>13.333333333333334</v>
      </c>
      <c r="U10" s="83">
        <f t="shared" si="1"/>
        <v>-7.8553328726099974</v>
      </c>
    </row>
    <row r="11" spans="1:21" ht="15.5" x14ac:dyDescent="0.3">
      <c r="A11" s="20" t="s">
        <v>2291</v>
      </c>
      <c r="B11" s="194" t="s">
        <v>2278</v>
      </c>
      <c r="C11" s="22" t="s">
        <v>2292</v>
      </c>
      <c r="D11" s="13">
        <v>100</v>
      </c>
      <c r="E11" s="72">
        <v>3</v>
      </c>
      <c r="F11" s="73">
        <v>5</v>
      </c>
      <c r="G11" s="73">
        <v>9</v>
      </c>
      <c r="H11" s="73">
        <v>9</v>
      </c>
      <c r="I11" s="73">
        <v>10</v>
      </c>
      <c r="J11" s="73">
        <v>11</v>
      </c>
      <c r="K11" s="73">
        <v>11</v>
      </c>
      <c r="L11" s="73">
        <v>12</v>
      </c>
      <c r="M11" s="73">
        <v>12</v>
      </c>
      <c r="N11" s="73">
        <v>13</v>
      </c>
      <c r="O11" s="73">
        <v>14</v>
      </c>
      <c r="P11" s="73">
        <v>14</v>
      </c>
      <c r="Q11" s="73">
        <v>16</v>
      </c>
      <c r="R11" s="73">
        <v>17</v>
      </c>
      <c r="S11" s="74">
        <v>18</v>
      </c>
      <c r="T11" s="83">
        <f t="shared" si="0"/>
        <v>11.6</v>
      </c>
      <c r="U11" s="83">
        <f t="shared" si="1"/>
        <v>-19.834139599170705</v>
      </c>
    </row>
    <row r="12" spans="1:21" ht="15.5" x14ac:dyDescent="0.3">
      <c r="A12" s="20" t="s">
        <v>2293</v>
      </c>
      <c r="B12" s="194" t="s">
        <v>2279</v>
      </c>
      <c r="C12" s="22">
        <v>447.54</v>
      </c>
      <c r="D12" s="13">
        <v>100</v>
      </c>
      <c r="E12" s="72">
        <v>5</v>
      </c>
      <c r="F12" s="73">
        <v>6</v>
      </c>
      <c r="G12" s="73">
        <v>8</v>
      </c>
      <c r="H12" s="73">
        <v>8</v>
      </c>
      <c r="I12" s="73">
        <v>8</v>
      </c>
      <c r="J12" s="73">
        <v>10</v>
      </c>
      <c r="K12" s="73">
        <v>10</v>
      </c>
      <c r="L12" s="73">
        <v>11</v>
      </c>
      <c r="M12" s="73">
        <v>11</v>
      </c>
      <c r="N12" s="73">
        <v>11</v>
      </c>
      <c r="O12" s="73">
        <v>11</v>
      </c>
      <c r="P12" s="73">
        <v>13</v>
      </c>
      <c r="Q12" s="73">
        <v>14</v>
      </c>
      <c r="R12" s="73">
        <v>17</v>
      </c>
      <c r="S12" s="74">
        <v>22</v>
      </c>
      <c r="T12" s="83">
        <f t="shared" si="0"/>
        <v>11</v>
      </c>
      <c r="U12" s="83">
        <f t="shared" si="1"/>
        <v>-23.980649619903254</v>
      </c>
    </row>
    <row r="13" spans="1:21" ht="15.5" x14ac:dyDescent="0.3">
      <c r="A13" s="20" t="s">
        <v>2294</v>
      </c>
      <c r="B13" s="20" t="s">
        <v>2280</v>
      </c>
      <c r="C13" s="22">
        <v>442.72</v>
      </c>
      <c r="D13" s="13">
        <v>100</v>
      </c>
      <c r="E13" s="72">
        <v>4</v>
      </c>
      <c r="F13" s="73">
        <v>7</v>
      </c>
      <c r="G13" s="73">
        <v>7</v>
      </c>
      <c r="H13" s="73">
        <v>9</v>
      </c>
      <c r="I13" s="73">
        <v>13</v>
      </c>
      <c r="J13" s="73">
        <v>13</v>
      </c>
      <c r="K13" s="73">
        <v>14</v>
      </c>
      <c r="L13" s="73">
        <v>14</v>
      </c>
      <c r="M13" s="73">
        <v>15</v>
      </c>
      <c r="N13" s="73">
        <v>16</v>
      </c>
      <c r="O13" s="73">
        <v>19</v>
      </c>
      <c r="P13" s="73">
        <v>19</v>
      </c>
      <c r="Q13" s="73">
        <v>19</v>
      </c>
      <c r="R13" s="73">
        <v>22</v>
      </c>
      <c r="S13" s="74">
        <v>26</v>
      </c>
      <c r="T13" s="83">
        <f t="shared" si="0"/>
        <v>14.466666666666667</v>
      </c>
      <c r="U13" s="83">
        <f t="shared" si="1"/>
        <v>-2.3036166781851098E-2</v>
      </c>
    </row>
  </sheetData>
  <mergeCells count="7">
    <mergeCell ref="U1:U2"/>
    <mergeCell ref="E1:S1"/>
    <mergeCell ref="A1:A2"/>
    <mergeCell ref="B1:B2"/>
    <mergeCell ref="C1:C2"/>
    <mergeCell ref="D1:D2"/>
    <mergeCell ref="T1:T2"/>
  </mergeCells>
  <phoneticPr fontId="2" type="noConversion"/>
  <conditionalFormatting sqref="C10 C12">
    <cfRule type="expression" dxfId="2" priority="2" stopIfTrue="1">
      <formula>AND(SUMPRODUCT(IFERROR(1*(($C:$C&amp;"x")=(C10&amp;"x")),0))&gt;1,NOT(ISBLANK(C10)))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20"/>
  <sheetViews>
    <sheetView zoomScale="70" zoomScaleNormal="70" workbookViewId="0">
      <selection activeCell="E1" sqref="E1:S1"/>
    </sheetView>
  </sheetViews>
  <sheetFormatPr defaultColWidth="11.58203125" defaultRowHeight="15.5" x14ac:dyDescent="0.35"/>
  <cols>
    <col min="1" max="1" width="24" style="4" customWidth="1"/>
    <col min="2" max="2" width="13.6640625" style="4" customWidth="1"/>
    <col min="3" max="3" width="17.33203125" style="4" customWidth="1"/>
    <col min="4" max="4" width="18.4140625" style="4" customWidth="1"/>
    <col min="5" max="5" width="4.58203125" style="4" customWidth="1"/>
    <col min="6" max="6" width="4.6640625" style="4" customWidth="1"/>
    <col min="7" max="7" width="5.33203125" style="4" customWidth="1"/>
    <col min="8" max="11" width="4.58203125" style="4" customWidth="1"/>
    <col min="12" max="12" width="5.1640625" style="4" customWidth="1"/>
    <col min="13" max="13" width="4.4140625" style="4" customWidth="1"/>
    <col min="14" max="14" width="5.08203125" style="4" customWidth="1"/>
    <col min="15" max="15" width="4.58203125" style="4" customWidth="1"/>
    <col min="16" max="16" width="4.9140625" style="4" customWidth="1"/>
    <col min="17" max="18" width="4.58203125" style="4" customWidth="1"/>
    <col min="19" max="19" width="5.33203125" style="4" customWidth="1"/>
    <col min="20" max="20" width="20" style="4" customWidth="1"/>
    <col min="21" max="21" width="19.6640625" style="4" customWidth="1"/>
  </cols>
  <sheetData>
    <row r="1" spans="1:23" ht="15" x14ac:dyDescent="0.3">
      <c r="A1" s="128" t="s">
        <v>0</v>
      </c>
      <c r="B1" s="128" t="s">
        <v>1</v>
      </c>
      <c r="C1" s="128" t="s">
        <v>2</v>
      </c>
      <c r="D1" s="254" t="s">
        <v>3</v>
      </c>
      <c r="E1" s="12" t="s">
        <v>2398</v>
      </c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252" t="s">
        <v>4</v>
      </c>
      <c r="U1" s="252" t="s">
        <v>5</v>
      </c>
    </row>
    <row r="2" spans="1:23" ht="15.5" customHeight="1" x14ac:dyDescent="0.3">
      <c r="A2" s="129"/>
      <c r="B2" s="129"/>
      <c r="C2" s="129"/>
      <c r="D2" s="255"/>
      <c r="E2" s="80" t="s">
        <v>2383</v>
      </c>
      <c r="F2" s="81" t="s">
        <v>2384</v>
      </c>
      <c r="G2" s="81" t="s">
        <v>2385</v>
      </c>
      <c r="H2" s="81" t="s">
        <v>2386</v>
      </c>
      <c r="I2" s="81" t="s">
        <v>2387</v>
      </c>
      <c r="J2" s="81" t="s">
        <v>2388</v>
      </c>
      <c r="K2" s="81" t="s">
        <v>2389</v>
      </c>
      <c r="L2" s="81" t="s">
        <v>2390</v>
      </c>
      <c r="M2" s="81" t="s">
        <v>2391</v>
      </c>
      <c r="N2" s="81" t="s">
        <v>2392</v>
      </c>
      <c r="O2" s="81" t="s">
        <v>2393</v>
      </c>
      <c r="P2" s="81" t="s">
        <v>2394</v>
      </c>
      <c r="Q2" s="81" t="s">
        <v>2395</v>
      </c>
      <c r="R2" s="81" t="s">
        <v>2396</v>
      </c>
      <c r="S2" s="82" t="s">
        <v>2397</v>
      </c>
      <c r="T2" s="253"/>
      <c r="U2" s="253"/>
    </row>
    <row r="3" spans="1:23" x14ac:dyDescent="0.3">
      <c r="A3" s="20" t="s">
        <v>6</v>
      </c>
      <c r="B3" s="13"/>
      <c r="C3" s="13"/>
      <c r="D3" s="13">
        <v>0</v>
      </c>
      <c r="E3" s="72">
        <v>5</v>
      </c>
      <c r="F3" s="73">
        <v>6</v>
      </c>
      <c r="G3" s="73">
        <v>7</v>
      </c>
      <c r="H3" s="73">
        <v>7</v>
      </c>
      <c r="I3" s="73">
        <v>7</v>
      </c>
      <c r="J3" s="73">
        <v>9</v>
      </c>
      <c r="K3" s="73">
        <v>11</v>
      </c>
      <c r="L3" s="73">
        <v>13</v>
      </c>
      <c r="M3" s="73">
        <v>14</v>
      </c>
      <c r="N3" s="73">
        <v>14</v>
      </c>
      <c r="O3" s="73">
        <v>19</v>
      </c>
      <c r="P3" s="73">
        <v>22</v>
      </c>
      <c r="Q3" s="73">
        <v>22</v>
      </c>
      <c r="R3" s="73">
        <v>22</v>
      </c>
      <c r="S3" s="74">
        <v>23</v>
      </c>
      <c r="T3" s="83">
        <f>AVERAGE(E3:S3)</f>
        <v>13.4</v>
      </c>
      <c r="U3" s="83"/>
    </row>
    <row r="4" spans="1:23" x14ac:dyDescent="0.3">
      <c r="A4" s="20" t="s">
        <v>2305</v>
      </c>
      <c r="B4" s="21" t="s">
        <v>2295</v>
      </c>
      <c r="C4" s="22">
        <v>598.08000000000004</v>
      </c>
      <c r="D4" s="13">
        <v>100</v>
      </c>
      <c r="E4" s="72">
        <v>3</v>
      </c>
      <c r="F4" s="73">
        <v>3</v>
      </c>
      <c r="G4" s="73">
        <v>6</v>
      </c>
      <c r="H4" s="73">
        <v>6</v>
      </c>
      <c r="I4" s="73">
        <v>6</v>
      </c>
      <c r="J4" s="73">
        <v>7</v>
      </c>
      <c r="K4" s="73">
        <v>7</v>
      </c>
      <c r="L4" s="73">
        <v>7</v>
      </c>
      <c r="M4" s="73">
        <v>7</v>
      </c>
      <c r="N4" s="73">
        <v>8</v>
      </c>
      <c r="O4" s="73">
        <v>8</v>
      </c>
      <c r="P4" s="73">
        <v>8</v>
      </c>
      <c r="Q4" s="73">
        <v>8</v>
      </c>
      <c r="R4" s="73">
        <v>8</v>
      </c>
      <c r="S4" s="74">
        <v>8</v>
      </c>
      <c r="T4" s="83">
        <f>AVERAGE(E4:S4)</f>
        <v>6.666666666666667</v>
      </c>
      <c r="U4" s="83">
        <f>(T4-13.4)/13.4*100</f>
        <v>-50.248756218905477</v>
      </c>
    </row>
    <row r="5" spans="1:23" x14ac:dyDescent="0.3">
      <c r="A5" s="20" t="s">
        <v>2257</v>
      </c>
      <c r="B5" s="256" t="s">
        <v>2258</v>
      </c>
      <c r="C5" s="22">
        <v>210.28</v>
      </c>
      <c r="D5" s="13">
        <v>100</v>
      </c>
      <c r="E5" s="72">
        <v>5</v>
      </c>
      <c r="F5" s="73">
        <v>11</v>
      </c>
      <c r="G5" s="73">
        <v>11</v>
      </c>
      <c r="H5" s="73">
        <v>11</v>
      </c>
      <c r="I5" s="73">
        <v>13</v>
      </c>
      <c r="J5" s="73">
        <v>14</v>
      </c>
      <c r="K5" s="73">
        <v>14</v>
      </c>
      <c r="L5" s="73">
        <v>16</v>
      </c>
      <c r="M5" s="73">
        <v>17</v>
      </c>
      <c r="N5" s="73">
        <v>17</v>
      </c>
      <c r="O5" s="73">
        <v>17</v>
      </c>
      <c r="P5" s="73">
        <v>19</v>
      </c>
      <c r="Q5" s="73">
        <v>21</v>
      </c>
      <c r="R5" s="73">
        <v>21</v>
      </c>
      <c r="S5" s="74">
        <v>21</v>
      </c>
      <c r="T5" s="83">
        <f t="shared" ref="T5:T20" si="0">AVERAGE(E5:S5)</f>
        <v>15.2</v>
      </c>
      <c r="U5" s="83">
        <f t="shared" ref="U5:U20" si="1">(T5-13.4)/13.4*100</f>
        <v>13.432835820895514</v>
      </c>
    </row>
    <row r="6" spans="1:23" x14ac:dyDescent="0.3">
      <c r="A6" s="20" t="s">
        <v>2259</v>
      </c>
      <c r="B6" s="257" t="s">
        <v>2260</v>
      </c>
      <c r="C6" s="24">
        <v>261.08999999999997</v>
      </c>
      <c r="D6" s="13">
        <v>100</v>
      </c>
      <c r="E6" s="72">
        <v>7</v>
      </c>
      <c r="F6" s="73">
        <v>10</v>
      </c>
      <c r="G6" s="73">
        <v>10</v>
      </c>
      <c r="H6" s="73">
        <v>12</v>
      </c>
      <c r="I6" s="73">
        <v>14</v>
      </c>
      <c r="J6" s="73">
        <v>14</v>
      </c>
      <c r="K6" s="73">
        <v>15</v>
      </c>
      <c r="L6" s="73">
        <v>16</v>
      </c>
      <c r="M6" s="73">
        <v>16</v>
      </c>
      <c r="N6" s="73">
        <v>16</v>
      </c>
      <c r="O6" s="73">
        <v>17</v>
      </c>
      <c r="P6" s="73">
        <v>18</v>
      </c>
      <c r="Q6" s="73">
        <v>19</v>
      </c>
      <c r="R6" s="73">
        <v>19</v>
      </c>
      <c r="S6" s="74">
        <v>23</v>
      </c>
      <c r="T6" s="83">
        <f t="shared" si="0"/>
        <v>15.066666666666666</v>
      </c>
      <c r="U6" s="83">
        <f t="shared" si="1"/>
        <v>12.437810945273627</v>
      </c>
    </row>
    <row r="7" spans="1:23" x14ac:dyDescent="0.3">
      <c r="A7" s="20" t="s">
        <v>2261</v>
      </c>
      <c r="B7" s="258" t="s">
        <v>2262</v>
      </c>
      <c r="C7" s="22">
        <v>395.27</v>
      </c>
      <c r="D7" s="13">
        <v>100</v>
      </c>
      <c r="E7" s="72">
        <v>6</v>
      </c>
      <c r="F7" s="73">
        <v>9</v>
      </c>
      <c r="G7" s="73">
        <v>9</v>
      </c>
      <c r="H7" s="73">
        <v>9</v>
      </c>
      <c r="I7" s="73">
        <v>9</v>
      </c>
      <c r="J7" s="73">
        <v>12</v>
      </c>
      <c r="K7" s="73">
        <v>14</v>
      </c>
      <c r="L7" s="73">
        <v>17</v>
      </c>
      <c r="M7" s="73">
        <v>17</v>
      </c>
      <c r="N7" s="73">
        <v>18</v>
      </c>
      <c r="O7" s="73">
        <v>19</v>
      </c>
      <c r="P7" s="73">
        <v>19</v>
      </c>
      <c r="Q7" s="73">
        <v>21</v>
      </c>
      <c r="R7" s="73">
        <v>23</v>
      </c>
      <c r="S7" s="74">
        <v>23</v>
      </c>
      <c r="T7" s="83">
        <f t="shared" si="0"/>
        <v>15</v>
      </c>
      <c r="U7" s="83">
        <f t="shared" si="1"/>
        <v>11.940298507462684</v>
      </c>
    </row>
    <row r="8" spans="1:23" x14ac:dyDescent="0.3">
      <c r="A8" s="20" t="s">
        <v>2263</v>
      </c>
      <c r="B8" s="259" t="s">
        <v>2264</v>
      </c>
      <c r="C8" s="22">
        <v>359.35</v>
      </c>
      <c r="D8" s="13">
        <v>100</v>
      </c>
      <c r="E8" s="72">
        <v>9</v>
      </c>
      <c r="F8" s="73">
        <v>12</v>
      </c>
      <c r="G8" s="73">
        <v>13</v>
      </c>
      <c r="H8" s="73">
        <v>13</v>
      </c>
      <c r="I8" s="73">
        <v>14</v>
      </c>
      <c r="J8" s="73">
        <v>14</v>
      </c>
      <c r="K8" s="73">
        <v>14</v>
      </c>
      <c r="L8" s="73">
        <v>16</v>
      </c>
      <c r="M8" s="73">
        <v>16</v>
      </c>
      <c r="N8" s="73">
        <v>16</v>
      </c>
      <c r="O8" s="73">
        <v>16</v>
      </c>
      <c r="P8" s="73">
        <v>17</v>
      </c>
      <c r="Q8" s="73">
        <v>19</v>
      </c>
      <c r="R8" s="73">
        <v>19</v>
      </c>
      <c r="S8" s="74">
        <v>22</v>
      </c>
      <c r="T8" s="83">
        <f t="shared" si="0"/>
        <v>15.333333333333334</v>
      </c>
      <c r="U8" s="83">
        <f t="shared" si="1"/>
        <v>14.427860696517413</v>
      </c>
    </row>
    <row r="9" spans="1:23" x14ac:dyDescent="0.3">
      <c r="A9" s="20" t="s">
        <v>2265</v>
      </c>
      <c r="B9" s="260" t="s">
        <v>2266</v>
      </c>
      <c r="C9" s="22">
        <v>232.28</v>
      </c>
      <c r="D9" s="13">
        <v>100</v>
      </c>
      <c r="E9" s="72">
        <v>8</v>
      </c>
      <c r="F9" s="73">
        <v>12</v>
      </c>
      <c r="G9" s="73">
        <v>15</v>
      </c>
      <c r="H9" s="73">
        <v>15</v>
      </c>
      <c r="I9" s="73">
        <v>16</v>
      </c>
      <c r="J9" s="73">
        <v>17</v>
      </c>
      <c r="K9" s="73">
        <v>17</v>
      </c>
      <c r="L9" s="73">
        <v>19</v>
      </c>
      <c r="M9" s="73">
        <v>20</v>
      </c>
      <c r="N9" s="73">
        <v>21</v>
      </c>
      <c r="O9" s="73">
        <v>21</v>
      </c>
      <c r="P9" s="73">
        <v>22</v>
      </c>
      <c r="Q9" s="73">
        <v>23</v>
      </c>
      <c r="R9" s="73">
        <v>24</v>
      </c>
      <c r="S9" s="74">
        <v>24</v>
      </c>
      <c r="T9" s="83">
        <f t="shared" si="0"/>
        <v>18.266666666666666</v>
      </c>
      <c r="U9" s="83">
        <f t="shared" si="1"/>
        <v>36.318407960198996</v>
      </c>
    </row>
    <row r="10" spans="1:23" x14ac:dyDescent="0.3">
      <c r="A10" s="20" t="s">
        <v>2309</v>
      </c>
      <c r="B10" s="194" t="s">
        <v>2296</v>
      </c>
      <c r="C10" s="35">
        <v>302.41000000000003</v>
      </c>
      <c r="D10" s="13">
        <v>100</v>
      </c>
      <c r="E10" s="72">
        <v>3</v>
      </c>
      <c r="F10" s="73">
        <v>3</v>
      </c>
      <c r="G10" s="73">
        <v>4</v>
      </c>
      <c r="H10" s="73">
        <v>4</v>
      </c>
      <c r="I10" s="73">
        <v>5</v>
      </c>
      <c r="J10" s="73">
        <v>11</v>
      </c>
      <c r="K10" s="73">
        <v>11</v>
      </c>
      <c r="L10" s="73">
        <v>13</v>
      </c>
      <c r="M10" s="73">
        <v>14</v>
      </c>
      <c r="N10" s="73">
        <v>14</v>
      </c>
      <c r="O10" s="73">
        <v>14</v>
      </c>
      <c r="P10" s="73">
        <v>15</v>
      </c>
      <c r="Q10" s="73">
        <v>15</v>
      </c>
      <c r="R10" s="73">
        <v>17</v>
      </c>
      <c r="S10" s="74">
        <v>19</v>
      </c>
      <c r="T10" s="83">
        <f t="shared" si="0"/>
        <v>10.8</v>
      </c>
      <c r="U10" s="83">
        <f t="shared" si="1"/>
        <v>-19.402985074626862</v>
      </c>
    </row>
    <row r="11" spans="1:23" x14ac:dyDescent="0.3">
      <c r="A11" s="20" t="s">
        <v>2267</v>
      </c>
      <c r="B11" s="194" t="s">
        <v>2268</v>
      </c>
      <c r="C11" s="35">
        <v>547.07000000000005</v>
      </c>
      <c r="D11" s="13">
        <v>100</v>
      </c>
      <c r="E11" s="72">
        <v>7</v>
      </c>
      <c r="F11" s="73">
        <v>7</v>
      </c>
      <c r="G11" s="73">
        <v>11</v>
      </c>
      <c r="H11" s="73">
        <v>11</v>
      </c>
      <c r="I11" s="73">
        <v>13</v>
      </c>
      <c r="J11" s="73">
        <v>17</v>
      </c>
      <c r="K11" s="73">
        <v>17</v>
      </c>
      <c r="L11" s="73">
        <v>18</v>
      </c>
      <c r="M11" s="73">
        <v>18</v>
      </c>
      <c r="N11" s="73">
        <v>18</v>
      </c>
      <c r="O11" s="73">
        <v>18</v>
      </c>
      <c r="P11" s="73">
        <v>20</v>
      </c>
      <c r="Q11" s="73">
        <v>11</v>
      </c>
      <c r="R11" s="73">
        <v>20</v>
      </c>
      <c r="S11" s="74">
        <v>23</v>
      </c>
      <c r="T11" s="83">
        <f t="shared" si="0"/>
        <v>15.266666666666667</v>
      </c>
      <c r="U11" s="83">
        <f t="shared" si="1"/>
        <v>13.93034825870647</v>
      </c>
    </row>
    <row r="12" spans="1:23" x14ac:dyDescent="0.3">
      <c r="A12" s="20" t="s">
        <v>2310</v>
      </c>
      <c r="B12" s="20" t="s">
        <v>2297</v>
      </c>
      <c r="C12" s="20">
        <v>376.41</v>
      </c>
      <c r="D12" s="13">
        <v>100</v>
      </c>
      <c r="E12" s="72">
        <v>2</v>
      </c>
      <c r="F12" s="73">
        <v>3</v>
      </c>
      <c r="G12" s="73">
        <v>4</v>
      </c>
      <c r="H12" s="73">
        <v>8</v>
      </c>
      <c r="I12" s="73">
        <v>8</v>
      </c>
      <c r="J12" s="73">
        <v>10</v>
      </c>
      <c r="K12" s="73">
        <v>10</v>
      </c>
      <c r="L12" s="73">
        <v>11</v>
      </c>
      <c r="M12" s="73">
        <v>11</v>
      </c>
      <c r="N12" s="73">
        <v>14</v>
      </c>
      <c r="O12" s="73">
        <v>14</v>
      </c>
      <c r="P12" s="73">
        <v>15</v>
      </c>
      <c r="Q12" s="73">
        <v>16</v>
      </c>
      <c r="R12" s="73">
        <v>17</v>
      </c>
      <c r="S12" s="74">
        <v>20</v>
      </c>
      <c r="T12" s="83">
        <f t="shared" si="0"/>
        <v>10.866666666666667</v>
      </c>
      <c r="U12" s="83">
        <f t="shared" si="1"/>
        <v>-18.905472636815919</v>
      </c>
    </row>
    <row r="13" spans="1:23" x14ac:dyDescent="0.3">
      <c r="A13" s="20" t="s">
        <v>2311</v>
      </c>
      <c r="B13" s="20" t="s">
        <v>2298</v>
      </c>
      <c r="C13" s="20">
        <v>522.86</v>
      </c>
      <c r="D13" s="13">
        <v>100</v>
      </c>
      <c r="E13" s="72">
        <v>2</v>
      </c>
      <c r="F13" s="73">
        <v>6</v>
      </c>
      <c r="G13" s="73">
        <v>6</v>
      </c>
      <c r="H13" s="73">
        <v>6</v>
      </c>
      <c r="I13" s="73">
        <v>6</v>
      </c>
      <c r="J13" s="73">
        <v>9</v>
      </c>
      <c r="K13" s="73">
        <v>9</v>
      </c>
      <c r="L13" s="73">
        <v>9</v>
      </c>
      <c r="M13" s="73">
        <v>11</v>
      </c>
      <c r="N13" s="73">
        <v>11</v>
      </c>
      <c r="O13" s="73">
        <v>14</v>
      </c>
      <c r="P13" s="73">
        <v>14</v>
      </c>
      <c r="Q13" s="73">
        <v>15</v>
      </c>
      <c r="R13" s="73">
        <v>15</v>
      </c>
      <c r="S13" s="74">
        <v>16</v>
      </c>
      <c r="T13" s="83">
        <f t="shared" si="0"/>
        <v>9.9333333333333336</v>
      </c>
      <c r="U13" s="83">
        <f t="shared" si="1"/>
        <v>-25.870646766169152</v>
      </c>
      <c r="W13" t="s">
        <v>2373</v>
      </c>
    </row>
    <row r="14" spans="1:23" x14ac:dyDescent="0.3">
      <c r="A14" s="20" t="s">
        <v>2312</v>
      </c>
      <c r="B14" s="20" t="s">
        <v>2299</v>
      </c>
      <c r="C14" s="20">
        <v>482.82</v>
      </c>
      <c r="D14" s="13">
        <v>100</v>
      </c>
      <c r="E14" s="72">
        <v>2</v>
      </c>
      <c r="F14" s="73">
        <v>3</v>
      </c>
      <c r="G14" s="73">
        <v>3</v>
      </c>
      <c r="H14" s="73">
        <v>3</v>
      </c>
      <c r="I14" s="73">
        <v>3</v>
      </c>
      <c r="J14" s="73">
        <v>3</v>
      </c>
      <c r="K14" s="73">
        <v>3</v>
      </c>
      <c r="L14" s="73">
        <v>3</v>
      </c>
      <c r="M14" s="73">
        <v>3</v>
      </c>
      <c r="N14" s="73">
        <v>3</v>
      </c>
      <c r="O14" s="73">
        <v>3</v>
      </c>
      <c r="P14" s="73">
        <v>3</v>
      </c>
      <c r="Q14" s="73">
        <v>3</v>
      </c>
      <c r="R14" s="73">
        <v>3</v>
      </c>
      <c r="S14" s="74">
        <v>3</v>
      </c>
      <c r="T14" s="83">
        <f t="shared" si="0"/>
        <v>2.9333333333333331</v>
      </c>
      <c r="U14" s="83">
        <f t="shared" si="1"/>
        <v>-78.109452736318403</v>
      </c>
    </row>
    <row r="15" spans="1:23" x14ac:dyDescent="0.3">
      <c r="A15" s="20" t="s">
        <v>2306</v>
      </c>
      <c r="B15" s="102" t="s">
        <v>2300</v>
      </c>
      <c r="C15" s="22">
        <v>348.35</v>
      </c>
      <c r="D15" s="13">
        <v>100</v>
      </c>
      <c r="E15" s="72">
        <v>2</v>
      </c>
      <c r="F15" s="73">
        <v>5</v>
      </c>
      <c r="G15" s="73">
        <v>7</v>
      </c>
      <c r="H15" s="73">
        <v>7</v>
      </c>
      <c r="I15" s="73">
        <v>7</v>
      </c>
      <c r="J15" s="73">
        <v>8</v>
      </c>
      <c r="K15" s="73">
        <v>8</v>
      </c>
      <c r="L15" s="73">
        <v>8</v>
      </c>
      <c r="M15" s="73">
        <v>8</v>
      </c>
      <c r="N15" s="73">
        <v>8</v>
      </c>
      <c r="O15" s="73">
        <v>8</v>
      </c>
      <c r="P15" s="73">
        <v>8</v>
      </c>
      <c r="Q15" s="73">
        <v>8</v>
      </c>
      <c r="R15" s="73">
        <v>8</v>
      </c>
      <c r="S15" s="74">
        <v>8</v>
      </c>
      <c r="T15" s="83">
        <f t="shared" si="0"/>
        <v>7.2</v>
      </c>
      <c r="U15" s="83">
        <f t="shared" si="1"/>
        <v>-46.268656716417908</v>
      </c>
    </row>
    <row r="16" spans="1:23" x14ac:dyDescent="0.3">
      <c r="A16" s="20" t="s">
        <v>2307</v>
      </c>
      <c r="B16" s="20" t="s">
        <v>2301</v>
      </c>
      <c r="C16" s="22">
        <v>421.45</v>
      </c>
      <c r="D16" s="13">
        <v>100</v>
      </c>
      <c r="E16" s="72">
        <v>10</v>
      </c>
      <c r="F16" s="73">
        <v>10</v>
      </c>
      <c r="G16" s="73">
        <v>11</v>
      </c>
      <c r="H16" s="73">
        <v>11</v>
      </c>
      <c r="I16" s="73">
        <v>11</v>
      </c>
      <c r="J16" s="73">
        <v>13</v>
      </c>
      <c r="K16" s="73">
        <v>13</v>
      </c>
      <c r="L16" s="73">
        <v>13</v>
      </c>
      <c r="M16" s="73">
        <v>14</v>
      </c>
      <c r="N16" s="73">
        <v>17</v>
      </c>
      <c r="O16" s="73">
        <v>17</v>
      </c>
      <c r="P16" s="73">
        <v>18</v>
      </c>
      <c r="Q16" s="73">
        <v>20</v>
      </c>
      <c r="R16" s="73">
        <v>20</v>
      </c>
      <c r="S16" s="74">
        <v>20</v>
      </c>
      <c r="T16" s="83">
        <f t="shared" si="0"/>
        <v>14.533333333333333</v>
      </c>
      <c r="U16" s="83">
        <f t="shared" si="1"/>
        <v>8.4577114427860653</v>
      </c>
    </row>
    <row r="17" spans="1:21" x14ac:dyDescent="0.3">
      <c r="A17" s="20" t="s">
        <v>2269</v>
      </c>
      <c r="B17" s="261" t="s">
        <v>2270</v>
      </c>
      <c r="C17" s="22">
        <v>457.91</v>
      </c>
      <c r="D17" s="13">
        <v>100</v>
      </c>
      <c r="E17" s="72">
        <v>10</v>
      </c>
      <c r="F17" s="73">
        <v>11</v>
      </c>
      <c r="G17" s="73">
        <v>12</v>
      </c>
      <c r="H17" s="73">
        <v>13</v>
      </c>
      <c r="I17" s="73">
        <v>14</v>
      </c>
      <c r="J17" s="73">
        <v>15</v>
      </c>
      <c r="K17" s="73">
        <v>16</v>
      </c>
      <c r="L17" s="73">
        <v>16</v>
      </c>
      <c r="M17" s="73">
        <v>16</v>
      </c>
      <c r="N17" s="73">
        <v>16</v>
      </c>
      <c r="O17" s="73">
        <v>16</v>
      </c>
      <c r="P17" s="73">
        <v>17</v>
      </c>
      <c r="Q17" s="73">
        <v>17</v>
      </c>
      <c r="R17" s="73">
        <v>19</v>
      </c>
      <c r="S17" s="74">
        <v>21</v>
      </c>
      <c r="T17" s="83">
        <f t="shared" si="0"/>
        <v>15.266666666666667</v>
      </c>
      <c r="U17" s="83">
        <f t="shared" si="1"/>
        <v>13.93034825870647</v>
      </c>
    </row>
    <row r="18" spans="1:21" x14ac:dyDescent="0.3">
      <c r="A18" s="20" t="s">
        <v>2308</v>
      </c>
      <c r="B18" s="20" t="s">
        <v>2302</v>
      </c>
      <c r="C18" s="22">
        <v>588.17999999999995</v>
      </c>
      <c r="D18" s="13">
        <v>100</v>
      </c>
      <c r="E18" s="72">
        <v>7</v>
      </c>
      <c r="F18" s="73">
        <v>11</v>
      </c>
      <c r="G18" s="73">
        <v>11</v>
      </c>
      <c r="H18" s="73">
        <v>11</v>
      </c>
      <c r="I18" s="73">
        <v>13</v>
      </c>
      <c r="J18" s="73">
        <v>14</v>
      </c>
      <c r="K18" s="73">
        <v>14</v>
      </c>
      <c r="L18" s="73">
        <v>15</v>
      </c>
      <c r="M18" s="73">
        <v>16</v>
      </c>
      <c r="N18" s="73">
        <v>16</v>
      </c>
      <c r="O18" s="73">
        <v>16</v>
      </c>
      <c r="P18" s="73">
        <v>16</v>
      </c>
      <c r="Q18" s="73">
        <v>16</v>
      </c>
      <c r="R18" s="73">
        <v>17</v>
      </c>
      <c r="S18" s="74">
        <v>17</v>
      </c>
      <c r="T18" s="83">
        <f t="shared" si="0"/>
        <v>14</v>
      </c>
      <c r="U18" s="83">
        <f t="shared" si="1"/>
        <v>4.4776119402985044</v>
      </c>
    </row>
    <row r="19" spans="1:21" x14ac:dyDescent="0.3">
      <c r="A19" s="20" t="s">
        <v>2313</v>
      </c>
      <c r="B19" s="20" t="s">
        <v>2303</v>
      </c>
      <c r="C19" s="20">
        <v>677.18</v>
      </c>
      <c r="D19" s="13">
        <v>100</v>
      </c>
      <c r="E19" s="72">
        <v>7</v>
      </c>
      <c r="F19" s="73">
        <v>8</v>
      </c>
      <c r="G19" s="73">
        <v>10</v>
      </c>
      <c r="H19" s="73">
        <v>10</v>
      </c>
      <c r="I19" s="73">
        <v>11</v>
      </c>
      <c r="J19" s="73">
        <v>13</v>
      </c>
      <c r="K19" s="73">
        <v>13</v>
      </c>
      <c r="L19" s="73">
        <v>14</v>
      </c>
      <c r="M19" s="73">
        <v>14</v>
      </c>
      <c r="N19" s="73">
        <v>16</v>
      </c>
      <c r="O19" s="73">
        <v>16</v>
      </c>
      <c r="P19" s="73">
        <v>16</v>
      </c>
      <c r="Q19" s="73">
        <v>16</v>
      </c>
      <c r="R19" s="73">
        <v>19</v>
      </c>
      <c r="S19" s="74">
        <v>19</v>
      </c>
      <c r="T19" s="83">
        <f t="shared" si="0"/>
        <v>13.466666666666667</v>
      </c>
      <c r="U19" s="83">
        <f t="shared" si="1"/>
        <v>0.49751243781094351</v>
      </c>
    </row>
    <row r="20" spans="1:21" x14ac:dyDescent="0.3">
      <c r="A20" s="20" t="s">
        <v>2314</v>
      </c>
      <c r="B20" s="20" t="s">
        <v>2304</v>
      </c>
      <c r="C20" s="20" t="s">
        <v>2315</v>
      </c>
      <c r="D20" s="13">
        <v>100</v>
      </c>
      <c r="E20" s="72">
        <v>3</v>
      </c>
      <c r="F20" s="73">
        <v>4</v>
      </c>
      <c r="G20" s="73">
        <v>4</v>
      </c>
      <c r="H20" s="73">
        <v>6</v>
      </c>
      <c r="I20" s="73">
        <v>6</v>
      </c>
      <c r="J20" s="73">
        <v>7</v>
      </c>
      <c r="K20" s="73">
        <v>7</v>
      </c>
      <c r="L20" s="73">
        <v>7</v>
      </c>
      <c r="M20" s="73">
        <v>7</v>
      </c>
      <c r="N20" s="73">
        <v>7</v>
      </c>
      <c r="O20" s="73">
        <v>7</v>
      </c>
      <c r="P20" s="73">
        <v>7</v>
      </c>
      <c r="Q20" s="73">
        <v>7</v>
      </c>
      <c r="R20" s="73">
        <v>7</v>
      </c>
      <c r="S20" s="74">
        <v>7</v>
      </c>
      <c r="T20" s="83">
        <f t="shared" si="0"/>
        <v>6.2</v>
      </c>
      <c r="U20" s="83">
        <f t="shared" si="1"/>
        <v>-53.731343283582092</v>
      </c>
    </row>
  </sheetData>
  <mergeCells count="7">
    <mergeCell ref="U1:U2"/>
    <mergeCell ref="E1:S1"/>
    <mergeCell ref="A1:A2"/>
    <mergeCell ref="B1:B2"/>
    <mergeCell ref="C1:C2"/>
    <mergeCell ref="D1:D2"/>
    <mergeCell ref="T1:T2"/>
  </mergeCells>
  <phoneticPr fontId="2" type="noConversion"/>
  <conditionalFormatting sqref="C17:C18 C10:C11">
    <cfRule type="expression" dxfId="1" priority="1" stopIfTrue="1">
      <formula>AND(SUMPRODUCT(IFERROR(1*(($C:$C&amp;"x")=(C10&amp;"x")),0))&gt;1,NOT(ISBLANK(C10)))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34"/>
  <sheetViews>
    <sheetView zoomScale="70" zoomScaleNormal="70" workbookViewId="0">
      <selection activeCell="E1" sqref="E1:S1"/>
    </sheetView>
  </sheetViews>
  <sheetFormatPr defaultColWidth="11.58203125" defaultRowHeight="14" x14ac:dyDescent="0.3"/>
  <cols>
    <col min="1" max="1" width="22.1640625" style="1" customWidth="1"/>
    <col min="2" max="2" width="22.33203125" style="1" customWidth="1"/>
    <col min="3" max="3" width="17.33203125" style="1" customWidth="1"/>
    <col min="4" max="4" width="18" style="1" customWidth="1"/>
    <col min="5" max="5" width="4" style="1" customWidth="1"/>
    <col min="6" max="6" width="3.9140625" style="1" customWidth="1"/>
    <col min="7" max="7" width="4.33203125" style="1" customWidth="1"/>
    <col min="8" max="8" width="5.6640625" style="1" customWidth="1"/>
    <col min="9" max="9" width="3.75" style="1" customWidth="1"/>
    <col min="10" max="10" width="4.83203125" style="1" customWidth="1"/>
    <col min="11" max="11" width="3.9140625" style="1" customWidth="1"/>
    <col min="12" max="12" width="5.6640625" style="1" customWidth="1"/>
    <col min="13" max="13" width="5.4140625" style="1" customWidth="1"/>
    <col min="14" max="14" width="4.58203125" style="1" customWidth="1"/>
    <col min="15" max="15" width="5.6640625" style="1" customWidth="1"/>
    <col min="16" max="17" width="5.1640625" style="1" customWidth="1"/>
    <col min="18" max="19" width="6" style="1" customWidth="1"/>
    <col min="20" max="20" width="19.4140625" style="1" customWidth="1"/>
    <col min="21" max="21" width="22.4140625" style="1" customWidth="1"/>
  </cols>
  <sheetData>
    <row r="1" spans="1:21" ht="15" x14ac:dyDescent="0.3">
      <c r="A1" s="128" t="s">
        <v>0</v>
      </c>
      <c r="B1" s="128" t="s">
        <v>1</v>
      </c>
      <c r="C1" s="128" t="s">
        <v>2</v>
      </c>
      <c r="D1" s="254" t="s">
        <v>3</v>
      </c>
      <c r="E1" s="12" t="s">
        <v>2398</v>
      </c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252" t="s">
        <v>4</v>
      </c>
      <c r="U1" s="252" t="s">
        <v>5</v>
      </c>
    </row>
    <row r="2" spans="1:21" ht="15" x14ac:dyDescent="0.3">
      <c r="A2" s="129"/>
      <c r="B2" s="129"/>
      <c r="C2" s="129"/>
      <c r="D2" s="255"/>
      <c r="E2" s="80" t="s">
        <v>2383</v>
      </c>
      <c r="F2" s="81" t="s">
        <v>2384</v>
      </c>
      <c r="G2" s="81" t="s">
        <v>2385</v>
      </c>
      <c r="H2" s="81" t="s">
        <v>2386</v>
      </c>
      <c r="I2" s="81" t="s">
        <v>2387</v>
      </c>
      <c r="J2" s="81" t="s">
        <v>2388</v>
      </c>
      <c r="K2" s="81" t="s">
        <v>2389</v>
      </c>
      <c r="L2" s="81" t="s">
        <v>2390</v>
      </c>
      <c r="M2" s="81" t="s">
        <v>2391</v>
      </c>
      <c r="N2" s="81" t="s">
        <v>2392</v>
      </c>
      <c r="O2" s="81" t="s">
        <v>2393</v>
      </c>
      <c r="P2" s="81" t="s">
        <v>2394</v>
      </c>
      <c r="Q2" s="81" t="s">
        <v>2395</v>
      </c>
      <c r="R2" s="81" t="s">
        <v>2396</v>
      </c>
      <c r="S2" s="82" t="s">
        <v>2397</v>
      </c>
      <c r="T2" s="253"/>
      <c r="U2" s="253"/>
    </row>
    <row r="3" spans="1:21" ht="15.5" x14ac:dyDescent="0.3">
      <c r="A3" s="20" t="s">
        <v>6</v>
      </c>
      <c r="B3" s="13"/>
      <c r="C3" s="13"/>
      <c r="D3" s="13">
        <v>0</v>
      </c>
      <c r="E3" s="72">
        <v>1</v>
      </c>
      <c r="F3" s="73">
        <v>3</v>
      </c>
      <c r="G3" s="73">
        <v>8</v>
      </c>
      <c r="H3" s="73">
        <v>9</v>
      </c>
      <c r="I3" s="73">
        <v>10</v>
      </c>
      <c r="J3" s="73">
        <v>11</v>
      </c>
      <c r="K3" s="73">
        <v>12</v>
      </c>
      <c r="L3" s="73">
        <v>14</v>
      </c>
      <c r="M3" s="73">
        <v>15</v>
      </c>
      <c r="N3" s="73">
        <v>16</v>
      </c>
      <c r="O3" s="73">
        <v>18</v>
      </c>
      <c r="P3" s="73">
        <v>18</v>
      </c>
      <c r="Q3" s="73">
        <v>19</v>
      </c>
      <c r="R3" s="73">
        <v>20</v>
      </c>
      <c r="S3" s="74">
        <v>20</v>
      </c>
      <c r="T3" s="83">
        <f>AVERAGE(E3:S3)</f>
        <v>12.933333333333334</v>
      </c>
      <c r="U3" s="83"/>
    </row>
    <row r="4" spans="1:21" ht="15.5" x14ac:dyDescent="0.3">
      <c r="A4" s="20" t="s">
        <v>2337</v>
      </c>
      <c r="B4" s="262" t="s">
        <v>2317</v>
      </c>
      <c r="C4" s="35">
        <v>391.55</v>
      </c>
      <c r="D4" s="13">
        <v>100</v>
      </c>
      <c r="E4" s="72">
        <v>3</v>
      </c>
      <c r="F4" s="73">
        <v>3</v>
      </c>
      <c r="G4" s="73">
        <v>3</v>
      </c>
      <c r="H4" s="73">
        <v>5</v>
      </c>
      <c r="I4" s="73">
        <v>6</v>
      </c>
      <c r="J4" s="73">
        <v>8</v>
      </c>
      <c r="K4" s="73">
        <v>11</v>
      </c>
      <c r="L4" s="73">
        <v>11</v>
      </c>
      <c r="M4" s="73">
        <v>13</v>
      </c>
      <c r="N4" s="73">
        <v>13</v>
      </c>
      <c r="O4" s="73">
        <v>14</v>
      </c>
      <c r="P4" s="73">
        <v>14</v>
      </c>
      <c r="Q4" s="73">
        <v>14</v>
      </c>
      <c r="R4" s="73">
        <v>16</v>
      </c>
      <c r="S4" s="74">
        <v>16</v>
      </c>
      <c r="T4" s="83">
        <f t="shared" ref="T4:T23" si="0">AVERAGE(E4:S4)</f>
        <v>10</v>
      </c>
      <c r="U4" s="83">
        <f>(T4-12.93)/12.93*100</f>
        <v>-22.660479505027066</v>
      </c>
    </row>
    <row r="5" spans="1:21" ht="15.5" x14ac:dyDescent="0.3">
      <c r="A5" s="20" t="s">
        <v>2338</v>
      </c>
      <c r="B5" s="263" t="s">
        <v>2318</v>
      </c>
      <c r="C5" s="24">
        <v>371.25</v>
      </c>
      <c r="D5" s="13">
        <v>100</v>
      </c>
      <c r="E5" s="72">
        <v>2</v>
      </c>
      <c r="F5" s="73">
        <v>2</v>
      </c>
      <c r="G5" s="73">
        <v>2</v>
      </c>
      <c r="H5" s="73">
        <v>2</v>
      </c>
      <c r="I5" s="73">
        <v>2</v>
      </c>
      <c r="J5" s="73">
        <v>2</v>
      </c>
      <c r="K5" s="73">
        <v>2</v>
      </c>
      <c r="L5" s="73">
        <v>2</v>
      </c>
      <c r="M5" s="73">
        <v>2</v>
      </c>
      <c r="N5" s="73">
        <v>2</v>
      </c>
      <c r="O5" s="73">
        <v>2</v>
      </c>
      <c r="P5" s="73">
        <v>2</v>
      </c>
      <c r="Q5" s="73">
        <v>3</v>
      </c>
      <c r="R5" s="73">
        <v>3</v>
      </c>
      <c r="S5" s="74">
        <v>3</v>
      </c>
      <c r="T5" s="83">
        <f t="shared" si="0"/>
        <v>2.2000000000000002</v>
      </c>
      <c r="U5" s="83">
        <f t="shared" ref="U5:U23" si="1">(T5-12.93)/12.93*100</f>
        <v>-82.985305491105962</v>
      </c>
    </row>
    <row r="6" spans="1:21" ht="15.5" x14ac:dyDescent="0.3">
      <c r="A6" s="20" t="s">
        <v>2339</v>
      </c>
      <c r="B6" s="264" t="s">
        <v>2319</v>
      </c>
      <c r="C6" s="22">
        <v>167.19</v>
      </c>
      <c r="D6" s="13">
        <v>100</v>
      </c>
      <c r="E6" s="72">
        <v>4</v>
      </c>
      <c r="F6" s="73">
        <v>4</v>
      </c>
      <c r="G6" s="73">
        <v>4</v>
      </c>
      <c r="H6" s="73">
        <v>5</v>
      </c>
      <c r="I6" s="73">
        <v>5</v>
      </c>
      <c r="J6" s="73">
        <v>5</v>
      </c>
      <c r="K6" s="73">
        <v>5</v>
      </c>
      <c r="L6" s="73">
        <v>5</v>
      </c>
      <c r="M6" s="73">
        <v>5</v>
      </c>
      <c r="N6" s="73">
        <v>5</v>
      </c>
      <c r="O6" s="73">
        <v>5</v>
      </c>
      <c r="P6" s="73">
        <v>5</v>
      </c>
      <c r="Q6" s="73">
        <v>5</v>
      </c>
      <c r="R6" s="73">
        <v>5</v>
      </c>
      <c r="S6" s="74">
        <v>5</v>
      </c>
      <c r="T6" s="83">
        <f t="shared" si="0"/>
        <v>4.8</v>
      </c>
      <c r="U6" s="83">
        <f t="shared" si="1"/>
        <v>-62.877030162412986</v>
      </c>
    </row>
    <row r="7" spans="1:21" ht="15.5" x14ac:dyDescent="0.3">
      <c r="A7" s="20" t="s">
        <v>2340</v>
      </c>
      <c r="B7" s="265" t="s">
        <v>2320</v>
      </c>
      <c r="C7" s="22">
        <v>279.10000000000002</v>
      </c>
      <c r="D7" s="13">
        <v>100</v>
      </c>
      <c r="E7" s="72">
        <v>5</v>
      </c>
      <c r="F7" s="73">
        <v>5</v>
      </c>
      <c r="G7" s="73">
        <v>7</v>
      </c>
      <c r="H7" s="73">
        <v>7</v>
      </c>
      <c r="I7" s="73">
        <v>7</v>
      </c>
      <c r="J7" s="73">
        <v>9</v>
      </c>
      <c r="K7" s="73">
        <v>9</v>
      </c>
      <c r="L7" s="73">
        <v>9</v>
      </c>
      <c r="M7" s="73">
        <v>9</v>
      </c>
      <c r="N7" s="73">
        <v>9</v>
      </c>
      <c r="O7" s="73">
        <v>9</v>
      </c>
      <c r="P7" s="73">
        <v>9</v>
      </c>
      <c r="Q7" s="73">
        <v>9</v>
      </c>
      <c r="R7" s="73">
        <v>10</v>
      </c>
      <c r="S7" s="74">
        <v>10</v>
      </c>
      <c r="T7" s="83">
        <f t="shared" si="0"/>
        <v>8.1999999999999993</v>
      </c>
      <c r="U7" s="83">
        <f t="shared" si="1"/>
        <v>-36.581593194122206</v>
      </c>
    </row>
    <row r="8" spans="1:21" ht="15.5" x14ac:dyDescent="0.3">
      <c r="A8" s="20" t="s">
        <v>2341</v>
      </c>
      <c r="B8" s="266" t="s">
        <v>2321</v>
      </c>
      <c r="C8" s="22">
        <v>261.23</v>
      </c>
      <c r="D8" s="13">
        <v>100</v>
      </c>
      <c r="E8" s="72">
        <v>2</v>
      </c>
      <c r="F8" s="73">
        <v>3</v>
      </c>
      <c r="G8" s="73">
        <v>3</v>
      </c>
      <c r="H8" s="73">
        <v>3</v>
      </c>
      <c r="I8" s="73">
        <v>4</v>
      </c>
      <c r="J8" s="73">
        <v>4</v>
      </c>
      <c r="K8" s="73">
        <v>4</v>
      </c>
      <c r="L8" s="73">
        <v>4</v>
      </c>
      <c r="M8" s="73">
        <v>4</v>
      </c>
      <c r="N8" s="73">
        <v>4</v>
      </c>
      <c r="O8" s="73">
        <v>4</v>
      </c>
      <c r="P8" s="73">
        <v>4</v>
      </c>
      <c r="Q8" s="73">
        <v>4</v>
      </c>
      <c r="R8" s="73">
        <v>4</v>
      </c>
      <c r="S8" s="74">
        <v>4</v>
      </c>
      <c r="T8" s="83">
        <f t="shared" si="0"/>
        <v>3.6666666666666665</v>
      </c>
      <c r="U8" s="83">
        <f t="shared" si="1"/>
        <v>-71.642175818509941</v>
      </c>
    </row>
    <row r="9" spans="1:21" ht="15.5" x14ac:dyDescent="0.3">
      <c r="A9" s="20" t="s">
        <v>2342</v>
      </c>
      <c r="B9" s="21" t="s">
        <v>2322</v>
      </c>
      <c r="C9" s="22">
        <v>375.41</v>
      </c>
      <c r="D9" s="13">
        <v>100</v>
      </c>
      <c r="E9" s="72">
        <v>1</v>
      </c>
      <c r="F9" s="73">
        <v>1</v>
      </c>
      <c r="G9" s="73">
        <v>1</v>
      </c>
      <c r="H9" s="73">
        <v>1</v>
      </c>
      <c r="I9" s="73">
        <v>1</v>
      </c>
      <c r="J9" s="73">
        <v>1</v>
      </c>
      <c r="K9" s="73">
        <v>1</v>
      </c>
      <c r="L9" s="73">
        <v>1</v>
      </c>
      <c r="M9" s="73">
        <v>1</v>
      </c>
      <c r="N9" s="73">
        <v>1</v>
      </c>
      <c r="O9" s="73">
        <v>1</v>
      </c>
      <c r="P9" s="73">
        <v>1</v>
      </c>
      <c r="Q9" s="73">
        <v>1</v>
      </c>
      <c r="R9" s="73">
        <v>1</v>
      </c>
      <c r="S9" s="74">
        <v>1</v>
      </c>
      <c r="T9" s="83">
        <f t="shared" si="0"/>
        <v>1</v>
      </c>
      <c r="U9" s="83">
        <f t="shared" si="1"/>
        <v>-92.26604795050271</v>
      </c>
    </row>
    <row r="10" spans="1:21" ht="15.5" x14ac:dyDescent="0.3">
      <c r="A10" s="20" t="s">
        <v>2343</v>
      </c>
      <c r="B10" s="267" t="s">
        <v>2323</v>
      </c>
      <c r="C10" s="22">
        <v>437.52</v>
      </c>
      <c r="D10" s="13">
        <v>100</v>
      </c>
      <c r="E10" s="72">
        <v>1</v>
      </c>
      <c r="F10" s="73">
        <v>2</v>
      </c>
      <c r="G10" s="73">
        <v>3</v>
      </c>
      <c r="H10" s="73">
        <v>3</v>
      </c>
      <c r="I10" s="73">
        <v>4</v>
      </c>
      <c r="J10" s="73">
        <v>4</v>
      </c>
      <c r="K10" s="73">
        <v>4</v>
      </c>
      <c r="L10" s="73">
        <v>4</v>
      </c>
      <c r="M10" s="73">
        <v>4</v>
      </c>
      <c r="N10" s="73">
        <v>7</v>
      </c>
      <c r="O10" s="73">
        <v>7</v>
      </c>
      <c r="P10" s="73">
        <v>10</v>
      </c>
      <c r="Q10" s="73">
        <v>10</v>
      </c>
      <c r="R10" s="73">
        <v>10</v>
      </c>
      <c r="S10" s="74">
        <v>10</v>
      </c>
      <c r="T10" s="83">
        <f t="shared" si="0"/>
        <v>5.5333333333333332</v>
      </c>
      <c r="U10" s="83">
        <f t="shared" si="1"/>
        <v>-57.205465326114982</v>
      </c>
    </row>
    <row r="11" spans="1:21" ht="15.5" x14ac:dyDescent="0.3">
      <c r="A11" s="20" t="s">
        <v>2344</v>
      </c>
      <c r="B11" s="268" t="s">
        <v>2324</v>
      </c>
      <c r="C11" s="22">
        <v>450.34</v>
      </c>
      <c r="D11" s="13">
        <v>100</v>
      </c>
      <c r="E11" s="72">
        <v>1</v>
      </c>
      <c r="F11" s="73">
        <v>1</v>
      </c>
      <c r="G11" s="73">
        <v>1</v>
      </c>
      <c r="H11" s="73">
        <v>1</v>
      </c>
      <c r="I11" s="73">
        <v>1</v>
      </c>
      <c r="J11" s="73">
        <v>1</v>
      </c>
      <c r="K11" s="73">
        <v>1</v>
      </c>
      <c r="L11" s="73">
        <v>1</v>
      </c>
      <c r="M11" s="73">
        <v>1</v>
      </c>
      <c r="N11" s="73">
        <v>1</v>
      </c>
      <c r="O11" s="73">
        <v>1</v>
      </c>
      <c r="P11" s="73">
        <v>1</v>
      </c>
      <c r="Q11" s="73">
        <v>1</v>
      </c>
      <c r="R11" s="73">
        <v>1</v>
      </c>
      <c r="S11" s="74">
        <v>1</v>
      </c>
      <c r="T11" s="83">
        <f t="shared" si="0"/>
        <v>1</v>
      </c>
      <c r="U11" s="83">
        <f t="shared" si="1"/>
        <v>-92.26604795050271</v>
      </c>
    </row>
    <row r="12" spans="1:21" ht="15.5" x14ac:dyDescent="0.3">
      <c r="A12" s="20" t="s">
        <v>2345</v>
      </c>
      <c r="B12" s="194" t="s">
        <v>2325</v>
      </c>
      <c r="C12" s="22">
        <v>446.9</v>
      </c>
      <c r="D12" s="13">
        <v>100</v>
      </c>
      <c r="E12" s="72">
        <v>1</v>
      </c>
      <c r="F12" s="73">
        <v>2</v>
      </c>
      <c r="G12" s="73">
        <v>4</v>
      </c>
      <c r="H12" s="73">
        <v>4</v>
      </c>
      <c r="I12" s="73">
        <v>4</v>
      </c>
      <c r="J12" s="73">
        <v>4</v>
      </c>
      <c r="K12" s="73">
        <v>4</v>
      </c>
      <c r="L12" s="73">
        <v>4</v>
      </c>
      <c r="M12" s="73">
        <v>4</v>
      </c>
      <c r="N12" s="73">
        <v>4</v>
      </c>
      <c r="O12" s="73">
        <v>4</v>
      </c>
      <c r="P12" s="73">
        <v>4</v>
      </c>
      <c r="Q12" s="73">
        <v>4</v>
      </c>
      <c r="R12" s="73">
        <v>4</v>
      </c>
      <c r="S12" s="74">
        <v>4</v>
      </c>
      <c r="T12" s="83">
        <f t="shared" si="0"/>
        <v>3.6666666666666665</v>
      </c>
      <c r="U12" s="83">
        <f t="shared" si="1"/>
        <v>-71.642175818509941</v>
      </c>
    </row>
    <row r="13" spans="1:21" ht="15.5" x14ac:dyDescent="0.3">
      <c r="A13" s="20" t="s">
        <v>2346</v>
      </c>
      <c r="B13" s="194" t="s">
        <v>2326</v>
      </c>
      <c r="C13" s="22" t="s">
        <v>2347</v>
      </c>
      <c r="D13" s="13">
        <v>100</v>
      </c>
      <c r="E13" s="72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4">
        <v>0</v>
      </c>
      <c r="T13" s="83">
        <f t="shared" si="0"/>
        <v>0</v>
      </c>
      <c r="U13" s="83">
        <f t="shared" si="1"/>
        <v>-100</v>
      </c>
    </row>
    <row r="14" spans="1:21" ht="15.5" x14ac:dyDescent="0.3">
      <c r="A14" s="20" t="s">
        <v>2348</v>
      </c>
      <c r="B14" s="194" t="s">
        <v>2327</v>
      </c>
      <c r="C14" s="22" t="s">
        <v>2349</v>
      </c>
      <c r="D14" s="13">
        <v>100</v>
      </c>
      <c r="E14" s="72">
        <v>3</v>
      </c>
      <c r="F14" s="73">
        <v>3</v>
      </c>
      <c r="G14" s="73">
        <v>4</v>
      </c>
      <c r="H14" s="73">
        <v>4</v>
      </c>
      <c r="I14" s="73">
        <v>4</v>
      </c>
      <c r="J14" s="73">
        <v>4</v>
      </c>
      <c r="K14" s="73">
        <v>5</v>
      </c>
      <c r="L14" s="73">
        <v>5</v>
      </c>
      <c r="M14" s="73">
        <v>7</v>
      </c>
      <c r="N14" s="73">
        <v>10</v>
      </c>
      <c r="O14" s="73">
        <v>10</v>
      </c>
      <c r="P14" s="73">
        <v>10</v>
      </c>
      <c r="Q14" s="73">
        <v>10</v>
      </c>
      <c r="R14" s="73">
        <v>10</v>
      </c>
      <c r="S14" s="74">
        <v>10</v>
      </c>
      <c r="T14" s="83">
        <f t="shared" si="0"/>
        <v>6.6</v>
      </c>
      <c r="U14" s="83">
        <f t="shared" si="1"/>
        <v>-48.95591647331787</v>
      </c>
    </row>
    <row r="15" spans="1:21" ht="15.5" x14ac:dyDescent="0.3">
      <c r="A15" s="20" t="s">
        <v>2350</v>
      </c>
      <c r="B15" s="194" t="s">
        <v>2328</v>
      </c>
      <c r="C15" s="22" t="s">
        <v>2351</v>
      </c>
      <c r="D15" s="13">
        <v>100</v>
      </c>
      <c r="E15" s="72">
        <v>5</v>
      </c>
      <c r="F15" s="73">
        <v>5</v>
      </c>
      <c r="G15" s="73">
        <v>9</v>
      </c>
      <c r="H15" s="73">
        <v>9</v>
      </c>
      <c r="I15" s="73">
        <v>9</v>
      </c>
      <c r="J15" s="73">
        <v>9</v>
      </c>
      <c r="K15" s="73">
        <v>10</v>
      </c>
      <c r="L15" s="73">
        <v>10</v>
      </c>
      <c r="M15" s="73">
        <v>10</v>
      </c>
      <c r="N15" s="73">
        <v>10</v>
      </c>
      <c r="O15" s="73">
        <v>10</v>
      </c>
      <c r="P15" s="73">
        <v>10</v>
      </c>
      <c r="Q15" s="73">
        <v>10</v>
      </c>
      <c r="R15" s="73">
        <v>10</v>
      </c>
      <c r="S15" s="74">
        <v>10</v>
      </c>
      <c r="T15" s="83">
        <f t="shared" si="0"/>
        <v>9.0666666666666664</v>
      </c>
      <c r="U15" s="83">
        <f t="shared" si="1"/>
        <v>-29.878834751224542</v>
      </c>
    </row>
    <row r="16" spans="1:21" ht="15.5" x14ac:dyDescent="0.3">
      <c r="A16" s="20" t="s">
        <v>2352</v>
      </c>
      <c r="B16" s="194" t="s">
        <v>2329</v>
      </c>
      <c r="C16" s="22" t="s">
        <v>2353</v>
      </c>
      <c r="D16" s="13">
        <v>100</v>
      </c>
      <c r="E16" s="72">
        <v>3</v>
      </c>
      <c r="F16" s="73">
        <v>10</v>
      </c>
      <c r="G16" s="73">
        <v>10</v>
      </c>
      <c r="H16" s="73">
        <v>11</v>
      </c>
      <c r="I16" s="73">
        <v>11</v>
      </c>
      <c r="J16" s="73">
        <v>11</v>
      </c>
      <c r="K16" s="73">
        <v>11</v>
      </c>
      <c r="L16" s="73">
        <v>13</v>
      </c>
      <c r="M16" s="73">
        <v>13</v>
      </c>
      <c r="N16" s="73">
        <v>13</v>
      </c>
      <c r="O16" s="73">
        <v>13</v>
      </c>
      <c r="P16" s="73">
        <v>14</v>
      </c>
      <c r="Q16" s="73">
        <v>14</v>
      </c>
      <c r="R16" s="73">
        <v>16</v>
      </c>
      <c r="S16" s="74">
        <v>16</v>
      </c>
      <c r="T16" s="83">
        <f t="shared" si="0"/>
        <v>11.933333333333334</v>
      </c>
      <c r="U16" s="83">
        <f t="shared" si="1"/>
        <v>-7.7081722093322984</v>
      </c>
    </row>
    <row r="17" spans="1:21" ht="15.5" x14ac:dyDescent="0.3">
      <c r="A17" s="20" t="s">
        <v>2354</v>
      </c>
      <c r="B17" s="194" t="s">
        <v>2330</v>
      </c>
      <c r="C17" s="22" t="s">
        <v>2355</v>
      </c>
      <c r="D17" s="13">
        <v>100</v>
      </c>
      <c r="E17" s="72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4"/>
      <c r="T17" s="83">
        <f t="shared" si="0"/>
        <v>0</v>
      </c>
      <c r="U17" s="83">
        <f t="shared" si="1"/>
        <v>-100</v>
      </c>
    </row>
    <row r="18" spans="1:21" ht="15.5" x14ac:dyDescent="0.3">
      <c r="A18" s="20" t="s">
        <v>2356</v>
      </c>
      <c r="B18" s="194" t="s">
        <v>2331</v>
      </c>
      <c r="C18" s="22" t="s">
        <v>2357</v>
      </c>
      <c r="D18" s="13">
        <v>100</v>
      </c>
      <c r="E18" s="72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4">
        <v>0</v>
      </c>
      <c r="T18" s="83">
        <f t="shared" si="0"/>
        <v>0</v>
      </c>
      <c r="U18" s="83">
        <f t="shared" si="1"/>
        <v>-100</v>
      </c>
    </row>
    <row r="19" spans="1:21" ht="15.5" x14ac:dyDescent="0.3">
      <c r="A19" s="20" t="s">
        <v>2358</v>
      </c>
      <c r="B19" s="194" t="s">
        <v>2332</v>
      </c>
      <c r="C19" s="22" t="s">
        <v>2359</v>
      </c>
      <c r="D19" s="13">
        <v>100</v>
      </c>
      <c r="E19" s="72">
        <v>1</v>
      </c>
      <c r="F19" s="73">
        <v>1</v>
      </c>
      <c r="G19" s="73">
        <v>2</v>
      </c>
      <c r="H19" s="73">
        <v>2</v>
      </c>
      <c r="I19" s="73">
        <v>2</v>
      </c>
      <c r="J19" s="73">
        <v>2</v>
      </c>
      <c r="K19" s="73">
        <v>2</v>
      </c>
      <c r="L19" s="73">
        <v>2</v>
      </c>
      <c r="M19" s="73">
        <v>2</v>
      </c>
      <c r="N19" s="73">
        <v>2</v>
      </c>
      <c r="O19" s="73">
        <v>2</v>
      </c>
      <c r="P19" s="73">
        <v>2</v>
      </c>
      <c r="Q19" s="73">
        <v>2</v>
      </c>
      <c r="R19" s="73">
        <v>2</v>
      </c>
      <c r="S19" s="74">
        <v>2</v>
      </c>
      <c r="T19" s="83">
        <f t="shared" si="0"/>
        <v>1.8666666666666667</v>
      </c>
      <c r="U19" s="83">
        <f t="shared" si="1"/>
        <v>-85.563289507605049</v>
      </c>
    </row>
    <row r="20" spans="1:21" ht="15.5" x14ac:dyDescent="0.3">
      <c r="A20" s="20" t="s">
        <v>2360</v>
      </c>
      <c r="B20" s="194" t="s">
        <v>2333</v>
      </c>
      <c r="C20" s="22" t="s">
        <v>2361</v>
      </c>
      <c r="D20" s="13">
        <v>100</v>
      </c>
      <c r="E20" s="72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4">
        <v>0</v>
      </c>
      <c r="T20" s="83">
        <f t="shared" si="0"/>
        <v>0</v>
      </c>
      <c r="U20" s="83">
        <f t="shared" si="1"/>
        <v>-100</v>
      </c>
    </row>
    <row r="21" spans="1:21" ht="15.5" x14ac:dyDescent="0.3">
      <c r="A21" s="20" t="s">
        <v>2362</v>
      </c>
      <c r="B21" s="194" t="s">
        <v>2334</v>
      </c>
      <c r="C21" s="22">
        <v>276.20999999999998</v>
      </c>
      <c r="D21" s="13">
        <v>100</v>
      </c>
      <c r="E21" s="72">
        <v>7</v>
      </c>
      <c r="F21" s="73">
        <v>7</v>
      </c>
      <c r="G21" s="73">
        <v>7</v>
      </c>
      <c r="H21" s="73">
        <v>7</v>
      </c>
      <c r="I21" s="73">
        <v>7</v>
      </c>
      <c r="J21" s="73">
        <v>9</v>
      </c>
      <c r="K21" s="73">
        <v>9</v>
      </c>
      <c r="L21" s="73">
        <v>9</v>
      </c>
      <c r="M21" s="73">
        <v>9</v>
      </c>
      <c r="N21" s="73">
        <v>10</v>
      </c>
      <c r="O21" s="73">
        <v>10</v>
      </c>
      <c r="P21" s="73">
        <v>10</v>
      </c>
      <c r="Q21" s="73">
        <v>10</v>
      </c>
      <c r="R21" s="73">
        <v>10</v>
      </c>
      <c r="S21" s="74">
        <v>10</v>
      </c>
      <c r="T21" s="83">
        <f t="shared" si="0"/>
        <v>8.7333333333333325</v>
      </c>
      <c r="U21" s="83">
        <f t="shared" si="1"/>
        <v>-32.456818767723647</v>
      </c>
    </row>
    <row r="22" spans="1:21" ht="15.5" x14ac:dyDescent="0.3">
      <c r="A22" s="20" t="s">
        <v>2363</v>
      </c>
      <c r="B22" s="194" t="s">
        <v>2335</v>
      </c>
      <c r="C22" s="22">
        <v>304.20999999999998</v>
      </c>
      <c r="D22" s="13">
        <v>100</v>
      </c>
      <c r="E22" s="72">
        <v>1</v>
      </c>
      <c r="F22" s="73">
        <v>2</v>
      </c>
      <c r="G22" s="73">
        <v>3</v>
      </c>
      <c r="H22" s="73">
        <v>5</v>
      </c>
      <c r="I22" s="73">
        <v>5</v>
      </c>
      <c r="J22" s="73">
        <v>7</v>
      </c>
      <c r="K22" s="73">
        <v>7</v>
      </c>
      <c r="L22" s="73">
        <v>7</v>
      </c>
      <c r="M22" s="73">
        <v>7</v>
      </c>
      <c r="N22" s="73">
        <v>7</v>
      </c>
      <c r="O22" s="73">
        <v>7</v>
      </c>
      <c r="P22" s="73">
        <v>7</v>
      </c>
      <c r="Q22" s="73">
        <v>7</v>
      </c>
      <c r="R22" s="73">
        <v>7</v>
      </c>
      <c r="S22" s="74">
        <v>7</v>
      </c>
      <c r="T22" s="83">
        <f t="shared" si="0"/>
        <v>5.7333333333333334</v>
      </c>
      <c r="U22" s="83">
        <f t="shared" si="1"/>
        <v>-55.658674916215524</v>
      </c>
    </row>
    <row r="23" spans="1:21" ht="15.5" x14ac:dyDescent="0.3">
      <c r="A23" s="20" t="s">
        <v>2364</v>
      </c>
      <c r="B23" s="194" t="s">
        <v>2336</v>
      </c>
      <c r="C23" s="35" t="s">
        <v>2365</v>
      </c>
      <c r="D23" s="13">
        <v>100</v>
      </c>
      <c r="E23" s="72">
        <v>0</v>
      </c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4">
        <v>0</v>
      </c>
      <c r="T23" s="83">
        <f t="shared" si="0"/>
        <v>0</v>
      </c>
      <c r="U23" s="83">
        <f t="shared" si="1"/>
        <v>-100</v>
      </c>
    </row>
    <row r="24" spans="1:21" ht="15.5" x14ac:dyDescent="0.35">
      <c r="T24" s="3"/>
      <c r="U24" s="3"/>
    </row>
    <row r="25" spans="1:21" ht="15.5" x14ac:dyDescent="0.35">
      <c r="T25" s="3"/>
      <c r="U25" s="3"/>
    </row>
    <row r="26" spans="1:21" ht="15.5" x14ac:dyDescent="0.35">
      <c r="T26" s="3"/>
      <c r="U26" s="3"/>
    </row>
    <row r="27" spans="1:21" ht="15.5" x14ac:dyDescent="0.35">
      <c r="T27" s="3"/>
      <c r="U27" s="3"/>
    </row>
    <row r="28" spans="1:21" ht="15.5" x14ac:dyDescent="0.35">
      <c r="T28" s="3"/>
      <c r="U28" s="3"/>
    </row>
    <row r="29" spans="1:21" ht="15.5" x14ac:dyDescent="0.35">
      <c r="T29" s="3"/>
      <c r="U29" s="3"/>
    </row>
    <row r="30" spans="1:21" ht="15.5" x14ac:dyDescent="0.35">
      <c r="T30" s="3"/>
      <c r="U30" s="3"/>
    </row>
    <row r="31" spans="1:21" ht="15.5" x14ac:dyDescent="0.35">
      <c r="T31" s="3"/>
      <c r="U31" s="3"/>
    </row>
    <row r="32" spans="1:21" ht="15.5" x14ac:dyDescent="0.35">
      <c r="T32" s="3"/>
      <c r="U32" s="3"/>
    </row>
    <row r="33" spans="20:21" ht="15.5" x14ac:dyDescent="0.35">
      <c r="T33" s="3"/>
      <c r="U33" s="3"/>
    </row>
    <row r="34" spans="20:21" ht="15.5" x14ac:dyDescent="0.35">
      <c r="T34" s="3"/>
      <c r="U34" s="3"/>
    </row>
  </sheetData>
  <mergeCells count="7">
    <mergeCell ref="E1:S1"/>
    <mergeCell ref="A1:A2"/>
    <mergeCell ref="B1:B2"/>
    <mergeCell ref="D1:D2"/>
    <mergeCell ref="C1:C2"/>
    <mergeCell ref="U1:U2"/>
    <mergeCell ref="T1:T2"/>
  </mergeCells>
  <phoneticPr fontId="2" type="noConversion"/>
  <conditionalFormatting sqref="C4 C20:C23">
    <cfRule type="expression" dxfId="0" priority="3" stopIfTrue="1">
      <formula>AND(SUMPRODUCT(IFERROR(1*(($C:$C&amp;"x")=(C4&amp;"x")),0))&gt;1,NOT(ISBLANK(C4)))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5"/>
  <sheetViews>
    <sheetView zoomScale="70" zoomScaleNormal="70" workbookViewId="0">
      <selection activeCell="N15" sqref="N15"/>
    </sheetView>
  </sheetViews>
  <sheetFormatPr defaultColWidth="11.58203125" defaultRowHeight="14" x14ac:dyDescent="0.3"/>
  <cols>
    <col min="1" max="1" width="24.33203125" customWidth="1"/>
    <col min="2" max="2" width="16.33203125" customWidth="1"/>
    <col min="3" max="3" width="18.6640625" customWidth="1"/>
    <col min="4" max="4" width="15" customWidth="1"/>
    <col min="5" max="5" width="4.6640625" customWidth="1"/>
    <col min="6" max="6" width="3.25" customWidth="1"/>
    <col min="7" max="7" width="4.4140625" customWidth="1"/>
    <col min="8" max="8" width="5.33203125" customWidth="1"/>
    <col min="9" max="9" width="5.08203125" customWidth="1"/>
    <col min="10" max="10" width="4.9140625" customWidth="1"/>
    <col min="11" max="11" width="4.25" customWidth="1"/>
    <col min="12" max="13" width="4.6640625" customWidth="1"/>
    <col min="14" max="14" width="4.9140625" customWidth="1"/>
    <col min="15" max="15" width="5.33203125" customWidth="1"/>
    <col min="16" max="16" width="5.08203125" customWidth="1"/>
    <col min="17" max="17" width="4.5" customWidth="1"/>
    <col min="18" max="18" width="3.9140625" customWidth="1"/>
    <col min="19" max="19" width="4.6640625" customWidth="1"/>
    <col min="20" max="20" width="22" customWidth="1"/>
    <col min="21" max="21" width="21.1640625" customWidth="1"/>
  </cols>
  <sheetData>
    <row r="1" spans="1:21" ht="15" x14ac:dyDescent="0.3">
      <c r="A1" s="128" t="s">
        <v>0</v>
      </c>
      <c r="B1" s="128" t="s">
        <v>1</v>
      </c>
      <c r="C1" s="128" t="s">
        <v>2</v>
      </c>
      <c r="D1" s="254" t="s">
        <v>2370</v>
      </c>
      <c r="E1" s="12" t="s">
        <v>2398</v>
      </c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252" t="s">
        <v>4</v>
      </c>
      <c r="U1" s="252" t="s">
        <v>5</v>
      </c>
    </row>
    <row r="2" spans="1:21" ht="15" x14ac:dyDescent="0.3">
      <c r="A2" s="129"/>
      <c r="B2" s="129"/>
      <c r="C2" s="129"/>
      <c r="D2" s="255"/>
      <c r="E2" s="80" t="s">
        <v>2383</v>
      </c>
      <c r="F2" s="81" t="s">
        <v>2384</v>
      </c>
      <c r="G2" s="81" t="s">
        <v>2385</v>
      </c>
      <c r="H2" s="81" t="s">
        <v>2386</v>
      </c>
      <c r="I2" s="81" t="s">
        <v>2387</v>
      </c>
      <c r="J2" s="81" t="s">
        <v>2388</v>
      </c>
      <c r="K2" s="81" t="s">
        <v>2389</v>
      </c>
      <c r="L2" s="81" t="s">
        <v>2390</v>
      </c>
      <c r="M2" s="81" t="s">
        <v>2391</v>
      </c>
      <c r="N2" s="81" t="s">
        <v>2392</v>
      </c>
      <c r="O2" s="81" t="s">
        <v>2393</v>
      </c>
      <c r="P2" s="81" t="s">
        <v>2394</v>
      </c>
      <c r="Q2" s="81" t="s">
        <v>2395</v>
      </c>
      <c r="R2" s="81" t="s">
        <v>2396</v>
      </c>
      <c r="S2" s="82" t="s">
        <v>2397</v>
      </c>
      <c r="T2" s="253"/>
      <c r="U2" s="253"/>
    </row>
    <row r="3" spans="1:21" ht="15.5" x14ac:dyDescent="0.3">
      <c r="A3" s="20" t="s">
        <v>6</v>
      </c>
      <c r="B3" s="13"/>
      <c r="C3" s="13"/>
      <c r="D3" s="20">
        <v>0</v>
      </c>
      <c r="E3" s="125">
        <v>3</v>
      </c>
      <c r="F3" s="126">
        <v>3</v>
      </c>
      <c r="G3" s="126">
        <v>5</v>
      </c>
      <c r="H3" s="126">
        <v>6</v>
      </c>
      <c r="I3" s="126">
        <v>6</v>
      </c>
      <c r="J3" s="126">
        <v>7</v>
      </c>
      <c r="K3" s="126">
        <v>16</v>
      </c>
      <c r="L3" s="126">
        <v>16</v>
      </c>
      <c r="M3" s="126">
        <v>16</v>
      </c>
      <c r="N3" s="126">
        <v>16</v>
      </c>
      <c r="O3" s="126">
        <v>16</v>
      </c>
      <c r="P3" s="126">
        <v>16</v>
      </c>
      <c r="Q3" s="126">
        <v>16</v>
      </c>
      <c r="R3" s="126">
        <v>19</v>
      </c>
      <c r="S3" s="127">
        <v>20</v>
      </c>
      <c r="T3" s="83">
        <f>AVERAGE(E3:S3)</f>
        <v>12.066666666666666</v>
      </c>
      <c r="U3" s="83"/>
    </row>
    <row r="4" spans="1:21" ht="15.5" x14ac:dyDescent="0.3">
      <c r="A4" s="20" t="s">
        <v>2366</v>
      </c>
      <c r="B4" s="20" t="s">
        <v>2367</v>
      </c>
      <c r="C4" s="22">
        <v>165.62</v>
      </c>
      <c r="D4" s="20" t="s">
        <v>2371</v>
      </c>
      <c r="E4" s="125">
        <v>3</v>
      </c>
      <c r="F4" s="126">
        <v>5</v>
      </c>
      <c r="G4" s="126">
        <v>6</v>
      </c>
      <c r="H4" s="126">
        <v>11</v>
      </c>
      <c r="I4" s="126">
        <v>12</v>
      </c>
      <c r="J4" s="126">
        <v>16</v>
      </c>
      <c r="K4" s="126">
        <v>16</v>
      </c>
      <c r="L4" s="126">
        <v>16</v>
      </c>
      <c r="M4" s="126">
        <v>16</v>
      </c>
      <c r="N4" s="126">
        <v>17</v>
      </c>
      <c r="O4" s="126">
        <v>18</v>
      </c>
      <c r="P4" s="126">
        <v>19</v>
      </c>
      <c r="Q4" s="126">
        <v>20</v>
      </c>
      <c r="R4" s="126">
        <v>21</v>
      </c>
      <c r="S4" s="127">
        <v>22</v>
      </c>
      <c r="T4" s="83">
        <f t="shared" ref="T4:T5" si="0">AVERAGE(E4:S4)</f>
        <v>14.533333333333333</v>
      </c>
      <c r="U4" s="83">
        <f>(T4-$T$3)/$T$3*100</f>
        <v>20.441988950276244</v>
      </c>
    </row>
    <row r="5" spans="1:21" ht="15.5" x14ac:dyDescent="0.3">
      <c r="A5" s="20" t="s">
        <v>2368</v>
      </c>
      <c r="B5" s="22" t="s">
        <v>2369</v>
      </c>
      <c r="C5" s="22">
        <v>914.19</v>
      </c>
      <c r="D5" s="20" t="s">
        <v>2372</v>
      </c>
      <c r="E5" s="125">
        <v>3</v>
      </c>
      <c r="F5" s="126">
        <v>6</v>
      </c>
      <c r="G5" s="126">
        <v>6</v>
      </c>
      <c r="H5" s="126">
        <v>8</v>
      </c>
      <c r="I5" s="126">
        <v>9</v>
      </c>
      <c r="J5" s="126">
        <v>12</v>
      </c>
      <c r="K5" s="126">
        <v>13</v>
      </c>
      <c r="L5" s="126">
        <v>16</v>
      </c>
      <c r="M5" s="126">
        <v>16</v>
      </c>
      <c r="N5" s="126">
        <v>20</v>
      </c>
      <c r="O5" s="126">
        <v>20</v>
      </c>
      <c r="P5" s="126">
        <v>21</v>
      </c>
      <c r="Q5" s="126">
        <v>21</v>
      </c>
      <c r="R5" s="126">
        <v>22</v>
      </c>
      <c r="S5" s="127">
        <v>22</v>
      </c>
      <c r="T5" s="83">
        <f t="shared" si="0"/>
        <v>14.333333333333334</v>
      </c>
      <c r="U5" s="83">
        <f>(T5-$T$3)/$T$3*100</f>
        <v>18.784530386740339</v>
      </c>
    </row>
  </sheetData>
  <mergeCells count="7">
    <mergeCell ref="U1:U2"/>
    <mergeCell ref="E1:S1"/>
    <mergeCell ref="A1:A2"/>
    <mergeCell ref="B1:B2"/>
    <mergeCell ref="C1:C2"/>
    <mergeCell ref="D1:D2"/>
    <mergeCell ref="T1:T2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9"/>
  <sheetViews>
    <sheetView zoomScale="70" zoomScaleNormal="70" workbookViewId="0">
      <selection activeCell="D11" sqref="D11"/>
    </sheetView>
  </sheetViews>
  <sheetFormatPr defaultColWidth="11.58203125" defaultRowHeight="14" x14ac:dyDescent="0.3"/>
  <cols>
    <col min="1" max="1" width="28" style="2" customWidth="1"/>
    <col min="2" max="2" width="18.4140625" style="2" customWidth="1"/>
    <col min="3" max="3" width="17.1640625" style="2" customWidth="1"/>
    <col min="4" max="4" width="18" style="2" customWidth="1"/>
    <col min="5" max="5" width="7.5" style="2" customWidth="1"/>
    <col min="6" max="6" width="6.9140625" style="2" customWidth="1"/>
    <col min="7" max="7" width="6.58203125" style="2" customWidth="1"/>
    <col min="8" max="9" width="5.9140625" style="2" customWidth="1"/>
    <col min="10" max="10" width="5.83203125" style="2" customWidth="1"/>
    <col min="11" max="11" width="6.08203125" style="2" customWidth="1"/>
    <col min="12" max="12" width="6.1640625" style="2" customWidth="1"/>
    <col min="13" max="13" width="5.5" style="2" customWidth="1"/>
    <col min="14" max="14" width="5.33203125" style="2" customWidth="1"/>
    <col min="15" max="16" width="5.75" style="2" customWidth="1"/>
    <col min="17" max="18" width="5.58203125" style="2" customWidth="1"/>
    <col min="19" max="19" width="5.83203125" style="2" customWidth="1"/>
    <col min="20" max="20" width="19" style="2" customWidth="1"/>
    <col min="21" max="21" width="16.75" style="2" customWidth="1"/>
    <col min="22" max="22" width="10.75" style="5"/>
  </cols>
  <sheetData>
    <row r="1" spans="1:21" ht="15" x14ac:dyDescent="0.3">
      <c r="A1" s="128" t="s">
        <v>0</v>
      </c>
      <c r="B1" s="128" t="s">
        <v>1</v>
      </c>
      <c r="C1" s="128" t="s">
        <v>2</v>
      </c>
      <c r="D1" s="128" t="s">
        <v>3</v>
      </c>
      <c r="E1" s="10" t="s">
        <v>2398</v>
      </c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30" t="s">
        <v>4</v>
      </c>
      <c r="U1" s="130" t="s">
        <v>5</v>
      </c>
    </row>
    <row r="2" spans="1:21" ht="15" x14ac:dyDescent="0.3">
      <c r="A2" s="129"/>
      <c r="B2" s="129"/>
      <c r="C2" s="129"/>
      <c r="D2" s="129"/>
      <c r="E2" s="77" t="s">
        <v>2383</v>
      </c>
      <c r="F2" s="78" t="s">
        <v>2384</v>
      </c>
      <c r="G2" s="78" t="s">
        <v>2385</v>
      </c>
      <c r="H2" s="78" t="s">
        <v>2386</v>
      </c>
      <c r="I2" s="78" t="s">
        <v>2387</v>
      </c>
      <c r="J2" s="78" t="s">
        <v>2388</v>
      </c>
      <c r="K2" s="78" t="s">
        <v>2389</v>
      </c>
      <c r="L2" s="78" t="s">
        <v>2390</v>
      </c>
      <c r="M2" s="78" t="s">
        <v>2391</v>
      </c>
      <c r="N2" s="78" t="s">
        <v>2392</v>
      </c>
      <c r="O2" s="78" t="s">
        <v>2393</v>
      </c>
      <c r="P2" s="78" t="s">
        <v>2394</v>
      </c>
      <c r="Q2" s="78" t="s">
        <v>2395</v>
      </c>
      <c r="R2" s="78" t="s">
        <v>2396</v>
      </c>
      <c r="S2" s="79" t="s">
        <v>2397</v>
      </c>
      <c r="T2" s="131"/>
      <c r="U2" s="131"/>
    </row>
    <row r="3" spans="1:21" ht="15.5" x14ac:dyDescent="0.3">
      <c r="A3" s="132" t="s">
        <v>40</v>
      </c>
      <c r="B3" s="132"/>
      <c r="C3" s="132"/>
      <c r="D3" s="132">
        <v>0</v>
      </c>
      <c r="E3" s="72">
        <v>5</v>
      </c>
      <c r="F3" s="73">
        <v>5</v>
      </c>
      <c r="G3" s="73">
        <v>11</v>
      </c>
      <c r="H3" s="73">
        <v>14</v>
      </c>
      <c r="I3" s="73">
        <v>14</v>
      </c>
      <c r="J3" s="73">
        <v>14</v>
      </c>
      <c r="K3" s="73">
        <v>16</v>
      </c>
      <c r="L3" s="73">
        <v>17</v>
      </c>
      <c r="M3" s="73">
        <v>17</v>
      </c>
      <c r="N3" s="73">
        <v>17</v>
      </c>
      <c r="O3" s="73">
        <v>17</v>
      </c>
      <c r="P3" s="73">
        <v>17</v>
      </c>
      <c r="Q3" s="73">
        <v>18</v>
      </c>
      <c r="R3" s="73"/>
      <c r="S3" s="74"/>
      <c r="T3" s="58">
        <f>AVERAGE(E3:S4)</f>
        <v>14.785714285714286</v>
      </c>
      <c r="U3" s="12"/>
    </row>
    <row r="4" spans="1:21" ht="15.5" x14ac:dyDescent="0.3">
      <c r="A4" s="133"/>
      <c r="B4" s="133"/>
      <c r="C4" s="133"/>
      <c r="D4" s="133"/>
      <c r="E4" s="72">
        <v>11</v>
      </c>
      <c r="F4" s="73">
        <v>12</v>
      </c>
      <c r="G4" s="73">
        <v>12</v>
      </c>
      <c r="H4" s="73">
        <v>14</v>
      </c>
      <c r="I4" s="73">
        <v>14</v>
      </c>
      <c r="J4" s="73">
        <v>14</v>
      </c>
      <c r="K4" s="73">
        <v>14</v>
      </c>
      <c r="L4" s="73">
        <v>14</v>
      </c>
      <c r="M4" s="73">
        <v>14</v>
      </c>
      <c r="N4" s="73">
        <v>16</v>
      </c>
      <c r="O4" s="73">
        <v>17</v>
      </c>
      <c r="P4" s="73">
        <v>17</v>
      </c>
      <c r="Q4" s="73">
        <v>18</v>
      </c>
      <c r="R4" s="73">
        <v>21</v>
      </c>
      <c r="S4" s="74">
        <v>24</v>
      </c>
      <c r="T4" s="58"/>
      <c r="U4" s="12"/>
    </row>
    <row r="5" spans="1:21" ht="13" customHeight="1" x14ac:dyDescent="0.3">
      <c r="A5" s="14" t="s">
        <v>41</v>
      </c>
      <c r="B5" s="15" t="s">
        <v>42</v>
      </c>
      <c r="C5" s="16">
        <v>388.46</v>
      </c>
      <c r="D5" s="17">
        <v>100</v>
      </c>
      <c r="E5" s="75">
        <v>2</v>
      </c>
      <c r="F5" s="11">
        <v>2</v>
      </c>
      <c r="G5" s="11">
        <v>2</v>
      </c>
      <c r="H5" s="11">
        <v>7</v>
      </c>
      <c r="I5" s="11">
        <v>9</v>
      </c>
      <c r="J5" s="11">
        <v>11</v>
      </c>
      <c r="K5" s="11">
        <v>11</v>
      </c>
      <c r="L5" s="11">
        <v>12</v>
      </c>
      <c r="M5" s="11">
        <v>14</v>
      </c>
      <c r="N5" s="11">
        <v>14</v>
      </c>
      <c r="O5" s="11">
        <v>15</v>
      </c>
      <c r="P5" s="11">
        <v>15</v>
      </c>
      <c r="Q5" s="11">
        <v>17</v>
      </c>
      <c r="R5" s="11">
        <v>17</v>
      </c>
      <c r="S5" s="76">
        <v>17</v>
      </c>
      <c r="T5" s="18">
        <f>AVERAGE(E5:S5)</f>
        <v>11</v>
      </c>
      <c r="U5" s="19">
        <f>(T5-14.79)/14.79*100</f>
        <v>-25.625422582826229</v>
      </c>
    </row>
    <row r="6" spans="1:21" ht="15.5" x14ac:dyDescent="0.3">
      <c r="A6" s="20" t="s">
        <v>43</v>
      </c>
      <c r="B6" s="21" t="s">
        <v>44</v>
      </c>
      <c r="C6" s="22">
        <v>217.29</v>
      </c>
      <c r="D6" s="13">
        <v>100</v>
      </c>
      <c r="E6" s="72">
        <v>1</v>
      </c>
      <c r="F6" s="73">
        <v>1</v>
      </c>
      <c r="G6" s="73">
        <v>2</v>
      </c>
      <c r="H6" s="73">
        <v>9</v>
      </c>
      <c r="I6" s="73">
        <v>10</v>
      </c>
      <c r="J6" s="73">
        <v>11</v>
      </c>
      <c r="K6" s="73">
        <v>11</v>
      </c>
      <c r="L6" s="73">
        <v>14</v>
      </c>
      <c r="M6" s="73">
        <v>14</v>
      </c>
      <c r="N6" s="73">
        <v>14</v>
      </c>
      <c r="O6" s="73">
        <v>15</v>
      </c>
      <c r="P6" s="73">
        <v>17</v>
      </c>
      <c r="Q6" s="73">
        <v>17</v>
      </c>
      <c r="R6" s="73">
        <v>20</v>
      </c>
      <c r="S6" s="74">
        <v>20</v>
      </c>
      <c r="T6" s="23">
        <f t="shared" ref="T6:T69" si="0">AVERAGE(E6:S6)</f>
        <v>11.733333333333333</v>
      </c>
      <c r="U6" s="24">
        <f t="shared" ref="U6:U69" si="1">(T6-14.79)/14.79*100</f>
        <v>-20.667117421681315</v>
      </c>
    </row>
    <row r="7" spans="1:21" ht="15.5" x14ac:dyDescent="0.3">
      <c r="A7" s="20" t="s">
        <v>45</v>
      </c>
      <c r="B7" s="21" t="s">
        <v>46</v>
      </c>
      <c r="C7" s="22">
        <v>492.52</v>
      </c>
      <c r="D7" s="13">
        <v>100</v>
      </c>
      <c r="E7" s="72">
        <v>1</v>
      </c>
      <c r="F7" s="73">
        <v>1</v>
      </c>
      <c r="G7" s="73">
        <v>1</v>
      </c>
      <c r="H7" s="73">
        <v>1</v>
      </c>
      <c r="I7" s="73">
        <v>1</v>
      </c>
      <c r="J7" s="73">
        <v>2</v>
      </c>
      <c r="K7" s="73">
        <v>2</v>
      </c>
      <c r="L7" s="73">
        <v>3</v>
      </c>
      <c r="M7" s="73">
        <v>3</v>
      </c>
      <c r="N7" s="73">
        <v>8</v>
      </c>
      <c r="O7" s="73">
        <v>9</v>
      </c>
      <c r="P7" s="73">
        <v>9</v>
      </c>
      <c r="Q7" s="73">
        <v>9</v>
      </c>
      <c r="R7" s="73">
        <v>14</v>
      </c>
      <c r="S7" s="74">
        <v>15</v>
      </c>
      <c r="T7" s="23">
        <f t="shared" si="0"/>
        <v>5.2666666666666666</v>
      </c>
      <c r="U7" s="24">
        <f t="shared" si="1"/>
        <v>-64.390353842686508</v>
      </c>
    </row>
    <row r="8" spans="1:21" ht="15.5" x14ac:dyDescent="0.3">
      <c r="A8" s="20" t="s">
        <v>47</v>
      </c>
      <c r="B8" s="25" t="s">
        <v>48</v>
      </c>
      <c r="C8" s="22">
        <v>209.25</v>
      </c>
      <c r="D8" s="13">
        <v>100</v>
      </c>
      <c r="E8" s="72">
        <v>1</v>
      </c>
      <c r="F8" s="73">
        <v>1</v>
      </c>
      <c r="G8" s="73">
        <v>1</v>
      </c>
      <c r="H8" s="73">
        <v>8</v>
      </c>
      <c r="I8" s="73">
        <v>9</v>
      </c>
      <c r="J8" s="73">
        <v>10</v>
      </c>
      <c r="K8" s="73">
        <v>13</v>
      </c>
      <c r="L8" s="73">
        <v>13</v>
      </c>
      <c r="M8" s="73">
        <v>15</v>
      </c>
      <c r="N8" s="73">
        <v>15</v>
      </c>
      <c r="O8" s="73">
        <v>15</v>
      </c>
      <c r="P8" s="73">
        <v>17</v>
      </c>
      <c r="Q8" s="73">
        <v>20</v>
      </c>
      <c r="R8" s="73"/>
      <c r="S8" s="74"/>
      <c r="T8" s="23">
        <f t="shared" si="0"/>
        <v>10.615384615384615</v>
      </c>
      <c r="U8" s="24">
        <f t="shared" si="1"/>
        <v>-28.225932282727413</v>
      </c>
    </row>
    <row r="9" spans="1:21" ht="15.5" x14ac:dyDescent="0.3">
      <c r="A9" s="20" t="s">
        <v>49</v>
      </c>
      <c r="B9" s="26" t="s">
        <v>50</v>
      </c>
      <c r="C9" s="22">
        <v>455.54</v>
      </c>
      <c r="D9" s="13">
        <v>100</v>
      </c>
      <c r="E9" s="72">
        <v>1</v>
      </c>
      <c r="F9" s="73">
        <v>1</v>
      </c>
      <c r="G9" s="73">
        <v>1</v>
      </c>
      <c r="H9" s="73">
        <v>1</v>
      </c>
      <c r="I9" s="73">
        <v>1</v>
      </c>
      <c r="J9" s="73">
        <v>3</v>
      </c>
      <c r="K9" s="73">
        <v>5</v>
      </c>
      <c r="L9" s="73">
        <v>5</v>
      </c>
      <c r="M9" s="73">
        <v>7</v>
      </c>
      <c r="N9" s="73">
        <v>8</v>
      </c>
      <c r="O9" s="73">
        <v>13</v>
      </c>
      <c r="P9" s="73">
        <v>17</v>
      </c>
      <c r="Q9" s="73">
        <v>17</v>
      </c>
      <c r="R9" s="73"/>
      <c r="S9" s="74"/>
      <c r="T9" s="23">
        <f t="shared" si="0"/>
        <v>6.1538461538461542</v>
      </c>
      <c r="U9" s="24">
        <f t="shared" si="1"/>
        <v>-58.391844801581115</v>
      </c>
    </row>
    <row r="10" spans="1:21" ht="15.5" x14ac:dyDescent="0.3">
      <c r="A10" s="20" t="s">
        <v>51</v>
      </c>
      <c r="B10" s="27" t="s">
        <v>52</v>
      </c>
      <c r="C10" s="22">
        <v>405.49</v>
      </c>
      <c r="D10" s="13">
        <v>100</v>
      </c>
      <c r="E10" s="72">
        <v>6</v>
      </c>
      <c r="F10" s="73">
        <v>8</v>
      </c>
      <c r="G10" s="73">
        <v>8</v>
      </c>
      <c r="H10" s="73">
        <v>9</v>
      </c>
      <c r="I10" s="73">
        <v>9</v>
      </c>
      <c r="J10" s="73">
        <v>10</v>
      </c>
      <c r="K10" s="73">
        <v>10</v>
      </c>
      <c r="L10" s="73">
        <v>10</v>
      </c>
      <c r="M10" s="73">
        <v>12</v>
      </c>
      <c r="N10" s="73">
        <v>13</v>
      </c>
      <c r="O10" s="73">
        <v>13</v>
      </c>
      <c r="P10" s="73">
        <v>14</v>
      </c>
      <c r="Q10" s="73">
        <v>14</v>
      </c>
      <c r="R10" s="73">
        <v>15</v>
      </c>
      <c r="S10" s="74">
        <v>19</v>
      </c>
      <c r="T10" s="23">
        <f t="shared" si="0"/>
        <v>11.333333333333334</v>
      </c>
      <c r="U10" s="24">
        <f t="shared" si="1"/>
        <v>-23.371647509578537</v>
      </c>
    </row>
    <row r="11" spans="1:21" ht="15.5" x14ac:dyDescent="0.3">
      <c r="A11" s="20" t="s">
        <v>53</v>
      </c>
      <c r="B11" s="28" t="s">
        <v>54</v>
      </c>
      <c r="C11" s="22">
        <v>384.25</v>
      </c>
      <c r="D11" s="13">
        <v>100</v>
      </c>
      <c r="E11" s="72">
        <v>1</v>
      </c>
      <c r="F11" s="73">
        <v>3</v>
      </c>
      <c r="G11" s="73">
        <v>4</v>
      </c>
      <c r="H11" s="73">
        <v>5</v>
      </c>
      <c r="I11" s="73">
        <v>5</v>
      </c>
      <c r="J11" s="73">
        <v>5</v>
      </c>
      <c r="K11" s="73">
        <v>6</v>
      </c>
      <c r="L11" s="73">
        <v>6</v>
      </c>
      <c r="M11" s="73">
        <v>13</v>
      </c>
      <c r="N11" s="73">
        <v>15</v>
      </c>
      <c r="O11" s="73">
        <v>15</v>
      </c>
      <c r="P11" s="73"/>
      <c r="Q11" s="73"/>
      <c r="R11" s="73"/>
      <c r="S11" s="74"/>
      <c r="T11" s="23">
        <f t="shared" si="0"/>
        <v>7.0909090909090908</v>
      </c>
      <c r="U11" s="24">
        <f t="shared" si="1"/>
        <v>-52.056057532730961</v>
      </c>
    </row>
    <row r="12" spans="1:21" ht="15.5" x14ac:dyDescent="0.3">
      <c r="A12" s="20" t="s">
        <v>53</v>
      </c>
      <c r="B12" s="29" t="s">
        <v>55</v>
      </c>
      <c r="C12" s="22">
        <v>211.21</v>
      </c>
      <c r="D12" s="13">
        <v>100</v>
      </c>
      <c r="E12" s="72">
        <v>2</v>
      </c>
      <c r="F12" s="73">
        <v>14</v>
      </c>
      <c r="G12" s="73">
        <v>14</v>
      </c>
      <c r="H12" s="73">
        <v>14</v>
      </c>
      <c r="I12" s="73">
        <v>15</v>
      </c>
      <c r="J12" s="73">
        <v>16</v>
      </c>
      <c r="K12" s="73">
        <v>16</v>
      </c>
      <c r="L12" s="73">
        <v>17</v>
      </c>
      <c r="M12" s="73">
        <v>17</v>
      </c>
      <c r="N12" s="73">
        <v>18</v>
      </c>
      <c r="O12" s="73">
        <v>22</v>
      </c>
      <c r="P12" s="73">
        <v>15</v>
      </c>
      <c r="Q12" s="73">
        <v>15</v>
      </c>
      <c r="R12" s="73">
        <v>15</v>
      </c>
      <c r="S12" s="74">
        <v>15</v>
      </c>
      <c r="T12" s="23">
        <f t="shared" si="0"/>
        <v>15</v>
      </c>
      <c r="U12" s="24">
        <f t="shared" si="1"/>
        <v>1.4198782961460505</v>
      </c>
    </row>
    <row r="13" spans="1:21" ht="15.5" x14ac:dyDescent="0.3">
      <c r="A13" s="20" t="s">
        <v>56</v>
      </c>
      <c r="B13" s="30" t="s">
        <v>57</v>
      </c>
      <c r="C13" s="22">
        <v>340.29</v>
      </c>
      <c r="D13" s="13">
        <v>100</v>
      </c>
      <c r="E13" s="72">
        <v>9</v>
      </c>
      <c r="F13" s="73">
        <v>10</v>
      </c>
      <c r="G13" s="73">
        <v>10</v>
      </c>
      <c r="H13" s="73">
        <v>10</v>
      </c>
      <c r="I13" s="73">
        <v>11</v>
      </c>
      <c r="J13" s="73">
        <v>11</v>
      </c>
      <c r="K13" s="73">
        <v>11</v>
      </c>
      <c r="L13" s="73">
        <v>15</v>
      </c>
      <c r="M13" s="73">
        <v>15</v>
      </c>
      <c r="N13" s="73">
        <v>17</v>
      </c>
      <c r="O13" s="73">
        <v>17</v>
      </c>
      <c r="P13" s="73">
        <v>17</v>
      </c>
      <c r="Q13" s="73"/>
      <c r="R13" s="73"/>
      <c r="S13" s="74"/>
      <c r="T13" s="23">
        <f t="shared" si="0"/>
        <v>12.75</v>
      </c>
      <c r="U13" s="24">
        <f t="shared" si="1"/>
        <v>-13.793103448275856</v>
      </c>
    </row>
    <row r="14" spans="1:21" ht="15.5" x14ac:dyDescent="0.3">
      <c r="A14" s="20" t="s">
        <v>58</v>
      </c>
      <c r="B14" s="31" t="s">
        <v>59</v>
      </c>
      <c r="C14" s="22">
        <v>513.07000000000005</v>
      </c>
      <c r="D14" s="13">
        <v>100</v>
      </c>
      <c r="E14" s="72">
        <v>6</v>
      </c>
      <c r="F14" s="73">
        <v>12</v>
      </c>
      <c r="G14" s="73">
        <v>13</v>
      </c>
      <c r="H14" s="73">
        <v>14</v>
      </c>
      <c r="I14" s="73">
        <v>14</v>
      </c>
      <c r="J14" s="73">
        <v>14</v>
      </c>
      <c r="K14" s="73">
        <v>15</v>
      </c>
      <c r="L14" s="73">
        <v>16</v>
      </c>
      <c r="M14" s="73">
        <v>17</v>
      </c>
      <c r="N14" s="73">
        <v>17</v>
      </c>
      <c r="O14" s="73">
        <v>17</v>
      </c>
      <c r="P14" s="73">
        <v>17</v>
      </c>
      <c r="Q14" s="73">
        <v>18</v>
      </c>
      <c r="R14" s="73">
        <v>21</v>
      </c>
      <c r="S14" s="74">
        <v>22</v>
      </c>
      <c r="T14" s="23">
        <f t="shared" si="0"/>
        <v>15.533333333333333</v>
      </c>
      <c r="U14" s="24">
        <f t="shared" si="1"/>
        <v>5.0259184133423531</v>
      </c>
    </row>
    <row r="15" spans="1:21" ht="15.5" x14ac:dyDescent="0.3">
      <c r="A15" s="20" t="s">
        <v>60</v>
      </c>
      <c r="B15" s="32" t="s">
        <v>61</v>
      </c>
      <c r="C15" s="22">
        <v>266.55</v>
      </c>
      <c r="D15" s="13">
        <v>100</v>
      </c>
      <c r="E15" s="72">
        <v>10</v>
      </c>
      <c r="F15" s="73">
        <v>11</v>
      </c>
      <c r="G15" s="73">
        <v>13</v>
      </c>
      <c r="H15" s="73">
        <v>13</v>
      </c>
      <c r="I15" s="73">
        <v>13</v>
      </c>
      <c r="J15" s="73">
        <v>15</v>
      </c>
      <c r="K15" s="73">
        <v>16</v>
      </c>
      <c r="L15" s="73">
        <v>18</v>
      </c>
      <c r="M15" s="73">
        <v>18</v>
      </c>
      <c r="N15" s="73">
        <v>18</v>
      </c>
      <c r="O15" s="73">
        <v>19</v>
      </c>
      <c r="P15" s="73"/>
      <c r="Q15" s="73"/>
      <c r="R15" s="73"/>
      <c r="S15" s="74"/>
      <c r="T15" s="23">
        <f t="shared" si="0"/>
        <v>14.909090909090908</v>
      </c>
      <c r="U15" s="24">
        <f>(T15-14.79)/14.79*100</f>
        <v>0.8052123670784932</v>
      </c>
    </row>
    <row r="16" spans="1:21" ht="15.5" x14ac:dyDescent="0.3">
      <c r="A16" s="20" t="s">
        <v>62</v>
      </c>
      <c r="B16" s="21" t="s">
        <v>63</v>
      </c>
      <c r="C16" s="22">
        <v>515.99</v>
      </c>
      <c r="D16" s="13">
        <v>100</v>
      </c>
      <c r="E16" s="72">
        <v>1</v>
      </c>
      <c r="F16" s="73">
        <v>2</v>
      </c>
      <c r="G16" s="73">
        <v>6</v>
      </c>
      <c r="H16" s="73">
        <v>7</v>
      </c>
      <c r="I16" s="73">
        <v>8</v>
      </c>
      <c r="J16" s="73">
        <v>9</v>
      </c>
      <c r="K16" s="73">
        <v>9</v>
      </c>
      <c r="L16" s="73">
        <v>10</v>
      </c>
      <c r="M16" s="73">
        <v>11</v>
      </c>
      <c r="N16" s="73">
        <v>11</v>
      </c>
      <c r="O16" s="73">
        <v>13</v>
      </c>
      <c r="P16" s="73">
        <v>14</v>
      </c>
      <c r="Q16" s="73">
        <v>15</v>
      </c>
      <c r="R16" s="73"/>
      <c r="S16" s="74"/>
      <c r="T16" s="23">
        <f t="shared" si="0"/>
        <v>8.9230769230769234</v>
      </c>
      <c r="U16" s="24">
        <f t="shared" si="1"/>
        <v>-39.668174962292603</v>
      </c>
    </row>
    <row r="17" spans="1:21" ht="15.5" x14ac:dyDescent="0.3">
      <c r="A17" s="20" t="s">
        <v>64</v>
      </c>
      <c r="B17" s="33" t="s">
        <v>65</v>
      </c>
      <c r="C17" s="22">
        <v>428.53</v>
      </c>
      <c r="D17" s="13">
        <v>100</v>
      </c>
      <c r="E17" s="72">
        <v>1</v>
      </c>
      <c r="F17" s="73">
        <v>1</v>
      </c>
      <c r="G17" s="73">
        <v>5</v>
      </c>
      <c r="H17" s="73">
        <v>6</v>
      </c>
      <c r="I17" s="73">
        <v>8</v>
      </c>
      <c r="J17" s="73">
        <v>9</v>
      </c>
      <c r="K17" s="73">
        <v>10</v>
      </c>
      <c r="L17" s="73">
        <v>11</v>
      </c>
      <c r="M17" s="73">
        <v>11</v>
      </c>
      <c r="N17" s="73">
        <v>13</v>
      </c>
      <c r="O17" s="73">
        <v>13</v>
      </c>
      <c r="P17" s="73">
        <v>14</v>
      </c>
      <c r="Q17" s="73">
        <v>15</v>
      </c>
      <c r="R17" s="73">
        <v>9</v>
      </c>
      <c r="S17" s="74">
        <v>9</v>
      </c>
      <c r="T17" s="23">
        <f t="shared" si="0"/>
        <v>9</v>
      </c>
      <c r="U17" s="24">
        <f t="shared" si="1"/>
        <v>-39.148073022312367</v>
      </c>
    </row>
    <row r="18" spans="1:21" ht="15.5" x14ac:dyDescent="0.3">
      <c r="A18" s="20" t="s">
        <v>66</v>
      </c>
      <c r="B18" s="33" t="s">
        <v>67</v>
      </c>
      <c r="C18" s="22">
        <v>652.82000000000005</v>
      </c>
      <c r="D18" s="13">
        <v>100</v>
      </c>
      <c r="E18" s="72">
        <v>5</v>
      </c>
      <c r="F18" s="73">
        <v>10</v>
      </c>
      <c r="G18" s="73">
        <v>10</v>
      </c>
      <c r="H18" s="73">
        <v>12</v>
      </c>
      <c r="I18" s="73">
        <v>14</v>
      </c>
      <c r="J18" s="73">
        <v>15</v>
      </c>
      <c r="K18" s="73">
        <v>15</v>
      </c>
      <c r="L18" s="73">
        <v>15</v>
      </c>
      <c r="M18" s="73">
        <v>15</v>
      </c>
      <c r="N18" s="73">
        <v>16</v>
      </c>
      <c r="O18" s="73">
        <v>18</v>
      </c>
      <c r="P18" s="73"/>
      <c r="Q18" s="73"/>
      <c r="R18" s="73"/>
      <c r="S18" s="74"/>
      <c r="T18" s="23">
        <f t="shared" si="0"/>
        <v>13.181818181818182</v>
      </c>
      <c r="U18" s="24">
        <f t="shared" si="1"/>
        <v>-10.873440285204987</v>
      </c>
    </row>
    <row r="19" spans="1:21" ht="15.5" x14ac:dyDescent="0.3">
      <c r="A19" s="20" t="s">
        <v>68</v>
      </c>
      <c r="B19" s="34" t="s">
        <v>69</v>
      </c>
      <c r="C19" s="22">
        <v>230.67</v>
      </c>
      <c r="D19" s="13">
        <v>100</v>
      </c>
      <c r="E19" s="72">
        <v>4</v>
      </c>
      <c r="F19" s="73">
        <v>4</v>
      </c>
      <c r="G19" s="73">
        <v>5</v>
      </c>
      <c r="H19" s="73">
        <v>5</v>
      </c>
      <c r="I19" s="73">
        <v>6</v>
      </c>
      <c r="J19" s="73">
        <v>9</v>
      </c>
      <c r="K19" s="73">
        <v>10</v>
      </c>
      <c r="L19" s="73">
        <v>11</v>
      </c>
      <c r="M19" s="73">
        <v>13</v>
      </c>
      <c r="N19" s="73">
        <v>13</v>
      </c>
      <c r="O19" s="73">
        <v>13</v>
      </c>
      <c r="P19" s="73">
        <v>14</v>
      </c>
      <c r="Q19" s="73">
        <v>14</v>
      </c>
      <c r="R19" s="73">
        <v>15</v>
      </c>
      <c r="S19" s="74">
        <v>20</v>
      </c>
      <c r="T19" s="23">
        <f t="shared" si="0"/>
        <v>10.4</v>
      </c>
      <c r="U19" s="24">
        <f t="shared" si="1"/>
        <v>-29.68221771467207</v>
      </c>
    </row>
    <row r="20" spans="1:21" ht="15.5" x14ac:dyDescent="0.3">
      <c r="A20" s="20" t="s">
        <v>70</v>
      </c>
      <c r="B20" s="34" t="s">
        <v>71</v>
      </c>
      <c r="C20" s="22">
        <v>360.36</v>
      </c>
      <c r="D20" s="13">
        <v>100</v>
      </c>
      <c r="E20" s="72">
        <v>2</v>
      </c>
      <c r="F20" s="73">
        <v>2</v>
      </c>
      <c r="G20" s="73">
        <v>2</v>
      </c>
      <c r="H20" s="73">
        <v>5</v>
      </c>
      <c r="I20" s="73">
        <v>5</v>
      </c>
      <c r="J20" s="73">
        <v>9</v>
      </c>
      <c r="K20" s="73">
        <v>12</v>
      </c>
      <c r="L20" s="73">
        <v>14</v>
      </c>
      <c r="M20" s="73">
        <v>14</v>
      </c>
      <c r="N20" s="73">
        <v>14</v>
      </c>
      <c r="O20" s="73">
        <v>15</v>
      </c>
      <c r="P20" s="73">
        <v>15</v>
      </c>
      <c r="Q20" s="73">
        <v>15</v>
      </c>
      <c r="R20" s="73">
        <v>15</v>
      </c>
      <c r="S20" s="74"/>
      <c r="T20" s="23">
        <f t="shared" si="0"/>
        <v>9.9285714285714288</v>
      </c>
      <c r="U20" s="24">
        <f t="shared" si="1"/>
        <v>-32.86969960397952</v>
      </c>
    </row>
    <row r="21" spans="1:21" ht="15.5" x14ac:dyDescent="0.3">
      <c r="A21" s="20" t="s">
        <v>72</v>
      </c>
      <c r="B21" s="34" t="s">
        <v>73</v>
      </c>
      <c r="C21" s="22">
        <v>388.41</v>
      </c>
      <c r="D21" s="13">
        <v>100</v>
      </c>
      <c r="E21" s="72">
        <v>1</v>
      </c>
      <c r="F21" s="73">
        <v>1</v>
      </c>
      <c r="G21" s="73">
        <v>1</v>
      </c>
      <c r="H21" s="73">
        <v>2</v>
      </c>
      <c r="I21" s="73">
        <v>3</v>
      </c>
      <c r="J21" s="73">
        <v>4</v>
      </c>
      <c r="K21" s="73">
        <v>6</v>
      </c>
      <c r="L21" s="73">
        <v>9</v>
      </c>
      <c r="M21" s="73">
        <v>9</v>
      </c>
      <c r="N21" s="73">
        <v>10</v>
      </c>
      <c r="O21" s="73">
        <v>11</v>
      </c>
      <c r="P21" s="73">
        <v>12</v>
      </c>
      <c r="Q21" s="73">
        <v>13</v>
      </c>
      <c r="R21" s="73">
        <v>13</v>
      </c>
      <c r="S21" s="74"/>
      <c r="T21" s="23">
        <f t="shared" si="0"/>
        <v>6.7857142857142856</v>
      </c>
      <c r="U21" s="24">
        <f t="shared" si="1"/>
        <v>-54.119578866029173</v>
      </c>
    </row>
    <row r="22" spans="1:21" ht="15.5" x14ac:dyDescent="0.3">
      <c r="A22" s="20" t="s">
        <v>74</v>
      </c>
      <c r="B22" s="34" t="s">
        <v>75</v>
      </c>
      <c r="C22" s="22">
        <v>456.45</v>
      </c>
      <c r="D22" s="13">
        <v>100</v>
      </c>
      <c r="E22" s="72">
        <v>6</v>
      </c>
      <c r="F22" s="73">
        <v>12</v>
      </c>
      <c r="G22" s="73">
        <v>14</v>
      </c>
      <c r="H22" s="73">
        <v>15</v>
      </c>
      <c r="I22" s="73">
        <v>15</v>
      </c>
      <c r="J22" s="73">
        <v>15</v>
      </c>
      <c r="K22" s="73">
        <v>17</v>
      </c>
      <c r="L22" s="73">
        <v>18</v>
      </c>
      <c r="M22" s="73">
        <v>18</v>
      </c>
      <c r="N22" s="73">
        <v>19</v>
      </c>
      <c r="O22" s="73">
        <v>20</v>
      </c>
      <c r="P22" s="73">
        <v>21</v>
      </c>
      <c r="Q22" s="73">
        <v>21</v>
      </c>
      <c r="R22" s="73">
        <v>21</v>
      </c>
      <c r="S22" s="74">
        <v>24</v>
      </c>
      <c r="T22" s="23">
        <f t="shared" si="0"/>
        <v>17.066666666666666</v>
      </c>
      <c r="U22" s="24">
        <f t="shared" si="1"/>
        <v>15.393283750281729</v>
      </c>
    </row>
    <row r="23" spans="1:21" ht="15.5" x14ac:dyDescent="0.3">
      <c r="A23" s="20" t="s">
        <v>76</v>
      </c>
      <c r="B23" s="34" t="s">
        <v>77</v>
      </c>
      <c r="C23" s="22">
        <v>547.58000000000004</v>
      </c>
      <c r="D23" s="13">
        <v>100</v>
      </c>
      <c r="E23" s="72">
        <v>2</v>
      </c>
      <c r="F23" s="73">
        <v>10</v>
      </c>
      <c r="G23" s="73">
        <v>12</v>
      </c>
      <c r="H23" s="73">
        <v>12</v>
      </c>
      <c r="I23" s="73">
        <v>13</v>
      </c>
      <c r="J23" s="73">
        <v>14</v>
      </c>
      <c r="K23" s="73">
        <v>14</v>
      </c>
      <c r="L23" s="73">
        <v>15</v>
      </c>
      <c r="M23" s="73">
        <v>15</v>
      </c>
      <c r="N23" s="73">
        <v>15</v>
      </c>
      <c r="O23" s="73">
        <v>16</v>
      </c>
      <c r="P23" s="73">
        <v>17</v>
      </c>
      <c r="Q23" s="73">
        <v>18</v>
      </c>
      <c r="R23" s="73"/>
      <c r="S23" s="74"/>
      <c r="T23" s="23">
        <f t="shared" si="0"/>
        <v>13.307692307692308</v>
      </c>
      <c r="U23" s="24">
        <f>(T23-14.79)/14.79*100</f>
        <v>-10.02236438341914</v>
      </c>
    </row>
    <row r="24" spans="1:21" ht="15.5" x14ac:dyDescent="0.3">
      <c r="A24" s="20" t="s">
        <v>78</v>
      </c>
      <c r="B24" s="34" t="s">
        <v>79</v>
      </c>
      <c r="C24" s="22">
        <v>348.39</v>
      </c>
      <c r="D24" s="13">
        <v>100</v>
      </c>
      <c r="E24" s="72">
        <v>4</v>
      </c>
      <c r="F24" s="73">
        <v>6</v>
      </c>
      <c r="G24" s="73">
        <v>10</v>
      </c>
      <c r="H24" s="73">
        <v>12</v>
      </c>
      <c r="I24" s="73">
        <v>13</v>
      </c>
      <c r="J24" s="73">
        <v>14</v>
      </c>
      <c r="K24" s="73">
        <v>14</v>
      </c>
      <c r="L24" s="73">
        <v>14</v>
      </c>
      <c r="M24" s="73">
        <v>14</v>
      </c>
      <c r="N24" s="73">
        <v>14</v>
      </c>
      <c r="O24" s="73">
        <v>15</v>
      </c>
      <c r="P24" s="73">
        <v>15</v>
      </c>
      <c r="Q24" s="73">
        <v>15</v>
      </c>
      <c r="R24" s="73">
        <v>18</v>
      </c>
      <c r="S24" s="74">
        <v>19</v>
      </c>
      <c r="T24" s="23">
        <f t="shared" si="0"/>
        <v>13.133333333333333</v>
      </c>
      <c r="U24" s="24">
        <f t="shared" si="1"/>
        <v>-11.201262114041016</v>
      </c>
    </row>
    <row r="25" spans="1:21" ht="15.5" x14ac:dyDescent="0.3">
      <c r="A25" s="20" t="s">
        <v>80</v>
      </c>
      <c r="B25" s="34" t="s">
        <v>81</v>
      </c>
      <c r="C25" s="22">
        <v>365.83</v>
      </c>
      <c r="D25" s="13">
        <v>100</v>
      </c>
      <c r="E25" s="72">
        <v>5</v>
      </c>
      <c r="F25" s="73">
        <v>8</v>
      </c>
      <c r="G25" s="73">
        <v>10</v>
      </c>
      <c r="H25" s="73">
        <v>10</v>
      </c>
      <c r="I25" s="73">
        <v>13</v>
      </c>
      <c r="J25" s="73">
        <v>15</v>
      </c>
      <c r="K25" s="73">
        <v>16</v>
      </c>
      <c r="L25" s="73">
        <v>17</v>
      </c>
      <c r="M25" s="73">
        <v>17</v>
      </c>
      <c r="N25" s="73">
        <v>17</v>
      </c>
      <c r="O25" s="73">
        <v>17</v>
      </c>
      <c r="P25" s="73">
        <v>17</v>
      </c>
      <c r="Q25" s="73">
        <v>18</v>
      </c>
      <c r="R25" s="73">
        <v>18</v>
      </c>
      <c r="S25" s="74"/>
      <c r="T25" s="23">
        <f t="shared" si="0"/>
        <v>14.142857142857142</v>
      </c>
      <c r="U25" s="24">
        <f t="shared" si="1"/>
        <v>-4.3755433207765844</v>
      </c>
    </row>
    <row r="26" spans="1:21" ht="15.5" x14ac:dyDescent="0.3">
      <c r="A26" s="20" t="s">
        <v>82</v>
      </c>
      <c r="B26" s="34" t="s">
        <v>83</v>
      </c>
      <c r="C26" s="22">
        <v>195.69</v>
      </c>
      <c r="D26" s="13">
        <v>100</v>
      </c>
      <c r="E26" s="72">
        <v>2</v>
      </c>
      <c r="F26" s="73">
        <v>15</v>
      </c>
      <c r="G26" s="73">
        <v>15</v>
      </c>
      <c r="H26" s="73">
        <v>16</v>
      </c>
      <c r="I26" s="73">
        <v>16</v>
      </c>
      <c r="J26" s="73">
        <v>17</v>
      </c>
      <c r="K26" s="73">
        <v>17</v>
      </c>
      <c r="L26" s="73">
        <v>17</v>
      </c>
      <c r="M26" s="73">
        <v>17</v>
      </c>
      <c r="N26" s="73">
        <v>18</v>
      </c>
      <c r="O26" s="73">
        <v>19</v>
      </c>
      <c r="P26" s="73">
        <v>19</v>
      </c>
      <c r="Q26" s="73">
        <v>19</v>
      </c>
      <c r="R26" s="73">
        <v>20</v>
      </c>
      <c r="S26" s="74"/>
      <c r="T26" s="23">
        <f t="shared" si="0"/>
        <v>16.214285714285715</v>
      </c>
      <c r="U26" s="24">
        <f t="shared" si="1"/>
        <v>9.6300589201197848</v>
      </c>
    </row>
    <row r="27" spans="1:21" ht="15.5" x14ac:dyDescent="0.3">
      <c r="A27" s="20" t="s">
        <v>84</v>
      </c>
      <c r="B27" s="34" t="s">
        <v>85</v>
      </c>
      <c r="C27" s="22" t="s">
        <v>86</v>
      </c>
      <c r="D27" s="13">
        <v>100</v>
      </c>
      <c r="E27" s="72">
        <v>3</v>
      </c>
      <c r="F27" s="73">
        <v>3</v>
      </c>
      <c r="G27" s="73">
        <v>3</v>
      </c>
      <c r="H27" s="73">
        <v>5</v>
      </c>
      <c r="I27" s="73">
        <v>6</v>
      </c>
      <c r="J27" s="73">
        <v>7</v>
      </c>
      <c r="K27" s="73">
        <v>9</v>
      </c>
      <c r="L27" s="73">
        <v>14</v>
      </c>
      <c r="M27" s="73">
        <v>14</v>
      </c>
      <c r="N27" s="73">
        <v>15</v>
      </c>
      <c r="O27" s="73">
        <v>17</v>
      </c>
      <c r="P27" s="73">
        <v>17</v>
      </c>
      <c r="Q27" s="73">
        <v>18</v>
      </c>
      <c r="R27" s="73">
        <v>10</v>
      </c>
      <c r="S27" s="74">
        <v>10</v>
      </c>
      <c r="T27" s="23">
        <f t="shared" si="0"/>
        <v>10.066666666666666</v>
      </c>
      <c r="U27" s="24">
        <f>(T27-14.79)/14.79*100</f>
        <v>-31.935992787919766</v>
      </c>
    </row>
    <row r="28" spans="1:21" ht="15.5" x14ac:dyDescent="0.3">
      <c r="A28" s="20" t="s">
        <v>87</v>
      </c>
      <c r="B28" s="34" t="s">
        <v>88</v>
      </c>
      <c r="C28" s="22">
        <v>196.64</v>
      </c>
      <c r="D28" s="13">
        <v>100</v>
      </c>
      <c r="E28" s="72">
        <v>1</v>
      </c>
      <c r="F28" s="73">
        <v>1</v>
      </c>
      <c r="G28" s="73">
        <v>8</v>
      </c>
      <c r="H28" s="73">
        <v>9</v>
      </c>
      <c r="I28" s="73">
        <v>9</v>
      </c>
      <c r="J28" s="73">
        <v>10</v>
      </c>
      <c r="K28" s="73">
        <v>11</v>
      </c>
      <c r="L28" s="73">
        <v>11</v>
      </c>
      <c r="M28" s="73">
        <v>12</v>
      </c>
      <c r="N28" s="73">
        <v>13</v>
      </c>
      <c r="O28" s="73">
        <v>14</v>
      </c>
      <c r="P28" s="73">
        <v>14</v>
      </c>
      <c r="Q28" s="73">
        <v>15</v>
      </c>
      <c r="R28" s="73">
        <v>15</v>
      </c>
      <c r="S28" s="74">
        <v>17</v>
      </c>
      <c r="T28" s="23">
        <f t="shared" si="0"/>
        <v>10.666666666666666</v>
      </c>
      <c r="U28" s="24">
        <f t="shared" si="1"/>
        <v>-27.879197656073924</v>
      </c>
    </row>
    <row r="29" spans="1:21" ht="15.5" x14ac:dyDescent="0.3">
      <c r="A29" s="20" t="s">
        <v>89</v>
      </c>
      <c r="B29" s="34" t="s">
        <v>90</v>
      </c>
      <c r="C29" s="22">
        <v>440.45</v>
      </c>
      <c r="D29" s="13">
        <v>100</v>
      </c>
      <c r="E29" s="72">
        <v>1</v>
      </c>
      <c r="F29" s="73">
        <v>2</v>
      </c>
      <c r="G29" s="73">
        <v>5</v>
      </c>
      <c r="H29" s="73">
        <v>10</v>
      </c>
      <c r="I29" s="73">
        <v>12</v>
      </c>
      <c r="J29" s="73">
        <v>14</v>
      </c>
      <c r="K29" s="73">
        <v>14</v>
      </c>
      <c r="L29" s="73">
        <v>14</v>
      </c>
      <c r="M29" s="73">
        <v>14</v>
      </c>
      <c r="N29" s="73">
        <v>15</v>
      </c>
      <c r="O29" s="73">
        <v>17</v>
      </c>
      <c r="P29" s="73">
        <v>17</v>
      </c>
      <c r="Q29" s="73">
        <v>20</v>
      </c>
      <c r="R29" s="73">
        <v>21</v>
      </c>
      <c r="S29" s="74">
        <v>21</v>
      </c>
      <c r="T29" s="23">
        <f t="shared" si="0"/>
        <v>13.133333333333333</v>
      </c>
      <c r="U29" s="24">
        <f t="shared" si="1"/>
        <v>-11.201262114041016</v>
      </c>
    </row>
    <row r="30" spans="1:21" ht="15.5" x14ac:dyDescent="0.3">
      <c r="A30" s="20" t="s">
        <v>91</v>
      </c>
      <c r="B30" s="34" t="s">
        <v>92</v>
      </c>
      <c r="C30" s="35" t="s">
        <v>93</v>
      </c>
      <c r="D30" s="13">
        <v>100</v>
      </c>
      <c r="E30" s="72">
        <v>6</v>
      </c>
      <c r="F30" s="73">
        <v>10</v>
      </c>
      <c r="G30" s="73">
        <v>11</v>
      </c>
      <c r="H30" s="73">
        <v>11</v>
      </c>
      <c r="I30" s="73">
        <v>11</v>
      </c>
      <c r="J30" s="73">
        <v>14</v>
      </c>
      <c r="K30" s="73">
        <v>14</v>
      </c>
      <c r="L30" s="73">
        <v>15</v>
      </c>
      <c r="M30" s="73">
        <v>15</v>
      </c>
      <c r="N30" s="73">
        <v>15</v>
      </c>
      <c r="O30" s="73">
        <v>17</v>
      </c>
      <c r="P30" s="73">
        <v>17</v>
      </c>
      <c r="Q30" s="73">
        <v>17</v>
      </c>
      <c r="R30" s="73">
        <v>17</v>
      </c>
      <c r="S30" s="74"/>
      <c r="T30" s="23">
        <f t="shared" si="0"/>
        <v>13.571428571428571</v>
      </c>
      <c r="U30" s="24">
        <f t="shared" si="1"/>
        <v>-8.239157732058338</v>
      </c>
    </row>
    <row r="31" spans="1:21" ht="15.5" x14ac:dyDescent="0.3">
      <c r="A31" s="20" t="s">
        <v>94</v>
      </c>
      <c r="B31" s="34" t="s">
        <v>95</v>
      </c>
      <c r="C31" s="35">
        <v>474.98</v>
      </c>
      <c r="D31" s="13">
        <v>100</v>
      </c>
      <c r="E31" s="72">
        <v>8</v>
      </c>
      <c r="F31" s="73">
        <v>10</v>
      </c>
      <c r="G31" s="73">
        <v>11</v>
      </c>
      <c r="H31" s="73">
        <v>12</v>
      </c>
      <c r="I31" s="73">
        <v>14</v>
      </c>
      <c r="J31" s="73">
        <v>15</v>
      </c>
      <c r="K31" s="73">
        <v>15</v>
      </c>
      <c r="L31" s="73">
        <v>15</v>
      </c>
      <c r="M31" s="73">
        <v>15</v>
      </c>
      <c r="N31" s="73">
        <v>16</v>
      </c>
      <c r="O31" s="73">
        <v>17</v>
      </c>
      <c r="P31" s="73">
        <v>17</v>
      </c>
      <c r="Q31" s="73">
        <v>18</v>
      </c>
      <c r="R31" s="73">
        <v>19</v>
      </c>
      <c r="S31" s="74">
        <v>20</v>
      </c>
      <c r="T31" s="23">
        <f t="shared" si="0"/>
        <v>14.8</v>
      </c>
      <c r="U31" s="24">
        <f t="shared" si="1"/>
        <v>6.761325219744127E-2</v>
      </c>
    </row>
    <row r="32" spans="1:21" ht="15.5" x14ac:dyDescent="0.3">
      <c r="A32" s="20" t="s">
        <v>96</v>
      </c>
      <c r="B32" s="34" t="s">
        <v>97</v>
      </c>
      <c r="C32" s="35" t="s">
        <v>98</v>
      </c>
      <c r="D32" s="13">
        <v>100</v>
      </c>
      <c r="E32" s="72">
        <v>2</v>
      </c>
      <c r="F32" s="73">
        <v>5</v>
      </c>
      <c r="G32" s="73">
        <v>9</v>
      </c>
      <c r="H32" s="73">
        <v>11</v>
      </c>
      <c r="I32" s="73">
        <v>11</v>
      </c>
      <c r="J32" s="73">
        <v>11</v>
      </c>
      <c r="K32" s="73">
        <v>12</v>
      </c>
      <c r="L32" s="73">
        <v>13</v>
      </c>
      <c r="M32" s="73">
        <v>14</v>
      </c>
      <c r="N32" s="73">
        <v>15</v>
      </c>
      <c r="O32" s="73">
        <v>17</v>
      </c>
      <c r="P32" s="73"/>
      <c r="Q32" s="73"/>
      <c r="R32" s="73"/>
      <c r="S32" s="74"/>
      <c r="T32" s="23">
        <f t="shared" si="0"/>
        <v>10.909090909090908</v>
      </c>
      <c r="U32" s="24">
        <f t="shared" si="1"/>
        <v>-26.240088511893788</v>
      </c>
    </row>
    <row r="33" spans="1:21" ht="15.5" x14ac:dyDescent="0.3">
      <c r="A33" s="20" t="s">
        <v>99</v>
      </c>
      <c r="B33" s="34" t="s">
        <v>100</v>
      </c>
      <c r="C33" s="35" t="s">
        <v>101</v>
      </c>
      <c r="D33" s="13">
        <v>100</v>
      </c>
      <c r="E33" s="72">
        <v>1</v>
      </c>
      <c r="F33" s="73">
        <v>10</v>
      </c>
      <c r="G33" s="73">
        <v>10</v>
      </c>
      <c r="H33" s="73">
        <v>11</v>
      </c>
      <c r="I33" s="73">
        <v>12</v>
      </c>
      <c r="J33" s="73">
        <v>12</v>
      </c>
      <c r="K33" s="73">
        <v>14</v>
      </c>
      <c r="L33" s="73">
        <v>14</v>
      </c>
      <c r="M33" s="73">
        <v>15</v>
      </c>
      <c r="N33" s="73">
        <v>15</v>
      </c>
      <c r="O33" s="73">
        <v>15</v>
      </c>
      <c r="P33" s="73">
        <v>19</v>
      </c>
      <c r="Q33" s="73"/>
      <c r="R33" s="73"/>
      <c r="S33" s="74"/>
      <c r="T33" s="23">
        <f t="shared" si="0"/>
        <v>12.333333333333334</v>
      </c>
      <c r="U33" s="24">
        <f t="shared" si="1"/>
        <v>-16.610322289835466</v>
      </c>
    </row>
    <row r="34" spans="1:21" ht="15.5" x14ac:dyDescent="0.3">
      <c r="A34" s="20" t="s">
        <v>102</v>
      </c>
      <c r="B34" s="34" t="s">
        <v>103</v>
      </c>
      <c r="C34" s="35" t="s">
        <v>104</v>
      </c>
      <c r="D34" s="13">
        <v>100</v>
      </c>
      <c r="E34" s="72">
        <v>3</v>
      </c>
      <c r="F34" s="73">
        <v>6</v>
      </c>
      <c r="G34" s="73">
        <v>8</v>
      </c>
      <c r="H34" s="73">
        <v>14</v>
      </c>
      <c r="I34" s="73">
        <v>14</v>
      </c>
      <c r="J34" s="73">
        <v>14</v>
      </c>
      <c r="K34" s="73">
        <v>14</v>
      </c>
      <c r="L34" s="73">
        <v>15</v>
      </c>
      <c r="M34" s="73">
        <v>15</v>
      </c>
      <c r="N34" s="73">
        <v>16</v>
      </c>
      <c r="O34" s="73">
        <v>17</v>
      </c>
      <c r="P34" s="73">
        <v>17</v>
      </c>
      <c r="Q34" s="73">
        <v>21</v>
      </c>
      <c r="R34" s="73"/>
      <c r="S34" s="74"/>
      <c r="T34" s="23">
        <f t="shared" si="0"/>
        <v>13.384615384615385</v>
      </c>
      <c r="U34" s="24">
        <f t="shared" si="1"/>
        <v>-9.5022624434389069</v>
      </c>
    </row>
    <row r="35" spans="1:21" ht="15.5" x14ac:dyDescent="0.3">
      <c r="A35" s="20" t="s">
        <v>105</v>
      </c>
      <c r="B35" s="34" t="s">
        <v>106</v>
      </c>
      <c r="C35" s="35" t="s">
        <v>107</v>
      </c>
      <c r="D35" s="13">
        <v>100</v>
      </c>
      <c r="E35" s="72">
        <v>1</v>
      </c>
      <c r="F35" s="73">
        <v>4</v>
      </c>
      <c r="G35" s="73">
        <v>6</v>
      </c>
      <c r="H35" s="73">
        <v>7</v>
      </c>
      <c r="I35" s="73">
        <v>8</v>
      </c>
      <c r="J35" s="73">
        <v>8</v>
      </c>
      <c r="K35" s="73">
        <v>8</v>
      </c>
      <c r="L35" s="73">
        <v>8</v>
      </c>
      <c r="M35" s="73">
        <v>8</v>
      </c>
      <c r="N35" s="73">
        <v>9</v>
      </c>
      <c r="O35" s="73">
        <v>9</v>
      </c>
      <c r="P35" s="73">
        <v>11</v>
      </c>
      <c r="Q35" s="73">
        <v>11</v>
      </c>
      <c r="R35" s="73">
        <v>13</v>
      </c>
      <c r="S35" s="74">
        <v>15</v>
      </c>
      <c r="T35" s="23">
        <f t="shared" si="0"/>
        <v>8.4</v>
      </c>
      <c r="U35" s="24">
        <f t="shared" si="1"/>
        <v>-43.204868154158213</v>
      </c>
    </row>
    <row r="36" spans="1:21" ht="15.5" x14ac:dyDescent="0.3">
      <c r="A36" s="20" t="s">
        <v>108</v>
      </c>
      <c r="B36" s="34" t="s">
        <v>109</v>
      </c>
      <c r="C36" s="35" t="s">
        <v>110</v>
      </c>
      <c r="D36" s="13">
        <v>100</v>
      </c>
      <c r="E36" s="72">
        <v>1</v>
      </c>
      <c r="F36" s="73">
        <v>1</v>
      </c>
      <c r="G36" s="73">
        <v>1</v>
      </c>
      <c r="H36" s="73">
        <v>1</v>
      </c>
      <c r="I36" s="73">
        <v>2</v>
      </c>
      <c r="J36" s="73">
        <v>5</v>
      </c>
      <c r="K36" s="73">
        <v>7</v>
      </c>
      <c r="L36" s="73">
        <v>10</v>
      </c>
      <c r="M36" s="73">
        <v>10</v>
      </c>
      <c r="N36" s="73">
        <v>12</v>
      </c>
      <c r="O36" s="73">
        <v>13</v>
      </c>
      <c r="P36" s="73">
        <v>14</v>
      </c>
      <c r="Q36" s="73">
        <v>15</v>
      </c>
      <c r="R36" s="73">
        <v>15</v>
      </c>
      <c r="S36" s="74">
        <v>17</v>
      </c>
      <c r="T36" s="23">
        <f t="shared" si="0"/>
        <v>8.2666666666666675</v>
      </c>
      <c r="U36" s="24">
        <f t="shared" si="1"/>
        <v>-44.106378183457281</v>
      </c>
    </row>
    <row r="37" spans="1:21" ht="15.5" x14ac:dyDescent="0.3">
      <c r="A37" s="20" t="s">
        <v>111</v>
      </c>
      <c r="B37" s="34" t="s">
        <v>112</v>
      </c>
      <c r="C37" s="24" t="s">
        <v>113</v>
      </c>
      <c r="D37" s="13">
        <v>100</v>
      </c>
      <c r="E37" s="72">
        <v>8</v>
      </c>
      <c r="F37" s="73">
        <v>8</v>
      </c>
      <c r="G37" s="73">
        <v>10</v>
      </c>
      <c r="H37" s="73">
        <v>10</v>
      </c>
      <c r="I37" s="73">
        <v>10</v>
      </c>
      <c r="J37" s="73">
        <v>13</v>
      </c>
      <c r="K37" s="73">
        <v>13</v>
      </c>
      <c r="L37" s="73">
        <v>13</v>
      </c>
      <c r="M37" s="73">
        <v>13</v>
      </c>
      <c r="N37" s="73">
        <v>14</v>
      </c>
      <c r="O37" s="73">
        <v>14</v>
      </c>
      <c r="P37" s="73">
        <v>15</v>
      </c>
      <c r="Q37" s="73">
        <v>15</v>
      </c>
      <c r="R37" s="73">
        <v>15</v>
      </c>
      <c r="S37" s="74">
        <v>15</v>
      </c>
      <c r="T37" s="23">
        <f t="shared" si="0"/>
        <v>12.4</v>
      </c>
      <c r="U37" s="24">
        <f>(T37-14.79)/14.79*100</f>
        <v>-16.159567275185928</v>
      </c>
    </row>
    <row r="38" spans="1:21" ht="15.5" x14ac:dyDescent="0.3">
      <c r="A38" s="20" t="s">
        <v>114</v>
      </c>
      <c r="B38" s="34" t="s">
        <v>115</v>
      </c>
      <c r="C38" s="24" t="s">
        <v>116</v>
      </c>
      <c r="D38" s="13">
        <v>100</v>
      </c>
      <c r="E38" s="72">
        <v>1</v>
      </c>
      <c r="F38" s="73">
        <v>5</v>
      </c>
      <c r="G38" s="73">
        <v>10</v>
      </c>
      <c r="H38" s="73">
        <v>10</v>
      </c>
      <c r="I38" s="73">
        <v>11</v>
      </c>
      <c r="J38" s="73">
        <v>12</v>
      </c>
      <c r="K38" s="73">
        <v>14</v>
      </c>
      <c r="L38" s="73">
        <v>14</v>
      </c>
      <c r="M38" s="73">
        <v>14</v>
      </c>
      <c r="N38" s="73">
        <v>14</v>
      </c>
      <c r="O38" s="73">
        <v>15</v>
      </c>
      <c r="P38" s="73">
        <v>15</v>
      </c>
      <c r="Q38" s="73">
        <v>16</v>
      </c>
      <c r="R38" s="73">
        <v>17</v>
      </c>
      <c r="S38" s="74">
        <v>12</v>
      </c>
      <c r="T38" s="23">
        <f t="shared" si="0"/>
        <v>12</v>
      </c>
      <c r="U38" s="24">
        <f t="shared" si="1"/>
        <v>-18.864097363083161</v>
      </c>
    </row>
    <row r="39" spans="1:21" ht="15.5" x14ac:dyDescent="0.3">
      <c r="A39" s="20" t="s">
        <v>117</v>
      </c>
      <c r="B39" s="34" t="s">
        <v>118</v>
      </c>
      <c r="C39" s="24" t="s">
        <v>119</v>
      </c>
      <c r="D39" s="13">
        <v>100</v>
      </c>
      <c r="E39" s="72">
        <v>9</v>
      </c>
      <c r="F39" s="73">
        <v>9</v>
      </c>
      <c r="G39" s="73">
        <v>13</v>
      </c>
      <c r="H39" s="73">
        <v>14</v>
      </c>
      <c r="I39" s="73">
        <v>15</v>
      </c>
      <c r="J39" s="73">
        <v>15</v>
      </c>
      <c r="K39" s="73">
        <v>15</v>
      </c>
      <c r="L39" s="73">
        <v>17</v>
      </c>
      <c r="M39" s="73">
        <v>17</v>
      </c>
      <c r="N39" s="73">
        <v>17</v>
      </c>
      <c r="O39" s="73">
        <v>18</v>
      </c>
      <c r="P39" s="73">
        <v>18</v>
      </c>
      <c r="Q39" s="73">
        <v>18</v>
      </c>
      <c r="R39" s="73">
        <v>19</v>
      </c>
      <c r="S39" s="74"/>
      <c r="T39" s="23">
        <f t="shared" si="0"/>
        <v>15.285714285714286</v>
      </c>
      <c r="U39" s="24">
        <f t="shared" si="1"/>
        <v>3.3516855017869327</v>
      </c>
    </row>
    <row r="40" spans="1:21" ht="15.5" x14ac:dyDescent="0.3">
      <c r="A40" s="20" t="s">
        <v>120</v>
      </c>
      <c r="B40" s="34" t="s">
        <v>121</v>
      </c>
      <c r="C40" s="24" t="s">
        <v>122</v>
      </c>
      <c r="D40" s="13">
        <v>100</v>
      </c>
      <c r="E40" s="72">
        <v>1</v>
      </c>
      <c r="F40" s="73">
        <v>5</v>
      </c>
      <c r="G40" s="73">
        <v>8</v>
      </c>
      <c r="H40" s="73">
        <v>9</v>
      </c>
      <c r="I40" s="73">
        <v>10</v>
      </c>
      <c r="J40" s="73">
        <v>14</v>
      </c>
      <c r="K40" s="73">
        <v>14</v>
      </c>
      <c r="L40" s="73">
        <v>15</v>
      </c>
      <c r="M40" s="73">
        <v>15</v>
      </c>
      <c r="N40" s="73">
        <v>16</v>
      </c>
      <c r="O40" s="73">
        <v>16</v>
      </c>
      <c r="P40" s="73">
        <v>17</v>
      </c>
      <c r="Q40" s="73">
        <v>18</v>
      </c>
      <c r="R40" s="73">
        <v>20</v>
      </c>
      <c r="S40" s="74"/>
      <c r="T40" s="23">
        <f t="shared" si="0"/>
        <v>12.714285714285714</v>
      </c>
      <c r="U40" s="24">
        <f t="shared" si="1"/>
        <v>-14.034579348980971</v>
      </c>
    </row>
    <row r="41" spans="1:21" ht="15.5" x14ac:dyDescent="0.3">
      <c r="A41" s="20" t="s">
        <v>123</v>
      </c>
      <c r="B41" s="34" t="s">
        <v>124</v>
      </c>
      <c r="C41" s="24" t="s">
        <v>125</v>
      </c>
      <c r="D41" s="13">
        <v>100</v>
      </c>
      <c r="E41" s="72">
        <v>8</v>
      </c>
      <c r="F41" s="73">
        <v>14</v>
      </c>
      <c r="G41" s="73">
        <v>15</v>
      </c>
      <c r="H41" s="73">
        <v>15</v>
      </c>
      <c r="I41" s="73">
        <v>16</v>
      </c>
      <c r="J41" s="73">
        <v>16</v>
      </c>
      <c r="K41" s="73">
        <v>16</v>
      </c>
      <c r="L41" s="73">
        <v>17</v>
      </c>
      <c r="M41" s="73">
        <v>17</v>
      </c>
      <c r="N41" s="73">
        <v>17</v>
      </c>
      <c r="O41" s="73">
        <v>19</v>
      </c>
      <c r="P41" s="73">
        <v>20</v>
      </c>
      <c r="Q41" s="73">
        <v>20</v>
      </c>
      <c r="R41" s="73">
        <v>20</v>
      </c>
      <c r="S41" s="74"/>
      <c r="T41" s="23">
        <f t="shared" si="0"/>
        <v>16.428571428571427</v>
      </c>
      <c r="U41" s="24">
        <f t="shared" si="1"/>
        <v>11.078914324350427</v>
      </c>
    </row>
    <row r="42" spans="1:21" ht="15.5" x14ac:dyDescent="0.3">
      <c r="A42" s="20" t="s">
        <v>126</v>
      </c>
      <c r="B42" s="34" t="s">
        <v>127</v>
      </c>
      <c r="C42" s="24" t="s">
        <v>128</v>
      </c>
      <c r="D42" s="13">
        <v>100</v>
      </c>
      <c r="E42" s="72">
        <v>11</v>
      </c>
      <c r="F42" s="73">
        <v>12</v>
      </c>
      <c r="G42" s="73">
        <v>14</v>
      </c>
      <c r="H42" s="73">
        <v>14</v>
      </c>
      <c r="I42" s="73">
        <v>15</v>
      </c>
      <c r="J42" s="73">
        <v>15</v>
      </c>
      <c r="K42" s="73">
        <v>15</v>
      </c>
      <c r="L42" s="73">
        <v>17</v>
      </c>
      <c r="M42" s="73">
        <v>17</v>
      </c>
      <c r="N42" s="73">
        <v>17</v>
      </c>
      <c r="O42" s="73">
        <v>17</v>
      </c>
      <c r="P42" s="73">
        <v>17</v>
      </c>
      <c r="Q42" s="73">
        <v>18</v>
      </c>
      <c r="R42" s="73">
        <v>19</v>
      </c>
      <c r="S42" s="74">
        <v>20</v>
      </c>
      <c r="T42" s="23">
        <f t="shared" si="0"/>
        <v>15.866666666666667</v>
      </c>
      <c r="U42" s="24">
        <f t="shared" si="1"/>
        <v>7.2796934865900482</v>
      </c>
    </row>
    <row r="43" spans="1:21" ht="15.5" x14ac:dyDescent="0.3">
      <c r="A43" s="20" t="s">
        <v>129</v>
      </c>
      <c r="B43" s="34" t="s">
        <v>130</v>
      </c>
      <c r="C43" s="24" t="s">
        <v>131</v>
      </c>
      <c r="D43" s="13">
        <v>100</v>
      </c>
      <c r="E43" s="72">
        <v>1</v>
      </c>
      <c r="F43" s="73">
        <v>1</v>
      </c>
      <c r="G43" s="73">
        <v>5</v>
      </c>
      <c r="H43" s="73">
        <v>6</v>
      </c>
      <c r="I43" s="73">
        <v>6</v>
      </c>
      <c r="J43" s="73">
        <v>7</v>
      </c>
      <c r="K43" s="73">
        <v>9</v>
      </c>
      <c r="L43" s="73">
        <v>9</v>
      </c>
      <c r="M43" s="73">
        <v>11</v>
      </c>
      <c r="N43" s="73">
        <v>11</v>
      </c>
      <c r="O43" s="73">
        <v>11</v>
      </c>
      <c r="P43" s="73">
        <v>12</v>
      </c>
      <c r="Q43" s="73">
        <v>13</v>
      </c>
      <c r="R43" s="73">
        <v>14</v>
      </c>
      <c r="S43" s="74"/>
      <c r="T43" s="23">
        <f t="shared" si="0"/>
        <v>8.2857142857142865</v>
      </c>
      <c r="U43" s="24">
        <f t="shared" si="1"/>
        <v>-43.977591036414559</v>
      </c>
    </row>
    <row r="44" spans="1:21" ht="15.5" x14ac:dyDescent="0.3">
      <c r="A44" s="20" t="s">
        <v>132</v>
      </c>
      <c r="B44" s="34" t="s">
        <v>133</v>
      </c>
      <c r="C44" s="24" t="s">
        <v>134</v>
      </c>
      <c r="D44" s="13">
        <v>100</v>
      </c>
      <c r="E44" s="72">
        <v>6</v>
      </c>
      <c r="F44" s="73">
        <v>6</v>
      </c>
      <c r="G44" s="73">
        <v>10</v>
      </c>
      <c r="H44" s="73">
        <v>12</v>
      </c>
      <c r="I44" s="73">
        <v>14</v>
      </c>
      <c r="J44" s="73">
        <v>15</v>
      </c>
      <c r="K44" s="73">
        <v>15</v>
      </c>
      <c r="L44" s="73">
        <v>15</v>
      </c>
      <c r="M44" s="73">
        <v>17</v>
      </c>
      <c r="N44" s="73">
        <v>17</v>
      </c>
      <c r="O44" s="73">
        <v>17</v>
      </c>
      <c r="P44" s="73">
        <v>18</v>
      </c>
      <c r="Q44" s="73">
        <v>19</v>
      </c>
      <c r="R44" s="73">
        <v>20</v>
      </c>
      <c r="S44" s="74">
        <v>20</v>
      </c>
      <c r="T44" s="23">
        <f t="shared" si="0"/>
        <v>14.733333333333333</v>
      </c>
      <c r="U44" s="24">
        <f t="shared" si="1"/>
        <v>-0.38314176245210713</v>
      </c>
    </row>
    <row r="45" spans="1:21" ht="15.5" x14ac:dyDescent="0.3">
      <c r="A45" s="20" t="s">
        <v>135</v>
      </c>
      <c r="B45" s="34" t="s">
        <v>136</v>
      </c>
      <c r="C45" s="35" t="s">
        <v>137</v>
      </c>
      <c r="D45" s="13">
        <v>100</v>
      </c>
      <c r="E45" s="72">
        <v>1</v>
      </c>
      <c r="F45" s="73">
        <v>1</v>
      </c>
      <c r="G45" s="73">
        <v>8</v>
      </c>
      <c r="H45" s="73">
        <v>10</v>
      </c>
      <c r="I45" s="73">
        <v>10</v>
      </c>
      <c r="J45" s="73">
        <v>10</v>
      </c>
      <c r="K45" s="73">
        <v>13</v>
      </c>
      <c r="L45" s="73">
        <v>13</v>
      </c>
      <c r="M45" s="73">
        <v>13</v>
      </c>
      <c r="N45" s="73">
        <v>14</v>
      </c>
      <c r="O45" s="73">
        <v>15</v>
      </c>
      <c r="P45" s="73">
        <v>16</v>
      </c>
      <c r="Q45" s="73">
        <v>16</v>
      </c>
      <c r="R45" s="73">
        <v>17</v>
      </c>
      <c r="S45" s="74">
        <v>17</v>
      </c>
      <c r="T45" s="23">
        <f t="shared" si="0"/>
        <v>11.6</v>
      </c>
      <c r="U45" s="24">
        <f>(T45-14.79)/14.79*100</f>
        <v>-21.56862745098039</v>
      </c>
    </row>
    <row r="46" spans="1:21" ht="15.5" x14ac:dyDescent="0.3">
      <c r="A46" s="20" t="s">
        <v>138</v>
      </c>
      <c r="B46" s="34" t="s">
        <v>139</v>
      </c>
      <c r="C46" s="35" t="s">
        <v>140</v>
      </c>
      <c r="D46" s="13">
        <v>100</v>
      </c>
      <c r="E46" s="72">
        <v>5</v>
      </c>
      <c r="F46" s="73">
        <v>5</v>
      </c>
      <c r="G46" s="73">
        <v>5</v>
      </c>
      <c r="H46" s="73">
        <v>5</v>
      </c>
      <c r="I46" s="73">
        <v>5</v>
      </c>
      <c r="J46" s="73">
        <v>5</v>
      </c>
      <c r="K46" s="73">
        <v>6</v>
      </c>
      <c r="L46" s="73">
        <v>6</v>
      </c>
      <c r="M46" s="73">
        <v>8</v>
      </c>
      <c r="N46" s="73">
        <v>9</v>
      </c>
      <c r="O46" s="73">
        <v>13</v>
      </c>
      <c r="P46" s="73">
        <v>13</v>
      </c>
      <c r="Q46" s="73">
        <v>14</v>
      </c>
      <c r="R46" s="73">
        <v>14</v>
      </c>
      <c r="S46" s="74">
        <v>14</v>
      </c>
      <c r="T46" s="23">
        <f t="shared" si="0"/>
        <v>8.4666666666666668</v>
      </c>
      <c r="U46" s="24">
        <f t="shared" si="1"/>
        <v>-42.754113139508668</v>
      </c>
    </row>
    <row r="47" spans="1:21" ht="15.5" x14ac:dyDescent="0.3">
      <c r="A47" s="20" t="s">
        <v>141</v>
      </c>
      <c r="B47" s="34" t="s">
        <v>142</v>
      </c>
      <c r="C47" s="35" t="s">
        <v>143</v>
      </c>
      <c r="D47" s="13">
        <v>100</v>
      </c>
      <c r="E47" s="72">
        <v>4</v>
      </c>
      <c r="F47" s="73">
        <v>13</v>
      </c>
      <c r="G47" s="73">
        <v>15</v>
      </c>
      <c r="H47" s="73">
        <v>15</v>
      </c>
      <c r="I47" s="73">
        <v>15</v>
      </c>
      <c r="J47" s="73">
        <v>16</v>
      </c>
      <c r="K47" s="73">
        <v>17</v>
      </c>
      <c r="L47" s="73">
        <v>17</v>
      </c>
      <c r="M47" s="73">
        <v>18</v>
      </c>
      <c r="N47" s="73">
        <v>20</v>
      </c>
      <c r="O47" s="73">
        <v>20</v>
      </c>
      <c r="P47" s="73">
        <v>20</v>
      </c>
      <c r="Q47" s="73">
        <v>22</v>
      </c>
      <c r="R47" s="73">
        <v>22</v>
      </c>
      <c r="S47" s="74"/>
      <c r="T47" s="23">
        <f t="shared" si="0"/>
        <v>16.714285714285715</v>
      </c>
      <c r="U47" s="24">
        <f t="shared" si="1"/>
        <v>13.01072152999132</v>
      </c>
    </row>
    <row r="48" spans="1:21" ht="15.5" x14ac:dyDescent="0.3">
      <c r="A48" s="20" t="s">
        <v>144</v>
      </c>
      <c r="B48" s="34" t="s">
        <v>145</v>
      </c>
      <c r="C48" s="35" t="s">
        <v>146</v>
      </c>
      <c r="D48" s="13">
        <v>100</v>
      </c>
      <c r="E48" s="72">
        <v>6</v>
      </c>
      <c r="F48" s="73">
        <v>10</v>
      </c>
      <c r="G48" s="73">
        <v>12</v>
      </c>
      <c r="H48" s="73">
        <v>14</v>
      </c>
      <c r="I48" s="73">
        <v>15</v>
      </c>
      <c r="J48" s="73">
        <v>15</v>
      </c>
      <c r="K48" s="73">
        <v>15</v>
      </c>
      <c r="L48" s="73">
        <v>15</v>
      </c>
      <c r="M48" s="73">
        <v>16</v>
      </c>
      <c r="N48" s="73">
        <v>18</v>
      </c>
      <c r="O48" s="73">
        <v>18</v>
      </c>
      <c r="P48" s="73">
        <v>18</v>
      </c>
      <c r="Q48" s="73">
        <v>19</v>
      </c>
      <c r="R48" s="73">
        <v>19</v>
      </c>
      <c r="S48" s="74">
        <v>15</v>
      </c>
      <c r="T48" s="23">
        <f t="shared" si="0"/>
        <v>15</v>
      </c>
      <c r="U48" s="24">
        <f>(T48-14.79)/14.79*100</f>
        <v>1.4198782961460505</v>
      </c>
    </row>
    <row r="49" spans="1:21" ht="15.5" x14ac:dyDescent="0.3">
      <c r="A49" s="20" t="s">
        <v>147</v>
      </c>
      <c r="B49" s="20" t="s">
        <v>148</v>
      </c>
      <c r="C49" s="22">
        <v>880.98</v>
      </c>
      <c r="D49" s="13">
        <v>100</v>
      </c>
      <c r="E49" s="72">
        <v>6</v>
      </c>
      <c r="F49" s="73">
        <v>6</v>
      </c>
      <c r="G49" s="73">
        <v>7</v>
      </c>
      <c r="H49" s="73">
        <v>9</v>
      </c>
      <c r="I49" s="73">
        <v>10</v>
      </c>
      <c r="J49" s="73">
        <v>11</v>
      </c>
      <c r="K49" s="73">
        <v>12</v>
      </c>
      <c r="L49" s="73">
        <v>13</v>
      </c>
      <c r="M49" s="73">
        <v>13</v>
      </c>
      <c r="N49" s="73">
        <v>14</v>
      </c>
      <c r="O49" s="73">
        <v>14</v>
      </c>
      <c r="P49" s="73">
        <v>14</v>
      </c>
      <c r="Q49" s="73">
        <v>14</v>
      </c>
      <c r="R49" s="73">
        <v>14</v>
      </c>
      <c r="S49" s="74">
        <v>15</v>
      </c>
      <c r="T49" s="23">
        <f t="shared" si="0"/>
        <v>11.466666666666667</v>
      </c>
      <c r="U49" s="24">
        <f t="shared" si="1"/>
        <v>-22.470137480279462</v>
      </c>
    </row>
    <row r="50" spans="1:21" ht="15.5" x14ac:dyDescent="0.3">
      <c r="A50" s="20" t="s">
        <v>149</v>
      </c>
      <c r="B50" s="20" t="s">
        <v>150</v>
      </c>
      <c r="C50" s="22">
        <v>1001.14</v>
      </c>
      <c r="D50" s="13">
        <v>100</v>
      </c>
      <c r="E50" s="72">
        <v>5</v>
      </c>
      <c r="F50" s="73">
        <v>8</v>
      </c>
      <c r="G50" s="73">
        <v>9</v>
      </c>
      <c r="H50" s="73">
        <v>10</v>
      </c>
      <c r="I50" s="73">
        <v>10</v>
      </c>
      <c r="J50" s="73">
        <v>10</v>
      </c>
      <c r="K50" s="73">
        <v>10</v>
      </c>
      <c r="L50" s="73">
        <v>10</v>
      </c>
      <c r="M50" s="73">
        <v>11</v>
      </c>
      <c r="N50" s="73">
        <v>11</v>
      </c>
      <c r="O50" s="73">
        <v>13</v>
      </c>
      <c r="P50" s="73">
        <v>13</v>
      </c>
      <c r="Q50" s="73">
        <v>14</v>
      </c>
      <c r="R50" s="73">
        <v>14</v>
      </c>
      <c r="S50" s="74">
        <v>15</v>
      </c>
      <c r="T50" s="23">
        <f t="shared" si="0"/>
        <v>10.866666666666667</v>
      </c>
      <c r="U50" s="24">
        <f t="shared" si="1"/>
        <v>-26.526932612125304</v>
      </c>
    </row>
    <row r="51" spans="1:21" ht="15.5" x14ac:dyDescent="0.3">
      <c r="A51" s="20" t="s">
        <v>151</v>
      </c>
      <c r="B51" s="20" t="s">
        <v>152</v>
      </c>
      <c r="C51" s="22">
        <v>360.83</v>
      </c>
      <c r="D51" s="13">
        <v>100</v>
      </c>
      <c r="E51" s="72">
        <v>5</v>
      </c>
      <c r="F51" s="73">
        <v>5</v>
      </c>
      <c r="G51" s="73">
        <v>6</v>
      </c>
      <c r="H51" s="73">
        <v>8</v>
      </c>
      <c r="I51" s="73">
        <v>8</v>
      </c>
      <c r="J51" s="73">
        <v>9</v>
      </c>
      <c r="K51" s="73">
        <v>9</v>
      </c>
      <c r="L51" s="73">
        <v>10</v>
      </c>
      <c r="M51" s="73">
        <v>10</v>
      </c>
      <c r="N51" s="73">
        <v>10</v>
      </c>
      <c r="O51" s="73">
        <v>11</v>
      </c>
      <c r="P51" s="73">
        <v>11</v>
      </c>
      <c r="Q51" s="73">
        <v>11</v>
      </c>
      <c r="R51" s="73">
        <v>17</v>
      </c>
      <c r="S51" s="74">
        <v>17</v>
      </c>
      <c r="T51" s="23">
        <f t="shared" si="0"/>
        <v>9.8000000000000007</v>
      </c>
      <c r="U51" s="24">
        <f t="shared" si="1"/>
        <v>-33.739012846517909</v>
      </c>
    </row>
    <row r="52" spans="1:21" ht="15.5" x14ac:dyDescent="0.3">
      <c r="A52" s="20" t="s">
        <v>153</v>
      </c>
      <c r="B52" s="20" t="s">
        <v>154</v>
      </c>
      <c r="C52" s="24">
        <v>418.57</v>
      </c>
      <c r="D52" s="13">
        <v>100</v>
      </c>
      <c r="E52" s="72">
        <v>1</v>
      </c>
      <c r="F52" s="73">
        <v>2</v>
      </c>
      <c r="G52" s="73">
        <v>6</v>
      </c>
      <c r="H52" s="73">
        <v>15</v>
      </c>
      <c r="I52" s="73">
        <v>15</v>
      </c>
      <c r="J52" s="73">
        <v>15</v>
      </c>
      <c r="K52" s="73">
        <v>15</v>
      </c>
      <c r="L52" s="73">
        <v>15</v>
      </c>
      <c r="M52" s="73">
        <v>15</v>
      </c>
      <c r="N52" s="73">
        <v>18</v>
      </c>
      <c r="O52" s="73">
        <v>21</v>
      </c>
      <c r="P52" s="73">
        <v>22</v>
      </c>
      <c r="Q52" s="73">
        <v>22</v>
      </c>
      <c r="R52" s="73">
        <v>14</v>
      </c>
      <c r="S52" s="74">
        <v>14</v>
      </c>
      <c r="T52" s="23">
        <f t="shared" si="0"/>
        <v>14</v>
      </c>
      <c r="U52" s="24">
        <f t="shared" si="1"/>
        <v>-5.3414469235970197</v>
      </c>
    </row>
    <row r="53" spans="1:21" ht="15.5" x14ac:dyDescent="0.3">
      <c r="A53" s="20" t="s">
        <v>155</v>
      </c>
      <c r="B53" s="20" t="s">
        <v>156</v>
      </c>
      <c r="C53" s="22">
        <v>361.82</v>
      </c>
      <c r="D53" s="13">
        <v>100</v>
      </c>
      <c r="E53" s="72">
        <v>2</v>
      </c>
      <c r="F53" s="73">
        <v>5</v>
      </c>
      <c r="G53" s="73">
        <v>6</v>
      </c>
      <c r="H53" s="73">
        <v>6</v>
      </c>
      <c r="I53" s="73">
        <v>6</v>
      </c>
      <c r="J53" s="73">
        <v>10</v>
      </c>
      <c r="K53" s="73">
        <v>11</v>
      </c>
      <c r="L53" s="73">
        <v>12</v>
      </c>
      <c r="M53" s="73">
        <v>14</v>
      </c>
      <c r="N53" s="73">
        <v>14</v>
      </c>
      <c r="O53" s="73">
        <v>14</v>
      </c>
      <c r="P53" s="73">
        <v>15</v>
      </c>
      <c r="Q53" s="73">
        <v>15</v>
      </c>
      <c r="R53" s="73">
        <v>15</v>
      </c>
      <c r="S53" s="74"/>
      <c r="T53" s="23">
        <f t="shared" si="0"/>
        <v>10.357142857142858</v>
      </c>
      <c r="U53" s="24">
        <f t="shared" si="1"/>
        <v>-29.9719887955182</v>
      </c>
    </row>
    <row r="54" spans="1:21" ht="15.5" x14ac:dyDescent="0.3">
      <c r="A54" s="20" t="s">
        <v>157</v>
      </c>
      <c r="B54" s="20" t="s">
        <v>158</v>
      </c>
      <c r="C54" s="22">
        <v>446.51</v>
      </c>
      <c r="D54" s="13">
        <v>100</v>
      </c>
      <c r="E54" s="72">
        <v>6</v>
      </c>
      <c r="F54" s="73">
        <v>7</v>
      </c>
      <c r="G54" s="73">
        <v>10</v>
      </c>
      <c r="H54" s="73">
        <v>10</v>
      </c>
      <c r="I54" s="73">
        <v>10</v>
      </c>
      <c r="J54" s="73">
        <v>11</v>
      </c>
      <c r="K54" s="73">
        <v>11</v>
      </c>
      <c r="L54" s="73">
        <v>11</v>
      </c>
      <c r="M54" s="73">
        <v>13</v>
      </c>
      <c r="N54" s="73">
        <v>13</v>
      </c>
      <c r="O54" s="73">
        <v>14</v>
      </c>
      <c r="P54" s="73">
        <v>15</v>
      </c>
      <c r="Q54" s="73">
        <v>15</v>
      </c>
      <c r="R54" s="73">
        <v>16</v>
      </c>
      <c r="S54" s="74">
        <v>17</v>
      </c>
      <c r="T54" s="23">
        <f t="shared" si="0"/>
        <v>11.933333333333334</v>
      </c>
      <c r="U54" s="24">
        <f t="shared" si="1"/>
        <v>-19.314852377732699</v>
      </c>
    </row>
    <row r="55" spans="1:21" ht="15.5" x14ac:dyDescent="0.3">
      <c r="A55" s="20" t="s">
        <v>159</v>
      </c>
      <c r="B55" s="21" t="s">
        <v>160</v>
      </c>
      <c r="C55" s="22">
        <v>535.79999999999995</v>
      </c>
      <c r="D55" s="13">
        <v>100</v>
      </c>
      <c r="E55" s="72">
        <v>5</v>
      </c>
      <c r="F55" s="73">
        <v>5</v>
      </c>
      <c r="G55" s="73">
        <v>5</v>
      </c>
      <c r="H55" s="73">
        <v>11</v>
      </c>
      <c r="I55" s="73">
        <v>11</v>
      </c>
      <c r="J55" s="73">
        <v>11</v>
      </c>
      <c r="K55" s="73">
        <v>14</v>
      </c>
      <c r="L55" s="73">
        <v>14</v>
      </c>
      <c r="M55" s="73">
        <v>15</v>
      </c>
      <c r="N55" s="73">
        <v>15</v>
      </c>
      <c r="O55" s="73">
        <v>18</v>
      </c>
      <c r="P55" s="73">
        <v>18</v>
      </c>
      <c r="Q55" s="73">
        <v>18</v>
      </c>
      <c r="R55" s="73"/>
      <c r="S55" s="74"/>
      <c r="T55" s="23">
        <f t="shared" si="0"/>
        <v>12.307692307692308</v>
      </c>
      <c r="U55" s="24">
        <f t="shared" si="1"/>
        <v>-16.783689603162209</v>
      </c>
    </row>
    <row r="56" spans="1:21" ht="15.5" x14ac:dyDescent="0.3">
      <c r="A56" s="20" t="s">
        <v>161</v>
      </c>
      <c r="B56" s="36" t="s">
        <v>162</v>
      </c>
      <c r="C56" s="22">
        <v>1155.3599999999999</v>
      </c>
      <c r="D56" s="13">
        <v>100</v>
      </c>
      <c r="E56" s="72">
        <v>1</v>
      </c>
      <c r="F56" s="73">
        <v>1</v>
      </c>
      <c r="G56" s="73">
        <v>3</v>
      </c>
      <c r="H56" s="73">
        <v>3</v>
      </c>
      <c r="I56" s="73">
        <v>4</v>
      </c>
      <c r="J56" s="73">
        <v>4</v>
      </c>
      <c r="K56" s="73">
        <v>4</v>
      </c>
      <c r="L56" s="73">
        <v>4</v>
      </c>
      <c r="M56" s="73">
        <v>4</v>
      </c>
      <c r="N56" s="73">
        <v>4</v>
      </c>
      <c r="O56" s="73">
        <v>4</v>
      </c>
      <c r="P56" s="73">
        <v>4</v>
      </c>
      <c r="Q56" s="73">
        <v>4</v>
      </c>
      <c r="R56" s="73">
        <v>4</v>
      </c>
      <c r="S56" s="74">
        <v>4</v>
      </c>
      <c r="T56" s="23">
        <f t="shared" si="0"/>
        <v>3.4666666666666668</v>
      </c>
      <c r="U56" s="24">
        <f t="shared" si="1"/>
        <v>-76.560739238224016</v>
      </c>
    </row>
    <row r="57" spans="1:21" ht="15.5" x14ac:dyDescent="0.3">
      <c r="A57" s="20" t="s">
        <v>163</v>
      </c>
      <c r="B57" s="37" t="s">
        <v>164</v>
      </c>
      <c r="C57" s="22">
        <v>516.84</v>
      </c>
      <c r="D57" s="13">
        <v>100</v>
      </c>
      <c r="E57" s="72">
        <v>1</v>
      </c>
      <c r="F57" s="73">
        <v>5</v>
      </c>
      <c r="G57" s="73">
        <v>8</v>
      </c>
      <c r="H57" s="73">
        <v>9</v>
      </c>
      <c r="I57" s="73">
        <v>11</v>
      </c>
      <c r="J57" s="73">
        <v>11</v>
      </c>
      <c r="K57" s="73">
        <v>12</v>
      </c>
      <c r="L57" s="73">
        <v>13</v>
      </c>
      <c r="M57" s="73">
        <v>13</v>
      </c>
      <c r="N57" s="73">
        <v>15</v>
      </c>
      <c r="O57" s="73">
        <v>15</v>
      </c>
      <c r="P57" s="73">
        <v>15</v>
      </c>
      <c r="Q57" s="73">
        <v>19</v>
      </c>
      <c r="R57" s="73"/>
      <c r="S57" s="74"/>
      <c r="T57" s="23">
        <f t="shared" si="0"/>
        <v>11.307692307692308</v>
      </c>
      <c r="U57" s="24">
        <f t="shared" si="1"/>
        <v>-23.54501482290528</v>
      </c>
    </row>
    <row r="58" spans="1:21" ht="15.5" x14ac:dyDescent="0.3">
      <c r="A58" s="20" t="s">
        <v>165</v>
      </c>
      <c r="B58" s="38" t="s">
        <v>166</v>
      </c>
      <c r="C58" s="22">
        <v>409.43</v>
      </c>
      <c r="D58" s="13">
        <v>100</v>
      </c>
      <c r="E58" s="72">
        <v>1</v>
      </c>
      <c r="F58" s="73">
        <v>2</v>
      </c>
      <c r="G58" s="73">
        <v>10</v>
      </c>
      <c r="H58" s="73">
        <v>11</v>
      </c>
      <c r="I58" s="73">
        <v>12</v>
      </c>
      <c r="J58" s="73">
        <v>12</v>
      </c>
      <c r="K58" s="73">
        <v>13</v>
      </c>
      <c r="L58" s="73">
        <v>14</v>
      </c>
      <c r="M58" s="73">
        <v>15</v>
      </c>
      <c r="N58" s="73">
        <v>15</v>
      </c>
      <c r="O58" s="73">
        <v>16</v>
      </c>
      <c r="P58" s="73">
        <v>16</v>
      </c>
      <c r="Q58" s="73">
        <v>18</v>
      </c>
      <c r="R58" s="73">
        <v>20</v>
      </c>
      <c r="S58" s="74">
        <v>21</v>
      </c>
      <c r="T58" s="23">
        <f t="shared" si="0"/>
        <v>13.066666666666666</v>
      </c>
      <c r="U58" s="24">
        <f>(T58-14.79)/14.79*100</f>
        <v>-11.652017128690554</v>
      </c>
    </row>
    <row r="59" spans="1:21" ht="15.5" x14ac:dyDescent="0.3">
      <c r="A59" s="20" t="s">
        <v>167</v>
      </c>
      <c r="B59" s="39" t="s">
        <v>168</v>
      </c>
      <c r="C59" s="22">
        <v>404.54</v>
      </c>
      <c r="D59" s="13">
        <v>100</v>
      </c>
      <c r="E59" s="72">
        <v>1</v>
      </c>
      <c r="F59" s="73">
        <v>1</v>
      </c>
      <c r="G59" s="73">
        <v>1</v>
      </c>
      <c r="H59" s="73">
        <v>2</v>
      </c>
      <c r="I59" s="73">
        <v>10</v>
      </c>
      <c r="J59" s="73">
        <v>10</v>
      </c>
      <c r="K59" s="73">
        <v>10</v>
      </c>
      <c r="L59" s="73">
        <v>13</v>
      </c>
      <c r="M59" s="73">
        <v>14</v>
      </c>
      <c r="N59" s="73">
        <v>15</v>
      </c>
      <c r="O59" s="73">
        <v>15</v>
      </c>
      <c r="P59" s="73">
        <v>17</v>
      </c>
      <c r="Q59" s="73">
        <v>20</v>
      </c>
      <c r="R59" s="73">
        <v>20</v>
      </c>
      <c r="S59" s="74">
        <v>21</v>
      </c>
      <c r="T59" s="23">
        <f t="shared" si="0"/>
        <v>11.333333333333334</v>
      </c>
      <c r="U59" s="24">
        <f t="shared" si="1"/>
        <v>-23.371647509578537</v>
      </c>
    </row>
    <row r="60" spans="1:21" ht="15.5" x14ac:dyDescent="0.3">
      <c r="A60" s="20" t="s">
        <v>169</v>
      </c>
      <c r="B60" s="39" t="s">
        <v>170</v>
      </c>
      <c r="C60" s="22">
        <v>250.33</v>
      </c>
      <c r="D60" s="13">
        <v>100</v>
      </c>
      <c r="E60" s="72">
        <v>8</v>
      </c>
      <c r="F60" s="73">
        <v>9</v>
      </c>
      <c r="G60" s="73">
        <v>9</v>
      </c>
      <c r="H60" s="73">
        <v>9</v>
      </c>
      <c r="I60" s="73">
        <v>9</v>
      </c>
      <c r="J60" s="73">
        <v>9</v>
      </c>
      <c r="K60" s="73">
        <v>9</v>
      </c>
      <c r="L60" s="73">
        <v>10</v>
      </c>
      <c r="M60" s="73">
        <v>10</v>
      </c>
      <c r="N60" s="73">
        <v>10</v>
      </c>
      <c r="O60" s="73">
        <v>11</v>
      </c>
      <c r="P60" s="73">
        <v>12</v>
      </c>
      <c r="Q60" s="73">
        <v>13</v>
      </c>
      <c r="R60" s="73">
        <v>13</v>
      </c>
      <c r="S60" s="74">
        <v>14</v>
      </c>
      <c r="T60" s="23">
        <f t="shared" si="0"/>
        <v>10.333333333333334</v>
      </c>
      <c r="U60" s="24">
        <f t="shared" si="1"/>
        <v>-30.132972729321605</v>
      </c>
    </row>
    <row r="61" spans="1:21" ht="15.5" x14ac:dyDescent="0.3">
      <c r="A61" s="20" t="s">
        <v>171</v>
      </c>
      <c r="B61" s="39" t="s">
        <v>172</v>
      </c>
      <c r="C61" s="22">
        <v>481.54</v>
      </c>
      <c r="D61" s="13">
        <v>100</v>
      </c>
      <c r="E61" s="72">
        <v>1</v>
      </c>
      <c r="F61" s="73">
        <v>3</v>
      </c>
      <c r="G61" s="73">
        <v>3</v>
      </c>
      <c r="H61" s="73">
        <v>4</v>
      </c>
      <c r="I61" s="73">
        <v>4</v>
      </c>
      <c r="J61" s="73">
        <v>5</v>
      </c>
      <c r="K61" s="73">
        <v>11</v>
      </c>
      <c r="L61" s="73">
        <v>11</v>
      </c>
      <c r="M61" s="73">
        <v>13</v>
      </c>
      <c r="N61" s="73">
        <v>13</v>
      </c>
      <c r="O61" s="73">
        <v>14</v>
      </c>
      <c r="P61" s="73">
        <v>14</v>
      </c>
      <c r="Q61" s="73">
        <v>15</v>
      </c>
      <c r="R61" s="73">
        <v>16</v>
      </c>
      <c r="S61" s="74">
        <v>19</v>
      </c>
      <c r="T61" s="23">
        <f t="shared" si="0"/>
        <v>9.7333333333333325</v>
      </c>
      <c r="U61" s="24">
        <f t="shared" si="1"/>
        <v>-34.189767861167461</v>
      </c>
    </row>
    <row r="62" spans="1:21" ht="15.5" x14ac:dyDescent="0.3">
      <c r="A62" s="20" t="s">
        <v>173</v>
      </c>
      <c r="B62" s="39" t="s">
        <v>174</v>
      </c>
      <c r="C62" s="22">
        <v>552.38</v>
      </c>
      <c r="D62" s="13">
        <v>100</v>
      </c>
      <c r="E62" s="72">
        <v>1</v>
      </c>
      <c r="F62" s="73">
        <v>9</v>
      </c>
      <c r="G62" s="73">
        <v>11</v>
      </c>
      <c r="H62" s="73">
        <v>14</v>
      </c>
      <c r="I62" s="73">
        <v>15</v>
      </c>
      <c r="J62" s="73">
        <v>15</v>
      </c>
      <c r="K62" s="73">
        <v>15</v>
      </c>
      <c r="L62" s="73">
        <v>15</v>
      </c>
      <c r="M62" s="73">
        <v>16</v>
      </c>
      <c r="N62" s="73">
        <v>17</v>
      </c>
      <c r="O62" s="73">
        <v>17</v>
      </c>
      <c r="P62" s="73">
        <v>18</v>
      </c>
      <c r="Q62" s="73"/>
      <c r="R62" s="73"/>
      <c r="S62" s="74"/>
      <c r="T62" s="23">
        <f t="shared" si="0"/>
        <v>13.583333333333334</v>
      </c>
      <c r="U62" s="24">
        <f t="shared" si="1"/>
        <v>-8.1586657651566288</v>
      </c>
    </row>
    <row r="63" spans="1:21" ht="15.5" x14ac:dyDescent="0.3">
      <c r="A63" s="20" t="s">
        <v>175</v>
      </c>
      <c r="B63" s="39" t="s">
        <v>176</v>
      </c>
      <c r="C63" s="22">
        <v>211.64</v>
      </c>
      <c r="D63" s="13">
        <v>100</v>
      </c>
      <c r="E63" s="72">
        <v>2</v>
      </c>
      <c r="F63" s="73">
        <v>3</v>
      </c>
      <c r="G63" s="73">
        <v>3</v>
      </c>
      <c r="H63" s="73">
        <v>3</v>
      </c>
      <c r="I63" s="73">
        <v>3</v>
      </c>
      <c r="J63" s="73">
        <v>4</v>
      </c>
      <c r="K63" s="73">
        <v>4</v>
      </c>
      <c r="L63" s="73">
        <v>4</v>
      </c>
      <c r="M63" s="73">
        <v>4</v>
      </c>
      <c r="N63" s="73">
        <v>5</v>
      </c>
      <c r="O63" s="73">
        <v>11</v>
      </c>
      <c r="P63" s="73">
        <v>12</v>
      </c>
      <c r="Q63" s="73">
        <v>13</v>
      </c>
      <c r="R63" s="73">
        <v>14</v>
      </c>
      <c r="S63" s="74">
        <v>15</v>
      </c>
      <c r="T63" s="23">
        <f t="shared" si="0"/>
        <v>6.666666666666667</v>
      </c>
      <c r="U63" s="24">
        <f t="shared" si="1"/>
        <v>-54.924498535046197</v>
      </c>
    </row>
    <row r="64" spans="1:21" ht="15.5" x14ac:dyDescent="0.3">
      <c r="A64" s="20" t="s">
        <v>177</v>
      </c>
      <c r="B64" s="39" t="s">
        <v>178</v>
      </c>
      <c r="C64" s="22">
        <v>242.7</v>
      </c>
      <c r="D64" s="13">
        <v>100</v>
      </c>
      <c r="E64" s="72">
        <v>1</v>
      </c>
      <c r="F64" s="73">
        <v>10</v>
      </c>
      <c r="G64" s="73">
        <v>10</v>
      </c>
      <c r="H64" s="73">
        <v>12</v>
      </c>
      <c r="I64" s="73">
        <v>12</v>
      </c>
      <c r="J64" s="73">
        <v>14</v>
      </c>
      <c r="K64" s="73">
        <v>14</v>
      </c>
      <c r="L64" s="73">
        <v>16</v>
      </c>
      <c r="M64" s="73">
        <v>17</v>
      </c>
      <c r="N64" s="73">
        <v>17</v>
      </c>
      <c r="O64" s="73">
        <v>18</v>
      </c>
      <c r="P64" s="73">
        <v>20</v>
      </c>
      <c r="Q64" s="73">
        <v>20</v>
      </c>
      <c r="R64" s="73"/>
      <c r="S64" s="74"/>
      <c r="T64" s="23">
        <f t="shared" si="0"/>
        <v>13.923076923076923</v>
      </c>
      <c r="U64" s="24">
        <f t="shared" si="1"/>
        <v>-5.8615488635772541</v>
      </c>
    </row>
    <row r="65" spans="1:21" ht="15.5" x14ac:dyDescent="0.3">
      <c r="A65" s="20" t="s">
        <v>179</v>
      </c>
      <c r="B65" s="39" t="s">
        <v>180</v>
      </c>
      <c r="C65" s="35" t="s">
        <v>181</v>
      </c>
      <c r="D65" s="13">
        <v>100</v>
      </c>
      <c r="E65" s="72">
        <v>1</v>
      </c>
      <c r="F65" s="73">
        <v>1</v>
      </c>
      <c r="G65" s="73">
        <v>1</v>
      </c>
      <c r="H65" s="73">
        <v>3</v>
      </c>
      <c r="I65" s="73">
        <v>3</v>
      </c>
      <c r="J65" s="73">
        <v>7</v>
      </c>
      <c r="K65" s="73">
        <v>7</v>
      </c>
      <c r="L65" s="73">
        <v>8</v>
      </c>
      <c r="M65" s="73">
        <v>11</v>
      </c>
      <c r="N65" s="73">
        <v>12</v>
      </c>
      <c r="O65" s="73">
        <v>13</v>
      </c>
      <c r="P65" s="73">
        <v>14</v>
      </c>
      <c r="Q65" s="73">
        <v>17</v>
      </c>
      <c r="R65" s="73">
        <v>17</v>
      </c>
      <c r="S65" s="74">
        <v>20</v>
      </c>
      <c r="T65" s="23">
        <f t="shared" si="0"/>
        <v>9</v>
      </c>
      <c r="U65" s="24">
        <f t="shared" si="1"/>
        <v>-39.148073022312367</v>
      </c>
    </row>
    <row r="66" spans="1:21" ht="15.5" x14ac:dyDescent="0.3">
      <c r="A66" s="20" t="s">
        <v>182</v>
      </c>
      <c r="B66" s="39" t="s">
        <v>183</v>
      </c>
      <c r="C66" s="35" t="s">
        <v>184</v>
      </c>
      <c r="D66" s="13">
        <v>100</v>
      </c>
      <c r="E66" s="72">
        <v>3</v>
      </c>
      <c r="F66" s="73">
        <v>3</v>
      </c>
      <c r="G66" s="73">
        <v>5</v>
      </c>
      <c r="H66" s="73">
        <v>7</v>
      </c>
      <c r="I66" s="73">
        <v>10</v>
      </c>
      <c r="J66" s="73">
        <v>11</v>
      </c>
      <c r="K66" s="73">
        <v>14</v>
      </c>
      <c r="L66" s="73">
        <v>15</v>
      </c>
      <c r="M66" s="73">
        <v>16</v>
      </c>
      <c r="N66" s="73">
        <v>16</v>
      </c>
      <c r="O66" s="73">
        <v>16</v>
      </c>
      <c r="P66" s="73">
        <v>17</v>
      </c>
      <c r="Q66" s="73">
        <v>18</v>
      </c>
      <c r="R66" s="73">
        <v>21</v>
      </c>
      <c r="S66" s="74"/>
      <c r="T66" s="23">
        <f t="shared" si="0"/>
        <v>12.285714285714286</v>
      </c>
      <c r="U66" s="24">
        <f>(T66-14.79)/14.79*100</f>
        <v>-16.932290157442278</v>
      </c>
    </row>
    <row r="67" spans="1:21" ht="15.5" x14ac:dyDescent="0.3">
      <c r="A67" s="20" t="s">
        <v>185</v>
      </c>
      <c r="B67" s="39" t="s">
        <v>186</v>
      </c>
      <c r="C67" s="35" t="s">
        <v>187</v>
      </c>
      <c r="D67" s="13">
        <v>100</v>
      </c>
      <c r="E67" s="72">
        <v>2</v>
      </c>
      <c r="F67" s="73">
        <v>2</v>
      </c>
      <c r="G67" s="73">
        <v>10</v>
      </c>
      <c r="H67" s="73">
        <v>10</v>
      </c>
      <c r="I67" s="73">
        <v>11</v>
      </c>
      <c r="J67" s="73">
        <v>11</v>
      </c>
      <c r="K67" s="73">
        <v>11</v>
      </c>
      <c r="L67" s="73">
        <v>12</v>
      </c>
      <c r="M67" s="73">
        <v>12</v>
      </c>
      <c r="N67" s="73">
        <v>13</v>
      </c>
      <c r="O67" s="73">
        <v>13</v>
      </c>
      <c r="P67" s="73">
        <v>14</v>
      </c>
      <c r="Q67" s="73">
        <v>18</v>
      </c>
      <c r="R67" s="73">
        <v>23</v>
      </c>
      <c r="S67" s="74"/>
      <c r="T67" s="23">
        <f t="shared" si="0"/>
        <v>11.571428571428571</v>
      </c>
      <c r="U67" s="24">
        <f t="shared" si="1"/>
        <v>-21.761808171544477</v>
      </c>
    </row>
    <row r="68" spans="1:21" ht="15.5" x14ac:dyDescent="0.3">
      <c r="A68" s="20" t="s">
        <v>188</v>
      </c>
      <c r="B68" s="20" t="s">
        <v>189</v>
      </c>
      <c r="C68" s="20" t="s">
        <v>190</v>
      </c>
      <c r="D68" s="13">
        <v>100</v>
      </c>
      <c r="E68" s="72">
        <v>1</v>
      </c>
      <c r="F68" s="73">
        <v>2</v>
      </c>
      <c r="G68" s="73">
        <v>4</v>
      </c>
      <c r="H68" s="73">
        <v>6</v>
      </c>
      <c r="I68" s="73">
        <v>7</v>
      </c>
      <c r="J68" s="73">
        <v>10</v>
      </c>
      <c r="K68" s="73">
        <v>11</v>
      </c>
      <c r="L68" s="73">
        <v>11</v>
      </c>
      <c r="M68" s="73">
        <v>11</v>
      </c>
      <c r="N68" s="73">
        <v>14</v>
      </c>
      <c r="O68" s="73">
        <v>14</v>
      </c>
      <c r="P68" s="73">
        <v>14</v>
      </c>
      <c r="Q68" s="73">
        <v>15</v>
      </c>
      <c r="R68" s="73">
        <v>15</v>
      </c>
      <c r="S68" s="74"/>
      <c r="T68" s="23">
        <f t="shared" si="0"/>
        <v>9.6428571428571423</v>
      </c>
      <c r="U68" s="24">
        <f t="shared" si="1"/>
        <v>-34.801506809620399</v>
      </c>
    </row>
    <row r="69" spans="1:21" ht="15.5" x14ac:dyDescent="0.3">
      <c r="A69" s="20" t="s">
        <v>191</v>
      </c>
      <c r="B69" s="20" t="s">
        <v>192</v>
      </c>
      <c r="C69" s="22">
        <v>369.46</v>
      </c>
      <c r="D69" s="13">
        <v>100</v>
      </c>
      <c r="E69" s="72">
        <v>1</v>
      </c>
      <c r="F69" s="73">
        <v>1</v>
      </c>
      <c r="G69" s="73">
        <v>1</v>
      </c>
      <c r="H69" s="73">
        <v>1</v>
      </c>
      <c r="I69" s="73">
        <v>1</v>
      </c>
      <c r="J69" s="73">
        <v>1</v>
      </c>
      <c r="K69" s="73">
        <v>6</v>
      </c>
      <c r="L69" s="73">
        <v>9</v>
      </c>
      <c r="M69" s="73">
        <v>11</v>
      </c>
      <c r="N69" s="73">
        <v>12</v>
      </c>
      <c r="O69" s="73">
        <v>14</v>
      </c>
      <c r="P69" s="73">
        <v>16</v>
      </c>
      <c r="Q69" s="73">
        <v>16</v>
      </c>
      <c r="R69" s="73">
        <v>20</v>
      </c>
      <c r="S69" s="74">
        <v>20</v>
      </c>
      <c r="T69" s="23">
        <f t="shared" si="0"/>
        <v>8.6666666666666661</v>
      </c>
      <c r="U69" s="24">
        <f t="shared" si="1"/>
        <v>-41.401848095560062</v>
      </c>
    </row>
    <row r="70" spans="1:21" ht="15.5" x14ac:dyDescent="0.3">
      <c r="A70" s="20" t="s">
        <v>193</v>
      </c>
      <c r="B70" s="40" t="s">
        <v>194</v>
      </c>
      <c r="C70" s="22">
        <v>436.43</v>
      </c>
      <c r="D70" s="13">
        <v>100</v>
      </c>
      <c r="E70" s="72">
        <v>1</v>
      </c>
      <c r="F70" s="73">
        <v>7</v>
      </c>
      <c r="G70" s="73">
        <v>9</v>
      </c>
      <c r="H70" s="73">
        <v>11</v>
      </c>
      <c r="I70" s="73">
        <v>13</v>
      </c>
      <c r="J70" s="73">
        <v>14</v>
      </c>
      <c r="K70" s="73">
        <v>14</v>
      </c>
      <c r="L70" s="73">
        <v>16</v>
      </c>
      <c r="M70" s="73">
        <v>16</v>
      </c>
      <c r="N70" s="73">
        <v>17</v>
      </c>
      <c r="O70" s="73">
        <v>17</v>
      </c>
      <c r="P70" s="73">
        <v>18</v>
      </c>
      <c r="Q70" s="73">
        <v>18</v>
      </c>
      <c r="R70" s="73">
        <v>19</v>
      </c>
      <c r="S70" s="74"/>
      <c r="T70" s="23">
        <f t="shared" ref="T70:T109" si="2">AVERAGE(E70:S70)</f>
        <v>13.571428571428571</v>
      </c>
      <c r="U70" s="24">
        <f>(T70-14.79)/14.79*100</f>
        <v>-8.239157732058338</v>
      </c>
    </row>
    <row r="71" spans="1:21" ht="15.5" x14ac:dyDescent="0.3">
      <c r="A71" s="20" t="s">
        <v>195</v>
      </c>
      <c r="B71" s="20" t="s">
        <v>196</v>
      </c>
      <c r="C71" s="22">
        <v>601.71</v>
      </c>
      <c r="D71" s="13">
        <v>100</v>
      </c>
      <c r="E71" s="72">
        <v>1</v>
      </c>
      <c r="F71" s="73">
        <v>2</v>
      </c>
      <c r="G71" s="73">
        <v>2</v>
      </c>
      <c r="H71" s="73">
        <v>8</v>
      </c>
      <c r="I71" s="73">
        <v>10</v>
      </c>
      <c r="J71" s="73">
        <v>10</v>
      </c>
      <c r="K71" s="73">
        <v>12</v>
      </c>
      <c r="L71" s="73">
        <v>14</v>
      </c>
      <c r="M71" s="73">
        <v>15</v>
      </c>
      <c r="N71" s="73">
        <v>16</v>
      </c>
      <c r="O71" s="73">
        <v>16</v>
      </c>
      <c r="P71" s="73">
        <v>18</v>
      </c>
      <c r="Q71" s="73">
        <v>20</v>
      </c>
      <c r="R71" s="73">
        <v>21</v>
      </c>
      <c r="S71" s="74"/>
      <c r="T71" s="23">
        <f t="shared" si="2"/>
        <v>11.785714285714286</v>
      </c>
      <c r="U71" s="24">
        <f t="shared" ref="U71:U75" si="3">(T71-14.79)/14.79*100</f>
        <v>-20.312952767313813</v>
      </c>
    </row>
    <row r="72" spans="1:21" ht="15.5" x14ac:dyDescent="0.3">
      <c r="A72" s="20" t="s">
        <v>197</v>
      </c>
      <c r="B72" s="20" t="s">
        <v>198</v>
      </c>
      <c r="C72" s="22">
        <v>504.63</v>
      </c>
      <c r="D72" s="13">
        <v>100</v>
      </c>
      <c r="E72" s="72">
        <v>7</v>
      </c>
      <c r="F72" s="73">
        <v>10</v>
      </c>
      <c r="G72" s="73">
        <v>11</v>
      </c>
      <c r="H72" s="73">
        <v>11</v>
      </c>
      <c r="I72" s="73">
        <v>12</v>
      </c>
      <c r="J72" s="73">
        <v>14</v>
      </c>
      <c r="K72" s="73">
        <v>14</v>
      </c>
      <c r="L72" s="73">
        <v>15</v>
      </c>
      <c r="M72" s="73">
        <v>15</v>
      </c>
      <c r="N72" s="73">
        <v>16</v>
      </c>
      <c r="O72" s="73">
        <v>16</v>
      </c>
      <c r="P72" s="73">
        <v>16</v>
      </c>
      <c r="Q72" s="73">
        <v>16</v>
      </c>
      <c r="R72" s="73">
        <v>20</v>
      </c>
      <c r="S72" s="74"/>
      <c r="T72" s="23">
        <f t="shared" si="2"/>
        <v>13.785714285714286</v>
      </c>
      <c r="U72" s="24">
        <f t="shared" si="3"/>
        <v>-6.7903023278276731</v>
      </c>
    </row>
    <row r="73" spans="1:21" ht="15.5" x14ac:dyDescent="0.3">
      <c r="A73" s="20" t="s">
        <v>199</v>
      </c>
      <c r="B73" s="20" t="s">
        <v>200</v>
      </c>
      <c r="C73" s="22">
        <v>228.25</v>
      </c>
      <c r="D73" s="13">
        <v>100</v>
      </c>
      <c r="E73" s="72">
        <v>1</v>
      </c>
      <c r="F73" s="73">
        <v>2</v>
      </c>
      <c r="G73" s="73">
        <v>2</v>
      </c>
      <c r="H73" s="73">
        <v>3</v>
      </c>
      <c r="I73" s="73">
        <v>3</v>
      </c>
      <c r="J73" s="73">
        <v>9</v>
      </c>
      <c r="K73" s="73">
        <v>12</v>
      </c>
      <c r="L73" s="73">
        <v>12</v>
      </c>
      <c r="M73" s="73">
        <v>12</v>
      </c>
      <c r="N73" s="73">
        <v>13</v>
      </c>
      <c r="O73" s="73">
        <v>15</v>
      </c>
      <c r="P73" s="73">
        <v>19</v>
      </c>
      <c r="Q73" s="73"/>
      <c r="R73" s="73"/>
      <c r="S73" s="74"/>
      <c r="T73" s="23">
        <f t="shared" si="2"/>
        <v>8.5833333333333339</v>
      </c>
      <c r="U73" s="24">
        <f t="shared" si="3"/>
        <v>-41.965291863871975</v>
      </c>
    </row>
    <row r="74" spans="1:21" ht="15.5" x14ac:dyDescent="0.3">
      <c r="A74" s="20" t="s">
        <v>201</v>
      </c>
      <c r="B74" s="41" t="s">
        <v>202</v>
      </c>
      <c r="C74" s="22">
        <v>263.31</v>
      </c>
      <c r="D74" s="13">
        <v>100</v>
      </c>
      <c r="E74" s="72">
        <v>1</v>
      </c>
      <c r="F74" s="73">
        <v>2</v>
      </c>
      <c r="G74" s="73">
        <v>2</v>
      </c>
      <c r="H74" s="73">
        <v>5</v>
      </c>
      <c r="I74" s="73">
        <v>12</v>
      </c>
      <c r="J74" s="73">
        <v>12</v>
      </c>
      <c r="K74" s="73">
        <v>13</v>
      </c>
      <c r="L74" s="73">
        <v>15</v>
      </c>
      <c r="M74" s="73">
        <v>16</v>
      </c>
      <c r="N74" s="73">
        <v>16</v>
      </c>
      <c r="O74" s="73">
        <v>16</v>
      </c>
      <c r="P74" s="73">
        <v>17</v>
      </c>
      <c r="Q74" s="73">
        <v>18</v>
      </c>
      <c r="R74" s="73">
        <v>22</v>
      </c>
      <c r="S74" s="74">
        <v>23</v>
      </c>
      <c r="T74" s="23">
        <f t="shared" si="2"/>
        <v>12.666666666666666</v>
      </c>
      <c r="U74" s="24">
        <f t="shared" si="3"/>
        <v>-14.356547216587783</v>
      </c>
    </row>
    <row r="75" spans="1:21" ht="15.5" x14ac:dyDescent="0.3">
      <c r="A75" s="20" t="s">
        <v>203</v>
      </c>
      <c r="B75" s="42" t="s">
        <v>204</v>
      </c>
      <c r="C75" s="22">
        <v>742.68</v>
      </c>
      <c r="D75" s="13">
        <v>100</v>
      </c>
      <c r="E75" s="72">
        <v>1</v>
      </c>
      <c r="F75" s="73">
        <v>4</v>
      </c>
      <c r="G75" s="73">
        <v>5</v>
      </c>
      <c r="H75" s="73">
        <v>5</v>
      </c>
      <c r="I75" s="73">
        <v>5</v>
      </c>
      <c r="J75" s="73">
        <v>5</v>
      </c>
      <c r="K75" s="73">
        <v>5</v>
      </c>
      <c r="L75" s="73">
        <v>17</v>
      </c>
      <c r="M75" s="73">
        <v>17</v>
      </c>
      <c r="N75" s="73">
        <v>18</v>
      </c>
      <c r="O75" s="73">
        <v>18</v>
      </c>
      <c r="P75" s="73">
        <v>20</v>
      </c>
      <c r="Q75" s="73">
        <v>22</v>
      </c>
      <c r="R75" s="73">
        <v>24</v>
      </c>
      <c r="S75" s="74">
        <v>25</v>
      </c>
      <c r="T75" s="23">
        <f t="shared" si="2"/>
        <v>12.733333333333333</v>
      </c>
      <c r="U75" s="24">
        <f t="shared" si="3"/>
        <v>-13.905792201938247</v>
      </c>
    </row>
    <row r="76" spans="1:21" ht="15.5" x14ac:dyDescent="0.3">
      <c r="A76" s="20" t="s">
        <v>205</v>
      </c>
      <c r="B76" s="21" t="s">
        <v>206</v>
      </c>
      <c r="C76" s="22">
        <v>459.5</v>
      </c>
      <c r="D76" s="13">
        <v>100</v>
      </c>
      <c r="E76" s="72">
        <v>1</v>
      </c>
      <c r="F76" s="73">
        <v>1</v>
      </c>
      <c r="G76" s="73">
        <v>1</v>
      </c>
      <c r="H76" s="73">
        <v>6</v>
      </c>
      <c r="I76" s="73">
        <v>8</v>
      </c>
      <c r="J76" s="73">
        <v>14</v>
      </c>
      <c r="K76" s="73">
        <v>16</v>
      </c>
      <c r="L76" s="73">
        <v>17</v>
      </c>
      <c r="M76" s="73">
        <v>17</v>
      </c>
      <c r="N76" s="73">
        <v>23</v>
      </c>
      <c r="O76" s="73"/>
      <c r="P76" s="73"/>
      <c r="Q76" s="73"/>
      <c r="R76" s="73"/>
      <c r="S76" s="74"/>
      <c r="T76" s="23">
        <f t="shared" si="2"/>
        <v>10.4</v>
      </c>
      <c r="U76" s="24">
        <f>(T76-14.79)/14.79*100</f>
        <v>-29.68221771467207</v>
      </c>
    </row>
    <row r="77" spans="1:21" ht="15.5" x14ac:dyDescent="0.3">
      <c r="A77" s="20" t="s">
        <v>207</v>
      </c>
      <c r="B77" s="43" t="s">
        <v>208</v>
      </c>
      <c r="C77" s="22">
        <v>723.84</v>
      </c>
      <c r="D77" s="13">
        <v>100</v>
      </c>
      <c r="E77" s="72">
        <v>1</v>
      </c>
      <c r="F77" s="73">
        <v>1</v>
      </c>
      <c r="G77" s="73">
        <v>1</v>
      </c>
      <c r="H77" s="73">
        <v>2</v>
      </c>
      <c r="I77" s="73">
        <v>2</v>
      </c>
      <c r="J77" s="73">
        <v>2</v>
      </c>
      <c r="K77" s="73">
        <v>3</v>
      </c>
      <c r="L77" s="73">
        <v>11</v>
      </c>
      <c r="M77" s="73">
        <v>11</v>
      </c>
      <c r="N77" s="73">
        <v>16</v>
      </c>
      <c r="O77" s="73">
        <v>17</v>
      </c>
      <c r="P77" s="73">
        <v>22</v>
      </c>
      <c r="Q77" s="73"/>
      <c r="R77" s="73"/>
      <c r="S77" s="74"/>
      <c r="T77" s="23">
        <f t="shared" si="2"/>
        <v>7.416666666666667</v>
      </c>
      <c r="U77" s="24">
        <f t="shared" ref="U77:U83" si="4">(T77-14.79)/14.79*100</f>
        <v>-49.853504620238894</v>
      </c>
    </row>
    <row r="78" spans="1:21" ht="15.5" x14ac:dyDescent="0.3">
      <c r="A78" s="20" t="s">
        <v>209</v>
      </c>
      <c r="B78" s="44" t="s">
        <v>210</v>
      </c>
      <c r="C78" s="22">
        <v>435.88</v>
      </c>
      <c r="D78" s="13">
        <v>100</v>
      </c>
      <c r="E78" s="72">
        <v>1</v>
      </c>
      <c r="F78" s="73">
        <v>6</v>
      </c>
      <c r="G78" s="73">
        <v>6</v>
      </c>
      <c r="H78" s="73">
        <v>10</v>
      </c>
      <c r="I78" s="73">
        <v>10</v>
      </c>
      <c r="J78" s="73">
        <v>10</v>
      </c>
      <c r="K78" s="73">
        <v>13</v>
      </c>
      <c r="L78" s="73">
        <v>14</v>
      </c>
      <c r="M78" s="73">
        <v>14</v>
      </c>
      <c r="N78" s="73">
        <v>16</v>
      </c>
      <c r="O78" s="73">
        <v>16</v>
      </c>
      <c r="P78" s="73">
        <v>18</v>
      </c>
      <c r="Q78" s="73">
        <v>19</v>
      </c>
      <c r="R78" s="73">
        <v>20</v>
      </c>
      <c r="S78" s="74">
        <v>20</v>
      </c>
      <c r="T78" s="23">
        <f t="shared" si="2"/>
        <v>12.866666666666667</v>
      </c>
      <c r="U78" s="24">
        <f t="shared" si="4"/>
        <v>-13.004282172639162</v>
      </c>
    </row>
    <row r="79" spans="1:21" ht="15.5" x14ac:dyDescent="0.3">
      <c r="A79" s="20" t="s">
        <v>211</v>
      </c>
      <c r="B79" s="45" t="s">
        <v>212</v>
      </c>
      <c r="C79" s="22" t="s">
        <v>213</v>
      </c>
      <c r="D79" s="13">
        <v>100</v>
      </c>
      <c r="E79" s="72">
        <v>2</v>
      </c>
      <c r="F79" s="73">
        <v>2</v>
      </c>
      <c r="G79" s="73">
        <v>3</v>
      </c>
      <c r="H79" s="73">
        <v>5</v>
      </c>
      <c r="I79" s="73">
        <v>8</v>
      </c>
      <c r="J79" s="73">
        <v>10</v>
      </c>
      <c r="K79" s="73">
        <v>10</v>
      </c>
      <c r="L79" s="73">
        <v>10</v>
      </c>
      <c r="M79" s="73">
        <v>12</v>
      </c>
      <c r="N79" s="73">
        <v>16</v>
      </c>
      <c r="O79" s="73">
        <v>17</v>
      </c>
      <c r="P79" s="73">
        <v>20</v>
      </c>
      <c r="Q79" s="73">
        <v>21</v>
      </c>
      <c r="R79" s="73">
        <v>22</v>
      </c>
      <c r="S79" s="74"/>
      <c r="T79" s="23">
        <f t="shared" si="2"/>
        <v>11.285714285714286</v>
      </c>
      <c r="U79" s="24">
        <f t="shared" si="4"/>
        <v>-23.693615377185349</v>
      </c>
    </row>
    <row r="80" spans="1:21" ht="15.5" x14ac:dyDescent="0.3">
      <c r="A80" s="20" t="s">
        <v>214</v>
      </c>
      <c r="B80" s="45" t="s">
        <v>215</v>
      </c>
      <c r="C80" s="22">
        <v>212.2</v>
      </c>
      <c r="D80" s="13">
        <v>100</v>
      </c>
      <c r="E80" s="72">
        <v>3</v>
      </c>
      <c r="F80" s="73">
        <v>9</v>
      </c>
      <c r="G80" s="73">
        <v>10</v>
      </c>
      <c r="H80" s="73">
        <v>13</v>
      </c>
      <c r="I80" s="73">
        <v>13</v>
      </c>
      <c r="J80" s="73">
        <v>14</v>
      </c>
      <c r="K80" s="73">
        <v>14</v>
      </c>
      <c r="L80" s="73">
        <v>14</v>
      </c>
      <c r="M80" s="73">
        <v>14</v>
      </c>
      <c r="N80" s="73">
        <v>14</v>
      </c>
      <c r="O80" s="73">
        <v>15</v>
      </c>
      <c r="P80" s="73">
        <v>16</v>
      </c>
      <c r="Q80" s="73">
        <v>19</v>
      </c>
      <c r="R80" s="73"/>
      <c r="S80" s="74"/>
      <c r="T80" s="23">
        <f t="shared" si="2"/>
        <v>12.923076923076923</v>
      </c>
      <c r="U80" s="24">
        <f t="shared" si="4"/>
        <v>-12.622874083320323</v>
      </c>
    </row>
    <row r="81" spans="1:21" ht="15.5" x14ac:dyDescent="0.3">
      <c r="A81" s="20" t="s">
        <v>216</v>
      </c>
      <c r="B81" s="45" t="s">
        <v>217</v>
      </c>
      <c r="C81" s="22">
        <v>443.48</v>
      </c>
      <c r="D81" s="13">
        <v>100</v>
      </c>
      <c r="E81" s="72">
        <v>1</v>
      </c>
      <c r="F81" s="73">
        <v>4</v>
      </c>
      <c r="G81" s="73">
        <v>5</v>
      </c>
      <c r="H81" s="73">
        <v>6</v>
      </c>
      <c r="I81" s="73">
        <v>8</v>
      </c>
      <c r="J81" s="73">
        <v>8</v>
      </c>
      <c r="K81" s="73">
        <v>9</v>
      </c>
      <c r="L81" s="73">
        <v>9</v>
      </c>
      <c r="M81" s="73">
        <v>9</v>
      </c>
      <c r="N81" s="73">
        <v>9</v>
      </c>
      <c r="O81" s="73">
        <v>9</v>
      </c>
      <c r="P81" s="73">
        <v>10</v>
      </c>
      <c r="Q81" s="73">
        <v>12</v>
      </c>
      <c r="R81" s="73">
        <v>14</v>
      </c>
      <c r="S81" s="74">
        <v>16</v>
      </c>
      <c r="T81" s="23">
        <f t="shared" si="2"/>
        <v>8.6</v>
      </c>
      <c r="U81" s="24">
        <f t="shared" si="4"/>
        <v>-41.8526031102096</v>
      </c>
    </row>
    <row r="82" spans="1:21" ht="15.5" x14ac:dyDescent="0.3">
      <c r="A82" s="20" t="s">
        <v>218</v>
      </c>
      <c r="B82" s="45" t="s">
        <v>219</v>
      </c>
      <c r="C82" s="22">
        <v>457.85</v>
      </c>
      <c r="D82" s="13">
        <v>100</v>
      </c>
      <c r="E82" s="72">
        <v>11</v>
      </c>
      <c r="F82" s="73">
        <v>14</v>
      </c>
      <c r="G82" s="73">
        <v>14</v>
      </c>
      <c r="H82" s="73">
        <v>15</v>
      </c>
      <c r="I82" s="73">
        <v>16</v>
      </c>
      <c r="J82" s="73">
        <v>17</v>
      </c>
      <c r="K82" s="73">
        <v>19</v>
      </c>
      <c r="L82" s="73">
        <v>21</v>
      </c>
      <c r="M82" s="73">
        <v>21</v>
      </c>
      <c r="N82" s="73"/>
      <c r="O82" s="73"/>
      <c r="P82" s="73"/>
      <c r="Q82" s="73"/>
      <c r="R82" s="73"/>
      <c r="S82" s="74"/>
      <c r="T82" s="23">
        <f t="shared" si="2"/>
        <v>16.444444444444443</v>
      </c>
      <c r="U82" s="24">
        <f t="shared" si="4"/>
        <v>11.18623694688603</v>
      </c>
    </row>
    <row r="83" spans="1:21" ht="15.5" x14ac:dyDescent="0.3">
      <c r="A83" s="20" t="s">
        <v>220</v>
      </c>
      <c r="B83" s="45" t="s">
        <v>221</v>
      </c>
      <c r="C83" s="22">
        <v>376.32</v>
      </c>
      <c r="D83" s="13">
        <v>100</v>
      </c>
      <c r="E83" s="72">
        <v>4</v>
      </c>
      <c r="F83" s="73">
        <v>8</v>
      </c>
      <c r="G83" s="73">
        <v>9</v>
      </c>
      <c r="H83" s="73">
        <v>10</v>
      </c>
      <c r="I83" s="73">
        <v>11</v>
      </c>
      <c r="J83" s="73">
        <v>11</v>
      </c>
      <c r="K83" s="73">
        <v>12</v>
      </c>
      <c r="L83" s="73">
        <v>13</v>
      </c>
      <c r="M83" s="73">
        <v>16</v>
      </c>
      <c r="N83" s="73">
        <v>16</v>
      </c>
      <c r="O83" s="73">
        <v>16</v>
      </c>
      <c r="P83" s="73">
        <v>16</v>
      </c>
      <c r="Q83" s="73">
        <v>18</v>
      </c>
      <c r="R83" s="73"/>
      <c r="S83" s="74"/>
      <c r="T83" s="23">
        <f t="shared" si="2"/>
        <v>12.307692307692308</v>
      </c>
      <c r="U83" s="24">
        <f t="shared" si="4"/>
        <v>-16.783689603162209</v>
      </c>
    </row>
    <row r="84" spans="1:21" ht="15.5" x14ac:dyDescent="0.3">
      <c r="A84" s="20" t="s">
        <v>222</v>
      </c>
      <c r="B84" s="45" t="s">
        <v>223</v>
      </c>
      <c r="C84" s="22">
        <v>606.71</v>
      </c>
      <c r="D84" s="13">
        <v>100</v>
      </c>
      <c r="E84" s="72">
        <v>5</v>
      </c>
      <c r="F84" s="73">
        <v>5</v>
      </c>
      <c r="G84" s="73">
        <v>5</v>
      </c>
      <c r="H84" s="73">
        <v>14</v>
      </c>
      <c r="I84" s="73">
        <v>16</v>
      </c>
      <c r="J84" s="73">
        <v>17</v>
      </c>
      <c r="K84" s="73">
        <v>18</v>
      </c>
      <c r="L84" s="73">
        <v>19</v>
      </c>
      <c r="M84" s="73">
        <v>19</v>
      </c>
      <c r="N84" s="73">
        <v>22</v>
      </c>
      <c r="O84" s="73">
        <v>14</v>
      </c>
      <c r="P84" s="73">
        <v>14</v>
      </c>
      <c r="Q84" s="73">
        <v>14</v>
      </c>
      <c r="R84" s="73">
        <v>14</v>
      </c>
      <c r="S84" s="74">
        <v>14</v>
      </c>
      <c r="T84" s="23">
        <f t="shared" si="2"/>
        <v>14</v>
      </c>
      <c r="U84" s="24">
        <f>(T84-14.79)/14.79*100</f>
        <v>-5.3414469235970197</v>
      </c>
    </row>
    <row r="85" spans="1:21" ht="15.5" x14ac:dyDescent="0.3">
      <c r="A85" s="20" t="s">
        <v>224</v>
      </c>
      <c r="B85" s="45" t="s">
        <v>225</v>
      </c>
      <c r="C85" s="22">
        <v>131.16999999999999</v>
      </c>
      <c r="D85" s="13">
        <v>100</v>
      </c>
      <c r="E85" s="72">
        <v>1</v>
      </c>
      <c r="F85" s="73">
        <v>1</v>
      </c>
      <c r="G85" s="73">
        <v>1</v>
      </c>
      <c r="H85" s="73">
        <v>2</v>
      </c>
      <c r="I85" s="73">
        <v>2</v>
      </c>
      <c r="J85" s="73">
        <v>3</v>
      </c>
      <c r="K85" s="73">
        <v>14</v>
      </c>
      <c r="L85" s="73">
        <v>15</v>
      </c>
      <c r="M85" s="73">
        <v>17</v>
      </c>
      <c r="N85" s="73">
        <v>19</v>
      </c>
      <c r="O85" s="73">
        <v>21</v>
      </c>
      <c r="P85" s="73">
        <v>21</v>
      </c>
      <c r="Q85" s="73">
        <v>22</v>
      </c>
      <c r="R85" s="73">
        <v>23</v>
      </c>
      <c r="S85" s="74"/>
      <c r="T85" s="23">
        <f t="shared" si="2"/>
        <v>11.571428571428571</v>
      </c>
      <c r="U85" s="24">
        <f t="shared" ref="U85:U95" si="5">(T85-14.79)/14.79*100</f>
        <v>-21.761808171544477</v>
      </c>
    </row>
    <row r="86" spans="1:21" ht="15.5" x14ac:dyDescent="0.3">
      <c r="A86" s="20" t="s">
        <v>226</v>
      </c>
      <c r="B86" s="45" t="s">
        <v>227</v>
      </c>
      <c r="C86" s="22">
        <v>222.24</v>
      </c>
      <c r="D86" s="13">
        <v>100</v>
      </c>
      <c r="E86" s="72">
        <v>2</v>
      </c>
      <c r="F86" s="73">
        <v>2</v>
      </c>
      <c r="G86" s="73">
        <v>5</v>
      </c>
      <c r="H86" s="73">
        <v>8</v>
      </c>
      <c r="I86" s="73">
        <v>8</v>
      </c>
      <c r="J86" s="73">
        <v>10</v>
      </c>
      <c r="K86" s="73">
        <v>14</v>
      </c>
      <c r="L86" s="73">
        <v>15</v>
      </c>
      <c r="M86" s="73">
        <v>17</v>
      </c>
      <c r="N86" s="73">
        <v>19</v>
      </c>
      <c r="O86" s="73">
        <v>21</v>
      </c>
      <c r="P86" s="73">
        <v>21</v>
      </c>
      <c r="Q86" s="73">
        <v>22</v>
      </c>
      <c r="R86" s="73">
        <v>23</v>
      </c>
      <c r="S86" s="74"/>
      <c r="T86" s="23">
        <f t="shared" si="2"/>
        <v>13.357142857142858</v>
      </c>
      <c r="U86" s="24">
        <f t="shared" si="5"/>
        <v>-9.6880131362889887</v>
      </c>
    </row>
    <row r="87" spans="1:21" ht="15.5" x14ac:dyDescent="0.3">
      <c r="A87" s="20" t="s">
        <v>228</v>
      </c>
      <c r="B87" s="45" t="s">
        <v>229</v>
      </c>
      <c r="C87" s="35" t="s">
        <v>230</v>
      </c>
      <c r="D87" s="13">
        <v>100</v>
      </c>
      <c r="E87" s="72">
        <v>1</v>
      </c>
      <c r="F87" s="73">
        <v>1</v>
      </c>
      <c r="G87" s="73">
        <v>4</v>
      </c>
      <c r="H87" s="73">
        <v>12</v>
      </c>
      <c r="I87" s="73">
        <v>13</v>
      </c>
      <c r="J87" s="73">
        <v>13</v>
      </c>
      <c r="K87" s="73">
        <v>14</v>
      </c>
      <c r="L87" s="73">
        <v>14</v>
      </c>
      <c r="M87" s="73">
        <v>14</v>
      </c>
      <c r="N87" s="73">
        <v>15</v>
      </c>
      <c r="O87" s="73">
        <v>18</v>
      </c>
      <c r="P87" s="73">
        <v>19</v>
      </c>
      <c r="Q87" s="73">
        <v>21</v>
      </c>
      <c r="R87" s="73">
        <v>22</v>
      </c>
      <c r="S87" s="74">
        <v>23</v>
      </c>
      <c r="T87" s="23">
        <f t="shared" si="2"/>
        <v>13.6</v>
      </c>
      <c r="U87" s="24">
        <f t="shared" si="5"/>
        <v>-8.0459770114942497</v>
      </c>
    </row>
    <row r="88" spans="1:21" ht="15.5" x14ac:dyDescent="0.3">
      <c r="A88" s="20" t="s">
        <v>231</v>
      </c>
      <c r="B88" s="45" t="s">
        <v>232</v>
      </c>
      <c r="C88" s="35" t="s">
        <v>233</v>
      </c>
      <c r="D88" s="13">
        <v>100</v>
      </c>
      <c r="E88" s="72">
        <v>1</v>
      </c>
      <c r="F88" s="73">
        <v>1</v>
      </c>
      <c r="G88" s="73">
        <v>10</v>
      </c>
      <c r="H88" s="73">
        <v>11</v>
      </c>
      <c r="I88" s="73">
        <v>15</v>
      </c>
      <c r="J88" s="73">
        <v>15</v>
      </c>
      <c r="K88" s="73">
        <v>16</v>
      </c>
      <c r="L88" s="73">
        <v>17</v>
      </c>
      <c r="M88" s="73">
        <v>19</v>
      </c>
      <c r="N88" s="73">
        <v>20</v>
      </c>
      <c r="O88" s="73">
        <v>20</v>
      </c>
      <c r="P88" s="73">
        <v>20</v>
      </c>
      <c r="Q88" s="73">
        <v>22</v>
      </c>
      <c r="R88" s="73"/>
      <c r="S88" s="74"/>
      <c r="T88" s="23">
        <f t="shared" si="2"/>
        <v>14.384615384615385</v>
      </c>
      <c r="U88" s="24">
        <f t="shared" si="5"/>
        <v>-2.7409372236958363</v>
      </c>
    </row>
    <row r="89" spans="1:21" ht="15.5" x14ac:dyDescent="0.3">
      <c r="A89" s="20" t="s">
        <v>234</v>
      </c>
      <c r="B89" s="45" t="s">
        <v>235</v>
      </c>
      <c r="C89" s="35" t="s">
        <v>236</v>
      </c>
      <c r="D89" s="13">
        <v>100</v>
      </c>
      <c r="E89" s="72">
        <v>1</v>
      </c>
      <c r="F89" s="73">
        <v>1</v>
      </c>
      <c r="G89" s="73">
        <v>9</v>
      </c>
      <c r="H89" s="73">
        <v>10</v>
      </c>
      <c r="I89" s="73">
        <v>11</v>
      </c>
      <c r="J89" s="73">
        <v>13</v>
      </c>
      <c r="K89" s="73">
        <v>13</v>
      </c>
      <c r="L89" s="73">
        <v>13</v>
      </c>
      <c r="M89" s="73">
        <v>13</v>
      </c>
      <c r="N89" s="73">
        <v>14</v>
      </c>
      <c r="O89" s="73">
        <v>14</v>
      </c>
      <c r="P89" s="73">
        <v>14</v>
      </c>
      <c r="Q89" s="73">
        <v>16</v>
      </c>
      <c r="R89" s="73">
        <v>18</v>
      </c>
      <c r="S89" s="74"/>
      <c r="T89" s="23">
        <f t="shared" si="2"/>
        <v>11.428571428571429</v>
      </c>
      <c r="U89" s="24">
        <f t="shared" si="5"/>
        <v>-22.727711774364913</v>
      </c>
    </row>
    <row r="90" spans="1:21" ht="15.5" x14ac:dyDescent="0.3">
      <c r="A90" s="20" t="s">
        <v>237</v>
      </c>
      <c r="B90" s="45" t="s">
        <v>238</v>
      </c>
      <c r="C90" s="35" t="s">
        <v>239</v>
      </c>
      <c r="D90" s="13">
        <v>100</v>
      </c>
      <c r="E90" s="72">
        <v>3</v>
      </c>
      <c r="F90" s="73">
        <v>5</v>
      </c>
      <c r="G90" s="73">
        <v>9</v>
      </c>
      <c r="H90" s="73">
        <v>13</v>
      </c>
      <c r="I90" s="73">
        <v>13</v>
      </c>
      <c r="J90" s="73">
        <v>13</v>
      </c>
      <c r="K90" s="73">
        <v>14</v>
      </c>
      <c r="L90" s="73">
        <v>14</v>
      </c>
      <c r="M90" s="73">
        <v>16</v>
      </c>
      <c r="N90" s="73">
        <v>16</v>
      </c>
      <c r="O90" s="73">
        <v>20</v>
      </c>
      <c r="P90" s="73">
        <v>20</v>
      </c>
      <c r="Q90" s="73">
        <v>21</v>
      </c>
      <c r="R90" s="73">
        <v>22</v>
      </c>
      <c r="S90" s="74">
        <v>22</v>
      </c>
      <c r="T90" s="23">
        <f t="shared" si="2"/>
        <v>14.733333333333333</v>
      </c>
      <c r="U90" s="24">
        <f t="shared" si="5"/>
        <v>-0.38314176245210713</v>
      </c>
    </row>
    <row r="91" spans="1:21" ht="15.5" x14ac:dyDescent="0.3">
      <c r="A91" s="20" t="s">
        <v>240</v>
      </c>
      <c r="B91" s="45" t="s">
        <v>241</v>
      </c>
      <c r="C91" s="35" t="s">
        <v>242</v>
      </c>
      <c r="D91" s="13">
        <v>100</v>
      </c>
      <c r="E91" s="72">
        <v>1</v>
      </c>
      <c r="F91" s="73">
        <v>1</v>
      </c>
      <c r="G91" s="73">
        <v>1</v>
      </c>
      <c r="H91" s="73">
        <v>1</v>
      </c>
      <c r="I91" s="73">
        <v>1</v>
      </c>
      <c r="J91" s="73">
        <v>1</v>
      </c>
      <c r="K91" s="73">
        <v>1</v>
      </c>
      <c r="L91" s="73">
        <v>1</v>
      </c>
      <c r="M91" s="73">
        <v>15</v>
      </c>
      <c r="N91" s="73">
        <v>15</v>
      </c>
      <c r="O91" s="73">
        <v>15</v>
      </c>
      <c r="P91" s="73">
        <v>15</v>
      </c>
      <c r="Q91" s="73">
        <v>15</v>
      </c>
      <c r="R91" s="73">
        <v>17</v>
      </c>
      <c r="S91" s="74"/>
      <c r="T91" s="23">
        <f t="shared" si="2"/>
        <v>7.1428571428571432</v>
      </c>
      <c r="U91" s="24">
        <f t="shared" si="5"/>
        <v>-51.70481985897807</v>
      </c>
    </row>
    <row r="92" spans="1:21" ht="15.5" x14ac:dyDescent="0.3">
      <c r="A92" s="20" t="s">
        <v>243</v>
      </c>
      <c r="B92" s="45" t="s">
        <v>244</v>
      </c>
      <c r="C92" s="35" t="s">
        <v>245</v>
      </c>
      <c r="D92" s="13">
        <v>100</v>
      </c>
      <c r="E92" s="72">
        <v>1</v>
      </c>
      <c r="F92" s="73">
        <v>1</v>
      </c>
      <c r="G92" s="73">
        <v>1</v>
      </c>
      <c r="H92" s="73">
        <v>3</v>
      </c>
      <c r="I92" s="73">
        <v>3</v>
      </c>
      <c r="J92" s="73">
        <v>14</v>
      </c>
      <c r="K92" s="73">
        <v>14</v>
      </c>
      <c r="L92" s="73">
        <v>15</v>
      </c>
      <c r="M92" s="73">
        <v>15</v>
      </c>
      <c r="N92" s="73">
        <v>17</v>
      </c>
      <c r="O92" s="73">
        <v>19</v>
      </c>
      <c r="P92" s="73">
        <v>20</v>
      </c>
      <c r="Q92" s="73">
        <v>20</v>
      </c>
      <c r="R92" s="73">
        <v>20</v>
      </c>
      <c r="S92" s="74">
        <v>21</v>
      </c>
      <c r="T92" s="23">
        <f t="shared" si="2"/>
        <v>12.266666666666667</v>
      </c>
      <c r="U92" s="24">
        <f t="shared" si="5"/>
        <v>-17.061077304485003</v>
      </c>
    </row>
    <row r="93" spans="1:21" ht="15.5" x14ac:dyDescent="0.3">
      <c r="A93" s="20" t="s">
        <v>246</v>
      </c>
      <c r="B93" s="45" t="s">
        <v>247</v>
      </c>
      <c r="C93" s="35" t="s">
        <v>248</v>
      </c>
      <c r="D93" s="13">
        <v>100</v>
      </c>
      <c r="E93" s="72">
        <v>1</v>
      </c>
      <c r="F93" s="73">
        <v>1</v>
      </c>
      <c r="G93" s="73">
        <v>5</v>
      </c>
      <c r="H93" s="73">
        <v>5</v>
      </c>
      <c r="I93" s="73">
        <v>7</v>
      </c>
      <c r="J93" s="73">
        <v>12</v>
      </c>
      <c r="K93" s="73">
        <v>13</v>
      </c>
      <c r="L93" s="73">
        <v>13</v>
      </c>
      <c r="M93" s="73">
        <v>13</v>
      </c>
      <c r="N93" s="73">
        <v>16</v>
      </c>
      <c r="O93" s="73">
        <v>16</v>
      </c>
      <c r="P93" s="73">
        <v>18</v>
      </c>
      <c r="Q93" s="73">
        <v>18</v>
      </c>
      <c r="R93" s="73"/>
      <c r="S93" s="74"/>
      <c r="T93" s="23">
        <f t="shared" si="2"/>
        <v>10.615384615384615</v>
      </c>
      <c r="U93" s="24">
        <f t="shared" si="5"/>
        <v>-28.225932282727413</v>
      </c>
    </row>
    <row r="94" spans="1:21" ht="15.5" x14ac:dyDescent="0.3">
      <c r="A94" s="20" t="s">
        <v>249</v>
      </c>
      <c r="B94" s="20" t="s">
        <v>250</v>
      </c>
      <c r="C94" s="20">
        <v>627.74</v>
      </c>
      <c r="D94" s="13">
        <v>100</v>
      </c>
      <c r="E94" s="72">
        <v>1</v>
      </c>
      <c r="F94" s="73">
        <v>1</v>
      </c>
      <c r="G94" s="73">
        <v>1</v>
      </c>
      <c r="H94" s="73">
        <v>1</v>
      </c>
      <c r="I94" s="73">
        <v>8</v>
      </c>
      <c r="J94" s="73">
        <v>8</v>
      </c>
      <c r="K94" s="73">
        <v>8</v>
      </c>
      <c r="L94" s="73">
        <v>12</v>
      </c>
      <c r="M94" s="73">
        <v>13</v>
      </c>
      <c r="N94" s="73">
        <v>16</v>
      </c>
      <c r="O94" s="73">
        <v>17</v>
      </c>
      <c r="P94" s="73">
        <v>19</v>
      </c>
      <c r="Q94" s="73">
        <v>20</v>
      </c>
      <c r="R94" s="73">
        <v>21</v>
      </c>
      <c r="S94" s="74">
        <v>22</v>
      </c>
      <c r="T94" s="23">
        <f t="shared" si="2"/>
        <v>11.2</v>
      </c>
      <c r="U94" s="24">
        <f>(T94-14.79)/14.79*100</f>
        <v>-24.273157538877619</v>
      </c>
    </row>
    <row r="95" spans="1:21" ht="15.5" x14ac:dyDescent="0.3">
      <c r="A95" s="20" t="s">
        <v>251</v>
      </c>
      <c r="B95" s="20" t="s">
        <v>252</v>
      </c>
      <c r="C95" s="22">
        <v>378.32</v>
      </c>
      <c r="D95" s="13">
        <v>100</v>
      </c>
      <c r="E95" s="72">
        <v>4</v>
      </c>
      <c r="F95" s="73">
        <v>9</v>
      </c>
      <c r="G95" s="73">
        <v>16</v>
      </c>
      <c r="H95" s="73">
        <v>17</v>
      </c>
      <c r="I95" s="73">
        <v>19</v>
      </c>
      <c r="J95" s="73">
        <v>20</v>
      </c>
      <c r="K95" s="73">
        <v>20</v>
      </c>
      <c r="L95" s="73">
        <v>20</v>
      </c>
      <c r="M95" s="73">
        <v>20</v>
      </c>
      <c r="N95" s="73">
        <v>20</v>
      </c>
      <c r="O95" s="73">
        <v>23</v>
      </c>
      <c r="P95" s="73"/>
      <c r="Q95" s="73"/>
      <c r="R95" s="73"/>
      <c r="S95" s="74"/>
      <c r="T95" s="23">
        <f t="shared" si="2"/>
        <v>17.09090909090909</v>
      </c>
      <c r="U95" s="24">
        <f t="shared" si="5"/>
        <v>15.557194664699736</v>
      </c>
    </row>
    <row r="96" spans="1:21" ht="15.5" x14ac:dyDescent="0.3">
      <c r="A96" s="20" t="s">
        <v>253</v>
      </c>
      <c r="B96" s="20" t="s">
        <v>254</v>
      </c>
      <c r="C96" s="22">
        <v>158.16</v>
      </c>
      <c r="D96" s="13">
        <v>100</v>
      </c>
      <c r="E96" s="72">
        <v>2</v>
      </c>
      <c r="F96" s="73">
        <v>2</v>
      </c>
      <c r="G96" s="73">
        <v>2</v>
      </c>
      <c r="H96" s="73">
        <v>9</v>
      </c>
      <c r="I96" s="73">
        <v>10</v>
      </c>
      <c r="J96" s="73">
        <v>12</v>
      </c>
      <c r="K96" s="73">
        <v>15</v>
      </c>
      <c r="L96" s="73">
        <v>15</v>
      </c>
      <c r="M96" s="73">
        <v>15</v>
      </c>
      <c r="N96" s="73">
        <v>15</v>
      </c>
      <c r="O96" s="73">
        <v>19</v>
      </c>
      <c r="P96" s="73">
        <v>20</v>
      </c>
      <c r="Q96" s="73">
        <v>21</v>
      </c>
      <c r="R96" s="73">
        <v>21</v>
      </c>
      <c r="S96" s="74"/>
      <c r="T96" s="23">
        <f t="shared" si="2"/>
        <v>12.714285714285714</v>
      </c>
      <c r="U96" s="24">
        <f>(T96-14.79)/14.79*100</f>
        <v>-14.034579348980971</v>
      </c>
    </row>
    <row r="97" spans="1:21" ht="15.5" x14ac:dyDescent="0.3">
      <c r="A97" s="20" t="s">
        <v>255</v>
      </c>
      <c r="B97" s="20" t="s">
        <v>256</v>
      </c>
      <c r="C97" s="24">
        <v>172.66</v>
      </c>
      <c r="D97" s="13">
        <v>100</v>
      </c>
      <c r="E97" s="72">
        <v>1</v>
      </c>
      <c r="F97" s="73">
        <v>1</v>
      </c>
      <c r="G97" s="73">
        <v>3</v>
      </c>
      <c r="H97" s="73">
        <v>9</v>
      </c>
      <c r="I97" s="73">
        <v>10</v>
      </c>
      <c r="J97" s="73">
        <v>10</v>
      </c>
      <c r="K97" s="73">
        <v>10</v>
      </c>
      <c r="L97" s="73">
        <v>13</v>
      </c>
      <c r="M97" s="73">
        <v>13</v>
      </c>
      <c r="N97" s="73">
        <v>14</v>
      </c>
      <c r="O97" s="73">
        <v>15</v>
      </c>
      <c r="P97" s="73">
        <v>16</v>
      </c>
      <c r="Q97" s="73">
        <v>16</v>
      </c>
      <c r="R97" s="73">
        <v>18</v>
      </c>
      <c r="S97" s="74"/>
      <c r="T97" s="23">
        <f t="shared" si="2"/>
        <v>10.642857142857142</v>
      </c>
      <c r="U97" s="24">
        <f t="shared" ref="U97:U109" si="6">(T97-14.79)/14.79*100</f>
        <v>-28.040181589877328</v>
      </c>
    </row>
    <row r="98" spans="1:21" ht="15.5" x14ac:dyDescent="0.3">
      <c r="A98" s="20" t="s">
        <v>257</v>
      </c>
      <c r="B98" s="46" t="s">
        <v>258</v>
      </c>
      <c r="C98" s="22">
        <v>308.33</v>
      </c>
      <c r="D98" s="13">
        <v>100</v>
      </c>
      <c r="E98" s="72">
        <v>12</v>
      </c>
      <c r="F98" s="73">
        <v>13</v>
      </c>
      <c r="G98" s="73">
        <v>15</v>
      </c>
      <c r="H98" s="73">
        <v>15</v>
      </c>
      <c r="I98" s="73">
        <v>15</v>
      </c>
      <c r="J98" s="73">
        <v>15</v>
      </c>
      <c r="K98" s="73">
        <v>16</v>
      </c>
      <c r="L98" s="73">
        <v>16</v>
      </c>
      <c r="M98" s="73">
        <v>17</v>
      </c>
      <c r="N98" s="73">
        <v>17</v>
      </c>
      <c r="O98" s="73">
        <v>18</v>
      </c>
      <c r="P98" s="73">
        <v>19</v>
      </c>
      <c r="Q98" s="73">
        <v>20</v>
      </c>
      <c r="R98" s="73">
        <v>16</v>
      </c>
      <c r="S98" s="74">
        <v>16</v>
      </c>
      <c r="T98" s="23">
        <f t="shared" si="2"/>
        <v>16</v>
      </c>
      <c r="U98" s="24">
        <f t="shared" si="6"/>
        <v>8.1812035158891216</v>
      </c>
    </row>
    <row r="99" spans="1:21" ht="15.5" x14ac:dyDescent="0.3">
      <c r="A99" s="20" t="s">
        <v>259</v>
      </c>
      <c r="B99" s="20" t="s">
        <v>260</v>
      </c>
      <c r="C99" s="22">
        <v>608.54</v>
      </c>
      <c r="D99" s="13">
        <v>100</v>
      </c>
      <c r="E99" s="72">
        <v>11</v>
      </c>
      <c r="F99" s="73">
        <v>14</v>
      </c>
      <c r="G99" s="73">
        <v>14</v>
      </c>
      <c r="H99" s="73">
        <v>14</v>
      </c>
      <c r="I99" s="73">
        <v>15</v>
      </c>
      <c r="J99" s="73">
        <v>15</v>
      </c>
      <c r="K99" s="73">
        <v>16</v>
      </c>
      <c r="L99" s="73">
        <v>16</v>
      </c>
      <c r="M99" s="73">
        <v>16</v>
      </c>
      <c r="N99" s="73">
        <v>17</v>
      </c>
      <c r="O99" s="73">
        <v>20</v>
      </c>
      <c r="P99" s="73"/>
      <c r="Q99" s="73"/>
      <c r="R99" s="73"/>
      <c r="S99" s="74"/>
      <c r="T99" s="23">
        <f t="shared" si="2"/>
        <v>15.272727272727273</v>
      </c>
      <c r="U99" s="24">
        <f t="shared" si="6"/>
        <v>3.2638760833487099</v>
      </c>
    </row>
    <row r="100" spans="1:21" ht="15.5" x14ac:dyDescent="0.3">
      <c r="A100" s="20" t="s">
        <v>261</v>
      </c>
      <c r="B100" s="20" t="s">
        <v>262</v>
      </c>
      <c r="C100" s="22">
        <v>216.17</v>
      </c>
      <c r="D100" s="13">
        <v>100</v>
      </c>
      <c r="E100" s="72">
        <v>10</v>
      </c>
      <c r="F100" s="73">
        <v>10</v>
      </c>
      <c r="G100" s="73">
        <v>10</v>
      </c>
      <c r="H100" s="73">
        <v>11</v>
      </c>
      <c r="I100" s="73">
        <v>11</v>
      </c>
      <c r="J100" s="73">
        <v>11</v>
      </c>
      <c r="K100" s="73">
        <v>12</v>
      </c>
      <c r="L100" s="73">
        <v>13</v>
      </c>
      <c r="M100" s="73">
        <v>13</v>
      </c>
      <c r="N100" s="73">
        <v>14</v>
      </c>
      <c r="O100" s="73">
        <v>14</v>
      </c>
      <c r="P100" s="73">
        <v>15</v>
      </c>
      <c r="Q100" s="73">
        <v>16</v>
      </c>
      <c r="R100" s="73"/>
      <c r="S100" s="74"/>
      <c r="T100" s="23">
        <f t="shared" si="2"/>
        <v>12.307692307692308</v>
      </c>
      <c r="U100" s="24">
        <f t="shared" si="6"/>
        <v>-16.783689603162209</v>
      </c>
    </row>
    <row r="101" spans="1:21" ht="15.5" x14ac:dyDescent="0.3">
      <c r="A101" s="20" t="s">
        <v>263</v>
      </c>
      <c r="B101" s="20" t="s">
        <v>264</v>
      </c>
      <c r="C101" s="22">
        <v>371.9</v>
      </c>
      <c r="D101" s="13">
        <v>100</v>
      </c>
      <c r="E101" s="72">
        <v>4</v>
      </c>
      <c r="F101" s="73">
        <v>6</v>
      </c>
      <c r="G101" s="73">
        <v>10</v>
      </c>
      <c r="H101" s="73">
        <v>10</v>
      </c>
      <c r="I101" s="73">
        <v>10</v>
      </c>
      <c r="J101" s="73">
        <v>11</v>
      </c>
      <c r="K101" s="73">
        <v>11</v>
      </c>
      <c r="L101" s="73">
        <v>15</v>
      </c>
      <c r="M101" s="73">
        <v>15</v>
      </c>
      <c r="N101" s="73">
        <v>16</v>
      </c>
      <c r="O101" s="73">
        <v>17</v>
      </c>
      <c r="P101" s="73">
        <v>17</v>
      </c>
      <c r="Q101" s="73">
        <v>20</v>
      </c>
      <c r="R101" s="73">
        <v>20</v>
      </c>
      <c r="S101" s="74">
        <v>20</v>
      </c>
      <c r="T101" s="23">
        <f t="shared" si="2"/>
        <v>13.466666666666667</v>
      </c>
      <c r="U101" s="24">
        <f t="shared" si="6"/>
        <v>-8.9474870407933231</v>
      </c>
    </row>
    <row r="102" spans="1:21" ht="15.5" x14ac:dyDescent="0.3">
      <c r="A102" s="20" t="s">
        <v>265</v>
      </c>
      <c r="B102" s="21" t="s">
        <v>266</v>
      </c>
      <c r="C102" s="22">
        <v>441.39</v>
      </c>
      <c r="D102" s="13">
        <v>100</v>
      </c>
      <c r="E102" s="72">
        <v>7</v>
      </c>
      <c r="F102" s="73">
        <v>10</v>
      </c>
      <c r="G102" s="73">
        <v>10</v>
      </c>
      <c r="H102" s="73">
        <v>10</v>
      </c>
      <c r="I102" s="73">
        <v>11</v>
      </c>
      <c r="J102" s="73">
        <v>15</v>
      </c>
      <c r="K102" s="73">
        <v>15</v>
      </c>
      <c r="L102" s="73">
        <v>16</v>
      </c>
      <c r="M102" s="73">
        <v>17</v>
      </c>
      <c r="N102" s="73">
        <v>17</v>
      </c>
      <c r="O102" s="73">
        <v>17</v>
      </c>
      <c r="P102" s="73">
        <v>21</v>
      </c>
      <c r="Q102" s="73"/>
      <c r="R102" s="73"/>
      <c r="S102" s="74"/>
      <c r="T102" s="23">
        <f t="shared" si="2"/>
        <v>13.833333333333334</v>
      </c>
      <c r="U102" s="24">
        <f t="shared" si="6"/>
        <v>-6.468334460220861</v>
      </c>
    </row>
    <row r="103" spans="1:21" ht="15.5" x14ac:dyDescent="0.3">
      <c r="A103" s="20" t="s">
        <v>267</v>
      </c>
      <c r="B103" s="47" t="s">
        <v>268</v>
      </c>
      <c r="C103" s="22">
        <v>522.57000000000005</v>
      </c>
      <c r="D103" s="13">
        <v>100</v>
      </c>
      <c r="E103" s="72">
        <v>2</v>
      </c>
      <c r="F103" s="73">
        <v>4</v>
      </c>
      <c r="G103" s="73">
        <v>5</v>
      </c>
      <c r="H103" s="73">
        <v>5</v>
      </c>
      <c r="I103" s="73">
        <v>6</v>
      </c>
      <c r="J103" s="73">
        <v>6</v>
      </c>
      <c r="K103" s="73">
        <v>8</v>
      </c>
      <c r="L103" s="73">
        <v>13</v>
      </c>
      <c r="M103" s="73">
        <v>15</v>
      </c>
      <c r="N103" s="73">
        <v>18</v>
      </c>
      <c r="O103" s="73">
        <v>19</v>
      </c>
      <c r="P103" s="73">
        <v>19</v>
      </c>
      <c r="Q103" s="73">
        <v>22</v>
      </c>
      <c r="R103" s="73">
        <v>25</v>
      </c>
      <c r="S103" s="74">
        <v>28</v>
      </c>
      <c r="T103" s="23">
        <f t="shared" si="2"/>
        <v>13</v>
      </c>
      <c r="U103" s="24">
        <f t="shared" si="6"/>
        <v>-12.102772143340088</v>
      </c>
    </row>
    <row r="104" spans="1:21" ht="15.5" x14ac:dyDescent="0.3">
      <c r="A104" s="20" t="s">
        <v>269</v>
      </c>
      <c r="B104" s="48" t="s">
        <v>270</v>
      </c>
      <c r="C104" s="22">
        <v>418.44</v>
      </c>
      <c r="D104" s="13">
        <v>100</v>
      </c>
      <c r="E104" s="72">
        <v>4</v>
      </c>
      <c r="F104" s="73">
        <v>5</v>
      </c>
      <c r="G104" s="73">
        <v>13</v>
      </c>
      <c r="H104" s="73">
        <v>14</v>
      </c>
      <c r="I104" s="73">
        <v>14</v>
      </c>
      <c r="J104" s="73">
        <v>14</v>
      </c>
      <c r="K104" s="73">
        <v>14</v>
      </c>
      <c r="L104" s="73">
        <v>16</v>
      </c>
      <c r="M104" s="73">
        <v>18</v>
      </c>
      <c r="N104" s="73">
        <v>20</v>
      </c>
      <c r="O104" s="73"/>
      <c r="P104" s="73"/>
      <c r="Q104" s="73"/>
      <c r="R104" s="73"/>
      <c r="S104" s="74"/>
      <c r="T104" s="23">
        <f t="shared" si="2"/>
        <v>13.2</v>
      </c>
      <c r="U104" s="24">
        <f t="shared" si="6"/>
        <v>-10.750507099391481</v>
      </c>
    </row>
    <row r="105" spans="1:21" ht="15.5" x14ac:dyDescent="0.3">
      <c r="A105" s="20" t="s">
        <v>271</v>
      </c>
      <c r="B105" s="49" t="s">
        <v>272</v>
      </c>
      <c r="C105" s="22">
        <v>368.51</v>
      </c>
      <c r="D105" s="13">
        <v>100</v>
      </c>
      <c r="E105" s="72">
        <v>1</v>
      </c>
      <c r="F105" s="73">
        <v>1</v>
      </c>
      <c r="G105" s="73">
        <v>2</v>
      </c>
      <c r="H105" s="73">
        <v>3</v>
      </c>
      <c r="I105" s="73">
        <v>5</v>
      </c>
      <c r="J105" s="73">
        <v>6</v>
      </c>
      <c r="K105" s="73">
        <v>6</v>
      </c>
      <c r="L105" s="73">
        <v>7</v>
      </c>
      <c r="M105" s="73">
        <v>12</v>
      </c>
      <c r="N105" s="73">
        <v>12</v>
      </c>
      <c r="O105" s="73">
        <v>12</v>
      </c>
      <c r="P105" s="73">
        <v>13</v>
      </c>
      <c r="Q105" s="73">
        <v>14</v>
      </c>
      <c r="R105" s="73">
        <v>14</v>
      </c>
      <c r="S105" s="74">
        <v>14</v>
      </c>
      <c r="T105" s="23">
        <f t="shared" si="2"/>
        <v>8.1333333333333329</v>
      </c>
      <c r="U105" s="24">
        <f t="shared" si="6"/>
        <v>-45.00788821275637</v>
      </c>
    </row>
    <row r="106" spans="1:21" ht="15.5" x14ac:dyDescent="0.3">
      <c r="A106" s="20" t="s">
        <v>273</v>
      </c>
      <c r="B106" s="49" t="s">
        <v>274</v>
      </c>
      <c r="C106" s="22">
        <v>434.45</v>
      </c>
      <c r="D106" s="13">
        <v>100</v>
      </c>
      <c r="E106" s="72">
        <v>1</v>
      </c>
      <c r="F106" s="73">
        <v>1</v>
      </c>
      <c r="G106" s="73">
        <v>2</v>
      </c>
      <c r="H106" s="73">
        <v>4</v>
      </c>
      <c r="I106" s="73">
        <v>7</v>
      </c>
      <c r="J106" s="73">
        <v>10</v>
      </c>
      <c r="K106" s="73">
        <v>12</v>
      </c>
      <c r="L106" s="73">
        <v>13</v>
      </c>
      <c r="M106" s="73">
        <v>13</v>
      </c>
      <c r="N106" s="73">
        <v>14</v>
      </c>
      <c r="O106" s="73">
        <v>14</v>
      </c>
      <c r="P106" s="73">
        <v>15</v>
      </c>
      <c r="Q106" s="73">
        <v>15</v>
      </c>
      <c r="R106" s="73">
        <v>15</v>
      </c>
      <c r="S106" s="74">
        <v>16</v>
      </c>
      <c r="T106" s="23">
        <f t="shared" si="2"/>
        <v>10.133333333333333</v>
      </c>
      <c r="U106" s="24">
        <f>(T106-14.79)/14.79*100</f>
        <v>-31.485237773270224</v>
      </c>
    </row>
    <row r="107" spans="1:21" ht="15.5" x14ac:dyDescent="0.3">
      <c r="A107" s="20" t="s">
        <v>275</v>
      </c>
      <c r="B107" s="49" t="s">
        <v>276</v>
      </c>
      <c r="C107" s="24">
        <v>378.42</v>
      </c>
      <c r="D107" s="13">
        <v>100</v>
      </c>
      <c r="E107" s="72">
        <v>5</v>
      </c>
      <c r="F107" s="73">
        <v>7</v>
      </c>
      <c r="G107" s="73">
        <v>8</v>
      </c>
      <c r="H107" s="73">
        <v>9</v>
      </c>
      <c r="I107" s="73">
        <v>13</v>
      </c>
      <c r="J107" s="73">
        <v>13</v>
      </c>
      <c r="K107" s="73">
        <v>14</v>
      </c>
      <c r="L107" s="73">
        <v>14</v>
      </c>
      <c r="M107" s="73">
        <v>15</v>
      </c>
      <c r="N107" s="73">
        <v>17</v>
      </c>
      <c r="O107" s="73"/>
      <c r="P107" s="73"/>
      <c r="Q107" s="73"/>
      <c r="R107" s="73"/>
      <c r="S107" s="74"/>
      <c r="T107" s="23">
        <f t="shared" si="2"/>
        <v>11.5</v>
      </c>
      <c r="U107" s="24">
        <f t="shared" si="6"/>
        <v>-22.244759972954693</v>
      </c>
    </row>
    <row r="108" spans="1:21" ht="15.5" x14ac:dyDescent="0.3">
      <c r="A108" s="20" t="s">
        <v>277</v>
      </c>
      <c r="B108" s="49" t="s">
        <v>278</v>
      </c>
      <c r="C108" s="24">
        <v>174.2</v>
      </c>
      <c r="D108" s="13">
        <v>100</v>
      </c>
      <c r="E108" s="72">
        <v>6</v>
      </c>
      <c r="F108" s="73">
        <v>12</v>
      </c>
      <c r="G108" s="73">
        <v>14</v>
      </c>
      <c r="H108" s="73">
        <v>14</v>
      </c>
      <c r="I108" s="73">
        <v>14</v>
      </c>
      <c r="J108" s="73">
        <v>15</v>
      </c>
      <c r="K108" s="73">
        <v>15</v>
      </c>
      <c r="L108" s="73">
        <v>15</v>
      </c>
      <c r="M108" s="73">
        <v>15</v>
      </c>
      <c r="N108" s="73">
        <v>16</v>
      </c>
      <c r="O108" s="73">
        <v>16</v>
      </c>
      <c r="P108" s="73">
        <v>17</v>
      </c>
      <c r="Q108" s="73">
        <v>19</v>
      </c>
      <c r="R108" s="73">
        <v>21</v>
      </c>
      <c r="S108" s="74"/>
      <c r="T108" s="23">
        <f t="shared" si="2"/>
        <v>14.928571428571429</v>
      </c>
      <c r="U108" s="24">
        <f t="shared" si="6"/>
        <v>0.93692649473583289</v>
      </c>
    </row>
    <row r="109" spans="1:21" ht="15.5" x14ac:dyDescent="0.3">
      <c r="A109" s="20" t="s">
        <v>279</v>
      </c>
      <c r="B109" s="49" t="s">
        <v>280</v>
      </c>
      <c r="C109" s="24">
        <v>510.31</v>
      </c>
      <c r="D109" s="13">
        <v>100</v>
      </c>
      <c r="E109" s="72">
        <v>2</v>
      </c>
      <c r="F109" s="73">
        <v>4</v>
      </c>
      <c r="G109" s="73">
        <v>5</v>
      </c>
      <c r="H109" s="73">
        <v>5</v>
      </c>
      <c r="I109" s="73">
        <v>5</v>
      </c>
      <c r="J109" s="73">
        <v>5</v>
      </c>
      <c r="K109" s="73">
        <v>9</v>
      </c>
      <c r="L109" s="73">
        <v>12</v>
      </c>
      <c r="M109" s="73">
        <v>14</v>
      </c>
      <c r="N109" s="73">
        <v>14</v>
      </c>
      <c r="O109" s="73">
        <v>16</v>
      </c>
      <c r="P109" s="73">
        <v>16</v>
      </c>
      <c r="Q109" s="73">
        <v>18</v>
      </c>
      <c r="R109" s="73">
        <v>18</v>
      </c>
      <c r="S109" s="74">
        <v>19</v>
      </c>
      <c r="T109" s="23">
        <f t="shared" si="2"/>
        <v>10.8</v>
      </c>
      <c r="U109" s="24">
        <f t="shared" si="6"/>
        <v>-26.977687626774838</v>
      </c>
    </row>
  </sheetData>
  <mergeCells count="13">
    <mergeCell ref="U3:U4"/>
    <mergeCell ref="A1:A2"/>
    <mergeCell ref="B1:B2"/>
    <mergeCell ref="C1:C2"/>
    <mergeCell ref="D1:D2"/>
    <mergeCell ref="T1:T2"/>
    <mergeCell ref="U1:U2"/>
    <mergeCell ref="E1:S1"/>
    <mergeCell ref="A3:A4"/>
    <mergeCell ref="B3:B4"/>
    <mergeCell ref="C3:C4"/>
    <mergeCell ref="D3:D4"/>
    <mergeCell ref="T3:T4"/>
  </mergeCells>
  <phoneticPr fontId="2" type="noConversion"/>
  <conditionalFormatting sqref="C102:C106 C20:C23 C45 C30 C58:C66 C11:C12">
    <cfRule type="expression" dxfId="26" priority="1" stopIfTrue="1">
      <formula>AND(SUMPRODUCT(IFERROR(1*(($B:$B&amp;"x")=(C11&amp;"x")),0))&gt;1,NOT(ISBLANK(C11)))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83"/>
  <sheetViews>
    <sheetView zoomScale="70" zoomScaleNormal="70" workbookViewId="0">
      <selection activeCell="U1" sqref="U1:U2"/>
    </sheetView>
  </sheetViews>
  <sheetFormatPr defaultColWidth="11.58203125" defaultRowHeight="14" x14ac:dyDescent="0.3"/>
  <cols>
    <col min="1" max="1" width="26.4140625" customWidth="1"/>
    <col min="2" max="2" width="15.33203125" customWidth="1"/>
    <col min="3" max="3" width="17.4140625" customWidth="1"/>
    <col min="4" max="4" width="18.33203125" customWidth="1"/>
    <col min="5" max="5" width="6.58203125" customWidth="1"/>
    <col min="6" max="6" width="6.1640625" customWidth="1"/>
    <col min="7" max="7" width="6.33203125" customWidth="1"/>
    <col min="8" max="10" width="6.08203125" customWidth="1"/>
    <col min="11" max="11" width="5.58203125" customWidth="1"/>
    <col min="12" max="12" width="6.75" customWidth="1"/>
    <col min="13" max="13" width="6.4140625" customWidth="1"/>
    <col min="14" max="14" width="6.6640625" customWidth="1"/>
    <col min="15" max="15" width="6.4140625" customWidth="1"/>
    <col min="16" max="17" width="6.6640625" customWidth="1"/>
    <col min="18" max="18" width="5.83203125" customWidth="1"/>
    <col min="19" max="19" width="5.9140625" customWidth="1"/>
    <col min="20" max="20" width="19.4140625" style="6" customWidth="1"/>
    <col min="21" max="21" width="18.6640625" style="6" customWidth="1"/>
  </cols>
  <sheetData>
    <row r="1" spans="1:21" ht="15.5" customHeight="1" x14ac:dyDescent="0.3">
      <c r="A1" s="128" t="s">
        <v>0</v>
      </c>
      <c r="B1" s="128" t="s">
        <v>1</v>
      </c>
      <c r="C1" s="128" t="s">
        <v>2</v>
      </c>
      <c r="D1" s="128" t="s">
        <v>3</v>
      </c>
      <c r="E1" s="10" t="s">
        <v>2398</v>
      </c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30" t="s">
        <v>4</v>
      </c>
      <c r="U1" s="130" t="s">
        <v>5</v>
      </c>
    </row>
    <row r="2" spans="1:21" ht="15" x14ac:dyDescent="0.3">
      <c r="A2" s="129"/>
      <c r="B2" s="129"/>
      <c r="C2" s="129"/>
      <c r="D2" s="129"/>
      <c r="E2" s="77" t="s">
        <v>2383</v>
      </c>
      <c r="F2" s="78" t="s">
        <v>2384</v>
      </c>
      <c r="G2" s="78" t="s">
        <v>2385</v>
      </c>
      <c r="H2" s="78" t="s">
        <v>2386</v>
      </c>
      <c r="I2" s="78" t="s">
        <v>2387</v>
      </c>
      <c r="J2" s="78" t="s">
        <v>2388</v>
      </c>
      <c r="K2" s="78" t="s">
        <v>2389</v>
      </c>
      <c r="L2" s="78" t="s">
        <v>2390</v>
      </c>
      <c r="M2" s="78" t="s">
        <v>2391</v>
      </c>
      <c r="N2" s="78" t="s">
        <v>2392</v>
      </c>
      <c r="O2" s="78" t="s">
        <v>2393</v>
      </c>
      <c r="P2" s="78" t="s">
        <v>2394</v>
      </c>
      <c r="Q2" s="78" t="s">
        <v>2395</v>
      </c>
      <c r="R2" s="78" t="s">
        <v>2396</v>
      </c>
      <c r="S2" s="79" t="s">
        <v>2397</v>
      </c>
      <c r="T2" s="131"/>
      <c r="U2" s="131"/>
    </row>
    <row r="3" spans="1:21" ht="15.5" x14ac:dyDescent="0.3">
      <c r="A3" s="20" t="s">
        <v>6</v>
      </c>
      <c r="B3" s="13"/>
      <c r="C3" s="13"/>
      <c r="D3" s="13">
        <v>0</v>
      </c>
      <c r="E3" s="72">
        <v>5</v>
      </c>
      <c r="F3" s="73">
        <v>5</v>
      </c>
      <c r="G3" s="73">
        <v>12</v>
      </c>
      <c r="H3" s="73">
        <v>14</v>
      </c>
      <c r="I3" s="73">
        <v>14</v>
      </c>
      <c r="J3" s="73">
        <v>14</v>
      </c>
      <c r="K3" s="73">
        <v>16</v>
      </c>
      <c r="L3" s="73">
        <v>16</v>
      </c>
      <c r="M3" s="73">
        <v>17</v>
      </c>
      <c r="N3" s="73">
        <v>17</v>
      </c>
      <c r="O3" s="73">
        <v>17</v>
      </c>
      <c r="P3" s="73">
        <v>18</v>
      </c>
      <c r="Q3" s="73">
        <v>18</v>
      </c>
      <c r="R3" s="73">
        <v>19</v>
      </c>
      <c r="S3" s="74">
        <v>19</v>
      </c>
      <c r="T3" s="83">
        <f>AVERAGE(E3:S3)</f>
        <v>14.733333333333333</v>
      </c>
      <c r="U3" s="83"/>
    </row>
    <row r="4" spans="1:21" ht="15.5" x14ac:dyDescent="0.3">
      <c r="A4" s="20" t="s">
        <v>281</v>
      </c>
      <c r="B4" s="20" t="s">
        <v>282</v>
      </c>
      <c r="C4" s="22">
        <v>441.91</v>
      </c>
      <c r="D4" s="13">
        <v>100</v>
      </c>
      <c r="E4" s="72">
        <v>5</v>
      </c>
      <c r="F4" s="73">
        <v>7</v>
      </c>
      <c r="G4" s="73">
        <v>9</v>
      </c>
      <c r="H4" s="73">
        <v>10</v>
      </c>
      <c r="I4" s="73">
        <v>12</v>
      </c>
      <c r="J4" s="73">
        <v>14</v>
      </c>
      <c r="K4" s="73">
        <v>14</v>
      </c>
      <c r="L4" s="73">
        <v>16</v>
      </c>
      <c r="M4" s="73">
        <v>16</v>
      </c>
      <c r="N4" s="73">
        <v>18</v>
      </c>
      <c r="O4" s="73">
        <v>18</v>
      </c>
      <c r="P4" s="73">
        <v>18</v>
      </c>
      <c r="Q4" s="73">
        <v>20</v>
      </c>
      <c r="R4" s="73">
        <v>21</v>
      </c>
      <c r="S4" s="74">
        <v>21</v>
      </c>
      <c r="T4" s="83">
        <f t="shared" ref="T4:T18" si="0">AVERAGE(E4:S4)</f>
        <v>14.6</v>
      </c>
      <c r="U4" s="83">
        <f>(T4-14.73)/14.73*100</f>
        <v>-0.88255261371351512</v>
      </c>
    </row>
    <row r="5" spans="1:21" ht="15.5" x14ac:dyDescent="0.3">
      <c r="A5" s="20" t="s">
        <v>283</v>
      </c>
      <c r="B5" s="20" t="s">
        <v>284</v>
      </c>
      <c r="C5" s="22">
        <v>266.33999999999997</v>
      </c>
      <c r="D5" s="13">
        <v>100</v>
      </c>
      <c r="E5" s="72">
        <v>5</v>
      </c>
      <c r="F5" s="73">
        <v>5</v>
      </c>
      <c r="G5" s="73">
        <v>7</v>
      </c>
      <c r="H5" s="73">
        <v>12</v>
      </c>
      <c r="I5" s="73">
        <v>15</v>
      </c>
      <c r="J5" s="73">
        <v>15</v>
      </c>
      <c r="K5" s="73">
        <v>16</v>
      </c>
      <c r="L5" s="73">
        <v>17</v>
      </c>
      <c r="M5" s="73">
        <v>17</v>
      </c>
      <c r="N5" s="73">
        <v>17</v>
      </c>
      <c r="O5" s="73">
        <v>17</v>
      </c>
      <c r="P5" s="73">
        <v>18</v>
      </c>
      <c r="Q5" s="73">
        <v>18</v>
      </c>
      <c r="R5" s="73">
        <v>19</v>
      </c>
      <c r="S5" s="74">
        <v>20</v>
      </c>
      <c r="T5" s="83">
        <f t="shared" si="0"/>
        <v>14.533333333333333</v>
      </c>
      <c r="U5" s="83">
        <f t="shared" ref="U5:U68" si="1">(T5-14.73)/14.73*100</f>
        <v>-1.3351436976691595</v>
      </c>
    </row>
    <row r="6" spans="1:21" ht="15.5" x14ac:dyDescent="0.3">
      <c r="A6" s="20" t="s">
        <v>285</v>
      </c>
      <c r="B6" s="20" t="s">
        <v>286</v>
      </c>
      <c r="C6" s="22">
        <v>684.81</v>
      </c>
      <c r="D6" s="13">
        <v>100</v>
      </c>
      <c r="E6" s="72">
        <v>5</v>
      </c>
      <c r="F6" s="73">
        <v>5</v>
      </c>
      <c r="G6" s="73">
        <v>7</v>
      </c>
      <c r="H6" s="73">
        <v>12</v>
      </c>
      <c r="I6" s="73">
        <v>13</v>
      </c>
      <c r="J6" s="73">
        <v>14</v>
      </c>
      <c r="K6" s="73">
        <v>15</v>
      </c>
      <c r="L6" s="73">
        <v>15</v>
      </c>
      <c r="M6" s="73">
        <v>15</v>
      </c>
      <c r="N6" s="73">
        <v>15</v>
      </c>
      <c r="O6" s="73">
        <v>15</v>
      </c>
      <c r="P6" s="73">
        <v>15</v>
      </c>
      <c r="Q6" s="73">
        <v>16</v>
      </c>
      <c r="R6" s="73">
        <v>19</v>
      </c>
      <c r="S6" s="74">
        <v>21</v>
      </c>
      <c r="T6" s="83">
        <f t="shared" si="0"/>
        <v>13.466666666666667</v>
      </c>
      <c r="U6" s="83">
        <f t="shared" si="1"/>
        <v>-8.5766010409594937</v>
      </c>
    </row>
    <row r="7" spans="1:21" ht="15.5" x14ac:dyDescent="0.3">
      <c r="A7" s="20" t="s">
        <v>287</v>
      </c>
      <c r="B7" s="20" t="s">
        <v>288</v>
      </c>
      <c r="C7" s="24">
        <v>324.42</v>
      </c>
      <c r="D7" s="13">
        <v>100</v>
      </c>
      <c r="E7" s="72">
        <v>7</v>
      </c>
      <c r="F7" s="73">
        <v>7</v>
      </c>
      <c r="G7" s="73">
        <v>12</v>
      </c>
      <c r="H7" s="73">
        <v>13</v>
      </c>
      <c r="I7" s="73">
        <v>14</v>
      </c>
      <c r="J7" s="73">
        <v>15</v>
      </c>
      <c r="K7" s="73">
        <v>15</v>
      </c>
      <c r="L7" s="73">
        <v>16</v>
      </c>
      <c r="M7" s="73">
        <v>16</v>
      </c>
      <c r="N7" s="73">
        <v>17</v>
      </c>
      <c r="O7" s="73">
        <v>18</v>
      </c>
      <c r="P7" s="73">
        <v>18</v>
      </c>
      <c r="Q7" s="73">
        <v>19</v>
      </c>
      <c r="R7" s="73">
        <v>21</v>
      </c>
      <c r="S7" s="74">
        <v>21</v>
      </c>
      <c r="T7" s="83">
        <f t="shared" si="0"/>
        <v>15.266666666666667</v>
      </c>
      <c r="U7" s="83">
        <f t="shared" si="1"/>
        <v>3.6433582258429533</v>
      </c>
    </row>
    <row r="8" spans="1:21" ht="15.5" x14ac:dyDescent="0.3">
      <c r="A8" s="20" t="s">
        <v>289</v>
      </c>
      <c r="B8" s="20" t="s">
        <v>290</v>
      </c>
      <c r="C8" s="22">
        <v>295.8</v>
      </c>
      <c r="D8" s="13">
        <v>100</v>
      </c>
      <c r="E8" s="72">
        <v>6</v>
      </c>
      <c r="F8" s="73">
        <v>6</v>
      </c>
      <c r="G8" s="73">
        <v>7</v>
      </c>
      <c r="H8" s="73">
        <v>13</v>
      </c>
      <c r="I8" s="73">
        <v>13</v>
      </c>
      <c r="J8" s="73">
        <v>14</v>
      </c>
      <c r="K8" s="73">
        <v>14</v>
      </c>
      <c r="L8" s="73">
        <v>15</v>
      </c>
      <c r="M8" s="73">
        <v>16</v>
      </c>
      <c r="N8" s="73">
        <v>16</v>
      </c>
      <c r="O8" s="73">
        <v>17</v>
      </c>
      <c r="P8" s="73">
        <v>17</v>
      </c>
      <c r="Q8" s="73">
        <v>17</v>
      </c>
      <c r="R8" s="73">
        <v>18</v>
      </c>
      <c r="S8" s="74">
        <v>21</v>
      </c>
      <c r="T8" s="83">
        <f t="shared" si="0"/>
        <v>14</v>
      </c>
      <c r="U8" s="83">
        <f t="shared" si="1"/>
        <v>-4.955872369314327</v>
      </c>
    </row>
    <row r="9" spans="1:21" ht="15.5" x14ac:dyDescent="0.3">
      <c r="A9" s="20" t="s">
        <v>291</v>
      </c>
      <c r="B9" s="20" t="s">
        <v>292</v>
      </c>
      <c r="C9" s="22">
        <v>372.89</v>
      </c>
      <c r="D9" s="13">
        <v>100</v>
      </c>
      <c r="E9" s="72">
        <v>6</v>
      </c>
      <c r="F9" s="73">
        <v>6</v>
      </c>
      <c r="G9" s="73">
        <v>6</v>
      </c>
      <c r="H9" s="73">
        <v>10</v>
      </c>
      <c r="I9" s="73">
        <v>14</v>
      </c>
      <c r="J9" s="73">
        <v>15</v>
      </c>
      <c r="K9" s="73">
        <v>16</v>
      </c>
      <c r="L9" s="73">
        <v>16</v>
      </c>
      <c r="M9" s="73">
        <v>16</v>
      </c>
      <c r="N9" s="73">
        <v>17</v>
      </c>
      <c r="O9" s="73">
        <v>17</v>
      </c>
      <c r="P9" s="73">
        <v>17</v>
      </c>
      <c r="Q9" s="73">
        <v>17</v>
      </c>
      <c r="R9" s="73">
        <v>19</v>
      </c>
      <c r="S9" s="74">
        <v>20</v>
      </c>
      <c r="T9" s="83">
        <f t="shared" si="0"/>
        <v>14.133333333333333</v>
      </c>
      <c r="U9" s="83">
        <f t="shared" si="1"/>
        <v>-4.0506902014030386</v>
      </c>
    </row>
    <row r="10" spans="1:21" ht="15.5" x14ac:dyDescent="0.3">
      <c r="A10" s="20" t="s">
        <v>293</v>
      </c>
      <c r="B10" s="84" t="s">
        <v>294</v>
      </c>
      <c r="C10" s="22">
        <v>463.98</v>
      </c>
      <c r="D10" s="13">
        <v>100</v>
      </c>
      <c r="E10" s="100">
        <v>9</v>
      </c>
      <c r="F10" s="73">
        <v>9</v>
      </c>
      <c r="G10" s="73">
        <v>9</v>
      </c>
      <c r="H10" s="73">
        <v>10</v>
      </c>
      <c r="I10" s="73">
        <v>15</v>
      </c>
      <c r="J10" s="73">
        <v>15</v>
      </c>
      <c r="K10" s="73">
        <v>17</v>
      </c>
      <c r="L10" s="73">
        <v>17</v>
      </c>
      <c r="M10" s="73">
        <v>17</v>
      </c>
      <c r="N10" s="73">
        <v>17</v>
      </c>
      <c r="O10" s="73">
        <v>17</v>
      </c>
      <c r="P10" s="73">
        <v>18</v>
      </c>
      <c r="Q10" s="73">
        <v>19</v>
      </c>
      <c r="R10" s="73">
        <v>21</v>
      </c>
      <c r="S10" s="74">
        <v>24</v>
      </c>
      <c r="T10" s="83">
        <f t="shared" si="0"/>
        <v>15.6</v>
      </c>
      <c r="U10" s="83">
        <f t="shared" si="1"/>
        <v>5.906313645621176</v>
      </c>
    </row>
    <row r="11" spans="1:21" ht="15.5" x14ac:dyDescent="0.3">
      <c r="A11" s="20" t="s">
        <v>295</v>
      </c>
      <c r="B11" s="85" t="s">
        <v>296</v>
      </c>
      <c r="C11" s="22">
        <v>331.83</v>
      </c>
      <c r="D11" s="13">
        <v>100</v>
      </c>
      <c r="E11" s="72">
        <v>9</v>
      </c>
      <c r="F11" s="73">
        <v>9</v>
      </c>
      <c r="G11" s="73">
        <v>10</v>
      </c>
      <c r="H11" s="73">
        <v>10</v>
      </c>
      <c r="I11" s="73">
        <v>13</v>
      </c>
      <c r="J11" s="73">
        <v>13</v>
      </c>
      <c r="K11" s="73">
        <v>13</v>
      </c>
      <c r="L11" s="73">
        <v>14</v>
      </c>
      <c r="M11" s="73">
        <v>14</v>
      </c>
      <c r="N11" s="73">
        <v>14</v>
      </c>
      <c r="O11" s="73">
        <v>17</v>
      </c>
      <c r="P11" s="73">
        <v>18</v>
      </c>
      <c r="Q11" s="73">
        <v>18</v>
      </c>
      <c r="R11" s="73">
        <v>19</v>
      </c>
      <c r="S11" s="74">
        <v>21</v>
      </c>
      <c r="T11" s="83">
        <f>AVERAGE(E11:S11)</f>
        <v>14.133333333333333</v>
      </c>
      <c r="U11" s="83">
        <f t="shared" si="1"/>
        <v>-4.0506902014030386</v>
      </c>
    </row>
    <row r="12" spans="1:21" ht="15.5" x14ac:dyDescent="0.3">
      <c r="A12" s="20" t="s">
        <v>297</v>
      </c>
      <c r="B12" s="85" t="s">
        <v>298</v>
      </c>
      <c r="C12" s="22">
        <v>377.9</v>
      </c>
      <c r="D12" s="13">
        <v>100</v>
      </c>
      <c r="E12" s="72">
        <v>4</v>
      </c>
      <c r="F12" s="73">
        <v>4</v>
      </c>
      <c r="G12" s="73">
        <v>7</v>
      </c>
      <c r="H12" s="73">
        <v>12</v>
      </c>
      <c r="I12" s="73">
        <v>12</v>
      </c>
      <c r="J12" s="73">
        <v>13</v>
      </c>
      <c r="K12" s="73">
        <v>13</v>
      </c>
      <c r="L12" s="73">
        <v>14</v>
      </c>
      <c r="M12" s="73">
        <v>16</v>
      </c>
      <c r="N12" s="73">
        <v>17</v>
      </c>
      <c r="O12" s="73">
        <v>17</v>
      </c>
      <c r="P12" s="73">
        <v>17</v>
      </c>
      <c r="Q12" s="73">
        <v>17</v>
      </c>
      <c r="R12" s="73">
        <v>17</v>
      </c>
      <c r="S12" s="74">
        <v>18</v>
      </c>
      <c r="T12" s="83">
        <f t="shared" si="0"/>
        <v>13.2</v>
      </c>
      <c r="U12" s="83">
        <f t="shared" si="1"/>
        <v>-10.386965376782085</v>
      </c>
    </row>
    <row r="13" spans="1:21" ht="15.5" x14ac:dyDescent="0.3">
      <c r="A13" s="20" t="s">
        <v>299</v>
      </c>
      <c r="B13" s="86" t="s">
        <v>300</v>
      </c>
      <c r="C13" s="24">
        <v>277.27999999999997</v>
      </c>
      <c r="D13" s="13">
        <v>100</v>
      </c>
      <c r="E13" s="72">
        <v>2</v>
      </c>
      <c r="F13" s="73">
        <v>8</v>
      </c>
      <c r="G13" s="73">
        <v>8</v>
      </c>
      <c r="H13" s="73">
        <v>9</v>
      </c>
      <c r="I13" s="73">
        <v>10</v>
      </c>
      <c r="J13" s="73">
        <v>11</v>
      </c>
      <c r="K13" s="73">
        <v>12</v>
      </c>
      <c r="L13" s="73">
        <v>12</v>
      </c>
      <c r="M13" s="73">
        <v>15</v>
      </c>
      <c r="N13" s="73">
        <v>16</v>
      </c>
      <c r="O13" s="73">
        <v>16</v>
      </c>
      <c r="P13" s="73">
        <v>17</v>
      </c>
      <c r="Q13" s="73">
        <v>17</v>
      </c>
      <c r="R13" s="73">
        <v>17</v>
      </c>
      <c r="S13" s="74">
        <v>18</v>
      </c>
      <c r="T13" s="83">
        <f t="shared" si="0"/>
        <v>12.533333333333333</v>
      </c>
      <c r="U13" s="83">
        <f t="shared" si="1"/>
        <v>-14.912876216338541</v>
      </c>
    </row>
    <row r="14" spans="1:21" ht="15.5" x14ac:dyDescent="0.3">
      <c r="A14" s="20" t="s">
        <v>301</v>
      </c>
      <c r="B14" s="87" t="s">
        <v>302</v>
      </c>
      <c r="C14" s="24">
        <v>264.36</v>
      </c>
      <c r="D14" s="13">
        <v>100</v>
      </c>
      <c r="E14" s="72">
        <v>3</v>
      </c>
      <c r="F14" s="73">
        <v>8</v>
      </c>
      <c r="G14" s="73">
        <v>10</v>
      </c>
      <c r="H14" s="73">
        <v>11</v>
      </c>
      <c r="I14" s="73">
        <v>11</v>
      </c>
      <c r="J14" s="73">
        <v>13</v>
      </c>
      <c r="K14" s="73">
        <v>13</v>
      </c>
      <c r="L14" s="73">
        <v>13</v>
      </c>
      <c r="M14" s="73">
        <v>13</v>
      </c>
      <c r="N14" s="73">
        <v>15</v>
      </c>
      <c r="O14" s="73">
        <v>15</v>
      </c>
      <c r="P14" s="73">
        <v>17</v>
      </c>
      <c r="Q14" s="73">
        <v>17</v>
      </c>
      <c r="R14" s="73">
        <v>17</v>
      </c>
      <c r="S14" s="74">
        <v>18</v>
      </c>
      <c r="T14" s="83">
        <f t="shared" si="0"/>
        <v>12.933333333333334</v>
      </c>
      <c r="U14" s="83">
        <f t="shared" si="1"/>
        <v>-12.197329712604663</v>
      </c>
    </row>
    <row r="15" spans="1:21" ht="15.5" x14ac:dyDescent="0.3">
      <c r="A15" s="20" t="s">
        <v>303</v>
      </c>
      <c r="B15" s="88" t="s">
        <v>304</v>
      </c>
      <c r="C15" s="24">
        <v>248.37</v>
      </c>
      <c r="D15" s="13">
        <v>100</v>
      </c>
      <c r="E15" s="72">
        <v>4</v>
      </c>
      <c r="F15" s="73">
        <v>4</v>
      </c>
      <c r="G15" s="73">
        <v>4</v>
      </c>
      <c r="H15" s="73">
        <v>6</v>
      </c>
      <c r="I15" s="73">
        <v>10</v>
      </c>
      <c r="J15" s="73">
        <v>10</v>
      </c>
      <c r="K15" s="73">
        <v>10</v>
      </c>
      <c r="L15" s="73">
        <v>15</v>
      </c>
      <c r="M15" s="73">
        <v>17</v>
      </c>
      <c r="N15" s="73">
        <v>17</v>
      </c>
      <c r="O15" s="73">
        <v>17</v>
      </c>
      <c r="P15" s="73">
        <v>17</v>
      </c>
      <c r="Q15" s="73">
        <v>17</v>
      </c>
      <c r="R15" s="73">
        <v>21</v>
      </c>
      <c r="S15" s="74">
        <v>21</v>
      </c>
      <c r="T15" s="83">
        <f t="shared" si="0"/>
        <v>12.666666666666666</v>
      </c>
      <c r="U15" s="83">
        <f t="shared" si="1"/>
        <v>-14.007694048427252</v>
      </c>
    </row>
    <row r="16" spans="1:21" ht="15.5" x14ac:dyDescent="0.3">
      <c r="A16" s="20" t="s">
        <v>305</v>
      </c>
      <c r="B16" s="89" t="s">
        <v>306</v>
      </c>
      <c r="C16" s="24">
        <v>328.41</v>
      </c>
      <c r="D16" s="13">
        <v>100</v>
      </c>
      <c r="E16" s="72">
        <v>12</v>
      </c>
      <c r="F16" s="73">
        <v>13</v>
      </c>
      <c r="G16" s="73">
        <v>13</v>
      </c>
      <c r="H16" s="73">
        <v>16</v>
      </c>
      <c r="I16" s="73">
        <v>17</v>
      </c>
      <c r="J16" s="73">
        <v>17</v>
      </c>
      <c r="K16" s="73">
        <v>17</v>
      </c>
      <c r="L16" s="73">
        <v>17</v>
      </c>
      <c r="M16" s="73">
        <v>18</v>
      </c>
      <c r="N16" s="73">
        <v>18</v>
      </c>
      <c r="O16" s="73">
        <v>18</v>
      </c>
      <c r="P16" s="73">
        <v>19</v>
      </c>
      <c r="Q16" s="73">
        <v>19</v>
      </c>
      <c r="R16" s="73">
        <v>21</v>
      </c>
      <c r="S16" s="74">
        <v>24</v>
      </c>
      <c r="T16" s="83">
        <f t="shared" si="0"/>
        <v>17.266666666666666</v>
      </c>
      <c r="U16" s="83">
        <f t="shared" si="1"/>
        <v>17.221090744512324</v>
      </c>
    </row>
    <row r="17" spans="1:21" ht="15.5" x14ac:dyDescent="0.3">
      <c r="A17" s="20" t="s">
        <v>307</v>
      </c>
      <c r="B17" s="90" t="s">
        <v>308</v>
      </c>
      <c r="C17" s="24">
        <v>410.4</v>
      </c>
      <c r="D17" s="13">
        <v>100</v>
      </c>
      <c r="E17" s="72">
        <v>6</v>
      </c>
      <c r="F17" s="73">
        <v>6</v>
      </c>
      <c r="G17" s="73">
        <v>8</v>
      </c>
      <c r="H17" s="73">
        <v>11</v>
      </c>
      <c r="I17" s="73">
        <v>11</v>
      </c>
      <c r="J17" s="73">
        <v>12</v>
      </c>
      <c r="K17" s="73">
        <v>14</v>
      </c>
      <c r="L17" s="73">
        <v>15</v>
      </c>
      <c r="M17" s="73">
        <v>16</v>
      </c>
      <c r="N17" s="73">
        <v>17</v>
      </c>
      <c r="O17" s="73">
        <v>17</v>
      </c>
      <c r="P17" s="73">
        <v>20</v>
      </c>
      <c r="Q17" s="73">
        <v>21</v>
      </c>
      <c r="R17" s="73">
        <v>21</v>
      </c>
      <c r="S17" s="74">
        <v>21</v>
      </c>
      <c r="T17" s="83">
        <f t="shared" si="0"/>
        <v>14.4</v>
      </c>
      <c r="U17" s="83">
        <f t="shared" si="1"/>
        <v>-2.2403258655804485</v>
      </c>
    </row>
    <row r="18" spans="1:21" ht="15.5" x14ac:dyDescent="0.3">
      <c r="A18" s="20" t="s">
        <v>309</v>
      </c>
      <c r="B18" s="90" t="s">
        <v>310</v>
      </c>
      <c r="C18" s="24">
        <v>296.2</v>
      </c>
      <c r="D18" s="13">
        <v>100</v>
      </c>
      <c r="E18" s="72">
        <v>4</v>
      </c>
      <c r="F18" s="73">
        <v>4</v>
      </c>
      <c r="G18" s="73">
        <v>5</v>
      </c>
      <c r="H18" s="73">
        <v>6</v>
      </c>
      <c r="I18" s="73">
        <v>14</v>
      </c>
      <c r="J18" s="73">
        <v>14</v>
      </c>
      <c r="K18" s="73">
        <v>15</v>
      </c>
      <c r="L18" s="73">
        <v>15</v>
      </c>
      <c r="M18" s="73">
        <v>17</v>
      </c>
      <c r="N18" s="73">
        <v>17</v>
      </c>
      <c r="O18" s="73">
        <v>17</v>
      </c>
      <c r="P18" s="73">
        <v>17</v>
      </c>
      <c r="Q18" s="73">
        <v>17</v>
      </c>
      <c r="R18" s="73">
        <v>17</v>
      </c>
      <c r="S18" s="74">
        <v>18</v>
      </c>
      <c r="T18" s="83">
        <f t="shared" si="0"/>
        <v>13.133333333333333</v>
      </c>
      <c r="U18" s="83">
        <f t="shared" si="1"/>
        <v>-10.839556460737729</v>
      </c>
    </row>
    <row r="19" spans="1:21" ht="15.5" x14ac:dyDescent="0.3">
      <c r="A19" s="20" t="s">
        <v>311</v>
      </c>
      <c r="B19" s="90" t="s">
        <v>312</v>
      </c>
      <c r="C19" s="24">
        <v>354.1</v>
      </c>
      <c r="D19" s="13">
        <v>100</v>
      </c>
      <c r="E19" s="72">
        <v>6</v>
      </c>
      <c r="F19" s="73">
        <v>8</v>
      </c>
      <c r="G19" s="73">
        <v>8</v>
      </c>
      <c r="H19" s="73">
        <v>9</v>
      </c>
      <c r="I19" s="73">
        <v>12</v>
      </c>
      <c r="J19" s="73">
        <v>13</v>
      </c>
      <c r="K19" s="73">
        <v>14</v>
      </c>
      <c r="L19" s="73">
        <v>14</v>
      </c>
      <c r="M19" s="73">
        <v>14</v>
      </c>
      <c r="N19" s="73">
        <v>15</v>
      </c>
      <c r="O19" s="73">
        <v>15</v>
      </c>
      <c r="P19" s="73">
        <v>17</v>
      </c>
      <c r="Q19" s="73">
        <v>17</v>
      </c>
      <c r="R19" s="73">
        <v>19</v>
      </c>
      <c r="S19" s="74">
        <v>20</v>
      </c>
      <c r="T19" s="83">
        <f>AVERAGE(E19:S19)</f>
        <v>13.4</v>
      </c>
      <c r="U19" s="83">
        <f t="shared" si="1"/>
        <v>-9.0291921249151397</v>
      </c>
    </row>
    <row r="20" spans="1:21" ht="15.5" x14ac:dyDescent="0.3">
      <c r="A20" s="20" t="s">
        <v>313</v>
      </c>
      <c r="B20" s="90" t="s">
        <v>314</v>
      </c>
      <c r="C20" s="24" t="s">
        <v>315</v>
      </c>
      <c r="D20" s="13">
        <v>100</v>
      </c>
      <c r="E20" s="72">
        <v>6</v>
      </c>
      <c r="F20" s="73">
        <v>11</v>
      </c>
      <c r="G20" s="73">
        <v>13</v>
      </c>
      <c r="H20" s="73">
        <v>13</v>
      </c>
      <c r="I20" s="73">
        <v>13</v>
      </c>
      <c r="J20" s="73">
        <v>13</v>
      </c>
      <c r="K20" s="73">
        <v>15</v>
      </c>
      <c r="L20" s="73">
        <v>15</v>
      </c>
      <c r="M20" s="73">
        <v>15</v>
      </c>
      <c r="N20" s="73">
        <v>17</v>
      </c>
      <c r="O20" s="73">
        <v>17</v>
      </c>
      <c r="P20" s="73">
        <v>17</v>
      </c>
      <c r="Q20" s="73">
        <v>17</v>
      </c>
      <c r="R20" s="73">
        <v>17</v>
      </c>
      <c r="S20" s="74">
        <v>17</v>
      </c>
      <c r="T20" s="83">
        <f>AVERAGE(E20:S20)</f>
        <v>14.4</v>
      </c>
      <c r="U20" s="83">
        <f t="shared" si="1"/>
        <v>-2.2403258655804485</v>
      </c>
    </row>
    <row r="21" spans="1:21" ht="15.5" x14ac:dyDescent="0.3">
      <c r="A21" s="20" t="s">
        <v>316</v>
      </c>
      <c r="B21" s="90" t="s">
        <v>317</v>
      </c>
      <c r="C21" s="24" t="s">
        <v>318</v>
      </c>
      <c r="D21" s="13">
        <v>100</v>
      </c>
      <c r="E21" s="72">
        <v>2</v>
      </c>
      <c r="F21" s="73">
        <v>3</v>
      </c>
      <c r="G21" s="73">
        <v>3</v>
      </c>
      <c r="H21" s="73">
        <v>5</v>
      </c>
      <c r="I21" s="73">
        <v>5</v>
      </c>
      <c r="J21" s="73">
        <v>9</v>
      </c>
      <c r="K21" s="73">
        <v>9</v>
      </c>
      <c r="L21" s="73">
        <v>13</v>
      </c>
      <c r="M21" s="73">
        <v>14</v>
      </c>
      <c r="N21" s="73">
        <v>14</v>
      </c>
      <c r="O21" s="73">
        <v>14</v>
      </c>
      <c r="P21" s="73">
        <v>14</v>
      </c>
      <c r="Q21" s="73">
        <v>14</v>
      </c>
      <c r="R21" s="73">
        <v>15</v>
      </c>
      <c r="S21" s="74">
        <v>15</v>
      </c>
      <c r="T21" s="83">
        <f t="shared" ref="T21:T73" si="2">AVERAGE(E21:S21)</f>
        <v>9.9333333333333336</v>
      </c>
      <c r="U21" s="83">
        <f t="shared" si="1"/>
        <v>-32.563928490608731</v>
      </c>
    </row>
    <row r="22" spans="1:21" ht="15.5" x14ac:dyDescent="0.3">
      <c r="A22" s="20" t="s">
        <v>319</v>
      </c>
      <c r="B22" s="20" t="s">
        <v>320</v>
      </c>
      <c r="C22" s="22">
        <v>197.19</v>
      </c>
      <c r="D22" s="13">
        <v>100</v>
      </c>
      <c r="E22" s="72">
        <v>5</v>
      </c>
      <c r="F22" s="73">
        <v>7</v>
      </c>
      <c r="G22" s="73">
        <v>7</v>
      </c>
      <c r="H22" s="73">
        <v>10</v>
      </c>
      <c r="I22" s="73">
        <v>13</v>
      </c>
      <c r="J22" s="73">
        <v>15</v>
      </c>
      <c r="K22" s="73">
        <v>16</v>
      </c>
      <c r="L22" s="73">
        <v>16</v>
      </c>
      <c r="M22" s="73">
        <v>17</v>
      </c>
      <c r="N22" s="73">
        <v>17</v>
      </c>
      <c r="O22" s="73">
        <v>17</v>
      </c>
      <c r="P22" s="73">
        <v>18</v>
      </c>
      <c r="Q22" s="73">
        <v>18</v>
      </c>
      <c r="R22" s="73">
        <v>18</v>
      </c>
      <c r="S22" s="74">
        <v>21</v>
      </c>
      <c r="T22" s="83">
        <f t="shared" si="2"/>
        <v>14.333333333333334</v>
      </c>
      <c r="U22" s="83">
        <f t="shared" si="1"/>
        <v>-2.6929169495360927</v>
      </c>
    </row>
    <row r="23" spans="1:21" ht="15.5" x14ac:dyDescent="0.3">
      <c r="A23" s="20" t="s">
        <v>321</v>
      </c>
      <c r="B23" s="91" t="s">
        <v>322</v>
      </c>
      <c r="C23" s="24">
        <v>187.2</v>
      </c>
      <c r="D23" s="13">
        <v>100</v>
      </c>
      <c r="E23" s="72">
        <v>8</v>
      </c>
      <c r="F23" s="73">
        <v>12</v>
      </c>
      <c r="G23" s="73">
        <v>12</v>
      </c>
      <c r="H23" s="73">
        <v>15</v>
      </c>
      <c r="I23" s="73">
        <v>16</v>
      </c>
      <c r="J23" s="73">
        <v>18</v>
      </c>
      <c r="K23" s="73">
        <v>18</v>
      </c>
      <c r="L23" s="73">
        <v>18</v>
      </c>
      <c r="M23" s="73">
        <v>19</v>
      </c>
      <c r="N23" s="73">
        <v>19</v>
      </c>
      <c r="O23" s="73">
        <v>19</v>
      </c>
      <c r="P23" s="73">
        <v>20</v>
      </c>
      <c r="Q23" s="73">
        <v>21</v>
      </c>
      <c r="R23" s="73">
        <v>22</v>
      </c>
      <c r="S23" s="74">
        <v>23</v>
      </c>
      <c r="T23" s="83">
        <f t="shared" si="2"/>
        <v>17.333333333333332</v>
      </c>
      <c r="U23" s="83">
        <f t="shared" si="1"/>
        <v>17.67368182846797</v>
      </c>
    </row>
    <row r="24" spans="1:21" ht="15.5" x14ac:dyDescent="0.3">
      <c r="A24" s="20" t="s">
        <v>323</v>
      </c>
      <c r="B24" s="92" t="s">
        <v>324</v>
      </c>
      <c r="C24" s="24">
        <v>780.94</v>
      </c>
      <c r="D24" s="13">
        <v>100</v>
      </c>
      <c r="E24" s="72">
        <v>7</v>
      </c>
      <c r="F24" s="73">
        <v>7</v>
      </c>
      <c r="G24" s="73">
        <v>9</v>
      </c>
      <c r="H24" s="73">
        <v>10</v>
      </c>
      <c r="I24" s="73">
        <v>10</v>
      </c>
      <c r="J24" s="73">
        <v>10</v>
      </c>
      <c r="K24" s="73">
        <v>11</v>
      </c>
      <c r="L24" s="73">
        <v>11</v>
      </c>
      <c r="M24" s="73">
        <v>13</v>
      </c>
      <c r="N24" s="73">
        <v>13</v>
      </c>
      <c r="O24" s="73">
        <v>16</v>
      </c>
      <c r="P24" s="73">
        <v>17</v>
      </c>
      <c r="Q24" s="73">
        <v>18</v>
      </c>
      <c r="R24" s="73">
        <v>21</v>
      </c>
      <c r="S24" s="74"/>
      <c r="T24" s="83">
        <f t="shared" si="2"/>
        <v>12.357142857142858</v>
      </c>
      <c r="U24" s="83">
        <f t="shared" si="1"/>
        <v>-16.109009795364173</v>
      </c>
    </row>
    <row r="25" spans="1:21" ht="15.5" x14ac:dyDescent="0.3">
      <c r="A25" s="20" t="s">
        <v>325</v>
      </c>
      <c r="B25" s="93" t="s">
        <v>326</v>
      </c>
      <c r="C25" s="22">
        <v>507.18</v>
      </c>
      <c r="D25" s="13">
        <v>100</v>
      </c>
      <c r="E25" s="72">
        <v>7</v>
      </c>
      <c r="F25" s="73">
        <v>7</v>
      </c>
      <c r="G25" s="73">
        <v>8</v>
      </c>
      <c r="H25" s="73">
        <v>8</v>
      </c>
      <c r="I25" s="73">
        <v>8</v>
      </c>
      <c r="J25" s="73">
        <v>9</v>
      </c>
      <c r="K25" s="73">
        <v>12</v>
      </c>
      <c r="L25" s="73">
        <v>12</v>
      </c>
      <c r="M25" s="73">
        <v>12</v>
      </c>
      <c r="N25" s="73">
        <v>13</v>
      </c>
      <c r="O25" s="73">
        <v>13</v>
      </c>
      <c r="P25" s="73">
        <v>13</v>
      </c>
      <c r="Q25" s="73">
        <v>20</v>
      </c>
      <c r="R25" s="73">
        <v>20</v>
      </c>
      <c r="S25" s="74">
        <v>23</v>
      </c>
      <c r="T25" s="83">
        <f t="shared" si="2"/>
        <v>12.333333333333334</v>
      </c>
      <c r="U25" s="83">
        <f t="shared" si="1"/>
        <v>-16.270649468205477</v>
      </c>
    </row>
    <row r="26" spans="1:21" ht="15.5" x14ac:dyDescent="0.3">
      <c r="A26" s="20" t="s">
        <v>327</v>
      </c>
      <c r="B26" s="94" t="s">
        <v>328</v>
      </c>
      <c r="C26" s="22">
        <v>448.94</v>
      </c>
      <c r="D26" s="13">
        <v>100</v>
      </c>
      <c r="E26" s="72">
        <v>4</v>
      </c>
      <c r="F26" s="73">
        <v>6</v>
      </c>
      <c r="G26" s="73">
        <v>11</v>
      </c>
      <c r="H26" s="73">
        <v>12</v>
      </c>
      <c r="I26" s="73">
        <v>14</v>
      </c>
      <c r="J26" s="73">
        <v>14</v>
      </c>
      <c r="K26" s="73">
        <v>15</v>
      </c>
      <c r="L26" s="73">
        <v>16</v>
      </c>
      <c r="M26" s="73">
        <v>16</v>
      </c>
      <c r="N26" s="73">
        <v>17</v>
      </c>
      <c r="O26" s="73">
        <v>17</v>
      </c>
      <c r="P26" s="73">
        <v>19</v>
      </c>
      <c r="Q26" s="73">
        <v>19</v>
      </c>
      <c r="R26" s="73">
        <v>20</v>
      </c>
      <c r="S26" s="74"/>
      <c r="T26" s="83">
        <f t="shared" si="2"/>
        <v>14.285714285714286</v>
      </c>
      <c r="U26" s="83">
        <f t="shared" si="1"/>
        <v>-3.016196295218696</v>
      </c>
    </row>
    <row r="27" spans="1:21" ht="15.5" x14ac:dyDescent="0.3">
      <c r="A27" s="20" t="s">
        <v>329</v>
      </c>
      <c r="B27" s="20" t="s">
        <v>330</v>
      </c>
      <c r="C27" s="22">
        <v>280.27999999999997</v>
      </c>
      <c r="D27" s="13">
        <v>100</v>
      </c>
      <c r="E27" s="72">
        <v>13</v>
      </c>
      <c r="F27" s="73">
        <v>13</v>
      </c>
      <c r="G27" s="73">
        <v>15</v>
      </c>
      <c r="H27" s="73">
        <v>16</v>
      </c>
      <c r="I27" s="73">
        <v>16</v>
      </c>
      <c r="J27" s="73">
        <v>16</v>
      </c>
      <c r="K27" s="73">
        <v>17</v>
      </c>
      <c r="L27" s="73">
        <v>17</v>
      </c>
      <c r="M27" s="73">
        <v>17</v>
      </c>
      <c r="N27" s="73">
        <v>17</v>
      </c>
      <c r="O27" s="73">
        <v>18</v>
      </c>
      <c r="P27" s="73">
        <v>18</v>
      </c>
      <c r="Q27" s="73">
        <v>18</v>
      </c>
      <c r="R27" s="73">
        <v>20</v>
      </c>
      <c r="S27" s="74">
        <v>24</v>
      </c>
      <c r="T27" s="83">
        <f t="shared" si="2"/>
        <v>17</v>
      </c>
      <c r="U27" s="83">
        <f t="shared" si="1"/>
        <v>15.410726408689746</v>
      </c>
    </row>
    <row r="28" spans="1:21" ht="15.5" x14ac:dyDescent="0.3">
      <c r="A28" s="20" t="s">
        <v>331</v>
      </c>
      <c r="B28" s="21" t="s">
        <v>332</v>
      </c>
      <c r="C28" s="35" t="s">
        <v>333</v>
      </c>
      <c r="D28" s="13">
        <v>100</v>
      </c>
      <c r="E28" s="72">
        <v>3</v>
      </c>
      <c r="F28" s="73">
        <v>6</v>
      </c>
      <c r="G28" s="73">
        <v>11</v>
      </c>
      <c r="H28" s="73">
        <v>15</v>
      </c>
      <c r="I28" s="73">
        <v>15</v>
      </c>
      <c r="J28" s="73">
        <v>15</v>
      </c>
      <c r="K28" s="73">
        <v>15</v>
      </c>
      <c r="L28" s="73">
        <v>17</v>
      </c>
      <c r="M28" s="73">
        <v>17</v>
      </c>
      <c r="N28" s="73">
        <v>17</v>
      </c>
      <c r="O28" s="73">
        <v>18</v>
      </c>
      <c r="P28" s="73">
        <v>19</v>
      </c>
      <c r="Q28" s="73">
        <v>19</v>
      </c>
      <c r="R28" s="73">
        <v>21</v>
      </c>
      <c r="S28" s="74">
        <v>22</v>
      </c>
      <c r="T28" s="83">
        <f t="shared" si="2"/>
        <v>15.333333333333334</v>
      </c>
      <c r="U28" s="83">
        <f t="shared" si="1"/>
        <v>4.0959493097985984</v>
      </c>
    </row>
    <row r="29" spans="1:21" ht="15.5" x14ac:dyDescent="0.3">
      <c r="A29" s="20" t="s">
        <v>334</v>
      </c>
      <c r="B29" s="21" t="s">
        <v>335</v>
      </c>
      <c r="C29" s="35" t="s">
        <v>336</v>
      </c>
      <c r="D29" s="13">
        <v>100</v>
      </c>
      <c r="E29" s="72">
        <v>2</v>
      </c>
      <c r="F29" s="73">
        <v>2</v>
      </c>
      <c r="G29" s="73">
        <v>9</v>
      </c>
      <c r="H29" s="73">
        <v>10</v>
      </c>
      <c r="I29" s="73">
        <v>10</v>
      </c>
      <c r="J29" s="73">
        <v>10</v>
      </c>
      <c r="K29" s="73">
        <v>15</v>
      </c>
      <c r="L29" s="73">
        <v>15</v>
      </c>
      <c r="M29" s="73">
        <v>16</v>
      </c>
      <c r="N29" s="73">
        <v>17</v>
      </c>
      <c r="O29" s="73">
        <v>17</v>
      </c>
      <c r="P29" s="73">
        <v>17</v>
      </c>
      <c r="Q29" s="73">
        <v>17</v>
      </c>
      <c r="R29" s="73">
        <v>18</v>
      </c>
      <c r="S29" s="74">
        <v>18</v>
      </c>
      <c r="T29" s="83">
        <f t="shared" si="2"/>
        <v>12.866666666666667</v>
      </c>
      <c r="U29" s="83">
        <f t="shared" si="1"/>
        <v>-12.649920796560307</v>
      </c>
    </row>
    <row r="30" spans="1:21" ht="15.5" x14ac:dyDescent="0.3">
      <c r="A30" s="20" t="s">
        <v>337</v>
      </c>
      <c r="B30" s="20" t="s">
        <v>338</v>
      </c>
      <c r="C30" s="22">
        <v>346.33</v>
      </c>
      <c r="D30" s="13">
        <v>100</v>
      </c>
      <c r="E30" s="72">
        <v>10</v>
      </c>
      <c r="F30" s="73">
        <v>10</v>
      </c>
      <c r="G30" s="73">
        <v>10</v>
      </c>
      <c r="H30" s="73">
        <v>10</v>
      </c>
      <c r="I30" s="73">
        <v>14</v>
      </c>
      <c r="J30" s="73">
        <v>15</v>
      </c>
      <c r="K30" s="73">
        <v>15</v>
      </c>
      <c r="L30" s="73">
        <v>15</v>
      </c>
      <c r="M30" s="73">
        <v>15</v>
      </c>
      <c r="N30" s="73">
        <v>15</v>
      </c>
      <c r="O30" s="73">
        <v>16</v>
      </c>
      <c r="P30" s="73">
        <v>17</v>
      </c>
      <c r="Q30" s="73">
        <v>18</v>
      </c>
      <c r="R30" s="73">
        <v>18</v>
      </c>
      <c r="S30" s="74"/>
      <c r="T30" s="83">
        <f t="shared" si="2"/>
        <v>14.142857142857142</v>
      </c>
      <c r="U30" s="83">
        <f t="shared" si="1"/>
        <v>-3.9860343322665179</v>
      </c>
    </row>
    <row r="31" spans="1:21" ht="15.5" x14ac:dyDescent="0.3">
      <c r="A31" s="20" t="s">
        <v>339</v>
      </c>
      <c r="B31" s="20" t="s">
        <v>340</v>
      </c>
      <c r="C31" s="22">
        <v>441.52</v>
      </c>
      <c r="D31" s="13">
        <v>100</v>
      </c>
      <c r="E31" s="72">
        <v>8</v>
      </c>
      <c r="F31" s="73">
        <v>12</v>
      </c>
      <c r="G31" s="73">
        <v>14</v>
      </c>
      <c r="H31" s="73">
        <v>17</v>
      </c>
      <c r="I31" s="73">
        <v>17</v>
      </c>
      <c r="J31" s="73">
        <v>17</v>
      </c>
      <c r="K31" s="73">
        <v>17</v>
      </c>
      <c r="L31" s="73">
        <v>17</v>
      </c>
      <c r="M31" s="73">
        <v>17</v>
      </c>
      <c r="N31" s="73">
        <v>17</v>
      </c>
      <c r="O31" s="73">
        <v>18</v>
      </c>
      <c r="P31" s="73">
        <v>18</v>
      </c>
      <c r="Q31" s="73">
        <v>18</v>
      </c>
      <c r="R31" s="73">
        <v>19</v>
      </c>
      <c r="S31" s="74">
        <v>21</v>
      </c>
      <c r="T31" s="83">
        <f t="shared" si="2"/>
        <v>16.466666666666665</v>
      </c>
      <c r="U31" s="83">
        <f t="shared" si="1"/>
        <v>11.789997737044565</v>
      </c>
    </row>
    <row r="32" spans="1:21" s="7" customFormat="1" ht="15.5" x14ac:dyDescent="0.3">
      <c r="A32" s="13" t="s">
        <v>341</v>
      </c>
      <c r="B32" s="13" t="s">
        <v>342</v>
      </c>
      <c r="C32" s="95">
        <v>432.38</v>
      </c>
      <c r="D32" s="13">
        <v>100</v>
      </c>
      <c r="E32" s="72">
        <v>7</v>
      </c>
      <c r="F32" s="73">
        <v>7</v>
      </c>
      <c r="G32" s="73">
        <v>7</v>
      </c>
      <c r="H32" s="73">
        <v>11</v>
      </c>
      <c r="I32" s="73">
        <v>13</v>
      </c>
      <c r="J32" s="73">
        <v>15</v>
      </c>
      <c r="K32" s="73">
        <v>18</v>
      </c>
      <c r="L32" s="73">
        <v>20</v>
      </c>
      <c r="M32" s="73">
        <v>20</v>
      </c>
      <c r="N32" s="73">
        <v>20</v>
      </c>
      <c r="O32" s="73">
        <v>20</v>
      </c>
      <c r="P32" s="73">
        <v>21</v>
      </c>
      <c r="Q32" s="73">
        <v>21</v>
      </c>
      <c r="R32" s="73">
        <v>21</v>
      </c>
      <c r="S32" s="74">
        <v>21</v>
      </c>
      <c r="T32" s="83">
        <f t="shared" si="2"/>
        <v>16.133333333333333</v>
      </c>
      <c r="U32" s="83">
        <f t="shared" si="1"/>
        <v>9.5270423172663428</v>
      </c>
    </row>
    <row r="33" spans="1:21" ht="15.5" x14ac:dyDescent="0.3">
      <c r="A33" s="20" t="s">
        <v>343</v>
      </c>
      <c r="B33" s="20" t="s">
        <v>344</v>
      </c>
      <c r="C33" s="22">
        <v>505.05</v>
      </c>
      <c r="D33" s="13">
        <v>100</v>
      </c>
      <c r="E33" s="72">
        <v>13</v>
      </c>
      <c r="F33" s="73">
        <v>14</v>
      </c>
      <c r="G33" s="73">
        <v>14</v>
      </c>
      <c r="H33" s="73">
        <v>14</v>
      </c>
      <c r="I33" s="73">
        <v>15</v>
      </c>
      <c r="J33" s="73">
        <v>15</v>
      </c>
      <c r="K33" s="73">
        <v>15</v>
      </c>
      <c r="L33" s="73">
        <v>18</v>
      </c>
      <c r="M33" s="73">
        <v>20</v>
      </c>
      <c r="N33" s="73">
        <v>21</v>
      </c>
      <c r="O33" s="73">
        <v>21</v>
      </c>
      <c r="P33" s="73">
        <v>22</v>
      </c>
      <c r="Q33" s="73">
        <v>22</v>
      </c>
      <c r="R33" s="73">
        <v>24</v>
      </c>
      <c r="S33" s="74">
        <v>24</v>
      </c>
      <c r="T33" s="83">
        <f t="shared" si="2"/>
        <v>18.133333333333333</v>
      </c>
      <c r="U33" s="83">
        <f t="shared" si="1"/>
        <v>23.104774835935725</v>
      </c>
    </row>
    <row r="34" spans="1:21" ht="15.5" x14ac:dyDescent="0.3">
      <c r="A34" s="20" t="s">
        <v>345</v>
      </c>
      <c r="B34" s="21" t="s">
        <v>346</v>
      </c>
      <c r="C34" s="22">
        <v>681.78</v>
      </c>
      <c r="D34" s="13">
        <v>100</v>
      </c>
      <c r="E34" s="72">
        <v>4</v>
      </c>
      <c r="F34" s="73">
        <v>4</v>
      </c>
      <c r="G34" s="73">
        <v>4</v>
      </c>
      <c r="H34" s="73">
        <v>4</v>
      </c>
      <c r="I34" s="73">
        <v>6</v>
      </c>
      <c r="J34" s="73">
        <v>11</v>
      </c>
      <c r="K34" s="73">
        <v>12</v>
      </c>
      <c r="L34" s="73">
        <v>12</v>
      </c>
      <c r="M34" s="73">
        <v>12</v>
      </c>
      <c r="N34" s="73">
        <v>12</v>
      </c>
      <c r="O34" s="73">
        <v>13</v>
      </c>
      <c r="P34" s="73">
        <v>14</v>
      </c>
      <c r="Q34" s="73">
        <v>15</v>
      </c>
      <c r="R34" s="73">
        <v>16</v>
      </c>
      <c r="S34" s="74">
        <v>18</v>
      </c>
      <c r="T34" s="83">
        <f t="shared" si="2"/>
        <v>10.466666666666667</v>
      </c>
      <c r="U34" s="83">
        <f t="shared" si="1"/>
        <v>-28.943199818963567</v>
      </c>
    </row>
    <row r="35" spans="1:21" ht="15.5" x14ac:dyDescent="0.3">
      <c r="A35" s="20" t="s">
        <v>347</v>
      </c>
      <c r="B35" s="21" t="s">
        <v>348</v>
      </c>
      <c r="C35" s="22">
        <v>191.14</v>
      </c>
      <c r="D35" s="13">
        <v>100</v>
      </c>
      <c r="E35" s="72">
        <v>2</v>
      </c>
      <c r="F35" s="73">
        <v>7</v>
      </c>
      <c r="G35" s="73">
        <v>8</v>
      </c>
      <c r="H35" s="73">
        <v>10</v>
      </c>
      <c r="I35" s="73">
        <v>10</v>
      </c>
      <c r="J35" s="73">
        <v>13</v>
      </c>
      <c r="K35" s="73">
        <v>14</v>
      </c>
      <c r="L35" s="73">
        <v>15</v>
      </c>
      <c r="M35" s="73">
        <v>25</v>
      </c>
      <c r="N35" s="73">
        <v>15</v>
      </c>
      <c r="O35" s="73">
        <v>16</v>
      </c>
      <c r="P35" s="73">
        <v>16</v>
      </c>
      <c r="Q35" s="73">
        <v>18</v>
      </c>
      <c r="R35" s="73">
        <v>19</v>
      </c>
      <c r="S35" s="74">
        <v>20</v>
      </c>
      <c r="T35" s="83">
        <f t="shared" si="2"/>
        <v>13.866666666666667</v>
      </c>
      <c r="U35" s="83">
        <f t="shared" si="1"/>
        <v>-5.8610545372256162</v>
      </c>
    </row>
    <row r="36" spans="1:21" ht="15.5" x14ac:dyDescent="0.3">
      <c r="A36" s="20" t="s">
        <v>349</v>
      </c>
      <c r="B36" s="21" t="s">
        <v>350</v>
      </c>
      <c r="C36" s="22">
        <v>593.22</v>
      </c>
      <c r="D36" s="13">
        <v>100</v>
      </c>
      <c r="E36" s="72">
        <v>4</v>
      </c>
      <c r="F36" s="73">
        <v>5</v>
      </c>
      <c r="G36" s="73">
        <v>5</v>
      </c>
      <c r="H36" s="73">
        <v>6</v>
      </c>
      <c r="I36" s="73">
        <v>6</v>
      </c>
      <c r="J36" s="73">
        <v>11</v>
      </c>
      <c r="K36" s="73">
        <v>12</v>
      </c>
      <c r="L36" s="73">
        <v>13</v>
      </c>
      <c r="M36" s="73">
        <v>13</v>
      </c>
      <c r="N36" s="73">
        <v>13</v>
      </c>
      <c r="O36" s="73">
        <v>13</v>
      </c>
      <c r="P36" s="73">
        <v>13</v>
      </c>
      <c r="Q36" s="73">
        <v>13</v>
      </c>
      <c r="R36" s="73"/>
      <c r="S36" s="74"/>
      <c r="T36" s="83">
        <f t="shared" si="2"/>
        <v>9.7692307692307701</v>
      </c>
      <c r="U36" s="83">
        <f t="shared" si="1"/>
        <v>-33.677998851114936</v>
      </c>
    </row>
    <row r="37" spans="1:21" ht="15.5" x14ac:dyDescent="0.3">
      <c r="A37" s="20" t="s">
        <v>351</v>
      </c>
      <c r="B37" s="21" t="s">
        <v>352</v>
      </c>
      <c r="C37" s="22">
        <v>242.23</v>
      </c>
      <c r="D37" s="13">
        <v>100</v>
      </c>
      <c r="E37" s="72">
        <v>2</v>
      </c>
      <c r="F37" s="73">
        <v>4</v>
      </c>
      <c r="G37" s="73">
        <v>9</v>
      </c>
      <c r="H37" s="73">
        <v>10</v>
      </c>
      <c r="I37" s="73">
        <v>10</v>
      </c>
      <c r="J37" s="73">
        <v>12</v>
      </c>
      <c r="K37" s="73">
        <v>13</v>
      </c>
      <c r="L37" s="73">
        <v>13</v>
      </c>
      <c r="M37" s="73">
        <v>13</v>
      </c>
      <c r="N37" s="73">
        <v>16</v>
      </c>
      <c r="O37" s="73">
        <v>16</v>
      </c>
      <c r="P37" s="73">
        <v>17</v>
      </c>
      <c r="Q37" s="73">
        <v>17</v>
      </c>
      <c r="R37" s="73">
        <v>18</v>
      </c>
      <c r="S37" s="74">
        <v>19</v>
      </c>
      <c r="T37" s="83">
        <f t="shared" si="2"/>
        <v>12.6</v>
      </c>
      <c r="U37" s="83">
        <f t="shared" si="1"/>
        <v>-14.460285132382896</v>
      </c>
    </row>
    <row r="38" spans="1:21" ht="15.5" x14ac:dyDescent="0.3">
      <c r="A38" s="20" t="s">
        <v>353</v>
      </c>
      <c r="B38" s="21" t="s">
        <v>354</v>
      </c>
      <c r="C38" s="35" t="s">
        <v>355</v>
      </c>
      <c r="D38" s="13">
        <v>100</v>
      </c>
      <c r="E38" s="72">
        <v>5</v>
      </c>
      <c r="F38" s="73">
        <v>5</v>
      </c>
      <c r="G38" s="73">
        <v>6</v>
      </c>
      <c r="H38" s="73">
        <v>11</v>
      </c>
      <c r="I38" s="73">
        <v>13</v>
      </c>
      <c r="J38" s="73">
        <v>15</v>
      </c>
      <c r="K38" s="73">
        <v>15</v>
      </c>
      <c r="L38" s="73">
        <v>15</v>
      </c>
      <c r="M38" s="73">
        <v>15</v>
      </c>
      <c r="N38" s="73">
        <v>15</v>
      </c>
      <c r="O38" s="73">
        <v>15</v>
      </c>
      <c r="P38" s="73">
        <v>16</v>
      </c>
      <c r="Q38" s="73">
        <v>17</v>
      </c>
      <c r="R38" s="73">
        <v>19</v>
      </c>
      <c r="S38" s="74">
        <v>21</v>
      </c>
      <c r="T38" s="83">
        <f t="shared" si="2"/>
        <v>13.533333333333333</v>
      </c>
      <c r="U38" s="83">
        <f t="shared" si="1"/>
        <v>-8.1240099570038495</v>
      </c>
    </row>
    <row r="39" spans="1:21" ht="15.5" x14ac:dyDescent="0.3">
      <c r="A39" s="20" t="s">
        <v>356</v>
      </c>
      <c r="B39" s="21" t="s">
        <v>357</v>
      </c>
      <c r="C39" s="35" t="s">
        <v>358</v>
      </c>
      <c r="D39" s="13">
        <v>100</v>
      </c>
      <c r="E39" s="72">
        <v>4</v>
      </c>
      <c r="F39" s="73">
        <v>4</v>
      </c>
      <c r="G39" s="73">
        <v>6</v>
      </c>
      <c r="H39" s="73">
        <v>8</v>
      </c>
      <c r="I39" s="73">
        <v>8</v>
      </c>
      <c r="J39" s="73">
        <v>15</v>
      </c>
      <c r="K39" s="73">
        <v>15</v>
      </c>
      <c r="L39" s="73">
        <v>15</v>
      </c>
      <c r="M39" s="73">
        <v>16</v>
      </c>
      <c r="N39" s="73">
        <v>16</v>
      </c>
      <c r="O39" s="73">
        <v>16</v>
      </c>
      <c r="P39" s="73">
        <v>17</v>
      </c>
      <c r="Q39" s="73">
        <v>17</v>
      </c>
      <c r="R39" s="73">
        <v>18</v>
      </c>
      <c r="S39" s="74">
        <v>18</v>
      </c>
      <c r="T39" s="83">
        <f t="shared" si="2"/>
        <v>12.866666666666667</v>
      </c>
      <c r="U39" s="83">
        <f t="shared" si="1"/>
        <v>-12.649920796560307</v>
      </c>
    </row>
    <row r="40" spans="1:21" ht="15.5" x14ac:dyDescent="0.3">
      <c r="A40" s="20" t="s">
        <v>359</v>
      </c>
      <c r="B40" s="21" t="s">
        <v>360</v>
      </c>
      <c r="C40" s="35" t="s">
        <v>361</v>
      </c>
      <c r="D40" s="13">
        <v>100</v>
      </c>
      <c r="E40" s="72">
        <v>5</v>
      </c>
      <c r="F40" s="73">
        <v>6</v>
      </c>
      <c r="G40" s="73">
        <v>7</v>
      </c>
      <c r="H40" s="73">
        <v>9</v>
      </c>
      <c r="I40" s="73">
        <v>11</v>
      </c>
      <c r="J40" s="73">
        <v>15</v>
      </c>
      <c r="K40" s="73">
        <v>15</v>
      </c>
      <c r="L40" s="73">
        <v>15</v>
      </c>
      <c r="M40" s="73">
        <v>15</v>
      </c>
      <c r="N40" s="73">
        <v>15</v>
      </c>
      <c r="O40" s="73">
        <v>15</v>
      </c>
      <c r="P40" s="73">
        <v>17</v>
      </c>
      <c r="Q40" s="73">
        <v>19</v>
      </c>
      <c r="R40" s="73">
        <v>19</v>
      </c>
      <c r="S40" s="74">
        <v>22</v>
      </c>
      <c r="T40" s="83">
        <f t="shared" si="2"/>
        <v>13.666666666666666</v>
      </c>
      <c r="U40" s="83">
        <f t="shared" si="1"/>
        <v>-7.2188277890925621</v>
      </c>
    </row>
    <row r="41" spans="1:21" ht="15.5" x14ac:dyDescent="0.3">
      <c r="A41" s="20" t="s">
        <v>362</v>
      </c>
      <c r="B41" s="21" t="s">
        <v>363</v>
      </c>
      <c r="C41" s="35" t="s">
        <v>364</v>
      </c>
      <c r="D41" s="13">
        <v>100</v>
      </c>
      <c r="E41" s="72">
        <v>3</v>
      </c>
      <c r="F41" s="73">
        <v>6</v>
      </c>
      <c r="G41" s="73">
        <v>10</v>
      </c>
      <c r="H41" s="73">
        <v>10</v>
      </c>
      <c r="I41" s="73">
        <v>11</v>
      </c>
      <c r="J41" s="73">
        <v>15</v>
      </c>
      <c r="K41" s="73">
        <v>15</v>
      </c>
      <c r="L41" s="73">
        <v>16</v>
      </c>
      <c r="M41" s="73">
        <v>16</v>
      </c>
      <c r="N41" s="73">
        <v>17</v>
      </c>
      <c r="O41" s="73">
        <v>17</v>
      </c>
      <c r="P41" s="73">
        <v>17</v>
      </c>
      <c r="Q41" s="73">
        <v>17</v>
      </c>
      <c r="R41" s="73">
        <v>21</v>
      </c>
      <c r="S41" s="74">
        <v>21</v>
      </c>
      <c r="T41" s="83">
        <f t="shared" si="2"/>
        <v>14.133333333333333</v>
      </c>
      <c r="U41" s="83">
        <f t="shared" si="1"/>
        <v>-4.0506902014030386</v>
      </c>
    </row>
    <row r="42" spans="1:21" ht="15.5" x14ac:dyDescent="0.3">
      <c r="A42" s="20" t="s">
        <v>365</v>
      </c>
      <c r="B42" s="20" t="s">
        <v>366</v>
      </c>
      <c r="C42" s="22">
        <v>347.22</v>
      </c>
      <c r="D42" s="13">
        <v>100</v>
      </c>
      <c r="E42" s="72">
        <v>4</v>
      </c>
      <c r="F42" s="73">
        <v>10</v>
      </c>
      <c r="G42" s="73">
        <v>10</v>
      </c>
      <c r="H42" s="73">
        <v>10</v>
      </c>
      <c r="I42" s="73">
        <v>12</v>
      </c>
      <c r="J42" s="73">
        <v>13</v>
      </c>
      <c r="K42" s="73">
        <v>14</v>
      </c>
      <c r="L42" s="73">
        <v>15</v>
      </c>
      <c r="M42" s="73">
        <v>16</v>
      </c>
      <c r="N42" s="73">
        <v>17</v>
      </c>
      <c r="O42" s="73">
        <v>17</v>
      </c>
      <c r="P42" s="73">
        <v>18</v>
      </c>
      <c r="Q42" s="73">
        <v>18</v>
      </c>
      <c r="R42" s="73">
        <v>18</v>
      </c>
      <c r="S42" s="74">
        <v>21</v>
      </c>
      <c r="T42" s="83">
        <f t="shared" si="2"/>
        <v>14.2</v>
      </c>
      <c r="U42" s="83">
        <f t="shared" si="1"/>
        <v>-3.598099117447394</v>
      </c>
    </row>
    <row r="43" spans="1:21" ht="15.5" x14ac:dyDescent="0.3">
      <c r="A43" s="20" t="s">
        <v>367</v>
      </c>
      <c r="B43" s="20" t="s">
        <v>368</v>
      </c>
      <c r="C43" s="22">
        <v>229.26</v>
      </c>
      <c r="D43" s="13">
        <v>100</v>
      </c>
      <c r="E43" s="72">
        <v>8</v>
      </c>
      <c r="F43" s="73">
        <v>10</v>
      </c>
      <c r="G43" s="73">
        <v>10</v>
      </c>
      <c r="H43" s="73">
        <v>10</v>
      </c>
      <c r="I43" s="73">
        <v>12</v>
      </c>
      <c r="J43" s="73">
        <v>12</v>
      </c>
      <c r="K43" s="73">
        <v>13</v>
      </c>
      <c r="L43" s="73">
        <v>14</v>
      </c>
      <c r="M43" s="73">
        <v>14</v>
      </c>
      <c r="N43" s="73">
        <v>14</v>
      </c>
      <c r="O43" s="73">
        <v>14</v>
      </c>
      <c r="P43" s="73">
        <v>15</v>
      </c>
      <c r="Q43" s="73">
        <v>15</v>
      </c>
      <c r="R43" s="73">
        <v>17</v>
      </c>
      <c r="S43" s="74">
        <v>17</v>
      </c>
      <c r="T43" s="83">
        <f t="shared" si="2"/>
        <v>13</v>
      </c>
      <c r="U43" s="83">
        <f t="shared" si="1"/>
        <v>-11.744738628649017</v>
      </c>
    </row>
    <row r="44" spans="1:21" ht="15.5" x14ac:dyDescent="0.3">
      <c r="A44" s="20" t="s">
        <v>369</v>
      </c>
      <c r="B44" s="20" t="s">
        <v>370</v>
      </c>
      <c r="C44" s="22">
        <v>230.18</v>
      </c>
      <c r="D44" s="13">
        <v>100</v>
      </c>
      <c r="E44" s="72">
        <v>6</v>
      </c>
      <c r="F44" s="73">
        <v>7</v>
      </c>
      <c r="G44" s="73">
        <v>7</v>
      </c>
      <c r="H44" s="73">
        <v>8</v>
      </c>
      <c r="I44" s="73">
        <v>8</v>
      </c>
      <c r="J44" s="73">
        <v>8</v>
      </c>
      <c r="K44" s="73">
        <v>8</v>
      </c>
      <c r="L44" s="73">
        <v>9</v>
      </c>
      <c r="M44" s="73">
        <v>9</v>
      </c>
      <c r="N44" s="73">
        <v>14</v>
      </c>
      <c r="O44" s="73">
        <v>14</v>
      </c>
      <c r="P44" s="73">
        <v>17</v>
      </c>
      <c r="Q44" s="73">
        <v>18</v>
      </c>
      <c r="R44" s="73">
        <v>19</v>
      </c>
      <c r="S44" s="74"/>
      <c r="T44" s="83">
        <f t="shared" si="2"/>
        <v>10.857142857142858</v>
      </c>
      <c r="U44" s="83">
        <f t="shared" si="1"/>
        <v>-26.292309184366207</v>
      </c>
    </row>
    <row r="45" spans="1:21" ht="15.5" x14ac:dyDescent="0.3">
      <c r="A45" s="20" t="s">
        <v>371</v>
      </c>
      <c r="B45" s="20" t="s">
        <v>372</v>
      </c>
      <c r="C45" s="22">
        <v>225.2</v>
      </c>
      <c r="D45" s="13">
        <v>100</v>
      </c>
      <c r="E45" s="72">
        <v>9</v>
      </c>
      <c r="F45" s="73">
        <v>9</v>
      </c>
      <c r="G45" s="73">
        <v>9</v>
      </c>
      <c r="H45" s="73">
        <v>9</v>
      </c>
      <c r="I45" s="73">
        <v>10</v>
      </c>
      <c r="J45" s="73">
        <v>10</v>
      </c>
      <c r="K45" s="73">
        <v>11</v>
      </c>
      <c r="L45" s="73">
        <v>12</v>
      </c>
      <c r="M45" s="73">
        <v>12</v>
      </c>
      <c r="N45" s="73">
        <v>13</v>
      </c>
      <c r="O45" s="73">
        <v>15</v>
      </c>
      <c r="P45" s="73">
        <v>17</v>
      </c>
      <c r="Q45" s="73">
        <v>17</v>
      </c>
      <c r="R45" s="73">
        <v>18</v>
      </c>
      <c r="S45" s="74">
        <v>20</v>
      </c>
      <c r="T45" s="83">
        <f t="shared" si="2"/>
        <v>12.733333333333333</v>
      </c>
      <c r="U45" s="83">
        <f t="shared" si="1"/>
        <v>-13.555102964471608</v>
      </c>
    </row>
    <row r="46" spans="1:21" ht="15.5" x14ac:dyDescent="0.3">
      <c r="A46" s="20" t="s">
        <v>373</v>
      </c>
      <c r="B46" s="20" t="s">
        <v>374</v>
      </c>
      <c r="C46" s="20">
        <v>207.66</v>
      </c>
      <c r="D46" s="13">
        <v>100</v>
      </c>
      <c r="E46" s="72">
        <v>9</v>
      </c>
      <c r="F46" s="73">
        <v>9</v>
      </c>
      <c r="G46" s="73">
        <v>12</v>
      </c>
      <c r="H46" s="73">
        <v>13</v>
      </c>
      <c r="I46" s="73">
        <v>13</v>
      </c>
      <c r="J46" s="73">
        <v>14</v>
      </c>
      <c r="K46" s="73">
        <v>15</v>
      </c>
      <c r="L46" s="73">
        <v>15</v>
      </c>
      <c r="M46" s="73">
        <v>15</v>
      </c>
      <c r="N46" s="73">
        <v>15</v>
      </c>
      <c r="O46" s="73">
        <v>15</v>
      </c>
      <c r="P46" s="73">
        <v>15</v>
      </c>
      <c r="Q46" s="73">
        <v>17</v>
      </c>
      <c r="R46" s="73">
        <v>17</v>
      </c>
      <c r="S46" s="74">
        <v>17</v>
      </c>
      <c r="T46" s="83">
        <f t="shared" si="2"/>
        <v>14.066666666666666</v>
      </c>
      <c r="U46" s="83">
        <f t="shared" si="1"/>
        <v>-4.5032812853586828</v>
      </c>
    </row>
    <row r="47" spans="1:21" ht="15.5" x14ac:dyDescent="0.3">
      <c r="A47" s="20" t="s">
        <v>375</v>
      </c>
      <c r="B47" s="20" t="s">
        <v>376</v>
      </c>
      <c r="C47" s="20">
        <v>253.26</v>
      </c>
      <c r="D47" s="13">
        <v>100</v>
      </c>
      <c r="E47" s="72">
        <v>3</v>
      </c>
      <c r="F47" s="73">
        <v>3</v>
      </c>
      <c r="G47" s="73">
        <v>8</v>
      </c>
      <c r="H47" s="73">
        <v>8</v>
      </c>
      <c r="I47" s="73">
        <v>12</v>
      </c>
      <c r="J47" s="73">
        <v>14</v>
      </c>
      <c r="K47" s="73">
        <v>14</v>
      </c>
      <c r="L47" s="73">
        <v>14</v>
      </c>
      <c r="M47" s="73">
        <v>17</v>
      </c>
      <c r="N47" s="73">
        <v>17</v>
      </c>
      <c r="O47" s="73">
        <v>17</v>
      </c>
      <c r="P47" s="73">
        <v>18</v>
      </c>
      <c r="Q47" s="73">
        <v>18</v>
      </c>
      <c r="R47" s="73">
        <v>19</v>
      </c>
      <c r="S47" s="74">
        <v>19</v>
      </c>
      <c r="T47" s="83">
        <f t="shared" si="2"/>
        <v>13.4</v>
      </c>
      <c r="U47" s="83">
        <f t="shared" si="1"/>
        <v>-9.0291921249151397</v>
      </c>
    </row>
    <row r="48" spans="1:21" ht="15.5" x14ac:dyDescent="0.3">
      <c r="A48" s="20" t="s">
        <v>377</v>
      </c>
      <c r="B48" s="20" t="s">
        <v>378</v>
      </c>
      <c r="C48" s="22">
        <v>446.36</v>
      </c>
      <c r="D48" s="13">
        <v>100</v>
      </c>
      <c r="E48" s="72">
        <v>6</v>
      </c>
      <c r="F48" s="73">
        <v>7</v>
      </c>
      <c r="G48" s="73">
        <v>9</v>
      </c>
      <c r="H48" s="73">
        <v>9</v>
      </c>
      <c r="I48" s="73">
        <v>10</v>
      </c>
      <c r="J48" s="73">
        <v>11</v>
      </c>
      <c r="K48" s="73">
        <v>11</v>
      </c>
      <c r="L48" s="73">
        <v>14</v>
      </c>
      <c r="M48" s="73">
        <v>15</v>
      </c>
      <c r="N48" s="73">
        <v>15</v>
      </c>
      <c r="O48" s="73">
        <v>17</v>
      </c>
      <c r="P48" s="73">
        <v>18</v>
      </c>
      <c r="Q48" s="73">
        <v>18</v>
      </c>
      <c r="R48" s="73">
        <v>18</v>
      </c>
      <c r="S48" s="74">
        <v>20</v>
      </c>
      <c r="T48" s="83">
        <f t="shared" si="2"/>
        <v>13.2</v>
      </c>
      <c r="U48" s="83">
        <f t="shared" si="1"/>
        <v>-10.386965376782085</v>
      </c>
    </row>
    <row r="49" spans="1:21" ht="15.5" x14ac:dyDescent="0.3">
      <c r="A49" s="20" t="s">
        <v>379</v>
      </c>
      <c r="B49" s="20" t="s">
        <v>380</v>
      </c>
      <c r="C49" s="24">
        <v>501.47</v>
      </c>
      <c r="D49" s="13">
        <v>100</v>
      </c>
      <c r="E49" s="72">
        <v>8</v>
      </c>
      <c r="F49" s="73">
        <v>9</v>
      </c>
      <c r="G49" s="73">
        <v>9</v>
      </c>
      <c r="H49" s="73">
        <v>9</v>
      </c>
      <c r="I49" s="73">
        <v>9</v>
      </c>
      <c r="J49" s="73">
        <v>10</v>
      </c>
      <c r="K49" s="73">
        <v>10</v>
      </c>
      <c r="L49" s="73">
        <v>10</v>
      </c>
      <c r="M49" s="73">
        <v>12</v>
      </c>
      <c r="N49" s="73">
        <v>12</v>
      </c>
      <c r="O49" s="73">
        <v>12</v>
      </c>
      <c r="P49" s="73">
        <v>13</v>
      </c>
      <c r="Q49" s="73">
        <v>14</v>
      </c>
      <c r="R49" s="73">
        <v>15</v>
      </c>
      <c r="S49" s="74">
        <v>17</v>
      </c>
      <c r="T49" s="83">
        <f t="shared" si="2"/>
        <v>11.266666666666667</v>
      </c>
      <c r="U49" s="83">
        <f t="shared" si="1"/>
        <v>-23.512106811495812</v>
      </c>
    </row>
    <row r="50" spans="1:21" ht="15.5" x14ac:dyDescent="0.3">
      <c r="A50" s="20" t="s">
        <v>381</v>
      </c>
      <c r="B50" s="96" t="s">
        <v>382</v>
      </c>
      <c r="C50" s="24">
        <v>240.3</v>
      </c>
      <c r="D50" s="13">
        <v>100</v>
      </c>
      <c r="E50" s="72">
        <v>6</v>
      </c>
      <c r="F50" s="73">
        <v>6</v>
      </c>
      <c r="G50" s="73">
        <v>10</v>
      </c>
      <c r="H50" s="73">
        <v>10</v>
      </c>
      <c r="I50" s="73">
        <v>10</v>
      </c>
      <c r="J50" s="73">
        <v>12</v>
      </c>
      <c r="K50" s="73">
        <v>13</v>
      </c>
      <c r="L50" s="73">
        <v>14</v>
      </c>
      <c r="M50" s="73">
        <v>15</v>
      </c>
      <c r="N50" s="73">
        <v>15</v>
      </c>
      <c r="O50" s="73">
        <v>18</v>
      </c>
      <c r="P50" s="73">
        <v>18</v>
      </c>
      <c r="Q50" s="73">
        <v>18</v>
      </c>
      <c r="R50" s="73">
        <v>18</v>
      </c>
      <c r="S50" s="74">
        <v>19</v>
      </c>
      <c r="T50" s="83">
        <f t="shared" si="2"/>
        <v>13.466666666666667</v>
      </c>
      <c r="U50" s="83">
        <f t="shared" si="1"/>
        <v>-8.5766010409594937</v>
      </c>
    </row>
    <row r="51" spans="1:21" ht="15.5" x14ac:dyDescent="0.3">
      <c r="A51" s="20" t="s">
        <v>383</v>
      </c>
      <c r="B51" s="97" t="s">
        <v>384</v>
      </c>
      <c r="C51" s="24">
        <v>321.33</v>
      </c>
      <c r="D51" s="13">
        <v>100</v>
      </c>
      <c r="E51" s="72">
        <v>7</v>
      </c>
      <c r="F51" s="73">
        <v>8</v>
      </c>
      <c r="G51" s="73">
        <v>8</v>
      </c>
      <c r="H51" s="73">
        <v>8</v>
      </c>
      <c r="I51" s="73">
        <v>10</v>
      </c>
      <c r="J51" s="73">
        <v>10</v>
      </c>
      <c r="K51" s="73">
        <v>10</v>
      </c>
      <c r="L51" s="73">
        <v>10</v>
      </c>
      <c r="M51" s="73">
        <v>13</v>
      </c>
      <c r="N51" s="73">
        <v>15</v>
      </c>
      <c r="O51" s="73">
        <v>17</v>
      </c>
      <c r="P51" s="73">
        <v>17</v>
      </c>
      <c r="Q51" s="73">
        <v>18</v>
      </c>
      <c r="R51" s="73"/>
      <c r="S51" s="74"/>
      <c r="T51" s="83">
        <f t="shared" si="2"/>
        <v>11.615384615384615</v>
      </c>
      <c r="U51" s="83">
        <f t="shared" si="1"/>
        <v>-21.144707295420133</v>
      </c>
    </row>
    <row r="52" spans="1:21" ht="15.5" x14ac:dyDescent="0.3">
      <c r="A52" s="20" t="s">
        <v>385</v>
      </c>
      <c r="B52" s="98" t="s">
        <v>386</v>
      </c>
      <c r="C52" s="24">
        <v>255.23</v>
      </c>
      <c r="D52" s="13">
        <v>100</v>
      </c>
      <c r="E52" s="72">
        <v>3</v>
      </c>
      <c r="F52" s="73">
        <v>6</v>
      </c>
      <c r="G52" s="73">
        <v>6</v>
      </c>
      <c r="H52" s="73">
        <v>7</v>
      </c>
      <c r="I52" s="73">
        <v>8</v>
      </c>
      <c r="J52" s="73">
        <v>8</v>
      </c>
      <c r="K52" s="73">
        <v>8</v>
      </c>
      <c r="L52" s="73">
        <v>11</v>
      </c>
      <c r="M52" s="73">
        <v>13</v>
      </c>
      <c r="N52" s="73">
        <v>13</v>
      </c>
      <c r="O52" s="73">
        <v>14</v>
      </c>
      <c r="P52" s="73">
        <v>15</v>
      </c>
      <c r="Q52" s="73">
        <v>17</v>
      </c>
      <c r="R52" s="73">
        <v>17</v>
      </c>
      <c r="S52" s="74">
        <v>17</v>
      </c>
      <c r="T52" s="83">
        <f t="shared" si="2"/>
        <v>10.866666666666667</v>
      </c>
      <c r="U52" s="83">
        <f t="shared" si="1"/>
        <v>-26.227653315229688</v>
      </c>
    </row>
    <row r="53" spans="1:21" ht="15.5" x14ac:dyDescent="0.3">
      <c r="A53" s="20" t="s">
        <v>387</v>
      </c>
      <c r="B53" s="20" t="s">
        <v>388</v>
      </c>
      <c r="C53" s="22" t="s">
        <v>389</v>
      </c>
      <c r="D53" s="13">
        <v>100</v>
      </c>
      <c r="E53" s="72">
        <v>7</v>
      </c>
      <c r="F53" s="73">
        <v>9</v>
      </c>
      <c r="G53" s="73">
        <v>14</v>
      </c>
      <c r="H53" s="73">
        <v>16</v>
      </c>
      <c r="I53" s="73">
        <v>18</v>
      </c>
      <c r="J53" s="73">
        <v>19</v>
      </c>
      <c r="K53" s="73">
        <v>19</v>
      </c>
      <c r="L53" s="73">
        <v>20</v>
      </c>
      <c r="M53" s="73">
        <v>21</v>
      </c>
      <c r="N53" s="73">
        <v>21</v>
      </c>
      <c r="O53" s="73">
        <v>21</v>
      </c>
      <c r="P53" s="73">
        <v>21</v>
      </c>
      <c r="Q53" s="73">
        <v>22</v>
      </c>
      <c r="R53" s="73">
        <v>22</v>
      </c>
      <c r="S53" s="74">
        <v>23</v>
      </c>
      <c r="T53" s="83">
        <f t="shared" si="2"/>
        <v>18.2</v>
      </c>
      <c r="U53" s="83">
        <f t="shared" si="1"/>
        <v>23.557365919891371</v>
      </c>
    </row>
    <row r="54" spans="1:21" ht="15.5" x14ac:dyDescent="0.3">
      <c r="A54" s="20" t="s">
        <v>390</v>
      </c>
      <c r="B54" s="20" t="s">
        <v>391</v>
      </c>
      <c r="C54" s="22">
        <v>532.58000000000004</v>
      </c>
      <c r="D54" s="13">
        <v>100</v>
      </c>
      <c r="E54" s="72">
        <v>6</v>
      </c>
      <c r="F54" s="73">
        <v>8</v>
      </c>
      <c r="G54" s="73">
        <v>8</v>
      </c>
      <c r="H54" s="73">
        <v>9</v>
      </c>
      <c r="I54" s="73">
        <v>15</v>
      </c>
      <c r="J54" s="73">
        <v>16</v>
      </c>
      <c r="K54" s="73">
        <v>17</v>
      </c>
      <c r="L54" s="73">
        <v>17</v>
      </c>
      <c r="M54" s="73">
        <v>18</v>
      </c>
      <c r="N54" s="73">
        <v>18</v>
      </c>
      <c r="O54" s="73">
        <v>18</v>
      </c>
      <c r="P54" s="73">
        <v>19</v>
      </c>
      <c r="Q54" s="73">
        <v>20</v>
      </c>
      <c r="R54" s="73">
        <v>23</v>
      </c>
      <c r="S54" s="74">
        <v>24</v>
      </c>
      <c r="T54" s="83">
        <f t="shared" si="2"/>
        <v>15.733333333333333</v>
      </c>
      <c r="U54" s="83">
        <f t="shared" si="1"/>
        <v>6.8114958135324644</v>
      </c>
    </row>
    <row r="55" spans="1:21" ht="15.5" x14ac:dyDescent="0.3">
      <c r="A55" s="20" t="s">
        <v>392</v>
      </c>
      <c r="B55" s="99" t="s">
        <v>393</v>
      </c>
      <c r="C55" s="22">
        <v>491.06</v>
      </c>
      <c r="D55" s="13">
        <v>100</v>
      </c>
      <c r="E55" s="72">
        <v>12</v>
      </c>
      <c r="F55" s="73">
        <v>13</v>
      </c>
      <c r="G55" s="73">
        <v>14</v>
      </c>
      <c r="H55" s="73">
        <v>15</v>
      </c>
      <c r="I55" s="73">
        <v>15</v>
      </c>
      <c r="J55" s="73">
        <v>16</v>
      </c>
      <c r="K55" s="73">
        <v>16</v>
      </c>
      <c r="L55" s="73">
        <v>16</v>
      </c>
      <c r="M55" s="73">
        <v>16</v>
      </c>
      <c r="N55" s="73">
        <v>16</v>
      </c>
      <c r="O55" s="73">
        <v>19</v>
      </c>
      <c r="P55" s="73">
        <v>19</v>
      </c>
      <c r="Q55" s="73">
        <v>20</v>
      </c>
      <c r="R55" s="73">
        <v>21</v>
      </c>
      <c r="S55" s="74">
        <v>24</v>
      </c>
      <c r="T55" s="83">
        <f t="shared" si="2"/>
        <v>16.8</v>
      </c>
      <c r="U55" s="83">
        <f t="shared" si="1"/>
        <v>14.052953156822811</v>
      </c>
    </row>
    <row r="56" spans="1:21" ht="15.5" x14ac:dyDescent="0.3">
      <c r="A56" s="20" t="s">
        <v>394</v>
      </c>
      <c r="B56" s="99" t="s">
        <v>395</v>
      </c>
      <c r="C56" s="22">
        <v>146.19</v>
      </c>
      <c r="D56" s="13">
        <v>100</v>
      </c>
      <c r="E56" s="72">
        <v>7</v>
      </c>
      <c r="F56" s="73">
        <v>7</v>
      </c>
      <c r="G56" s="73">
        <v>8</v>
      </c>
      <c r="H56" s="73">
        <v>8</v>
      </c>
      <c r="I56" s="73">
        <v>12</v>
      </c>
      <c r="J56" s="73">
        <v>14</v>
      </c>
      <c r="K56" s="73">
        <v>15</v>
      </c>
      <c r="L56" s="73">
        <v>15</v>
      </c>
      <c r="M56" s="73">
        <v>16</v>
      </c>
      <c r="N56" s="73">
        <v>17</v>
      </c>
      <c r="O56" s="73">
        <v>17</v>
      </c>
      <c r="P56" s="73">
        <v>17</v>
      </c>
      <c r="Q56" s="73">
        <v>19</v>
      </c>
      <c r="R56" s="73">
        <v>19</v>
      </c>
      <c r="S56" s="74">
        <v>19</v>
      </c>
      <c r="T56" s="83">
        <f t="shared" si="2"/>
        <v>14</v>
      </c>
      <c r="U56" s="83">
        <f t="shared" si="1"/>
        <v>-4.955872369314327</v>
      </c>
    </row>
    <row r="57" spans="1:21" ht="15.5" x14ac:dyDescent="0.3">
      <c r="A57" s="20" t="s">
        <v>396</v>
      </c>
      <c r="B57" s="99" t="s">
        <v>397</v>
      </c>
      <c r="C57" s="22">
        <v>301.81</v>
      </c>
      <c r="D57" s="13">
        <v>100</v>
      </c>
      <c r="E57" s="72">
        <v>5</v>
      </c>
      <c r="F57" s="73">
        <v>8</v>
      </c>
      <c r="G57" s="73">
        <v>14</v>
      </c>
      <c r="H57" s="73">
        <v>15</v>
      </c>
      <c r="I57" s="73">
        <v>17</v>
      </c>
      <c r="J57" s="73">
        <v>17</v>
      </c>
      <c r="K57" s="73">
        <v>17</v>
      </c>
      <c r="L57" s="73">
        <v>17</v>
      </c>
      <c r="M57" s="73">
        <v>17</v>
      </c>
      <c r="N57" s="73">
        <v>17</v>
      </c>
      <c r="O57" s="73">
        <v>17</v>
      </c>
      <c r="P57" s="73">
        <v>17</v>
      </c>
      <c r="Q57" s="73">
        <v>17</v>
      </c>
      <c r="R57" s="73">
        <v>18</v>
      </c>
      <c r="S57" s="74">
        <v>19</v>
      </c>
      <c r="T57" s="83">
        <f t="shared" si="2"/>
        <v>15.466666666666667</v>
      </c>
      <c r="U57" s="83">
        <f t="shared" si="1"/>
        <v>5.0011314777098868</v>
      </c>
    </row>
    <row r="58" spans="1:21" ht="15.5" x14ac:dyDescent="0.3">
      <c r="A58" s="20" t="s">
        <v>398</v>
      </c>
      <c r="B58" s="99" t="s">
        <v>399</v>
      </c>
      <c r="C58" s="22">
        <v>326.43</v>
      </c>
      <c r="D58" s="13">
        <v>100</v>
      </c>
      <c r="E58" s="72">
        <v>3</v>
      </c>
      <c r="F58" s="73">
        <v>3</v>
      </c>
      <c r="G58" s="73">
        <v>3</v>
      </c>
      <c r="H58" s="73">
        <v>8</v>
      </c>
      <c r="I58" s="73">
        <v>8</v>
      </c>
      <c r="J58" s="73">
        <v>8</v>
      </c>
      <c r="K58" s="73">
        <v>8</v>
      </c>
      <c r="L58" s="73">
        <v>8</v>
      </c>
      <c r="M58" s="73">
        <v>12</v>
      </c>
      <c r="N58" s="73">
        <v>13</v>
      </c>
      <c r="O58" s="73">
        <v>14</v>
      </c>
      <c r="P58" s="73">
        <v>15</v>
      </c>
      <c r="Q58" s="73">
        <v>17</v>
      </c>
      <c r="R58" s="73">
        <v>18</v>
      </c>
      <c r="S58" s="74">
        <v>19</v>
      </c>
      <c r="T58" s="83">
        <f t="shared" si="2"/>
        <v>10.466666666666667</v>
      </c>
      <c r="U58" s="83">
        <f t="shared" si="1"/>
        <v>-28.943199818963567</v>
      </c>
    </row>
    <row r="59" spans="1:21" ht="15.5" x14ac:dyDescent="0.3">
      <c r="A59" s="20" t="s">
        <v>400</v>
      </c>
      <c r="B59" s="99" t="s">
        <v>401</v>
      </c>
      <c r="C59" s="22">
        <v>215.72</v>
      </c>
      <c r="D59" s="13">
        <v>100</v>
      </c>
      <c r="E59" s="72">
        <v>2</v>
      </c>
      <c r="F59" s="73">
        <v>2</v>
      </c>
      <c r="G59" s="73">
        <v>3</v>
      </c>
      <c r="H59" s="73">
        <v>4</v>
      </c>
      <c r="I59" s="73">
        <v>6</v>
      </c>
      <c r="J59" s="73">
        <v>6</v>
      </c>
      <c r="K59" s="73">
        <v>7</v>
      </c>
      <c r="L59" s="73">
        <v>7</v>
      </c>
      <c r="M59" s="73">
        <v>8</v>
      </c>
      <c r="N59" s="73">
        <v>8</v>
      </c>
      <c r="O59" s="73">
        <v>8</v>
      </c>
      <c r="P59" s="73">
        <v>8</v>
      </c>
      <c r="Q59" s="73">
        <v>10</v>
      </c>
      <c r="R59" s="73">
        <v>15</v>
      </c>
      <c r="S59" s="74">
        <v>17</v>
      </c>
      <c r="T59" s="83">
        <f t="shared" si="2"/>
        <v>7.4</v>
      </c>
      <c r="U59" s="83">
        <f t="shared" si="1"/>
        <v>-49.762389680923285</v>
      </c>
    </row>
    <row r="60" spans="1:21" ht="15.5" x14ac:dyDescent="0.3">
      <c r="A60" s="20" t="s">
        <v>402</v>
      </c>
      <c r="B60" s="99" t="s">
        <v>403</v>
      </c>
      <c r="C60" s="22">
        <v>764.94</v>
      </c>
      <c r="D60" s="13">
        <v>100</v>
      </c>
      <c r="E60" s="72">
        <v>4</v>
      </c>
      <c r="F60" s="73">
        <v>6</v>
      </c>
      <c r="G60" s="73">
        <v>10</v>
      </c>
      <c r="H60" s="73">
        <v>12</v>
      </c>
      <c r="I60" s="73">
        <v>12</v>
      </c>
      <c r="J60" s="73">
        <v>13</v>
      </c>
      <c r="K60" s="73">
        <v>14</v>
      </c>
      <c r="L60" s="73">
        <v>14</v>
      </c>
      <c r="M60" s="73">
        <v>15</v>
      </c>
      <c r="N60" s="73">
        <v>16</v>
      </c>
      <c r="O60" s="73">
        <v>16</v>
      </c>
      <c r="P60" s="73">
        <v>16</v>
      </c>
      <c r="Q60" s="73">
        <v>16</v>
      </c>
      <c r="R60" s="73">
        <v>17</v>
      </c>
      <c r="S60" s="74">
        <v>17</v>
      </c>
      <c r="T60" s="83">
        <f t="shared" si="2"/>
        <v>13.2</v>
      </c>
      <c r="U60" s="83">
        <f t="shared" si="1"/>
        <v>-10.386965376782085</v>
      </c>
    </row>
    <row r="61" spans="1:21" ht="15.5" x14ac:dyDescent="0.3">
      <c r="A61" s="20" t="s">
        <v>404</v>
      </c>
      <c r="B61" s="99" t="s">
        <v>405</v>
      </c>
      <c r="C61" s="22">
        <v>271.79000000000002</v>
      </c>
      <c r="D61" s="13">
        <v>100</v>
      </c>
      <c r="E61" s="72">
        <v>6</v>
      </c>
      <c r="F61" s="73">
        <v>12</v>
      </c>
      <c r="G61" s="73">
        <v>12</v>
      </c>
      <c r="H61" s="73">
        <v>12</v>
      </c>
      <c r="I61" s="73">
        <v>16</v>
      </c>
      <c r="J61" s="73">
        <v>16</v>
      </c>
      <c r="K61" s="73">
        <v>16</v>
      </c>
      <c r="L61" s="73">
        <v>16</v>
      </c>
      <c r="M61" s="73">
        <v>17</v>
      </c>
      <c r="N61" s="73">
        <v>17</v>
      </c>
      <c r="O61" s="73">
        <v>17</v>
      </c>
      <c r="P61" s="73">
        <v>17</v>
      </c>
      <c r="Q61" s="73">
        <v>18</v>
      </c>
      <c r="R61" s="73">
        <v>19</v>
      </c>
      <c r="S61" s="74">
        <v>19</v>
      </c>
      <c r="T61" s="83">
        <f t="shared" si="2"/>
        <v>15.333333333333334</v>
      </c>
      <c r="U61" s="83">
        <f t="shared" si="1"/>
        <v>4.0959493097985984</v>
      </c>
    </row>
    <row r="62" spans="1:21" ht="15.5" x14ac:dyDescent="0.3">
      <c r="A62" s="20" t="s">
        <v>406</v>
      </c>
      <c r="B62" s="99" t="s">
        <v>407</v>
      </c>
      <c r="C62" s="22">
        <v>339.47</v>
      </c>
      <c r="D62" s="13">
        <v>100</v>
      </c>
      <c r="E62" s="72">
        <v>9</v>
      </c>
      <c r="F62" s="73">
        <v>10</v>
      </c>
      <c r="G62" s="73">
        <v>10</v>
      </c>
      <c r="H62" s="73">
        <v>13</v>
      </c>
      <c r="I62" s="73">
        <v>14</v>
      </c>
      <c r="J62" s="73">
        <v>14</v>
      </c>
      <c r="K62" s="73">
        <v>16</v>
      </c>
      <c r="L62" s="73">
        <v>16</v>
      </c>
      <c r="M62" s="73">
        <v>17</v>
      </c>
      <c r="N62" s="73">
        <v>17</v>
      </c>
      <c r="O62" s="73">
        <v>19</v>
      </c>
      <c r="P62" s="73">
        <v>19</v>
      </c>
      <c r="Q62" s="73">
        <v>21</v>
      </c>
      <c r="R62" s="73"/>
      <c r="S62" s="74"/>
      <c r="T62" s="83">
        <f t="shared" si="2"/>
        <v>15</v>
      </c>
      <c r="U62" s="83">
        <f t="shared" si="1"/>
        <v>1.8329938900203637</v>
      </c>
    </row>
    <row r="63" spans="1:21" ht="15.5" x14ac:dyDescent="0.3">
      <c r="A63" s="20" t="s">
        <v>408</v>
      </c>
      <c r="B63" s="99" t="s">
        <v>409</v>
      </c>
      <c r="C63" s="22">
        <v>277.36</v>
      </c>
      <c r="D63" s="13">
        <v>100</v>
      </c>
      <c r="E63" s="72">
        <v>3</v>
      </c>
      <c r="F63" s="73">
        <v>4</v>
      </c>
      <c r="G63" s="73">
        <v>4</v>
      </c>
      <c r="H63" s="73">
        <v>4</v>
      </c>
      <c r="I63" s="73">
        <v>4</v>
      </c>
      <c r="J63" s="73">
        <v>9</v>
      </c>
      <c r="K63" s="73">
        <v>10</v>
      </c>
      <c r="L63" s="73">
        <v>10</v>
      </c>
      <c r="M63" s="73">
        <v>10</v>
      </c>
      <c r="N63" s="73">
        <v>10</v>
      </c>
      <c r="O63" s="73">
        <v>10</v>
      </c>
      <c r="P63" s="73">
        <v>12</v>
      </c>
      <c r="Q63" s="73">
        <v>12</v>
      </c>
      <c r="R63" s="73">
        <v>14</v>
      </c>
      <c r="S63" s="74">
        <v>18</v>
      </c>
      <c r="T63" s="83">
        <f t="shared" si="2"/>
        <v>8.9333333333333336</v>
      </c>
      <c r="U63" s="83">
        <f t="shared" si="1"/>
        <v>-39.352794749943428</v>
      </c>
    </row>
    <row r="64" spans="1:21" ht="15.5" x14ac:dyDescent="0.3">
      <c r="A64" s="20" t="s">
        <v>410</v>
      </c>
      <c r="B64" s="99" t="s">
        <v>411</v>
      </c>
      <c r="C64" s="22">
        <v>195.69</v>
      </c>
      <c r="D64" s="13">
        <v>100</v>
      </c>
      <c r="E64" s="72">
        <v>4</v>
      </c>
      <c r="F64" s="73">
        <v>6</v>
      </c>
      <c r="G64" s="73">
        <v>7</v>
      </c>
      <c r="H64" s="73">
        <v>10</v>
      </c>
      <c r="I64" s="73">
        <v>10</v>
      </c>
      <c r="J64" s="73">
        <v>12</v>
      </c>
      <c r="K64" s="73">
        <v>12</v>
      </c>
      <c r="L64" s="73">
        <v>12</v>
      </c>
      <c r="M64" s="73">
        <v>12</v>
      </c>
      <c r="N64" s="73">
        <v>12</v>
      </c>
      <c r="O64" s="73">
        <v>15</v>
      </c>
      <c r="P64" s="73">
        <v>17</v>
      </c>
      <c r="Q64" s="73">
        <v>17</v>
      </c>
      <c r="R64" s="73">
        <v>17</v>
      </c>
      <c r="S64" s="74"/>
      <c r="T64" s="83">
        <f t="shared" si="2"/>
        <v>11.642857142857142</v>
      </c>
      <c r="U64" s="83">
        <f t="shared" si="1"/>
        <v>-20.958199980603247</v>
      </c>
    </row>
    <row r="65" spans="1:21" ht="15.5" x14ac:dyDescent="0.3">
      <c r="A65" s="20" t="s">
        <v>412</v>
      </c>
      <c r="B65" s="99" t="s">
        <v>413</v>
      </c>
      <c r="C65" s="35" t="s">
        <v>414</v>
      </c>
      <c r="D65" s="13">
        <v>100</v>
      </c>
      <c r="E65" s="72">
        <v>7</v>
      </c>
      <c r="F65" s="73">
        <v>7</v>
      </c>
      <c r="G65" s="73">
        <v>10</v>
      </c>
      <c r="H65" s="73">
        <v>14</v>
      </c>
      <c r="I65" s="73">
        <v>14</v>
      </c>
      <c r="J65" s="73">
        <v>15</v>
      </c>
      <c r="K65" s="73">
        <v>15</v>
      </c>
      <c r="L65" s="73">
        <v>15</v>
      </c>
      <c r="M65" s="73">
        <v>17</v>
      </c>
      <c r="N65" s="73">
        <v>17</v>
      </c>
      <c r="O65" s="73">
        <v>17</v>
      </c>
      <c r="P65" s="73">
        <v>17</v>
      </c>
      <c r="Q65" s="73">
        <v>17</v>
      </c>
      <c r="R65" s="73">
        <v>17</v>
      </c>
      <c r="S65" s="74">
        <v>21</v>
      </c>
      <c r="T65" s="83">
        <f t="shared" si="2"/>
        <v>14.666666666666666</v>
      </c>
      <c r="U65" s="83">
        <f t="shared" si="1"/>
        <v>-0.42996152975787072</v>
      </c>
    </row>
    <row r="66" spans="1:21" ht="15.5" x14ac:dyDescent="0.3">
      <c r="A66" s="20" t="s">
        <v>415</v>
      </c>
      <c r="B66" s="99" t="s">
        <v>416</v>
      </c>
      <c r="C66" s="35" t="s">
        <v>417</v>
      </c>
      <c r="D66" s="13">
        <v>100</v>
      </c>
      <c r="E66" s="72">
        <v>4</v>
      </c>
      <c r="F66" s="73">
        <v>4</v>
      </c>
      <c r="G66" s="73">
        <v>4</v>
      </c>
      <c r="H66" s="73">
        <v>7</v>
      </c>
      <c r="I66" s="73">
        <v>7</v>
      </c>
      <c r="J66" s="73">
        <v>11</v>
      </c>
      <c r="K66" s="73">
        <v>14</v>
      </c>
      <c r="L66" s="73">
        <v>14</v>
      </c>
      <c r="M66" s="73">
        <v>15</v>
      </c>
      <c r="N66" s="73">
        <v>17</v>
      </c>
      <c r="O66" s="73">
        <v>17</v>
      </c>
      <c r="P66" s="73">
        <v>17</v>
      </c>
      <c r="Q66" s="73">
        <v>17</v>
      </c>
      <c r="R66" s="73">
        <v>17</v>
      </c>
      <c r="S66" s="74">
        <v>21</v>
      </c>
      <c r="T66" s="83">
        <f t="shared" si="2"/>
        <v>12.4</v>
      </c>
      <c r="U66" s="83">
        <f t="shared" si="1"/>
        <v>-15.818058384249831</v>
      </c>
    </row>
    <row r="67" spans="1:21" ht="15.5" x14ac:dyDescent="0.3">
      <c r="A67" s="20" t="s">
        <v>418</v>
      </c>
      <c r="B67" s="99" t="s">
        <v>419</v>
      </c>
      <c r="C67" s="35" t="s">
        <v>420</v>
      </c>
      <c r="D67" s="13">
        <v>100</v>
      </c>
      <c r="E67" s="72">
        <v>8</v>
      </c>
      <c r="F67" s="73">
        <v>9</v>
      </c>
      <c r="G67" s="73">
        <v>9</v>
      </c>
      <c r="H67" s="73">
        <v>9</v>
      </c>
      <c r="I67" s="73">
        <v>9</v>
      </c>
      <c r="J67" s="73">
        <v>9</v>
      </c>
      <c r="K67" s="73">
        <v>10</v>
      </c>
      <c r="L67" s="73">
        <v>10</v>
      </c>
      <c r="M67" s="73">
        <v>10</v>
      </c>
      <c r="N67" s="73">
        <v>14</v>
      </c>
      <c r="O67" s="73">
        <v>15</v>
      </c>
      <c r="P67" s="73">
        <v>16</v>
      </c>
      <c r="Q67" s="73">
        <v>18</v>
      </c>
      <c r="R67" s="73">
        <v>18</v>
      </c>
      <c r="S67" s="74">
        <v>22</v>
      </c>
      <c r="T67" s="83">
        <f t="shared" si="2"/>
        <v>12.4</v>
      </c>
      <c r="U67" s="83">
        <f t="shared" si="1"/>
        <v>-15.818058384249831</v>
      </c>
    </row>
    <row r="68" spans="1:21" ht="15.5" x14ac:dyDescent="0.3">
      <c r="A68" s="20" t="s">
        <v>421</v>
      </c>
      <c r="B68" s="13" t="s">
        <v>422</v>
      </c>
      <c r="C68" s="22">
        <v>288.27999999999997</v>
      </c>
      <c r="D68" s="13">
        <v>100</v>
      </c>
      <c r="E68" s="72">
        <v>5</v>
      </c>
      <c r="F68" s="73">
        <v>9</v>
      </c>
      <c r="G68" s="73">
        <v>9</v>
      </c>
      <c r="H68" s="73">
        <v>10</v>
      </c>
      <c r="I68" s="73">
        <v>10</v>
      </c>
      <c r="J68" s="73">
        <v>10</v>
      </c>
      <c r="K68" s="73">
        <v>11</v>
      </c>
      <c r="L68" s="73">
        <v>11</v>
      </c>
      <c r="M68" s="73">
        <v>11</v>
      </c>
      <c r="N68" s="73">
        <v>13</v>
      </c>
      <c r="O68" s="73">
        <v>13</v>
      </c>
      <c r="P68" s="73">
        <v>17</v>
      </c>
      <c r="Q68" s="73">
        <v>18</v>
      </c>
      <c r="R68" s="73"/>
      <c r="S68" s="74"/>
      <c r="T68" s="83">
        <f t="shared" si="2"/>
        <v>11.307692307692308</v>
      </c>
      <c r="U68" s="83">
        <f t="shared" si="1"/>
        <v>-23.233589221369261</v>
      </c>
    </row>
    <row r="69" spans="1:21" ht="15.5" x14ac:dyDescent="0.3">
      <c r="A69" s="20" t="s">
        <v>423</v>
      </c>
      <c r="B69" s="13" t="s">
        <v>424</v>
      </c>
      <c r="C69" s="22">
        <v>558.59</v>
      </c>
      <c r="D69" s="13">
        <v>100</v>
      </c>
      <c r="E69" s="72">
        <v>3</v>
      </c>
      <c r="F69" s="73">
        <v>4</v>
      </c>
      <c r="G69" s="73">
        <v>8</v>
      </c>
      <c r="H69" s="73">
        <v>9</v>
      </c>
      <c r="I69" s="73">
        <v>9</v>
      </c>
      <c r="J69" s="73">
        <v>9</v>
      </c>
      <c r="K69" s="73">
        <v>9</v>
      </c>
      <c r="L69" s="73">
        <v>9</v>
      </c>
      <c r="M69" s="73">
        <v>9</v>
      </c>
      <c r="N69" s="73">
        <v>9</v>
      </c>
      <c r="O69" s="73">
        <v>9</v>
      </c>
      <c r="P69" s="73">
        <v>9</v>
      </c>
      <c r="Q69" s="73">
        <v>10</v>
      </c>
      <c r="R69" s="73">
        <v>13</v>
      </c>
      <c r="S69" s="74">
        <v>13</v>
      </c>
      <c r="T69" s="83">
        <f t="shared" si="2"/>
        <v>8.8000000000000007</v>
      </c>
      <c r="U69" s="83">
        <f t="shared" ref="U69:U83" si="3">(T69-14.73)/14.73*100</f>
        <v>-40.257976917854712</v>
      </c>
    </row>
    <row r="70" spans="1:21" ht="15.5" x14ac:dyDescent="0.3">
      <c r="A70" s="20" t="s">
        <v>425</v>
      </c>
      <c r="B70" s="13" t="s">
        <v>426</v>
      </c>
      <c r="C70" s="22">
        <v>610.66</v>
      </c>
      <c r="D70" s="13">
        <v>100</v>
      </c>
      <c r="E70" s="72">
        <v>2</v>
      </c>
      <c r="F70" s="73">
        <v>6</v>
      </c>
      <c r="G70" s="73">
        <v>7</v>
      </c>
      <c r="H70" s="73">
        <v>8</v>
      </c>
      <c r="I70" s="73">
        <v>8</v>
      </c>
      <c r="J70" s="73">
        <v>9</v>
      </c>
      <c r="K70" s="73">
        <v>11</v>
      </c>
      <c r="L70" s="73">
        <v>12</v>
      </c>
      <c r="M70" s="73">
        <v>12</v>
      </c>
      <c r="N70" s="73">
        <v>12</v>
      </c>
      <c r="O70" s="73">
        <v>13</v>
      </c>
      <c r="P70" s="73">
        <v>14</v>
      </c>
      <c r="Q70" s="73">
        <v>16</v>
      </c>
      <c r="R70" s="73">
        <v>16</v>
      </c>
      <c r="S70" s="74">
        <v>20</v>
      </c>
      <c r="T70" s="83">
        <f t="shared" si="2"/>
        <v>11.066666666666666</v>
      </c>
      <c r="U70" s="83">
        <f t="shared" si="3"/>
        <v>-24.869880063362757</v>
      </c>
    </row>
    <row r="71" spans="1:21" ht="15.5" x14ac:dyDescent="0.3">
      <c r="A71" s="20" t="s">
        <v>427</v>
      </c>
      <c r="B71" s="13" t="s">
        <v>428</v>
      </c>
      <c r="C71" s="22">
        <v>435.52</v>
      </c>
      <c r="D71" s="13">
        <v>100</v>
      </c>
      <c r="E71" s="72">
        <v>8</v>
      </c>
      <c r="F71" s="73">
        <v>8</v>
      </c>
      <c r="G71" s="73">
        <v>10</v>
      </c>
      <c r="H71" s="73">
        <v>10</v>
      </c>
      <c r="I71" s="73">
        <v>13</v>
      </c>
      <c r="J71" s="73">
        <v>14</v>
      </c>
      <c r="K71" s="73">
        <v>15</v>
      </c>
      <c r="L71" s="73">
        <v>16</v>
      </c>
      <c r="M71" s="73">
        <v>17</v>
      </c>
      <c r="N71" s="73">
        <v>18</v>
      </c>
      <c r="O71" s="73">
        <v>18</v>
      </c>
      <c r="P71" s="73">
        <v>20</v>
      </c>
      <c r="Q71" s="73">
        <v>21</v>
      </c>
      <c r="R71" s="73"/>
      <c r="S71" s="74"/>
      <c r="T71" s="83">
        <f t="shared" si="2"/>
        <v>14.461538461538462</v>
      </c>
      <c r="U71" s="83">
        <f t="shared" si="3"/>
        <v>-1.8225494803906228</v>
      </c>
    </row>
    <row r="72" spans="1:21" ht="15.5" x14ac:dyDescent="0.3">
      <c r="A72" s="20" t="s">
        <v>429</v>
      </c>
      <c r="B72" s="20" t="s">
        <v>430</v>
      </c>
      <c r="C72" s="22">
        <v>456.32</v>
      </c>
      <c r="D72" s="13">
        <v>100</v>
      </c>
      <c r="E72" s="72">
        <v>8</v>
      </c>
      <c r="F72" s="73">
        <v>8</v>
      </c>
      <c r="G72" s="73">
        <v>10</v>
      </c>
      <c r="H72" s="73">
        <v>12</v>
      </c>
      <c r="I72" s="73">
        <v>13</v>
      </c>
      <c r="J72" s="73">
        <v>13</v>
      </c>
      <c r="K72" s="73">
        <v>14</v>
      </c>
      <c r="L72" s="73">
        <v>14</v>
      </c>
      <c r="M72" s="73">
        <v>15</v>
      </c>
      <c r="N72" s="73">
        <v>17</v>
      </c>
      <c r="O72" s="73">
        <v>17</v>
      </c>
      <c r="P72" s="73">
        <v>17</v>
      </c>
      <c r="Q72" s="73">
        <v>17</v>
      </c>
      <c r="R72" s="73">
        <v>21</v>
      </c>
      <c r="S72" s="74"/>
      <c r="T72" s="83">
        <f t="shared" si="2"/>
        <v>14</v>
      </c>
      <c r="U72" s="83">
        <f t="shared" si="3"/>
        <v>-4.955872369314327</v>
      </c>
    </row>
    <row r="73" spans="1:21" ht="15.5" x14ac:dyDescent="0.3">
      <c r="A73" s="20" t="s">
        <v>431</v>
      </c>
      <c r="B73" s="20" t="s">
        <v>432</v>
      </c>
      <c r="C73" s="22">
        <v>581.08000000000004</v>
      </c>
      <c r="D73" s="13">
        <v>100</v>
      </c>
      <c r="E73" s="72">
        <v>2</v>
      </c>
      <c r="F73" s="73">
        <v>2</v>
      </c>
      <c r="G73" s="73">
        <v>2</v>
      </c>
      <c r="H73" s="73">
        <v>3</v>
      </c>
      <c r="I73" s="73">
        <v>3</v>
      </c>
      <c r="J73" s="73">
        <v>4</v>
      </c>
      <c r="K73" s="73">
        <v>4</v>
      </c>
      <c r="L73" s="73">
        <v>4</v>
      </c>
      <c r="M73" s="73">
        <v>4</v>
      </c>
      <c r="N73" s="73">
        <v>7</v>
      </c>
      <c r="O73" s="73">
        <v>7</v>
      </c>
      <c r="P73" s="73">
        <v>7</v>
      </c>
      <c r="Q73" s="73">
        <v>7</v>
      </c>
      <c r="R73" s="73">
        <v>8</v>
      </c>
      <c r="S73" s="74">
        <v>8</v>
      </c>
      <c r="T73" s="83">
        <f t="shared" si="2"/>
        <v>4.8</v>
      </c>
      <c r="U73" s="83">
        <f t="shared" si="3"/>
        <v>-67.413441955193477</v>
      </c>
    </row>
    <row r="74" spans="1:21" ht="15.5" x14ac:dyDescent="0.3">
      <c r="A74" s="20" t="s">
        <v>433</v>
      </c>
      <c r="B74" s="20" t="s">
        <v>434</v>
      </c>
      <c r="C74" s="22">
        <v>608.67999999999995</v>
      </c>
      <c r="D74" s="13">
        <v>100</v>
      </c>
      <c r="E74" s="72">
        <v>2</v>
      </c>
      <c r="F74" s="73">
        <v>2</v>
      </c>
      <c r="G74" s="73">
        <v>2</v>
      </c>
      <c r="H74" s="73">
        <v>3</v>
      </c>
      <c r="I74" s="73">
        <v>3</v>
      </c>
      <c r="J74" s="73">
        <v>3</v>
      </c>
      <c r="K74" s="73">
        <v>3</v>
      </c>
      <c r="L74" s="73">
        <v>5</v>
      </c>
      <c r="M74" s="73">
        <v>7</v>
      </c>
      <c r="N74" s="73">
        <v>7</v>
      </c>
      <c r="O74" s="73">
        <v>7</v>
      </c>
      <c r="P74" s="73">
        <v>7</v>
      </c>
      <c r="Q74" s="73">
        <v>7</v>
      </c>
      <c r="R74" s="73"/>
      <c r="S74" s="74"/>
      <c r="T74" s="83">
        <f>AVERAGE(E74:S74)</f>
        <v>4.4615384615384617</v>
      </c>
      <c r="U74" s="83">
        <f t="shared" si="3"/>
        <v>-69.711212073737528</v>
      </c>
    </row>
    <row r="75" spans="1:21" ht="15.5" x14ac:dyDescent="0.3">
      <c r="A75" s="20" t="s">
        <v>435</v>
      </c>
      <c r="B75" s="20" t="s">
        <v>436</v>
      </c>
      <c r="C75" s="22">
        <v>297.95</v>
      </c>
      <c r="D75" s="13">
        <v>100</v>
      </c>
      <c r="E75" s="72">
        <v>4</v>
      </c>
      <c r="F75" s="73">
        <v>5</v>
      </c>
      <c r="G75" s="73">
        <v>9</v>
      </c>
      <c r="H75" s="73">
        <v>9</v>
      </c>
      <c r="I75" s="73">
        <v>10</v>
      </c>
      <c r="J75" s="73">
        <v>12</v>
      </c>
      <c r="K75" s="73">
        <v>12</v>
      </c>
      <c r="L75" s="73">
        <v>12</v>
      </c>
      <c r="M75" s="73">
        <v>12</v>
      </c>
      <c r="N75" s="73">
        <v>12</v>
      </c>
      <c r="O75" s="73">
        <v>12</v>
      </c>
      <c r="P75" s="73">
        <v>12</v>
      </c>
      <c r="Q75" s="73">
        <v>12</v>
      </c>
      <c r="R75" s="73"/>
      <c r="S75" s="74"/>
      <c r="T75" s="83">
        <f t="shared" ref="T75:T83" si="4">AVERAGE(E75:S75)</f>
        <v>10.23076923076923</v>
      </c>
      <c r="U75" s="83">
        <f t="shared" si="3"/>
        <v>-30.544675962191242</v>
      </c>
    </row>
    <row r="76" spans="1:21" ht="15.5" x14ac:dyDescent="0.3">
      <c r="A76" s="20" t="s">
        <v>437</v>
      </c>
      <c r="B76" s="20" t="s">
        <v>438</v>
      </c>
      <c r="C76" s="22">
        <v>461</v>
      </c>
      <c r="D76" s="13">
        <v>100</v>
      </c>
      <c r="E76" s="72">
        <v>4</v>
      </c>
      <c r="F76" s="73">
        <v>7</v>
      </c>
      <c r="G76" s="73">
        <v>7</v>
      </c>
      <c r="H76" s="73">
        <v>7</v>
      </c>
      <c r="I76" s="73">
        <v>8</v>
      </c>
      <c r="J76" s="73">
        <v>8</v>
      </c>
      <c r="K76" s="73">
        <v>8</v>
      </c>
      <c r="L76" s="73">
        <v>8</v>
      </c>
      <c r="M76" s="73">
        <v>15</v>
      </c>
      <c r="N76" s="73">
        <v>15</v>
      </c>
      <c r="O76" s="73">
        <v>15</v>
      </c>
      <c r="P76" s="73">
        <v>17</v>
      </c>
      <c r="Q76" s="73">
        <v>17</v>
      </c>
      <c r="R76" s="73"/>
      <c r="S76" s="74"/>
      <c r="T76" s="83">
        <f t="shared" si="4"/>
        <v>10.461538461538462</v>
      </c>
      <c r="U76" s="83">
        <f t="shared" si="3"/>
        <v>-28.978014517729388</v>
      </c>
    </row>
    <row r="77" spans="1:21" ht="15.5" x14ac:dyDescent="0.3">
      <c r="A77" s="20" t="s">
        <v>439</v>
      </c>
      <c r="B77" s="20" t="s">
        <v>440</v>
      </c>
      <c r="C77" s="22">
        <v>282.55</v>
      </c>
      <c r="D77" s="13">
        <v>100</v>
      </c>
      <c r="E77" s="72">
        <v>2</v>
      </c>
      <c r="F77" s="73">
        <v>5</v>
      </c>
      <c r="G77" s="73">
        <v>8</v>
      </c>
      <c r="H77" s="73">
        <v>9</v>
      </c>
      <c r="I77" s="73">
        <v>10</v>
      </c>
      <c r="J77" s="73">
        <v>14</v>
      </c>
      <c r="K77" s="73">
        <v>15</v>
      </c>
      <c r="L77" s="73">
        <v>16</v>
      </c>
      <c r="M77" s="73">
        <v>17</v>
      </c>
      <c r="N77" s="73">
        <v>18</v>
      </c>
      <c r="O77" s="73">
        <v>20</v>
      </c>
      <c r="P77" s="73"/>
      <c r="Q77" s="73"/>
      <c r="R77" s="73"/>
      <c r="S77" s="74"/>
      <c r="T77" s="83">
        <f t="shared" si="4"/>
        <v>12.181818181818182</v>
      </c>
      <c r="U77" s="83">
        <f t="shared" si="3"/>
        <v>-17.299265568104673</v>
      </c>
    </row>
    <row r="78" spans="1:21" ht="15.5" x14ac:dyDescent="0.3">
      <c r="A78" s="20" t="s">
        <v>441</v>
      </c>
      <c r="B78" s="20" t="s">
        <v>442</v>
      </c>
      <c r="C78" s="22">
        <v>365.83</v>
      </c>
      <c r="D78" s="13">
        <v>100</v>
      </c>
      <c r="E78" s="72">
        <v>7</v>
      </c>
      <c r="F78" s="73">
        <v>9</v>
      </c>
      <c r="G78" s="73">
        <v>9</v>
      </c>
      <c r="H78" s="73">
        <v>9</v>
      </c>
      <c r="I78" s="73">
        <v>9</v>
      </c>
      <c r="J78" s="73">
        <v>9</v>
      </c>
      <c r="K78" s="73">
        <v>9</v>
      </c>
      <c r="L78" s="73">
        <v>10</v>
      </c>
      <c r="M78" s="73">
        <v>10</v>
      </c>
      <c r="N78" s="73">
        <v>12</v>
      </c>
      <c r="O78" s="73">
        <v>12</v>
      </c>
      <c r="P78" s="73">
        <v>15</v>
      </c>
      <c r="Q78" s="73">
        <v>15</v>
      </c>
      <c r="R78" s="73">
        <v>15</v>
      </c>
      <c r="S78" s="74">
        <v>20</v>
      </c>
      <c r="T78" s="83">
        <f t="shared" si="4"/>
        <v>11.333333333333334</v>
      </c>
      <c r="U78" s="83">
        <f t="shared" si="3"/>
        <v>-23.059515727540166</v>
      </c>
    </row>
    <row r="79" spans="1:21" ht="15.5" x14ac:dyDescent="0.3">
      <c r="A79" s="20" t="s">
        <v>443</v>
      </c>
      <c r="B79" s="20" t="s">
        <v>444</v>
      </c>
      <c r="C79" s="22">
        <v>423.94</v>
      </c>
      <c r="D79" s="13">
        <v>100</v>
      </c>
      <c r="E79" s="72">
        <v>3</v>
      </c>
      <c r="F79" s="73">
        <v>4</v>
      </c>
      <c r="G79" s="73">
        <v>5</v>
      </c>
      <c r="H79" s="73">
        <v>6</v>
      </c>
      <c r="I79" s="73">
        <v>7</v>
      </c>
      <c r="J79" s="73">
        <v>11</v>
      </c>
      <c r="K79" s="73">
        <v>13</v>
      </c>
      <c r="L79" s="73">
        <v>13</v>
      </c>
      <c r="M79" s="73">
        <v>13</v>
      </c>
      <c r="N79" s="73">
        <v>14</v>
      </c>
      <c r="O79" s="73">
        <v>17</v>
      </c>
      <c r="P79" s="73">
        <v>17</v>
      </c>
      <c r="Q79" s="73"/>
      <c r="R79" s="73"/>
      <c r="S79" s="74"/>
      <c r="T79" s="83">
        <f t="shared" si="4"/>
        <v>10.25</v>
      </c>
      <c r="U79" s="83">
        <f t="shared" si="3"/>
        <v>-30.414120841819418</v>
      </c>
    </row>
    <row r="80" spans="1:21" ht="15.5" x14ac:dyDescent="0.3">
      <c r="A80" s="20" t="s">
        <v>445</v>
      </c>
      <c r="B80" s="20" t="s">
        <v>446</v>
      </c>
      <c r="C80" s="22">
        <v>406.47</v>
      </c>
      <c r="D80" s="13">
        <v>100</v>
      </c>
      <c r="E80" s="72">
        <v>2</v>
      </c>
      <c r="F80" s="73">
        <v>8</v>
      </c>
      <c r="G80" s="73">
        <v>8</v>
      </c>
      <c r="H80" s="73">
        <v>8</v>
      </c>
      <c r="I80" s="73">
        <v>10</v>
      </c>
      <c r="J80" s="73">
        <v>10</v>
      </c>
      <c r="K80" s="73">
        <v>10</v>
      </c>
      <c r="L80" s="73">
        <v>10</v>
      </c>
      <c r="M80" s="73">
        <v>10</v>
      </c>
      <c r="N80" s="73">
        <v>10</v>
      </c>
      <c r="O80" s="73">
        <v>10</v>
      </c>
      <c r="P80" s="73"/>
      <c r="Q80" s="73"/>
      <c r="R80" s="73"/>
      <c r="S80" s="74"/>
      <c r="T80" s="83">
        <f t="shared" si="4"/>
        <v>8.7272727272727266</v>
      </c>
      <c r="U80" s="83">
        <f t="shared" si="3"/>
        <v>-40.751712645806336</v>
      </c>
    </row>
    <row r="81" spans="1:21" ht="15.5" x14ac:dyDescent="0.3">
      <c r="A81" s="20" t="s">
        <v>447</v>
      </c>
      <c r="B81" s="20" t="s">
        <v>448</v>
      </c>
      <c r="C81" s="22">
        <v>492.52</v>
      </c>
      <c r="D81" s="13">
        <v>100</v>
      </c>
      <c r="E81" s="72">
        <v>2</v>
      </c>
      <c r="F81" s="73">
        <v>7</v>
      </c>
      <c r="G81" s="73">
        <v>8</v>
      </c>
      <c r="H81" s="73">
        <v>10</v>
      </c>
      <c r="I81" s="73">
        <v>10</v>
      </c>
      <c r="J81" s="73">
        <v>11</v>
      </c>
      <c r="K81" s="73">
        <v>12</v>
      </c>
      <c r="L81" s="73">
        <v>12</v>
      </c>
      <c r="M81" s="73">
        <v>13</v>
      </c>
      <c r="N81" s="73">
        <v>13</v>
      </c>
      <c r="O81" s="73">
        <v>13</v>
      </c>
      <c r="P81" s="73">
        <v>14</v>
      </c>
      <c r="Q81" s="73">
        <v>14</v>
      </c>
      <c r="R81" s="73">
        <v>14</v>
      </c>
      <c r="S81" s="74"/>
      <c r="T81" s="83">
        <f t="shared" si="4"/>
        <v>10.928571428571429</v>
      </c>
      <c r="U81" s="83">
        <f t="shared" si="3"/>
        <v>-25.807390165842303</v>
      </c>
    </row>
    <row r="82" spans="1:21" ht="15.5" x14ac:dyDescent="0.3">
      <c r="A82" s="20" t="s">
        <v>449</v>
      </c>
      <c r="B82" s="20" t="s">
        <v>450</v>
      </c>
      <c r="C82" s="22">
        <v>460.95</v>
      </c>
      <c r="D82" s="13">
        <v>100</v>
      </c>
      <c r="E82" s="72">
        <v>7</v>
      </c>
      <c r="F82" s="73">
        <v>9</v>
      </c>
      <c r="G82" s="73">
        <v>10</v>
      </c>
      <c r="H82" s="73">
        <v>10</v>
      </c>
      <c r="I82" s="73">
        <v>11</v>
      </c>
      <c r="J82" s="73">
        <v>12</v>
      </c>
      <c r="K82" s="73">
        <v>12</v>
      </c>
      <c r="L82" s="73">
        <v>13</v>
      </c>
      <c r="M82" s="73">
        <v>17</v>
      </c>
      <c r="N82" s="73">
        <v>17</v>
      </c>
      <c r="O82" s="73">
        <v>18</v>
      </c>
      <c r="P82" s="73">
        <v>18</v>
      </c>
      <c r="Q82" s="73">
        <v>19</v>
      </c>
      <c r="R82" s="73"/>
      <c r="S82" s="74"/>
      <c r="T82" s="83">
        <f>AVERAGE(E82:S82)</f>
        <v>13.307692307692308</v>
      </c>
      <c r="U82" s="83">
        <f t="shared" si="3"/>
        <v>-9.6558567026998769</v>
      </c>
    </row>
    <row r="83" spans="1:21" ht="15.5" x14ac:dyDescent="0.3">
      <c r="A83" s="20" t="s">
        <v>451</v>
      </c>
      <c r="B83" s="21" t="s">
        <v>452</v>
      </c>
      <c r="C83" s="22">
        <v>514.63</v>
      </c>
      <c r="D83" s="13">
        <v>100</v>
      </c>
      <c r="E83" s="72">
        <v>2</v>
      </c>
      <c r="F83" s="73">
        <v>7</v>
      </c>
      <c r="G83" s="73">
        <v>7</v>
      </c>
      <c r="H83" s="73">
        <v>10</v>
      </c>
      <c r="I83" s="73">
        <v>10</v>
      </c>
      <c r="J83" s="73">
        <v>10</v>
      </c>
      <c r="K83" s="73">
        <v>10</v>
      </c>
      <c r="L83" s="73">
        <v>12</v>
      </c>
      <c r="M83" s="73">
        <v>13</v>
      </c>
      <c r="N83" s="73">
        <v>15</v>
      </c>
      <c r="O83" s="73">
        <v>15</v>
      </c>
      <c r="P83" s="73">
        <v>17</v>
      </c>
      <c r="Q83" s="73">
        <v>17</v>
      </c>
      <c r="R83" s="73">
        <v>17</v>
      </c>
      <c r="S83" s="74"/>
      <c r="T83" s="83">
        <f t="shared" si="4"/>
        <v>11.571428571428571</v>
      </c>
      <c r="U83" s="83">
        <f t="shared" si="3"/>
        <v>-21.443118999127151</v>
      </c>
    </row>
  </sheetData>
  <mergeCells count="7">
    <mergeCell ref="U1:U2"/>
    <mergeCell ref="E1:S1"/>
    <mergeCell ref="A1:A2"/>
    <mergeCell ref="B1:B2"/>
    <mergeCell ref="C1:C2"/>
    <mergeCell ref="D1:D2"/>
    <mergeCell ref="T1:T2"/>
  </mergeCells>
  <phoneticPr fontId="2" type="noConversion"/>
  <conditionalFormatting sqref="C4:C9">
    <cfRule type="expression" dxfId="25" priority="3" stopIfTrue="1">
      <formula>AND(SUMPRODUCT(IFERROR(1*(($A:$A&amp;"x")=(C4&amp;"x")),0))&gt;1,NOT(ISBLANK(C4)))</formula>
    </cfRule>
  </conditionalFormatting>
  <conditionalFormatting sqref="C41 C28:C29 C44:C45">
    <cfRule type="expression" dxfId="24" priority="2" stopIfTrue="1">
      <formula>AND(SUMPRODUCT(IFERROR(1*(($B:$B&amp;"x")=(C28&amp;"x")),0))&gt;1,NOT(ISBLANK(C28)))</formula>
    </cfRule>
  </conditionalFormatting>
  <conditionalFormatting sqref="C71:C80">
    <cfRule type="expression" dxfId="23" priority="1" stopIfTrue="1">
      <formula>AND(SUMPRODUCT(IFERROR(1*(($T:$T&amp;"x")=(C71&amp;"x")),0))&gt;1,NOT(ISBLANK(C71)))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82"/>
  <sheetViews>
    <sheetView zoomScale="70" zoomScaleNormal="70" workbookViewId="0">
      <selection activeCell="J14" sqref="J14"/>
    </sheetView>
  </sheetViews>
  <sheetFormatPr defaultColWidth="11.58203125" defaultRowHeight="14" x14ac:dyDescent="0.3"/>
  <cols>
    <col min="1" max="1" width="23.33203125" customWidth="1"/>
    <col min="2" max="2" width="15.33203125" customWidth="1"/>
    <col min="3" max="3" width="17.75" customWidth="1"/>
    <col min="4" max="4" width="18.33203125" customWidth="1"/>
    <col min="5" max="5" width="5.9140625" customWidth="1"/>
    <col min="6" max="6" width="4.75" customWidth="1"/>
    <col min="7" max="7" width="4.4140625" customWidth="1"/>
    <col min="8" max="8" width="5.83203125" customWidth="1"/>
    <col min="9" max="9" width="5.33203125" customWidth="1"/>
    <col min="10" max="10" width="5.1640625" customWidth="1"/>
    <col min="11" max="11" width="5.58203125" customWidth="1"/>
    <col min="12" max="12" width="4.1640625" customWidth="1"/>
    <col min="13" max="13" width="4.25" customWidth="1"/>
    <col min="14" max="14" width="4.6640625" customWidth="1"/>
    <col min="15" max="15" width="5" customWidth="1"/>
    <col min="16" max="16" width="4.25" customWidth="1"/>
    <col min="17" max="17" width="4.4140625" customWidth="1"/>
    <col min="18" max="18" width="4.75" customWidth="1"/>
    <col min="19" max="19" width="4.4140625" customWidth="1"/>
    <col min="20" max="20" width="19.6640625" customWidth="1"/>
    <col min="21" max="21" width="21.33203125" style="6" customWidth="1"/>
  </cols>
  <sheetData>
    <row r="1" spans="1:21" ht="15" x14ac:dyDescent="0.3">
      <c r="A1" s="128" t="s">
        <v>0</v>
      </c>
      <c r="B1" s="128" t="s">
        <v>1</v>
      </c>
      <c r="C1" s="128" t="s">
        <v>2</v>
      </c>
      <c r="D1" s="128" t="s">
        <v>3</v>
      </c>
      <c r="E1" s="12" t="s">
        <v>2398</v>
      </c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30" t="s">
        <v>4</v>
      </c>
      <c r="U1" s="130" t="s">
        <v>5</v>
      </c>
    </row>
    <row r="2" spans="1:21" ht="15" x14ac:dyDescent="0.3">
      <c r="A2" s="129"/>
      <c r="B2" s="129"/>
      <c r="C2" s="129"/>
      <c r="D2" s="129"/>
      <c r="E2" s="80" t="s">
        <v>2383</v>
      </c>
      <c r="F2" s="81" t="s">
        <v>2384</v>
      </c>
      <c r="G2" s="81" t="s">
        <v>2385</v>
      </c>
      <c r="H2" s="81" t="s">
        <v>2386</v>
      </c>
      <c r="I2" s="81" t="s">
        <v>2387</v>
      </c>
      <c r="J2" s="81" t="s">
        <v>2388</v>
      </c>
      <c r="K2" s="81" t="s">
        <v>2389</v>
      </c>
      <c r="L2" s="81" t="s">
        <v>2390</v>
      </c>
      <c r="M2" s="81" t="s">
        <v>2391</v>
      </c>
      <c r="N2" s="81" t="s">
        <v>2392</v>
      </c>
      <c r="O2" s="81" t="s">
        <v>2393</v>
      </c>
      <c r="P2" s="81" t="s">
        <v>2394</v>
      </c>
      <c r="Q2" s="81" t="s">
        <v>2395</v>
      </c>
      <c r="R2" s="81" t="s">
        <v>2396</v>
      </c>
      <c r="S2" s="82" t="s">
        <v>2397</v>
      </c>
      <c r="T2" s="131"/>
      <c r="U2" s="131"/>
    </row>
    <row r="3" spans="1:21" ht="15.5" x14ac:dyDescent="0.3">
      <c r="A3" s="20" t="s">
        <v>6</v>
      </c>
      <c r="B3" s="20"/>
      <c r="C3" s="20"/>
      <c r="D3" s="20">
        <v>0</v>
      </c>
      <c r="E3" s="125">
        <v>6</v>
      </c>
      <c r="F3" s="126">
        <v>12</v>
      </c>
      <c r="G3" s="126">
        <v>13</v>
      </c>
      <c r="H3" s="126">
        <v>14</v>
      </c>
      <c r="I3" s="126">
        <v>14</v>
      </c>
      <c r="J3" s="126">
        <v>14</v>
      </c>
      <c r="K3" s="126">
        <v>15</v>
      </c>
      <c r="L3" s="126">
        <v>15</v>
      </c>
      <c r="M3" s="126">
        <v>16</v>
      </c>
      <c r="N3" s="126">
        <v>17</v>
      </c>
      <c r="O3" s="126">
        <v>17</v>
      </c>
      <c r="P3" s="126">
        <v>17</v>
      </c>
      <c r="Q3" s="126">
        <v>18</v>
      </c>
      <c r="R3" s="126">
        <v>18</v>
      </c>
      <c r="S3" s="127">
        <v>19</v>
      </c>
      <c r="T3" s="24">
        <f>AVERAGE(E3:S3)</f>
        <v>15</v>
      </c>
      <c r="U3" s="24"/>
    </row>
    <row r="4" spans="1:21" ht="15.5" x14ac:dyDescent="0.3">
      <c r="A4" s="20" t="s">
        <v>453</v>
      </c>
      <c r="B4" s="20" t="s">
        <v>454</v>
      </c>
      <c r="C4" s="22">
        <v>337.93</v>
      </c>
      <c r="D4" s="101">
        <v>100</v>
      </c>
      <c r="E4" s="125">
        <v>3</v>
      </c>
      <c r="F4" s="126">
        <v>3</v>
      </c>
      <c r="G4" s="126">
        <v>6</v>
      </c>
      <c r="H4" s="126">
        <v>8</v>
      </c>
      <c r="I4" s="126">
        <v>9</v>
      </c>
      <c r="J4" s="126">
        <v>9</v>
      </c>
      <c r="K4" s="126">
        <v>9</v>
      </c>
      <c r="L4" s="126">
        <v>10</v>
      </c>
      <c r="M4" s="126">
        <v>12</v>
      </c>
      <c r="N4" s="126">
        <v>13</v>
      </c>
      <c r="O4" s="126">
        <v>14</v>
      </c>
      <c r="P4" s="126">
        <v>15</v>
      </c>
      <c r="Q4" s="126">
        <v>15</v>
      </c>
      <c r="R4" s="126">
        <v>16</v>
      </c>
      <c r="S4" s="127">
        <v>17</v>
      </c>
      <c r="T4" s="24">
        <f t="shared" ref="T4:T67" si="0">AVERAGE(E4:S4)</f>
        <v>10.6</v>
      </c>
      <c r="U4" s="83">
        <f>(T4-15)/15*100</f>
        <v>-29.333333333333332</v>
      </c>
    </row>
    <row r="5" spans="1:21" ht="15.5" x14ac:dyDescent="0.3">
      <c r="A5" s="20" t="s">
        <v>455</v>
      </c>
      <c r="B5" s="20" t="s">
        <v>456</v>
      </c>
      <c r="C5" s="35" t="s">
        <v>457</v>
      </c>
      <c r="D5" s="101">
        <v>100</v>
      </c>
      <c r="E5" s="125">
        <v>5</v>
      </c>
      <c r="F5" s="126">
        <v>6</v>
      </c>
      <c r="G5" s="126">
        <v>6</v>
      </c>
      <c r="H5" s="126">
        <v>6</v>
      </c>
      <c r="I5" s="126">
        <v>6</v>
      </c>
      <c r="J5" s="126">
        <v>6</v>
      </c>
      <c r="K5" s="126">
        <v>6</v>
      </c>
      <c r="L5" s="126">
        <v>7</v>
      </c>
      <c r="M5" s="126">
        <v>8</v>
      </c>
      <c r="N5" s="126">
        <v>9</v>
      </c>
      <c r="O5" s="126">
        <v>12</v>
      </c>
      <c r="P5" s="126">
        <v>16</v>
      </c>
      <c r="Q5" s="126">
        <v>16</v>
      </c>
      <c r="R5" s="126"/>
      <c r="S5" s="127"/>
      <c r="T5" s="24">
        <f t="shared" si="0"/>
        <v>8.384615384615385</v>
      </c>
      <c r="U5" s="83">
        <f t="shared" ref="U5:U68" si="1">(T5-15)/15*100</f>
        <v>-44.102564102564102</v>
      </c>
    </row>
    <row r="6" spans="1:21" ht="15.5" x14ac:dyDescent="0.3">
      <c r="A6" s="20" t="s">
        <v>458</v>
      </c>
      <c r="B6" s="20" t="s">
        <v>459</v>
      </c>
      <c r="C6" s="22">
        <v>363.84</v>
      </c>
      <c r="D6" s="101">
        <v>100</v>
      </c>
      <c r="E6" s="125">
        <v>10</v>
      </c>
      <c r="F6" s="126">
        <v>14</v>
      </c>
      <c r="G6" s="126">
        <v>14</v>
      </c>
      <c r="H6" s="126">
        <v>16</v>
      </c>
      <c r="I6" s="126">
        <v>16</v>
      </c>
      <c r="J6" s="126">
        <v>16</v>
      </c>
      <c r="K6" s="126">
        <v>17</v>
      </c>
      <c r="L6" s="126">
        <v>17</v>
      </c>
      <c r="M6" s="126">
        <v>17</v>
      </c>
      <c r="N6" s="126">
        <v>17</v>
      </c>
      <c r="O6" s="126">
        <v>18</v>
      </c>
      <c r="P6" s="126">
        <v>20</v>
      </c>
      <c r="Q6" s="126">
        <v>20</v>
      </c>
      <c r="R6" s="126">
        <v>20</v>
      </c>
      <c r="S6" s="127"/>
      <c r="T6" s="24">
        <f t="shared" si="0"/>
        <v>16.571428571428573</v>
      </c>
      <c r="U6" s="83">
        <f t="shared" si="1"/>
        <v>10.476190476190487</v>
      </c>
    </row>
    <row r="7" spans="1:21" ht="15.5" x14ac:dyDescent="0.3">
      <c r="A7" s="20" t="s">
        <v>460</v>
      </c>
      <c r="B7" s="20" t="s">
        <v>461</v>
      </c>
      <c r="C7" s="22">
        <v>289.8</v>
      </c>
      <c r="D7" s="101">
        <v>100</v>
      </c>
      <c r="E7" s="125">
        <v>3</v>
      </c>
      <c r="F7" s="126">
        <v>6</v>
      </c>
      <c r="G7" s="126">
        <v>6</v>
      </c>
      <c r="H7" s="126">
        <v>6</v>
      </c>
      <c r="I7" s="126">
        <v>9</v>
      </c>
      <c r="J7" s="126">
        <v>12</v>
      </c>
      <c r="K7" s="126">
        <v>14</v>
      </c>
      <c r="L7" s="126">
        <v>14</v>
      </c>
      <c r="M7" s="126">
        <v>15</v>
      </c>
      <c r="N7" s="126">
        <v>15</v>
      </c>
      <c r="O7" s="126">
        <v>15</v>
      </c>
      <c r="P7" s="126">
        <v>16</v>
      </c>
      <c r="Q7" s="126">
        <v>17</v>
      </c>
      <c r="R7" s="126">
        <v>17</v>
      </c>
      <c r="S7" s="127"/>
      <c r="T7" s="24">
        <f t="shared" si="0"/>
        <v>11.785714285714286</v>
      </c>
      <c r="U7" s="83">
        <f t="shared" si="1"/>
        <v>-21.428571428571423</v>
      </c>
    </row>
    <row r="8" spans="1:21" ht="15.5" x14ac:dyDescent="0.3">
      <c r="A8" s="20" t="s">
        <v>462</v>
      </c>
      <c r="B8" s="20" t="s">
        <v>463</v>
      </c>
      <c r="C8" s="22">
        <v>287.36</v>
      </c>
      <c r="D8" s="101">
        <v>100</v>
      </c>
      <c r="E8" s="125">
        <v>3</v>
      </c>
      <c r="F8" s="126">
        <v>7</v>
      </c>
      <c r="G8" s="126">
        <v>12</v>
      </c>
      <c r="H8" s="126">
        <v>13</v>
      </c>
      <c r="I8" s="126">
        <v>13</v>
      </c>
      <c r="J8" s="126">
        <v>14</v>
      </c>
      <c r="K8" s="126">
        <v>14</v>
      </c>
      <c r="L8" s="126">
        <v>15</v>
      </c>
      <c r="M8" s="126">
        <v>15</v>
      </c>
      <c r="N8" s="126">
        <v>15</v>
      </c>
      <c r="O8" s="126">
        <v>15</v>
      </c>
      <c r="P8" s="126">
        <v>15</v>
      </c>
      <c r="Q8" s="126">
        <v>16</v>
      </c>
      <c r="R8" s="126">
        <v>17</v>
      </c>
      <c r="S8" s="127">
        <v>17</v>
      </c>
      <c r="T8" s="24">
        <f t="shared" si="0"/>
        <v>13.4</v>
      </c>
      <c r="U8" s="83">
        <f t="shared" si="1"/>
        <v>-10.666666666666664</v>
      </c>
    </row>
    <row r="9" spans="1:21" ht="15.5" x14ac:dyDescent="0.3">
      <c r="A9" s="20" t="s">
        <v>464</v>
      </c>
      <c r="B9" s="20" t="s">
        <v>465</v>
      </c>
      <c r="C9" s="24">
        <v>413.49</v>
      </c>
      <c r="D9" s="101">
        <v>100</v>
      </c>
      <c r="E9" s="125">
        <v>6</v>
      </c>
      <c r="F9" s="126">
        <v>6</v>
      </c>
      <c r="G9" s="126">
        <v>9</v>
      </c>
      <c r="H9" s="126">
        <v>9</v>
      </c>
      <c r="I9" s="126">
        <v>9</v>
      </c>
      <c r="J9" s="126">
        <v>10</v>
      </c>
      <c r="K9" s="126">
        <v>14</v>
      </c>
      <c r="L9" s="126">
        <v>14</v>
      </c>
      <c r="M9" s="126">
        <v>15</v>
      </c>
      <c r="N9" s="126">
        <v>16</v>
      </c>
      <c r="O9" s="126">
        <v>16</v>
      </c>
      <c r="P9" s="126">
        <v>17</v>
      </c>
      <c r="Q9" s="126">
        <v>17</v>
      </c>
      <c r="R9" s="126">
        <v>17</v>
      </c>
      <c r="S9" s="127"/>
      <c r="T9" s="24">
        <f t="shared" si="0"/>
        <v>12.5</v>
      </c>
      <c r="U9" s="83">
        <f t="shared" si="1"/>
        <v>-16.666666666666664</v>
      </c>
    </row>
    <row r="10" spans="1:21" ht="15.5" x14ac:dyDescent="0.3">
      <c r="A10" s="20" t="s">
        <v>466</v>
      </c>
      <c r="B10" s="20" t="s">
        <v>467</v>
      </c>
      <c r="C10" s="35" t="s">
        <v>468</v>
      </c>
      <c r="D10" s="101">
        <v>100</v>
      </c>
      <c r="E10" s="125">
        <v>1</v>
      </c>
      <c r="F10" s="126">
        <v>4</v>
      </c>
      <c r="G10" s="126">
        <v>10</v>
      </c>
      <c r="H10" s="126">
        <v>10</v>
      </c>
      <c r="I10" s="126">
        <v>10</v>
      </c>
      <c r="J10" s="126">
        <v>11</v>
      </c>
      <c r="K10" s="126">
        <v>16</v>
      </c>
      <c r="L10" s="126">
        <v>16</v>
      </c>
      <c r="M10" s="126">
        <v>16</v>
      </c>
      <c r="N10" s="126">
        <v>17</v>
      </c>
      <c r="O10" s="126">
        <v>17</v>
      </c>
      <c r="P10" s="126">
        <v>17</v>
      </c>
      <c r="Q10" s="126">
        <v>17</v>
      </c>
      <c r="R10" s="126">
        <v>17</v>
      </c>
      <c r="S10" s="127">
        <v>20</v>
      </c>
      <c r="T10" s="24">
        <f t="shared" si="0"/>
        <v>13.266666666666667</v>
      </c>
      <c r="U10" s="83">
        <f t="shared" si="1"/>
        <v>-11.55555555555555</v>
      </c>
    </row>
    <row r="11" spans="1:21" ht="15.5" x14ac:dyDescent="0.3">
      <c r="A11" s="20" t="s">
        <v>469</v>
      </c>
      <c r="B11" s="20" t="s">
        <v>470</v>
      </c>
      <c r="C11" s="35" t="s">
        <v>471</v>
      </c>
      <c r="D11" s="101">
        <v>100</v>
      </c>
      <c r="E11" s="125">
        <v>2</v>
      </c>
      <c r="F11" s="126">
        <v>3</v>
      </c>
      <c r="G11" s="126">
        <v>3</v>
      </c>
      <c r="H11" s="126">
        <v>4</v>
      </c>
      <c r="I11" s="126">
        <v>5</v>
      </c>
      <c r="J11" s="126">
        <v>14</v>
      </c>
      <c r="K11" s="126">
        <v>14</v>
      </c>
      <c r="L11" s="126">
        <v>15</v>
      </c>
      <c r="M11" s="126">
        <v>15</v>
      </c>
      <c r="N11" s="126">
        <v>17</v>
      </c>
      <c r="O11" s="126">
        <v>17</v>
      </c>
      <c r="P11" s="126">
        <v>17</v>
      </c>
      <c r="Q11" s="126">
        <v>17</v>
      </c>
      <c r="R11" s="126">
        <v>17</v>
      </c>
      <c r="S11" s="127">
        <v>17</v>
      </c>
      <c r="T11" s="24">
        <f t="shared" si="0"/>
        <v>11.8</v>
      </c>
      <c r="U11" s="83">
        <f t="shared" si="1"/>
        <v>-21.333333333333329</v>
      </c>
    </row>
    <row r="12" spans="1:21" ht="15.5" x14ac:dyDescent="0.3">
      <c r="A12" s="20" t="s">
        <v>472</v>
      </c>
      <c r="B12" s="20" t="s">
        <v>473</v>
      </c>
      <c r="C12" s="22">
        <v>412.59</v>
      </c>
      <c r="D12" s="101">
        <v>100</v>
      </c>
      <c r="E12" s="125">
        <v>6</v>
      </c>
      <c r="F12" s="126">
        <v>8</v>
      </c>
      <c r="G12" s="126">
        <v>10</v>
      </c>
      <c r="H12" s="126">
        <v>12</v>
      </c>
      <c r="I12" s="126">
        <v>12</v>
      </c>
      <c r="J12" s="126">
        <v>14</v>
      </c>
      <c r="K12" s="126">
        <v>14</v>
      </c>
      <c r="L12" s="126">
        <v>15</v>
      </c>
      <c r="M12" s="126">
        <v>15</v>
      </c>
      <c r="N12" s="126">
        <v>15</v>
      </c>
      <c r="O12" s="126">
        <v>15</v>
      </c>
      <c r="P12" s="126">
        <v>15</v>
      </c>
      <c r="Q12" s="126">
        <v>15</v>
      </c>
      <c r="R12" s="126">
        <v>16</v>
      </c>
      <c r="S12" s="127">
        <v>16</v>
      </c>
      <c r="T12" s="24">
        <f t="shared" si="0"/>
        <v>13.2</v>
      </c>
      <c r="U12" s="83">
        <f t="shared" si="1"/>
        <v>-12.000000000000005</v>
      </c>
    </row>
    <row r="13" spans="1:21" ht="15.5" x14ac:dyDescent="0.3">
      <c r="A13" s="20" t="s">
        <v>474</v>
      </c>
      <c r="B13" s="20" t="s">
        <v>475</v>
      </c>
      <c r="C13" s="22">
        <v>179.19</v>
      </c>
      <c r="D13" s="101">
        <v>100</v>
      </c>
      <c r="E13" s="125">
        <v>3</v>
      </c>
      <c r="F13" s="126">
        <v>10</v>
      </c>
      <c r="G13" s="126">
        <v>13</v>
      </c>
      <c r="H13" s="126">
        <v>13</v>
      </c>
      <c r="I13" s="126">
        <v>13</v>
      </c>
      <c r="J13" s="126">
        <v>13</v>
      </c>
      <c r="K13" s="126">
        <v>14</v>
      </c>
      <c r="L13" s="126">
        <v>14</v>
      </c>
      <c r="M13" s="126">
        <v>15</v>
      </c>
      <c r="N13" s="126">
        <v>15</v>
      </c>
      <c r="O13" s="126">
        <v>15</v>
      </c>
      <c r="P13" s="126">
        <v>15</v>
      </c>
      <c r="Q13" s="126">
        <v>15</v>
      </c>
      <c r="R13" s="126">
        <v>15</v>
      </c>
      <c r="S13" s="127">
        <v>15</v>
      </c>
      <c r="T13" s="24">
        <f t="shared" si="0"/>
        <v>13.2</v>
      </c>
      <c r="U13" s="83">
        <f t="shared" si="1"/>
        <v>-12.000000000000005</v>
      </c>
    </row>
    <row r="14" spans="1:21" ht="15.5" x14ac:dyDescent="0.3">
      <c r="A14" s="20" t="s">
        <v>476</v>
      </c>
      <c r="B14" s="20" t="s">
        <v>477</v>
      </c>
      <c r="C14" s="22">
        <v>414.56</v>
      </c>
      <c r="D14" s="101">
        <v>100</v>
      </c>
      <c r="E14" s="125">
        <v>4</v>
      </c>
      <c r="F14" s="126">
        <v>9</v>
      </c>
      <c r="G14" s="126">
        <v>10</v>
      </c>
      <c r="H14" s="126">
        <v>12</v>
      </c>
      <c r="I14" s="126">
        <v>12</v>
      </c>
      <c r="J14" s="126">
        <v>14</v>
      </c>
      <c r="K14" s="126">
        <v>14</v>
      </c>
      <c r="L14" s="126">
        <v>15</v>
      </c>
      <c r="M14" s="126">
        <v>15</v>
      </c>
      <c r="N14" s="126">
        <v>15</v>
      </c>
      <c r="O14" s="126">
        <v>15</v>
      </c>
      <c r="P14" s="126">
        <v>15</v>
      </c>
      <c r="Q14" s="126">
        <v>15</v>
      </c>
      <c r="R14" s="126">
        <v>16</v>
      </c>
      <c r="S14" s="127">
        <v>16</v>
      </c>
      <c r="T14" s="24">
        <f t="shared" si="0"/>
        <v>13.133333333333333</v>
      </c>
      <c r="U14" s="83">
        <f t="shared" si="1"/>
        <v>-12.444444444444448</v>
      </c>
    </row>
    <row r="15" spans="1:21" ht="15.5" x14ac:dyDescent="0.3">
      <c r="A15" s="20" t="s">
        <v>478</v>
      </c>
      <c r="B15" s="20" t="s">
        <v>479</v>
      </c>
      <c r="C15" s="22">
        <v>198.22</v>
      </c>
      <c r="D15" s="101">
        <v>100</v>
      </c>
      <c r="E15" s="125">
        <v>4</v>
      </c>
      <c r="F15" s="126">
        <v>5</v>
      </c>
      <c r="G15" s="126">
        <v>5</v>
      </c>
      <c r="H15" s="126">
        <v>5</v>
      </c>
      <c r="I15" s="126">
        <v>6</v>
      </c>
      <c r="J15" s="126">
        <v>9</v>
      </c>
      <c r="K15" s="126">
        <v>13</v>
      </c>
      <c r="L15" s="126">
        <v>14</v>
      </c>
      <c r="M15" s="126">
        <v>15</v>
      </c>
      <c r="N15" s="126">
        <v>15</v>
      </c>
      <c r="O15" s="126">
        <v>16</v>
      </c>
      <c r="P15" s="126">
        <v>16</v>
      </c>
      <c r="Q15" s="126">
        <v>16</v>
      </c>
      <c r="R15" s="126">
        <v>16</v>
      </c>
      <c r="S15" s="127">
        <v>16</v>
      </c>
      <c r="T15" s="24">
        <f t="shared" si="0"/>
        <v>11.4</v>
      </c>
      <c r="U15" s="83">
        <f t="shared" si="1"/>
        <v>-23.999999999999996</v>
      </c>
    </row>
    <row r="16" spans="1:21" ht="15.5" x14ac:dyDescent="0.3">
      <c r="A16" s="20" t="s">
        <v>480</v>
      </c>
      <c r="B16" s="20" t="s">
        <v>481</v>
      </c>
      <c r="C16" s="35" t="s">
        <v>482</v>
      </c>
      <c r="D16" s="101">
        <v>100</v>
      </c>
      <c r="E16" s="125">
        <v>4</v>
      </c>
      <c r="F16" s="126">
        <v>5</v>
      </c>
      <c r="G16" s="126">
        <v>7</v>
      </c>
      <c r="H16" s="126">
        <v>10</v>
      </c>
      <c r="I16" s="126">
        <v>12</v>
      </c>
      <c r="J16" s="126">
        <v>13</v>
      </c>
      <c r="K16" s="126">
        <v>13</v>
      </c>
      <c r="L16" s="126">
        <v>13</v>
      </c>
      <c r="M16" s="126">
        <v>14</v>
      </c>
      <c r="N16" s="126">
        <v>14</v>
      </c>
      <c r="O16" s="126">
        <v>14</v>
      </c>
      <c r="P16" s="126">
        <v>14</v>
      </c>
      <c r="Q16" s="126">
        <v>15</v>
      </c>
      <c r="R16" s="126">
        <v>16</v>
      </c>
      <c r="S16" s="127">
        <v>17</v>
      </c>
      <c r="T16" s="24">
        <f t="shared" si="0"/>
        <v>12.066666666666666</v>
      </c>
      <c r="U16" s="83">
        <f t="shared" si="1"/>
        <v>-19.555555555555557</v>
      </c>
    </row>
    <row r="17" spans="1:21" ht="15.5" x14ac:dyDescent="0.3">
      <c r="A17" s="20" t="s">
        <v>483</v>
      </c>
      <c r="B17" s="20" t="s">
        <v>484</v>
      </c>
      <c r="C17" s="35">
        <v>286.08</v>
      </c>
      <c r="D17" s="101">
        <v>100</v>
      </c>
      <c r="E17" s="125">
        <v>4</v>
      </c>
      <c r="F17" s="126">
        <v>7</v>
      </c>
      <c r="G17" s="126">
        <v>9</v>
      </c>
      <c r="H17" s="126">
        <v>10</v>
      </c>
      <c r="I17" s="126">
        <v>10</v>
      </c>
      <c r="J17" s="126">
        <v>11</v>
      </c>
      <c r="K17" s="126">
        <v>11</v>
      </c>
      <c r="L17" s="126">
        <v>12</v>
      </c>
      <c r="M17" s="126">
        <v>13</v>
      </c>
      <c r="N17" s="126">
        <v>14</v>
      </c>
      <c r="O17" s="126">
        <v>15</v>
      </c>
      <c r="P17" s="126">
        <v>15</v>
      </c>
      <c r="Q17" s="126">
        <v>15</v>
      </c>
      <c r="R17" s="126">
        <v>16</v>
      </c>
      <c r="S17" s="127"/>
      <c r="T17" s="24">
        <f t="shared" si="0"/>
        <v>11.571428571428571</v>
      </c>
      <c r="U17" s="83">
        <f t="shared" si="1"/>
        <v>-22.857142857142858</v>
      </c>
    </row>
    <row r="18" spans="1:21" ht="15.5" x14ac:dyDescent="0.3">
      <c r="A18" s="20" t="s">
        <v>485</v>
      </c>
      <c r="B18" s="20" t="s">
        <v>486</v>
      </c>
      <c r="C18" s="35" t="s">
        <v>487</v>
      </c>
      <c r="D18" s="101">
        <v>100</v>
      </c>
      <c r="E18" s="125">
        <v>5</v>
      </c>
      <c r="F18" s="126">
        <v>8</v>
      </c>
      <c r="G18" s="126">
        <v>9</v>
      </c>
      <c r="H18" s="126">
        <v>13</v>
      </c>
      <c r="I18" s="126">
        <v>14</v>
      </c>
      <c r="J18" s="126">
        <v>15</v>
      </c>
      <c r="K18" s="126">
        <v>15</v>
      </c>
      <c r="L18" s="126">
        <v>16</v>
      </c>
      <c r="M18" s="126">
        <v>17</v>
      </c>
      <c r="N18" s="126">
        <v>17</v>
      </c>
      <c r="O18" s="126">
        <v>17</v>
      </c>
      <c r="P18" s="126">
        <v>18</v>
      </c>
      <c r="Q18" s="126">
        <v>18</v>
      </c>
      <c r="R18" s="126">
        <v>20</v>
      </c>
      <c r="S18" s="127"/>
      <c r="T18" s="24">
        <f t="shared" si="0"/>
        <v>14.428571428571429</v>
      </c>
      <c r="U18" s="83">
        <f t="shared" si="1"/>
        <v>-3.809523809523808</v>
      </c>
    </row>
    <row r="19" spans="1:21" ht="15.5" x14ac:dyDescent="0.3">
      <c r="A19" s="20" t="s">
        <v>488</v>
      </c>
      <c r="B19" s="20" t="s">
        <v>489</v>
      </c>
      <c r="C19" s="22">
        <v>180.16</v>
      </c>
      <c r="D19" s="101">
        <v>100</v>
      </c>
      <c r="E19" s="125">
        <v>4</v>
      </c>
      <c r="F19" s="126">
        <v>8</v>
      </c>
      <c r="G19" s="126">
        <v>8</v>
      </c>
      <c r="H19" s="126">
        <v>8</v>
      </c>
      <c r="I19" s="126">
        <v>14</v>
      </c>
      <c r="J19" s="126">
        <v>15</v>
      </c>
      <c r="K19" s="126">
        <v>15</v>
      </c>
      <c r="L19" s="126">
        <v>15</v>
      </c>
      <c r="M19" s="126">
        <v>16</v>
      </c>
      <c r="N19" s="126">
        <v>16</v>
      </c>
      <c r="O19" s="126">
        <v>16</v>
      </c>
      <c r="P19" s="126">
        <v>17</v>
      </c>
      <c r="Q19" s="126">
        <v>17</v>
      </c>
      <c r="R19" s="126">
        <v>21</v>
      </c>
      <c r="S19" s="127">
        <v>21</v>
      </c>
      <c r="T19" s="24">
        <f t="shared" si="0"/>
        <v>14.066666666666666</v>
      </c>
      <c r="U19" s="83">
        <f t="shared" si="1"/>
        <v>-6.2222222222222241</v>
      </c>
    </row>
    <row r="20" spans="1:21" ht="15.5" x14ac:dyDescent="0.3">
      <c r="A20" s="20" t="s">
        <v>490</v>
      </c>
      <c r="B20" s="20" t="s">
        <v>491</v>
      </c>
      <c r="C20" s="22">
        <v>424.46</v>
      </c>
      <c r="D20" s="101">
        <v>100</v>
      </c>
      <c r="E20" s="125">
        <v>2</v>
      </c>
      <c r="F20" s="126">
        <v>3</v>
      </c>
      <c r="G20" s="126">
        <v>6</v>
      </c>
      <c r="H20" s="126">
        <v>9</v>
      </c>
      <c r="I20" s="126">
        <v>11</v>
      </c>
      <c r="J20" s="126">
        <v>15</v>
      </c>
      <c r="K20" s="126">
        <v>15</v>
      </c>
      <c r="L20" s="126">
        <v>15</v>
      </c>
      <c r="M20" s="126">
        <v>16</v>
      </c>
      <c r="N20" s="126">
        <v>16</v>
      </c>
      <c r="O20" s="126">
        <v>17</v>
      </c>
      <c r="P20" s="126">
        <v>17</v>
      </c>
      <c r="Q20" s="126">
        <v>17</v>
      </c>
      <c r="R20" s="126">
        <v>17</v>
      </c>
      <c r="S20" s="127">
        <v>20</v>
      </c>
      <c r="T20" s="24">
        <f t="shared" si="0"/>
        <v>13.066666666666666</v>
      </c>
      <c r="U20" s="83">
        <f t="shared" si="1"/>
        <v>-12.888888888888891</v>
      </c>
    </row>
    <row r="21" spans="1:21" ht="15.5" x14ac:dyDescent="0.3">
      <c r="A21" s="20" t="s">
        <v>492</v>
      </c>
      <c r="B21" s="20" t="s">
        <v>493</v>
      </c>
      <c r="C21" s="22">
        <v>239.31</v>
      </c>
      <c r="D21" s="101">
        <v>100</v>
      </c>
      <c r="E21" s="125">
        <v>4</v>
      </c>
      <c r="F21" s="126">
        <v>5</v>
      </c>
      <c r="G21" s="126">
        <v>9</v>
      </c>
      <c r="H21" s="126">
        <v>15</v>
      </c>
      <c r="I21" s="126">
        <v>15</v>
      </c>
      <c r="J21" s="126">
        <v>15</v>
      </c>
      <c r="K21" s="126">
        <v>15</v>
      </c>
      <c r="L21" s="126">
        <v>15</v>
      </c>
      <c r="M21" s="126">
        <v>16</v>
      </c>
      <c r="N21" s="126">
        <v>16</v>
      </c>
      <c r="O21" s="126">
        <v>16</v>
      </c>
      <c r="P21" s="126">
        <v>16</v>
      </c>
      <c r="Q21" s="126">
        <v>17</v>
      </c>
      <c r="R21" s="126">
        <v>17</v>
      </c>
      <c r="S21" s="127">
        <v>17</v>
      </c>
      <c r="T21" s="24">
        <f t="shared" si="0"/>
        <v>13.866666666666667</v>
      </c>
      <c r="U21" s="83">
        <f t="shared" si="1"/>
        <v>-7.5555555555555527</v>
      </c>
    </row>
    <row r="22" spans="1:21" ht="15.5" x14ac:dyDescent="0.3">
      <c r="A22" s="20" t="s">
        <v>494</v>
      </c>
      <c r="B22" s="102" t="s">
        <v>495</v>
      </c>
      <c r="C22" s="22">
        <v>167.21</v>
      </c>
      <c r="D22" s="101">
        <v>100</v>
      </c>
      <c r="E22" s="125">
        <v>13</v>
      </c>
      <c r="F22" s="126">
        <v>15</v>
      </c>
      <c r="G22" s="126">
        <v>16</v>
      </c>
      <c r="H22" s="126">
        <v>16</v>
      </c>
      <c r="I22" s="126">
        <v>16</v>
      </c>
      <c r="J22" s="126">
        <v>16</v>
      </c>
      <c r="K22" s="126">
        <v>17</v>
      </c>
      <c r="L22" s="126">
        <v>17</v>
      </c>
      <c r="M22" s="126">
        <v>17</v>
      </c>
      <c r="N22" s="126">
        <v>17</v>
      </c>
      <c r="O22" s="126">
        <v>17</v>
      </c>
      <c r="P22" s="126">
        <v>18</v>
      </c>
      <c r="Q22" s="126">
        <v>19</v>
      </c>
      <c r="R22" s="126">
        <v>19</v>
      </c>
      <c r="S22" s="127">
        <v>21</v>
      </c>
      <c r="T22" s="24">
        <f t="shared" si="0"/>
        <v>16.933333333333334</v>
      </c>
      <c r="U22" s="83">
        <f t="shared" si="1"/>
        <v>12.888888888888891</v>
      </c>
    </row>
    <row r="23" spans="1:21" ht="15.5" x14ac:dyDescent="0.3">
      <c r="A23" s="20" t="s">
        <v>496</v>
      </c>
      <c r="B23" s="20" t="s">
        <v>497</v>
      </c>
      <c r="C23" s="22">
        <v>403.9</v>
      </c>
      <c r="D23" s="101">
        <v>100</v>
      </c>
      <c r="E23" s="125">
        <v>5</v>
      </c>
      <c r="F23" s="126">
        <v>10</v>
      </c>
      <c r="G23" s="126">
        <v>13</v>
      </c>
      <c r="H23" s="126">
        <v>15</v>
      </c>
      <c r="I23" s="126">
        <v>15</v>
      </c>
      <c r="J23" s="126">
        <v>15</v>
      </c>
      <c r="K23" s="126">
        <v>15</v>
      </c>
      <c r="L23" s="126">
        <v>16</v>
      </c>
      <c r="M23" s="126">
        <v>16</v>
      </c>
      <c r="N23" s="126">
        <v>16</v>
      </c>
      <c r="O23" s="126">
        <v>16</v>
      </c>
      <c r="P23" s="126">
        <v>17</v>
      </c>
      <c r="Q23" s="126">
        <v>17</v>
      </c>
      <c r="R23" s="126">
        <v>17</v>
      </c>
      <c r="S23" s="127">
        <v>20</v>
      </c>
      <c r="T23" s="24">
        <f t="shared" si="0"/>
        <v>14.866666666666667</v>
      </c>
      <c r="U23" s="83">
        <f t="shared" si="1"/>
        <v>-0.88888888888888573</v>
      </c>
    </row>
    <row r="24" spans="1:21" ht="15.5" x14ac:dyDescent="0.3">
      <c r="A24" s="20" t="s">
        <v>498</v>
      </c>
      <c r="B24" s="103" t="s">
        <v>499</v>
      </c>
      <c r="C24" s="22">
        <v>250.16</v>
      </c>
      <c r="D24" s="101">
        <v>100</v>
      </c>
      <c r="E24" s="125">
        <v>10</v>
      </c>
      <c r="F24" s="126">
        <v>13</v>
      </c>
      <c r="G24" s="126">
        <v>15</v>
      </c>
      <c r="H24" s="126">
        <v>15</v>
      </c>
      <c r="I24" s="126">
        <v>15</v>
      </c>
      <c r="J24" s="126">
        <v>16</v>
      </c>
      <c r="K24" s="126">
        <v>17</v>
      </c>
      <c r="L24" s="126">
        <v>17</v>
      </c>
      <c r="M24" s="126">
        <v>17</v>
      </c>
      <c r="N24" s="126">
        <v>17</v>
      </c>
      <c r="O24" s="126">
        <v>19</v>
      </c>
      <c r="P24" s="126">
        <v>19</v>
      </c>
      <c r="Q24" s="126">
        <v>21</v>
      </c>
      <c r="R24" s="126">
        <v>21</v>
      </c>
      <c r="S24" s="127"/>
      <c r="T24" s="24">
        <f t="shared" si="0"/>
        <v>16.571428571428573</v>
      </c>
      <c r="U24" s="83">
        <f t="shared" si="1"/>
        <v>10.476190476190487</v>
      </c>
    </row>
    <row r="25" spans="1:21" ht="15.5" x14ac:dyDescent="0.3">
      <c r="A25" s="20" t="s">
        <v>500</v>
      </c>
      <c r="B25" s="20" t="s">
        <v>501</v>
      </c>
      <c r="C25" s="22">
        <v>425.5</v>
      </c>
      <c r="D25" s="101">
        <v>100</v>
      </c>
      <c r="E25" s="125">
        <v>1</v>
      </c>
      <c r="F25" s="126">
        <v>10</v>
      </c>
      <c r="G25" s="126">
        <v>11</v>
      </c>
      <c r="H25" s="126">
        <v>14</v>
      </c>
      <c r="I25" s="126">
        <v>15</v>
      </c>
      <c r="J25" s="126">
        <v>15</v>
      </c>
      <c r="K25" s="126">
        <v>16</v>
      </c>
      <c r="L25" s="126">
        <v>16</v>
      </c>
      <c r="M25" s="126">
        <v>16</v>
      </c>
      <c r="N25" s="126">
        <v>16</v>
      </c>
      <c r="O25" s="126">
        <v>17</v>
      </c>
      <c r="P25" s="126">
        <v>17</v>
      </c>
      <c r="Q25" s="126">
        <v>17</v>
      </c>
      <c r="R25" s="126">
        <v>17</v>
      </c>
      <c r="S25" s="127">
        <v>23</v>
      </c>
      <c r="T25" s="24">
        <f t="shared" si="0"/>
        <v>14.733333333333333</v>
      </c>
      <c r="U25" s="83">
        <f t="shared" si="1"/>
        <v>-1.7777777777777832</v>
      </c>
    </row>
    <row r="26" spans="1:21" ht="15.5" x14ac:dyDescent="0.3">
      <c r="A26" s="20" t="s">
        <v>502</v>
      </c>
      <c r="B26" s="104" t="s">
        <v>503</v>
      </c>
      <c r="C26" s="22">
        <v>490.43</v>
      </c>
      <c r="D26" s="101">
        <v>100</v>
      </c>
      <c r="E26" s="125">
        <v>8</v>
      </c>
      <c r="F26" s="126">
        <v>9</v>
      </c>
      <c r="G26" s="126">
        <v>9</v>
      </c>
      <c r="H26" s="126">
        <v>12</v>
      </c>
      <c r="I26" s="126">
        <v>15</v>
      </c>
      <c r="J26" s="126">
        <v>15</v>
      </c>
      <c r="K26" s="126">
        <v>17</v>
      </c>
      <c r="L26" s="126">
        <v>17</v>
      </c>
      <c r="M26" s="126">
        <v>17</v>
      </c>
      <c r="N26" s="126">
        <v>17</v>
      </c>
      <c r="O26" s="126">
        <v>17</v>
      </c>
      <c r="P26" s="126">
        <v>18</v>
      </c>
      <c r="Q26" s="126">
        <v>18</v>
      </c>
      <c r="R26" s="126">
        <v>19</v>
      </c>
      <c r="S26" s="127">
        <v>22</v>
      </c>
      <c r="T26" s="24">
        <f t="shared" si="0"/>
        <v>15.333333333333334</v>
      </c>
      <c r="U26" s="83">
        <f t="shared" si="1"/>
        <v>2.2222222222222263</v>
      </c>
    </row>
    <row r="27" spans="1:21" ht="15.5" x14ac:dyDescent="0.3">
      <c r="A27" s="20" t="s">
        <v>504</v>
      </c>
      <c r="B27" s="105" t="s">
        <v>505</v>
      </c>
      <c r="C27" s="22">
        <v>608.16999999999996</v>
      </c>
      <c r="D27" s="101">
        <v>100</v>
      </c>
      <c r="E27" s="125">
        <v>5</v>
      </c>
      <c r="F27" s="126">
        <v>8</v>
      </c>
      <c r="G27" s="126">
        <v>9</v>
      </c>
      <c r="H27" s="126">
        <v>13</v>
      </c>
      <c r="I27" s="126">
        <v>13</v>
      </c>
      <c r="J27" s="126">
        <v>15</v>
      </c>
      <c r="K27" s="126">
        <v>15</v>
      </c>
      <c r="L27" s="126">
        <v>15</v>
      </c>
      <c r="M27" s="126">
        <v>15</v>
      </c>
      <c r="N27" s="126">
        <v>15</v>
      </c>
      <c r="O27" s="126">
        <v>15</v>
      </c>
      <c r="P27" s="126">
        <v>15</v>
      </c>
      <c r="Q27" s="126">
        <v>16</v>
      </c>
      <c r="R27" s="126">
        <v>16</v>
      </c>
      <c r="S27" s="127"/>
      <c r="T27" s="24">
        <f t="shared" si="0"/>
        <v>13.214285714285714</v>
      </c>
      <c r="U27" s="83">
        <f t="shared" si="1"/>
        <v>-11.90476190476191</v>
      </c>
    </row>
    <row r="28" spans="1:21" ht="15.5" x14ac:dyDescent="0.3">
      <c r="A28" s="20" t="s">
        <v>506</v>
      </c>
      <c r="B28" s="105" t="s">
        <v>507</v>
      </c>
      <c r="C28" s="22">
        <v>247.72</v>
      </c>
      <c r="D28" s="101">
        <v>100</v>
      </c>
      <c r="E28" s="125">
        <v>2</v>
      </c>
      <c r="F28" s="126">
        <v>14</v>
      </c>
      <c r="G28" s="126">
        <v>15</v>
      </c>
      <c r="H28" s="126">
        <v>15</v>
      </c>
      <c r="I28" s="126">
        <v>16</v>
      </c>
      <c r="J28" s="126">
        <v>17</v>
      </c>
      <c r="K28" s="126">
        <v>17</v>
      </c>
      <c r="L28" s="126">
        <v>17</v>
      </c>
      <c r="M28" s="126">
        <v>17</v>
      </c>
      <c r="N28" s="126">
        <v>17</v>
      </c>
      <c r="O28" s="126">
        <v>17</v>
      </c>
      <c r="P28" s="126">
        <v>17</v>
      </c>
      <c r="Q28" s="126">
        <v>17</v>
      </c>
      <c r="R28" s="126">
        <v>17</v>
      </c>
      <c r="S28" s="127">
        <v>17</v>
      </c>
      <c r="T28" s="24">
        <f t="shared" si="0"/>
        <v>15.466666666666667</v>
      </c>
      <c r="U28" s="83">
        <f t="shared" si="1"/>
        <v>3.111111111111112</v>
      </c>
    </row>
    <row r="29" spans="1:21" ht="15.5" x14ac:dyDescent="0.3">
      <c r="A29" s="20" t="s">
        <v>508</v>
      </c>
      <c r="B29" s="105" t="s">
        <v>509</v>
      </c>
      <c r="C29" s="22">
        <v>254.24</v>
      </c>
      <c r="D29" s="101">
        <v>100</v>
      </c>
      <c r="E29" s="125">
        <v>8</v>
      </c>
      <c r="F29" s="126">
        <v>10</v>
      </c>
      <c r="G29" s="126">
        <v>10</v>
      </c>
      <c r="H29" s="126">
        <v>12</v>
      </c>
      <c r="I29" s="126">
        <v>12</v>
      </c>
      <c r="J29" s="126">
        <v>13</v>
      </c>
      <c r="K29" s="126">
        <v>13</v>
      </c>
      <c r="L29" s="126">
        <v>14</v>
      </c>
      <c r="M29" s="126">
        <v>15</v>
      </c>
      <c r="N29" s="126">
        <v>16</v>
      </c>
      <c r="O29" s="126">
        <v>16</v>
      </c>
      <c r="P29" s="126">
        <v>16</v>
      </c>
      <c r="Q29" s="126">
        <v>16</v>
      </c>
      <c r="R29" s="126">
        <v>17</v>
      </c>
      <c r="S29" s="127">
        <v>20</v>
      </c>
      <c r="T29" s="24">
        <f t="shared" si="0"/>
        <v>13.866666666666667</v>
      </c>
      <c r="U29" s="83">
        <f t="shared" si="1"/>
        <v>-7.5555555555555527</v>
      </c>
    </row>
    <row r="30" spans="1:21" ht="15.5" x14ac:dyDescent="0.3">
      <c r="A30" s="20" t="s">
        <v>510</v>
      </c>
      <c r="B30" s="105" t="s">
        <v>511</v>
      </c>
      <c r="C30" s="22">
        <v>266.25</v>
      </c>
      <c r="D30" s="101">
        <v>100</v>
      </c>
      <c r="E30" s="125">
        <v>5</v>
      </c>
      <c r="F30" s="126">
        <v>6</v>
      </c>
      <c r="G30" s="126">
        <v>6</v>
      </c>
      <c r="H30" s="126">
        <v>9</v>
      </c>
      <c r="I30" s="126">
        <v>14</v>
      </c>
      <c r="J30" s="126">
        <v>14</v>
      </c>
      <c r="K30" s="126">
        <v>15</v>
      </c>
      <c r="L30" s="126">
        <v>15</v>
      </c>
      <c r="M30" s="126">
        <v>16</v>
      </c>
      <c r="N30" s="126">
        <v>16</v>
      </c>
      <c r="O30" s="126">
        <v>16</v>
      </c>
      <c r="P30" s="126">
        <v>16</v>
      </c>
      <c r="Q30" s="126">
        <v>17</v>
      </c>
      <c r="R30" s="126">
        <v>17</v>
      </c>
      <c r="S30" s="127">
        <v>17</v>
      </c>
      <c r="T30" s="24">
        <f t="shared" si="0"/>
        <v>13.266666666666667</v>
      </c>
      <c r="U30" s="83">
        <f t="shared" si="1"/>
        <v>-11.55555555555555</v>
      </c>
    </row>
    <row r="31" spans="1:21" ht="15.5" x14ac:dyDescent="0.3">
      <c r="A31" s="20" t="s">
        <v>512</v>
      </c>
      <c r="B31" s="105" t="s">
        <v>513</v>
      </c>
      <c r="C31" s="22">
        <v>548.65</v>
      </c>
      <c r="D31" s="101">
        <v>100</v>
      </c>
      <c r="E31" s="125">
        <v>4</v>
      </c>
      <c r="F31" s="126">
        <v>5</v>
      </c>
      <c r="G31" s="126">
        <v>5</v>
      </c>
      <c r="H31" s="126">
        <v>5</v>
      </c>
      <c r="I31" s="126">
        <v>11</v>
      </c>
      <c r="J31" s="126">
        <v>13</v>
      </c>
      <c r="K31" s="126">
        <v>13</v>
      </c>
      <c r="L31" s="126">
        <v>14</v>
      </c>
      <c r="M31" s="126">
        <v>14</v>
      </c>
      <c r="N31" s="126">
        <v>15</v>
      </c>
      <c r="O31" s="126">
        <v>16</v>
      </c>
      <c r="P31" s="126">
        <v>16</v>
      </c>
      <c r="Q31" s="126">
        <v>17</v>
      </c>
      <c r="R31" s="126">
        <v>17</v>
      </c>
      <c r="S31" s="127">
        <v>19</v>
      </c>
      <c r="T31" s="24">
        <f t="shared" si="0"/>
        <v>12.266666666666667</v>
      </c>
      <c r="U31" s="83">
        <f t="shared" si="1"/>
        <v>-18.222222222222218</v>
      </c>
    </row>
    <row r="32" spans="1:21" ht="15.5" x14ac:dyDescent="0.3">
      <c r="A32" s="20" t="s">
        <v>514</v>
      </c>
      <c r="B32" s="105" t="s">
        <v>515</v>
      </c>
      <c r="C32" s="22">
        <v>367.06</v>
      </c>
      <c r="D32" s="101">
        <v>100</v>
      </c>
      <c r="E32" s="125">
        <v>8</v>
      </c>
      <c r="F32" s="126">
        <v>9</v>
      </c>
      <c r="G32" s="126">
        <v>12</v>
      </c>
      <c r="H32" s="126">
        <v>14</v>
      </c>
      <c r="I32" s="126">
        <v>16</v>
      </c>
      <c r="J32" s="126">
        <v>16</v>
      </c>
      <c r="K32" s="126">
        <v>16</v>
      </c>
      <c r="L32" s="126">
        <v>17</v>
      </c>
      <c r="M32" s="126">
        <v>17</v>
      </c>
      <c r="N32" s="126">
        <v>17</v>
      </c>
      <c r="O32" s="126">
        <v>17</v>
      </c>
      <c r="P32" s="126">
        <v>17</v>
      </c>
      <c r="Q32" s="126">
        <v>17</v>
      </c>
      <c r="R32" s="126">
        <v>17</v>
      </c>
      <c r="S32" s="127">
        <v>18</v>
      </c>
      <c r="T32" s="24">
        <f t="shared" si="0"/>
        <v>15.2</v>
      </c>
      <c r="U32" s="83">
        <f t="shared" si="1"/>
        <v>1.3333333333333286</v>
      </c>
    </row>
    <row r="33" spans="1:21" ht="15.5" x14ac:dyDescent="0.3">
      <c r="A33" s="20" t="s">
        <v>516</v>
      </c>
      <c r="B33" s="105" t="s">
        <v>517</v>
      </c>
      <c r="C33" s="22">
        <v>438.31</v>
      </c>
      <c r="D33" s="101">
        <v>100</v>
      </c>
      <c r="E33" s="125">
        <v>8</v>
      </c>
      <c r="F33" s="126">
        <v>8</v>
      </c>
      <c r="G33" s="126">
        <v>9</v>
      </c>
      <c r="H33" s="126">
        <v>10</v>
      </c>
      <c r="I33" s="126">
        <v>12</v>
      </c>
      <c r="J33" s="126">
        <v>12</v>
      </c>
      <c r="K33" s="126">
        <v>13</v>
      </c>
      <c r="L33" s="126">
        <v>13</v>
      </c>
      <c r="M33" s="126">
        <v>14</v>
      </c>
      <c r="N33" s="126">
        <v>16</v>
      </c>
      <c r="O33" s="126">
        <v>17</v>
      </c>
      <c r="P33" s="126">
        <v>17</v>
      </c>
      <c r="Q33" s="126">
        <v>17</v>
      </c>
      <c r="R33" s="126">
        <v>17</v>
      </c>
      <c r="S33" s="127">
        <v>19</v>
      </c>
      <c r="T33" s="24">
        <f t="shared" si="0"/>
        <v>13.466666666666667</v>
      </c>
      <c r="U33" s="83">
        <f t="shared" si="1"/>
        <v>-10.222222222222221</v>
      </c>
    </row>
    <row r="34" spans="1:21" ht="15.5" x14ac:dyDescent="0.3">
      <c r="A34" s="20" t="s">
        <v>518</v>
      </c>
      <c r="B34" s="105" t="s">
        <v>519</v>
      </c>
      <c r="C34" s="35" t="s">
        <v>520</v>
      </c>
      <c r="D34" s="101">
        <v>100</v>
      </c>
      <c r="E34" s="125">
        <v>3</v>
      </c>
      <c r="F34" s="126">
        <v>5</v>
      </c>
      <c r="G34" s="126">
        <v>6</v>
      </c>
      <c r="H34" s="126">
        <v>9</v>
      </c>
      <c r="I34" s="126">
        <v>10</v>
      </c>
      <c r="J34" s="126">
        <v>10</v>
      </c>
      <c r="K34" s="126">
        <v>10</v>
      </c>
      <c r="L34" s="126">
        <v>12</v>
      </c>
      <c r="M34" s="126">
        <v>15</v>
      </c>
      <c r="N34" s="126">
        <v>15</v>
      </c>
      <c r="O34" s="126">
        <v>16</v>
      </c>
      <c r="P34" s="126">
        <v>18</v>
      </c>
      <c r="Q34" s="126">
        <v>18</v>
      </c>
      <c r="R34" s="126">
        <v>22</v>
      </c>
      <c r="S34" s="127">
        <v>23</v>
      </c>
      <c r="T34" s="24">
        <f t="shared" si="0"/>
        <v>12.8</v>
      </c>
      <c r="U34" s="83">
        <f t="shared" si="1"/>
        <v>-14.666666666666661</v>
      </c>
    </row>
    <row r="35" spans="1:21" ht="15.5" x14ac:dyDescent="0.3">
      <c r="A35" s="20" t="s">
        <v>521</v>
      </c>
      <c r="B35" s="105" t="s">
        <v>522</v>
      </c>
      <c r="C35" s="35" t="s">
        <v>523</v>
      </c>
      <c r="D35" s="101">
        <v>100</v>
      </c>
      <c r="E35" s="125">
        <v>14</v>
      </c>
      <c r="F35" s="126">
        <v>14</v>
      </c>
      <c r="G35" s="126">
        <v>15</v>
      </c>
      <c r="H35" s="126">
        <v>16</v>
      </c>
      <c r="I35" s="126">
        <v>17</v>
      </c>
      <c r="J35" s="126">
        <v>17</v>
      </c>
      <c r="K35" s="126">
        <v>17</v>
      </c>
      <c r="L35" s="126">
        <v>18</v>
      </c>
      <c r="M35" s="126">
        <v>18</v>
      </c>
      <c r="N35" s="126">
        <v>19</v>
      </c>
      <c r="O35" s="126">
        <v>19</v>
      </c>
      <c r="P35" s="126">
        <v>19</v>
      </c>
      <c r="Q35" s="126">
        <v>20</v>
      </c>
      <c r="R35" s="126">
        <v>20</v>
      </c>
      <c r="S35" s="127">
        <v>23</v>
      </c>
      <c r="T35" s="24">
        <f t="shared" si="0"/>
        <v>17.733333333333334</v>
      </c>
      <c r="U35" s="83">
        <f t="shared" si="1"/>
        <v>18.222222222222229</v>
      </c>
    </row>
    <row r="36" spans="1:21" ht="15.5" x14ac:dyDescent="0.3">
      <c r="A36" s="20" t="s">
        <v>524</v>
      </c>
      <c r="B36" s="105" t="s">
        <v>525</v>
      </c>
      <c r="C36" s="35" t="s">
        <v>526</v>
      </c>
      <c r="D36" s="101">
        <v>100</v>
      </c>
      <c r="E36" s="125">
        <v>6</v>
      </c>
      <c r="F36" s="126">
        <v>8</v>
      </c>
      <c r="G36" s="126">
        <v>13</v>
      </c>
      <c r="H36" s="126">
        <v>13</v>
      </c>
      <c r="I36" s="126">
        <v>15</v>
      </c>
      <c r="J36" s="126">
        <v>15</v>
      </c>
      <c r="K36" s="126">
        <v>15</v>
      </c>
      <c r="L36" s="126">
        <v>16</v>
      </c>
      <c r="M36" s="126">
        <v>16</v>
      </c>
      <c r="N36" s="126">
        <v>16</v>
      </c>
      <c r="O36" s="126">
        <v>17</v>
      </c>
      <c r="P36" s="126">
        <v>17</v>
      </c>
      <c r="Q36" s="126">
        <v>17</v>
      </c>
      <c r="R36" s="126">
        <v>17</v>
      </c>
      <c r="S36" s="127">
        <v>19</v>
      </c>
      <c r="T36" s="24">
        <f t="shared" si="0"/>
        <v>14.666666666666666</v>
      </c>
      <c r="U36" s="83">
        <f t="shared" si="1"/>
        <v>-2.2222222222222263</v>
      </c>
    </row>
    <row r="37" spans="1:21" ht="15.5" x14ac:dyDescent="0.3">
      <c r="A37" s="20" t="s">
        <v>527</v>
      </c>
      <c r="B37" s="105" t="s">
        <v>528</v>
      </c>
      <c r="C37" s="24">
        <v>575.67999999999995</v>
      </c>
      <c r="D37" s="101">
        <v>100</v>
      </c>
      <c r="E37" s="125">
        <v>9</v>
      </c>
      <c r="F37" s="126">
        <v>9</v>
      </c>
      <c r="G37" s="126">
        <v>15</v>
      </c>
      <c r="H37" s="126">
        <v>15</v>
      </c>
      <c r="I37" s="126">
        <v>15</v>
      </c>
      <c r="J37" s="126">
        <v>15</v>
      </c>
      <c r="K37" s="126">
        <v>17</v>
      </c>
      <c r="L37" s="126">
        <v>17</v>
      </c>
      <c r="M37" s="126">
        <v>17</v>
      </c>
      <c r="N37" s="126">
        <v>17</v>
      </c>
      <c r="O37" s="126">
        <v>17</v>
      </c>
      <c r="P37" s="126">
        <v>17</v>
      </c>
      <c r="Q37" s="126">
        <v>17</v>
      </c>
      <c r="R37" s="126">
        <v>17</v>
      </c>
      <c r="S37" s="127">
        <v>22</v>
      </c>
      <c r="T37" s="24">
        <f t="shared" si="0"/>
        <v>15.733333333333333</v>
      </c>
      <c r="U37" s="83">
        <f t="shared" si="1"/>
        <v>4.888888888888884</v>
      </c>
    </row>
    <row r="38" spans="1:21" ht="15.5" x14ac:dyDescent="0.3">
      <c r="A38" s="20" t="s">
        <v>529</v>
      </c>
      <c r="B38" s="105" t="s">
        <v>530</v>
      </c>
      <c r="C38" s="24">
        <v>179.24</v>
      </c>
      <c r="D38" s="101">
        <v>100</v>
      </c>
      <c r="E38" s="125">
        <v>2</v>
      </c>
      <c r="F38" s="126">
        <v>3</v>
      </c>
      <c r="G38" s="126">
        <v>4</v>
      </c>
      <c r="H38" s="126">
        <v>14</v>
      </c>
      <c r="I38" s="126">
        <v>16</v>
      </c>
      <c r="J38" s="126">
        <v>17</v>
      </c>
      <c r="K38" s="126">
        <v>18</v>
      </c>
      <c r="L38" s="126">
        <v>18</v>
      </c>
      <c r="M38" s="126">
        <v>18</v>
      </c>
      <c r="N38" s="126">
        <v>18</v>
      </c>
      <c r="O38" s="126">
        <v>18</v>
      </c>
      <c r="P38" s="126">
        <v>19</v>
      </c>
      <c r="Q38" s="126">
        <v>19</v>
      </c>
      <c r="R38" s="126">
        <v>20</v>
      </c>
      <c r="S38" s="127">
        <v>22</v>
      </c>
      <c r="T38" s="24">
        <f t="shared" si="0"/>
        <v>15.066666666666666</v>
      </c>
      <c r="U38" s="83">
        <f t="shared" si="1"/>
        <v>0.44444444444444287</v>
      </c>
    </row>
    <row r="39" spans="1:21" ht="15.5" x14ac:dyDescent="0.3">
      <c r="A39" s="20" t="s">
        <v>531</v>
      </c>
      <c r="B39" s="105" t="s">
        <v>532</v>
      </c>
      <c r="C39" s="35" t="s">
        <v>533</v>
      </c>
      <c r="D39" s="101">
        <v>100</v>
      </c>
      <c r="E39" s="125">
        <v>5</v>
      </c>
      <c r="F39" s="126">
        <v>8</v>
      </c>
      <c r="G39" s="126">
        <v>13</v>
      </c>
      <c r="H39" s="126">
        <v>16</v>
      </c>
      <c r="I39" s="126">
        <v>17</v>
      </c>
      <c r="J39" s="126">
        <v>17</v>
      </c>
      <c r="K39" s="126">
        <v>17</v>
      </c>
      <c r="L39" s="126">
        <v>17</v>
      </c>
      <c r="M39" s="126">
        <v>17</v>
      </c>
      <c r="N39" s="126">
        <v>17</v>
      </c>
      <c r="O39" s="126">
        <v>18</v>
      </c>
      <c r="P39" s="126">
        <v>19</v>
      </c>
      <c r="Q39" s="126">
        <v>19</v>
      </c>
      <c r="R39" s="126">
        <v>20</v>
      </c>
      <c r="S39" s="127">
        <v>22</v>
      </c>
      <c r="T39" s="24">
        <f t="shared" si="0"/>
        <v>16.133333333333333</v>
      </c>
      <c r="U39" s="83">
        <f t="shared" si="1"/>
        <v>7.5555555555555527</v>
      </c>
    </row>
    <row r="40" spans="1:21" ht="15.5" x14ac:dyDescent="0.3">
      <c r="A40" s="20" t="s">
        <v>534</v>
      </c>
      <c r="B40" s="20" t="s">
        <v>535</v>
      </c>
      <c r="C40" s="22">
        <v>403.21</v>
      </c>
      <c r="D40" s="101">
        <v>100</v>
      </c>
      <c r="E40" s="125">
        <v>1</v>
      </c>
      <c r="F40" s="126">
        <v>9</v>
      </c>
      <c r="G40" s="126">
        <v>9</v>
      </c>
      <c r="H40" s="126">
        <v>11</v>
      </c>
      <c r="I40" s="126">
        <v>12</v>
      </c>
      <c r="J40" s="126">
        <v>13</v>
      </c>
      <c r="K40" s="126">
        <v>14</v>
      </c>
      <c r="L40" s="126">
        <v>16</v>
      </c>
      <c r="M40" s="126">
        <v>16</v>
      </c>
      <c r="N40" s="126">
        <v>17</v>
      </c>
      <c r="O40" s="126">
        <v>17</v>
      </c>
      <c r="P40" s="126">
        <v>18</v>
      </c>
      <c r="Q40" s="126">
        <v>18</v>
      </c>
      <c r="R40" s="126">
        <v>19</v>
      </c>
      <c r="S40" s="127">
        <v>19</v>
      </c>
      <c r="T40" s="24">
        <f t="shared" si="0"/>
        <v>13.933333333333334</v>
      </c>
      <c r="U40" s="83">
        <f t="shared" si="1"/>
        <v>-7.1111111111111098</v>
      </c>
    </row>
    <row r="41" spans="1:21" ht="15.5" x14ac:dyDescent="0.3">
      <c r="A41" s="20" t="s">
        <v>536</v>
      </c>
      <c r="B41" s="20" t="s">
        <v>537</v>
      </c>
      <c r="C41" s="22">
        <v>456.44</v>
      </c>
      <c r="D41" s="101">
        <v>100</v>
      </c>
      <c r="E41" s="125">
        <v>4</v>
      </c>
      <c r="F41" s="126">
        <v>6</v>
      </c>
      <c r="G41" s="126">
        <v>9</v>
      </c>
      <c r="H41" s="126">
        <v>11</v>
      </c>
      <c r="I41" s="126">
        <v>15</v>
      </c>
      <c r="J41" s="126">
        <v>15</v>
      </c>
      <c r="K41" s="126">
        <v>15</v>
      </c>
      <c r="L41" s="126">
        <v>16</v>
      </c>
      <c r="M41" s="126">
        <v>16</v>
      </c>
      <c r="N41" s="126">
        <v>16</v>
      </c>
      <c r="O41" s="126">
        <v>16</v>
      </c>
      <c r="P41" s="126">
        <v>16</v>
      </c>
      <c r="Q41" s="126">
        <v>17</v>
      </c>
      <c r="R41" s="126">
        <v>19</v>
      </c>
      <c r="S41" s="127">
        <v>19</v>
      </c>
      <c r="T41" s="24">
        <f t="shared" si="0"/>
        <v>14</v>
      </c>
      <c r="U41" s="83">
        <f t="shared" si="1"/>
        <v>-6.666666666666667</v>
      </c>
    </row>
    <row r="42" spans="1:21" ht="15.5" x14ac:dyDescent="0.3">
      <c r="A42" s="20" t="s">
        <v>538</v>
      </c>
      <c r="B42" s="20" t="s">
        <v>539</v>
      </c>
      <c r="C42" s="22">
        <v>407.44</v>
      </c>
      <c r="D42" s="101">
        <v>100</v>
      </c>
      <c r="E42" s="125">
        <v>3</v>
      </c>
      <c r="F42" s="126">
        <v>6</v>
      </c>
      <c r="G42" s="126">
        <v>7</v>
      </c>
      <c r="H42" s="126">
        <v>7</v>
      </c>
      <c r="I42" s="126">
        <v>7</v>
      </c>
      <c r="J42" s="126">
        <v>9</v>
      </c>
      <c r="K42" s="126">
        <v>10</v>
      </c>
      <c r="L42" s="126">
        <v>13</v>
      </c>
      <c r="M42" s="126">
        <v>15</v>
      </c>
      <c r="N42" s="126">
        <v>15</v>
      </c>
      <c r="O42" s="126">
        <v>15</v>
      </c>
      <c r="P42" s="126">
        <v>16</v>
      </c>
      <c r="Q42" s="126">
        <v>17</v>
      </c>
      <c r="R42" s="126">
        <v>17</v>
      </c>
      <c r="S42" s="127">
        <v>18</v>
      </c>
      <c r="T42" s="24">
        <f t="shared" si="0"/>
        <v>11.666666666666666</v>
      </c>
      <c r="U42" s="83">
        <f t="shared" si="1"/>
        <v>-22.222222222222225</v>
      </c>
    </row>
    <row r="43" spans="1:21" ht="15.5" x14ac:dyDescent="0.3">
      <c r="A43" s="20" t="s">
        <v>540</v>
      </c>
      <c r="B43" s="21" t="s">
        <v>541</v>
      </c>
      <c r="C43" s="22">
        <v>296.32</v>
      </c>
      <c r="D43" s="101">
        <v>100</v>
      </c>
      <c r="E43" s="125">
        <v>9</v>
      </c>
      <c r="F43" s="126">
        <v>12</v>
      </c>
      <c r="G43" s="126">
        <v>15</v>
      </c>
      <c r="H43" s="126">
        <v>15</v>
      </c>
      <c r="I43" s="126">
        <v>15</v>
      </c>
      <c r="J43" s="126">
        <v>15</v>
      </c>
      <c r="K43" s="126">
        <v>16</v>
      </c>
      <c r="L43" s="126">
        <v>16</v>
      </c>
      <c r="M43" s="126">
        <v>16</v>
      </c>
      <c r="N43" s="126">
        <v>16</v>
      </c>
      <c r="O43" s="126">
        <v>17</v>
      </c>
      <c r="P43" s="126">
        <v>17</v>
      </c>
      <c r="Q43" s="126">
        <v>18</v>
      </c>
      <c r="R43" s="126">
        <v>18</v>
      </c>
      <c r="S43" s="127">
        <v>19</v>
      </c>
      <c r="T43" s="24">
        <f t="shared" si="0"/>
        <v>15.6</v>
      </c>
      <c r="U43" s="83">
        <f t="shared" si="1"/>
        <v>3.9999999999999973</v>
      </c>
    </row>
    <row r="44" spans="1:21" ht="15.5" x14ac:dyDescent="0.3">
      <c r="A44" s="20" t="s">
        <v>542</v>
      </c>
      <c r="B44" s="106" t="s">
        <v>543</v>
      </c>
      <c r="C44" s="22">
        <v>348.85</v>
      </c>
      <c r="D44" s="101">
        <v>100</v>
      </c>
      <c r="E44" s="125">
        <v>9</v>
      </c>
      <c r="F44" s="126">
        <v>13</v>
      </c>
      <c r="G44" s="126">
        <v>14</v>
      </c>
      <c r="H44" s="126">
        <v>15</v>
      </c>
      <c r="I44" s="126">
        <v>15</v>
      </c>
      <c r="J44" s="126">
        <v>15</v>
      </c>
      <c r="K44" s="126">
        <v>15</v>
      </c>
      <c r="L44" s="126">
        <v>15</v>
      </c>
      <c r="M44" s="126">
        <v>16</v>
      </c>
      <c r="N44" s="126">
        <v>17</v>
      </c>
      <c r="O44" s="126">
        <v>17</v>
      </c>
      <c r="P44" s="126">
        <v>17</v>
      </c>
      <c r="Q44" s="126">
        <v>22</v>
      </c>
      <c r="R44" s="126">
        <v>24</v>
      </c>
      <c r="S44" s="127">
        <v>16</v>
      </c>
      <c r="T44" s="24">
        <f t="shared" si="0"/>
        <v>16</v>
      </c>
      <c r="U44" s="83">
        <f t="shared" si="1"/>
        <v>6.666666666666667</v>
      </c>
    </row>
    <row r="45" spans="1:21" ht="15.5" x14ac:dyDescent="0.3">
      <c r="A45" s="20" t="s">
        <v>544</v>
      </c>
      <c r="B45" s="106" t="s">
        <v>545</v>
      </c>
      <c r="C45" s="22">
        <v>236.31</v>
      </c>
      <c r="D45" s="101">
        <v>100</v>
      </c>
      <c r="E45" s="125">
        <v>9</v>
      </c>
      <c r="F45" s="126">
        <v>15</v>
      </c>
      <c r="G45" s="126">
        <v>15</v>
      </c>
      <c r="H45" s="126">
        <v>15</v>
      </c>
      <c r="I45" s="126">
        <v>16</v>
      </c>
      <c r="J45" s="126">
        <v>16</v>
      </c>
      <c r="K45" s="126">
        <v>16</v>
      </c>
      <c r="L45" s="126">
        <v>16</v>
      </c>
      <c r="M45" s="126">
        <v>17</v>
      </c>
      <c r="N45" s="126">
        <v>17</v>
      </c>
      <c r="O45" s="126">
        <v>18</v>
      </c>
      <c r="P45" s="126">
        <v>18</v>
      </c>
      <c r="Q45" s="126">
        <v>21</v>
      </c>
      <c r="R45" s="126">
        <v>16</v>
      </c>
      <c r="S45" s="127">
        <v>16</v>
      </c>
      <c r="T45" s="24">
        <f t="shared" si="0"/>
        <v>16.066666666666666</v>
      </c>
      <c r="U45" s="83">
        <f t="shared" si="1"/>
        <v>7.1111111111111098</v>
      </c>
    </row>
    <row r="46" spans="1:21" ht="15.5" x14ac:dyDescent="0.3">
      <c r="A46" s="20" t="s">
        <v>546</v>
      </c>
      <c r="B46" s="20" t="s">
        <v>547</v>
      </c>
      <c r="C46" s="22">
        <v>525.59</v>
      </c>
      <c r="D46" s="101">
        <v>100</v>
      </c>
      <c r="E46" s="125">
        <v>8</v>
      </c>
      <c r="F46" s="126">
        <v>9</v>
      </c>
      <c r="G46" s="126">
        <v>9</v>
      </c>
      <c r="H46" s="126">
        <v>13</v>
      </c>
      <c r="I46" s="126">
        <v>15</v>
      </c>
      <c r="J46" s="126">
        <v>16</v>
      </c>
      <c r="K46" s="126">
        <v>17</v>
      </c>
      <c r="L46" s="126">
        <v>17</v>
      </c>
      <c r="M46" s="126">
        <v>17</v>
      </c>
      <c r="N46" s="126">
        <v>18</v>
      </c>
      <c r="O46" s="126">
        <v>20</v>
      </c>
      <c r="P46" s="126">
        <v>20</v>
      </c>
      <c r="Q46" s="126">
        <v>21</v>
      </c>
      <c r="R46" s="126"/>
      <c r="S46" s="127"/>
      <c r="T46" s="24">
        <f t="shared" si="0"/>
        <v>15.384615384615385</v>
      </c>
      <c r="U46" s="83">
        <f t="shared" si="1"/>
        <v>2.564102564102567</v>
      </c>
    </row>
    <row r="47" spans="1:21" ht="15.5" x14ac:dyDescent="0.3">
      <c r="A47" s="20" t="s">
        <v>548</v>
      </c>
      <c r="B47" s="20" t="s">
        <v>549</v>
      </c>
      <c r="C47" s="22">
        <v>453.44</v>
      </c>
      <c r="D47" s="101">
        <v>100</v>
      </c>
      <c r="E47" s="125">
        <v>11</v>
      </c>
      <c r="F47" s="126">
        <v>11</v>
      </c>
      <c r="G47" s="126">
        <v>13</v>
      </c>
      <c r="H47" s="126">
        <v>15</v>
      </c>
      <c r="I47" s="126">
        <v>15</v>
      </c>
      <c r="J47" s="126">
        <v>15</v>
      </c>
      <c r="K47" s="126">
        <v>16</v>
      </c>
      <c r="L47" s="126">
        <v>17</v>
      </c>
      <c r="M47" s="126">
        <v>17</v>
      </c>
      <c r="N47" s="126">
        <v>18</v>
      </c>
      <c r="O47" s="126">
        <v>19</v>
      </c>
      <c r="P47" s="126">
        <v>20</v>
      </c>
      <c r="Q47" s="126">
        <v>21</v>
      </c>
      <c r="R47" s="126">
        <v>21</v>
      </c>
      <c r="S47" s="127">
        <v>21</v>
      </c>
      <c r="T47" s="24">
        <f t="shared" si="0"/>
        <v>16.666666666666668</v>
      </c>
      <c r="U47" s="83">
        <f t="shared" si="1"/>
        <v>11.11111111111112</v>
      </c>
    </row>
    <row r="48" spans="1:21" ht="15.5" x14ac:dyDescent="0.3">
      <c r="A48" s="20" t="s">
        <v>550</v>
      </c>
      <c r="B48" s="20" t="s">
        <v>551</v>
      </c>
      <c r="C48" s="22">
        <v>370.32</v>
      </c>
      <c r="D48" s="101">
        <v>100</v>
      </c>
      <c r="E48" s="125">
        <v>9</v>
      </c>
      <c r="F48" s="126">
        <v>9</v>
      </c>
      <c r="G48" s="126">
        <v>15</v>
      </c>
      <c r="H48" s="126">
        <v>15</v>
      </c>
      <c r="I48" s="126">
        <v>16</v>
      </c>
      <c r="J48" s="126">
        <v>16</v>
      </c>
      <c r="K48" s="126">
        <v>17</v>
      </c>
      <c r="L48" s="126">
        <v>17</v>
      </c>
      <c r="M48" s="126">
        <v>18</v>
      </c>
      <c r="N48" s="126">
        <v>19</v>
      </c>
      <c r="O48" s="126">
        <v>20</v>
      </c>
      <c r="P48" s="126"/>
      <c r="Q48" s="126"/>
      <c r="R48" s="126"/>
      <c r="S48" s="127"/>
      <c r="T48" s="24">
        <f t="shared" si="0"/>
        <v>15.545454545454545</v>
      </c>
      <c r="U48" s="83">
        <f t="shared" si="1"/>
        <v>3.6363636363636336</v>
      </c>
    </row>
    <row r="49" spans="1:21" ht="15.5" x14ac:dyDescent="0.3">
      <c r="A49" s="20" t="s">
        <v>552</v>
      </c>
      <c r="B49" s="20" t="s">
        <v>553</v>
      </c>
      <c r="C49" s="35" t="s">
        <v>554</v>
      </c>
      <c r="D49" s="101">
        <v>100</v>
      </c>
      <c r="E49" s="125">
        <v>12</v>
      </c>
      <c r="F49" s="126">
        <v>14</v>
      </c>
      <c r="G49" s="126">
        <v>16</v>
      </c>
      <c r="H49" s="126">
        <v>16</v>
      </c>
      <c r="I49" s="126">
        <v>16</v>
      </c>
      <c r="J49" s="126">
        <v>17</v>
      </c>
      <c r="K49" s="126">
        <v>17</v>
      </c>
      <c r="L49" s="126">
        <v>17</v>
      </c>
      <c r="M49" s="126"/>
      <c r="N49" s="126"/>
      <c r="O49" s="126"/>
      <c r="P49" s="126"/>
      <c r="Q49" s="126"/>
      <c r="R49" s="126"/>
      <c r="S49" s="127"/>
      <c r="T49" s="24">
        <f t="shared" si="0"/>
        <v>15.625</v>
      </c>
      <c r="U49" s="83">
        <f t="shared" si="1"/>
        <v>4.1666666666666661</v>
      </c>
    </row>
    <row r="50" spans="1:21" ht="15.5" x14ac:dyDescent="0.3">
      <c r="A50" s="20" t="s">
        <v>555</v>
      </c>
      <c r="B50" s="20" t="s">
        <v>556</v>
      </c>
      <c r="C50" s="35" t="s">
        <v>557</v>
      </c>
      <c r="D50" s="101">
        <v>100</v>
      </c>
      <c r="E50" s="125">
        <v>5</v>
      </c>
      <c r="F50" s="126">
        <v>7</v>
      </c>
      <c r="G50" s="126">
        <v>8</v>
      </c>
      <c r="H50" s="126">
        <v>10</v>
      </c>
      <c r="I50" s="126">
        <v>14</v>
      </c>
      <c r="J50" s="126">
        <v>16</v>
      </c>
      <c r="K50" s="126">
        <v>16</v>
      </c>
      <c r="L50" s="126">
        <v>17</v>
      </c>
      <c r="M50" s="126">
        <v>17</v>
      </c>
      <c r="N50" s="126">
        <v>18</v>
      </c>
      <c r="O50" s="126">
        <v>21</v>
      </c>
      <c r="P50" s="126"/>
      <c r="Q50" s="126"/>
      <c r="R50" s="126"/>
      <c r="S50" s="127"/>
      <c r="T50" s="24">
        <f t="shared" si="0"/>
        <v>13.545454545454545</v>
      </c>
      <c r="U50" s="83">
        <f t="shared" si="1"/>
        <v>-9.696969696969699</v>
      </c>
    </row>
    <row r="51" spans="1:21" ht="15.5" x14ac:dyDescent="0.3">
      <c r="A51" s="20" t="s">
        <v>558</v>
      </c>
      <c r="B51" s="20" t="s">
        <v>559</v>
      </c>
      <c r="C51" s="24">
        <v>339.41</v>
      </c>
      <c r="D51" s="101">
        <v>100</v>
      </c>
      <c r="E51" s="125">
        <v>10</v>
      </c>
      <c r="F51" s="126">
        <v>13</v>
      </c>
      <c r="G51" s="126">
        <v>15</v>
      </c>
      <c r="H51" s="126">
        <v>15</v>
      </c>
      <c r="I51" s="126">
        <v>16</v>
      </c>
      <c r="J51" s="126">
        <v>16</v>
      </c>
      <c r="K51" s="126">
        <v>16</v>
      </c>
      <c r="L51" s="126">
        <v>17</v>
      </c>
      <c r="M51" s="126">
        <v>17</v>
      </c>
      <c r="N51" s="126">
        <v>17</v>
      </c>
      <c r="O51" s="126">
        <v>17</v>
      </c>
      <c r="P51" s="126">
        <v>17</v>
      </c>
      <c r="Q51" s="126"/>
      <c r="R51" s="126"/>
      <c r="S51" s="127"/>
      <c r="T51" s="24">
        <f t="shared" si="0"/>
        <v>15.5</v>
      </c>
      <c r="U51" s="83">
        <f t="shared" si="1"/>
        <v>3.3333333333333335</v>
      </c>
    </row>
    <row r="52" spans="1:21" ht="15.5" x14ac:dyDescent="0.3">
      <c r="A52" s="20" t="s">
        <v>560</v>
      </c>
      <c r="B52" s="20" t="s">
        <v>561</v>
      </c>
      <c r="C52" s="22">
        <v>390.86</v>
      </c>
      <c r="D52" s="101">
        <v>100</v>
      </c>
      <c r="E52" s="125">
        <v>4</v>
      </c>
      <c r="F52" s="126">
        <v>5</v>
      </c>
      <c r="G52" s="126">
        <v>12</v>
      </c>
      <c r="H52" s="126">
        <v>15</v>
      </c>
      <c r="I52" s="126">
        <v>15</v>
      </c>
      <c r="J52" s="126">
        <v>15</v>
      </c>
      <c r="K52" s="126">
        <v>15</v>
      </c>
      <c r="L52" s="126">
        <v>15</v>
      </c>
      <c r="M52" s="126">
        <v>16</v>
      </c>
      <c r="N52" s="126">
        <v>16</v>
      </c>
      <c r="O52" s="126">
        <v>16</v>
      </c>
      <c r="P52" s="126">
        <v>17</v>
      </c>
      <c r="Q52" s="126">
        <v>17</v>
      </c>
      <c r="R52" s="126">
        <v>18</v>
      </c>
      <c r="S52" s="127"/>
      <c r="T52" s="24">
        <f t="shared" si="0"/>
        <v>14</v>
      </c>
      <c r="U52" s="83">
        <f t="shared" si="1"/>
        <v>-6.666666666666667</v>
      </c>
    </row>
    <row r="53" spans="1:21" ht="15.5" x14ac:dyDescent="0.3">
      <c r="A53" s="20" t="s">
        <v>562</v>
      </c>
      <c r="B53" s="20" t="s">
        <v>563</v>
      </c>
      <c r="C53" s="22">
        <v>536.14</v>
      </c>
      <c r="D53" s="101">
        <v>100</v>
      </c>
      <c r="E53" s="125">
        <v>3</v>
      </c>
      <c r="F53" s="126">
        <v>5</v>
      </c>
      <c r="G53" s="126">
        <v>6</v>
      </c>
      <c r="H53" s="126">
        <v>8</v>
      </c>
      <c r="I53" s="126">
        <v>12</v>
      </c>
      <c r="J53" s="126">
        <v>15</v>
      </c>
      <c r="K53" s="126">
        <v>15</v>
      </c>
      <c r="L53" s="126">
        <v>15</v>
      </c>
      <c r="M53" s="126">
        <v>15</v>
      </c>
      <c r="N53" s="126">
        <v>15</v>
      </c>
      <c r="O53" s="126">
        <v>16</v>
      </c>
      <c r="P53" s="126">
        <v>16</v>
      </c>
      <c r="Q53" s="126">
        <v>17</v>
      </c>
      <c r="R53" s="126">
        <v>17</v>
      </c>
      <c r="S53" s="127"/>
      <c r="T53" s="24">
        <f t="shared" si="0"/>
        <v>12.5</v>
      </c>
      <c r="U53" s="83">
        <f t="shared" si="1"/>
        <v>-16.666666666666664</v>
      </c>
    </row>
    <row r="54" spans="1:21" ht="15.5" x14ac:dyDescent="0.3">
      <c r="A54" s="20" t="s">
        <v>564</v>
      </c>
      <c r="B54" s="20" t="s">
        <v>565</v>
      </c>
      <c r="C54" s="22">
        <v>382.88</v>
      </c>
      <c r="D54" s="101">
        <v>100</v>
      </c>
      <c r="E54" s="125">
        <v>2</v>
      </c>
      <c r="F54" s="126">
        <v>8</v>
      </c>
      <c r="G54" s="126">
        <v>10</v>
      </c>
      <c r="H54" s="126">
        <v>11</v>
      </c>
      <c r="I54" s="126">
        <v>11</v>
      </c>
      <c r="J54" s="126">
        <v>12</v>
      </c>
      <c r="K54" s="126">
        <v>13</v>
      </c>
      <c r="L54" s="126">
        <v>14</v>
      </c>
      <c r="M54" s="126">
        <v>14</v>
      </c>
      <c r="N54" s="126">
        <v>14</v>
      </c>
      <c r="O54" s="126">
        <v>14</v>
      </c>
      <c r="P54" s="126">
        <v>15</v>
      </c>
      <c r="Q54" s="126"/>
      <c r="R54" s="126"/>
      <c r="S54" s="127"/>
      <c r="T54" s="24">
        <f t="shared" si="0"/>
        <v>11.5</v>
      </c>
      <c r="U54" s="83">
        <f t="shared" si="1"/>
        <v>-23.333333333333332</v>
      </c>
    </row>
    <row r="55" spans="1:21" ht="15.5" x14ac:dyDescent="0.3">
      <c r="A55" s="20" t="s">
        <v>566</v>
      </c>
      <c r="B55" s="20" t="s">
        <v>567</v>
      </c>
      <c r="C55" s="22">
        <v>320.88</v>
      </c>
      <c r="D55" s="101">
        <v>100</v>
      </c>
      <c r="E55" s="125">
        <v>6</v>
      </c>
      <c r="F55" s="126">
        <v>10</v>
      </c>
      <c r="G55" s="126">
        <v>10</v>
      </c>
      <c r="H55" s="126">
        <v>10</v>
      </c>
      <c r="I55" s="126">
        <v>12</v>
      </c>
      <c r="J55" s="126">
        <v>13</v>
      </c>
      <c r="K55" s="126">
        <v>15</v>
      </c>
      <c r="L55" s="126">
        <v>16</v>
      </c>
      <c r="M55" s="126">
        <v>17</v>
      </c>
      <c r="N55" s="126">
        <v>18</v>
      </c>
      <c r="O55" s="126">
        <v>18</v>
      </c>
      <c r="P55" s="126">
        <v>20</v>
      </c>
      <c r="Q55" s="126"/>
      <c r="R55" s="126"/>
      <c r="S55" s="127"/>
      <c r="T55" s="24">
        <f t="shared" si="0"/>
        <v>13.75</v>
      </c>
      <c r="U55" s="83">
        <f t="shared" si="1"/>
        <v>-8.3333333333333321</v>
      </c>
    </row>
    <row r="56" spans="1:21" ht="15.5" x14ac:dyDescent="0.3">
      <c r="A56" s="20" t="s">
        <v>568</v>
      </c>
      <c r="B56" s="20" t="s">
        <v>569</v>
      </c>
      <c r="C56" s="22">
        <v>461.81</v>
      </c>
      <c r="D56" s="101">
        <v>100</v>
      </c>
      <c r="E56" s="125">
        <v>7</v>
      </c>
      <c r="F56" s="126">
        <v>8</v>
      </c>
      <c r="G56" s="126">
        <v>9</v>
      </c>
      <c r="H56" s="126">
        <v>10</v>
      </c>
      <c r="I56" s="126">
        <v>12</v>
      </c>
      <c r="J56" s="126">
        <v>14</v>
      </c>
      <c r="K56" s="126">
        <v>15</v>
      </c>
      <c r="L56" s="126">
        <v>15</v>
      </c>
      <c r="M56" s="126">
        <v>17</v>
      </c>
      <c r="N56" s="126">
        <v>17</v>
      </c>
      <c r="O56" s="126">
        <v>17</v>
      </c>
      <c r="P56" s="126">
        <v>19</v>
      </c>
      <c r="Q56" s="126">
        <v>19</v>
      </c>
      <c r="R56" s="126">
        <v>22</v>
      </c>
      <c r="S56" s="127">
        <v>23</v>
      </c>
      <c r="T56" s="24">
        <f t="shared" si="0"/>
        <v>14.933333333333334</v>
      </c>
      <c r="U56" s="83">
        <f t="shared" si="1"/>
        <v>-0.44444444444444287</v>
      </c>
    </row>
    <row r="57" spans="1:21" ht="15.5" x14ac:dyDescent="0.3">
      <c r="A57" s="20" t="s">
        <v>570</v>
      </c>
      <c r="B57" s="20" t="s">
        <v>571</v>
      </c>
      <c r="C57" s="22">
        <v>373.87</v>
      </c>
      <c r="D57" s="101">
        <v>100</v>
      </c>
      <c r="E57" s="125">
        <v>10</v>
      </c>
      <c r="F57" s="126">
        <v>11</v>
      </c>
      <c r="G57" s="126">
        <v>13</v>
      </c>
      <c r="H57" s="126">
        <v>15</v>
      </c>
      <c r="I57" s="126">
        <v>15</v>
      </c>
      <c r="J57" s="126">
        <v>15</v>
      </c>
      <c r="K57" s="126">
        <v>16</v>
      </c>
      <c r="L57" s="126">
        <v>16</v>
      </c>
      <c r="M57" s="126">
        <v>16</v>
      </c>
      <c r="N57" s="126">
        <v>16</v>
      </c>
      <c r="O57" s="126">
        <v>17</v>
      </c>
      <c r="P57" s="126">
        <v>17</v>
      </c>
      <c r="Q57" s="126">
        <v>18</v>
      </c>
      <c r="R57" s="126">
        <v>18</v>
      </c>
      <c r="S57" s="127">
        <v>20</v>
      </c>
      <c r="T57" s="24">
        <f t="shared" si="0"/>
        <v>15.533333333333333</v>
      </c>
      <c r="U57" s="83">
        <f t="shared" si="1"/>
        <v>3.5555555555555549</v>
      </c>
    </row>
    <row r="58" spans="1:21" ht="15.5" x14ac:dyDescent="0.3">
      <c r="A58" s="20" t="s">
        <v>572</v>
      </c>
      <c r="B58" s="20" t="s">
        <v>573</v>
      </c>
      <c r="C58" s="22">
        <v>291.82</v>
      </c>
      <c r="D58" s="101">
        <v>100</v>
      </c>
      <c r="E58" s="125">
        <v>6</v>
      </c>
      <c r="F58" s="126">
        <v>6</v>
      </c>
      <c r="G58" s="126">
        <v>12</v>
      </c>
      <c r="H58" s="126">
        <v>13</v>
      </c>
      <c r="I58" s="126">
        <v>14</v>
      </c>
      <c r="J58" s="126">
        <v>15</v>
      </c>
      <c r="K58" s="126">
        <v>16</v>
      </c>
      <c r="L58" s="126">
        <v>16</v>
      </c>
      <c r="M58" s="126">
        <v>16</v>
      </c>
      <c r="N58" s="126">
        <v>17</v>
      </c>
      <c r="O58" s="126">
        <v>17</v>
      </c>
      <c r="P58" s="126">
        <v>17</v>
      </c>
      <c r="Q58" s="126">
        <v>17</v>
      </c>
      <c r="R58" s="126">
        <v>21</v>
      </c>
      <c r="S58" s="127"/>
      <c r="T58" s="24">
        <f t="shared" si="0"/>
        <v>14.5</v>
      </c>
      <c r="U58" s="83">
        <f t="shared" si="1"/>
        <v>-3.3333333333333335</v>
      </c>
    </row>
    <row r="59" spans="1:21" ht="15.5" x14ac:dyDescent="0.3">
      <c r="A59" s="20" t="s">
        <v>574</v>
      </c>
      <c r="B59" s="107" t="s">
        <v>575</v>
      </c>
      <c r="C59" s="22">
        <v>323.86</v>
      </c>
      <c r="D59" s="101">
        <v>100</v>
      </c>
      <c r="E59" s="125">
        <v>5</v>
      </c>
      <c r="F59" s="126">
        <v>6</v>
      </c>
      <c r="G59" s="126">
        <v>6</v>
      </c>
      <c r="H59" s="126">
        <v>7</v>
      </c>
      <c r="I59" s="126">
        <v>7</v>
      </c>
      <c r="J59" s="126">
        <v>10</v>
      </c>
      <c r="K59" s="126">
        <v>10</v>
      </c>
      <c r="L59" s="126">
        <v>10</v>
      </c>
      <c r="M59" s="126">
        <v>10</v>
      </c>
      <c r="N59" s="126">
        <v>13</v>
      </c>
      <c r="O59" s="126">
        <v>13</v>
      </c>
      <c r="P59" s="126">
        <v>14</v>
      </c>
      <c r="Q59" s="126">
        <v>15</v>
      </c>
      <c r="R59" s="126">
        <v>15</v>
      </c>
      <c r="S59" s="127"/>
      <c r="T59" s="24">
        <f t="shared" si="0"/>
        <v>10.071428571428571</v>
      </c>
      <c r="U59" s="83">
        <f t="shared" si="1"/>
        <v>-32.857142857142854</v>
      </c>
    </row>
    <row r="60" spans="1:21" ht="15.5" x14ac:dyDescent="0.3">
      <c r="A60" s="20" t="s">
        <v>576</v>
      </c>
      <c r="B60" s="108" t="s">
        <v>577</v>
      </c>
      <c r="C60" s="22">
        <v>469.97</v>
      </c>
      <c r="D60" s="101">
        <v>100</v>
      </c>
      <c r="E60" s="125">
        <v>4</v>
      </c>
      <c r="F60" s="126">
        <v>9</v>
      </c>
      <c r="G60" s="126">
        <v>9</v>
      </c>
      <c r="H60" s="126">
        <v>13</v>
      </c>
      <c r="I60" s="126">
        <v>13</v>
      </c>
      <c r="J60" s="126">
        <v>14</v>
      </c>
      <c r="K60" s="126">
        <v>14</v>
      </c>
      <c r="L60" s="126">
        <v>15</v>
      </c>
      <c r="M60" s="126">
        <v>15</v>
      </c>
      <c r="N60" s="126">
        <v>15</v>
      </c>
      <c r="O60" s="126">
        <v>16</v>
      </c>
      <c r="P60" s="126">
        <v>16</v>
      </c>
      <c r="Q60" s="126">
        <v>17</v>
      </c>
      <c r="R60" s="126">
        <v>17</v>
      </c>
      <c r="S60" s="127">
        <v>17</v>
      </c>
      <c r="T60" s="24">
        <f t="shared" si="0"/>
        <v>13.6</v>
      </c>
      <c r="U60" s="83">
        <f t="shared" si="1"/>
        <v>-9.3333333333333357</v>
      </c>
    </row>
    <row r="61" spans="1:21" ht="15.5" x14ac:dyDescent="0.3">
      <c r="A61" s="20" t="s">
        <v>578</v>
      </c>
      <c r="B61" s="109" t="s">
        <v>579</v>
      </c>
      <c r="C61" s="22">
        <v>459.96</v>
      </c>
      <c r="D61" s="101">
        <v>100</v>
      </c>
      <c r="E61" s="125">
        <v>3</v>
      </c>
      <c r="F61" s="126">
        <v>5</v>
      </c>
      <c r="G61" s="126">
        <v>9</v>
      </c>
      <c r="H61" s="126">
        <v>10</v>
      </c>
      <c r="I61" s="126">
        <v>15</v>
      </c>
      <c r="J61" s="126">
        <v>16</v>
      </c>
      <c r="K61" s="126">
        <v>16</v>
      </c>
      <c r="L61" s="126">
        <v>16</v>
      </c>
      <c r="M61" s="126">
        <v>16</v>
      </c>
      <c r="N61" s="126">
        <v>17</v>
      </c>
      <c r="O61" s="126">
        <v>18</v>
      </c>
      <c r="P61" s="126">
        <v>19</v>
      </c>
      <c r="Q61" s="126">
        <v>21</v>
      </c>
      <c r="R61" s="126"/>
      <c r="S61" s="127"/>
      <c r="T61" s="24">
        <f t="shared" si="0"/>
        <v>13.923076923076923</v>
      </c>
      <c r="U61" s="83">
        <f t="shared" si="1"/>
        <v>-7.179487179487178</v>
      </c>
    </row>
    <row r="62" spans="1:21" ht="15.5" x14ac:dyDescent="0.3">
      <c r="A62" s="20" t="s">
        <v>580</v>
      </c>
      <c r="B62" s="109" t="s">
        <v>581</v>
      </c>
      <c r="C62" s="22">
        <v>505.95</v>
      </c>
      <c r="D62" s="101">
        <v>100</v>
      </c>
      <c r="E62" s="125">
        <v>9</v>
      </c>
      <c r="F62" s="126">
        <v>10</v>
      </c>
      <c r="G62" s="126">
        <v>14</v>
      </c>
      <c r="H62" s="126">
        <v>15</v>
      </c>
      <c r="I62" s="126">
        <v>15</v>
      </c>
      <c r="J62" s="126">
        <v>15</v>
      </c>
      <c r="K62" s="126">
        <v>16</v>
      </c>
      <c r="L62" s="126">
        <v>16</v>
      </c>
      <c r="M62" s="126">
        <v>16</v>
      </c>
      <c r="N62" s="126">
        <v>16</v>
      </c>
      <c r="O62" s="126">
        <v>16</v>
      </c>
      <c r="P62" s="126">
        <v>16</v>
      </c>
      <c r="Q62" s="126">
        <v>18</v>
      </c>
      <c r="R62" s="126"/>
      <c r="S62" s="127"/>
      <c r="T62" s="24">
        <f t="shared" si="0"/>
        <v>14.76923076923077</v>
      </c>
      <c r="U62" s="83">
        <f t="shared" si="1"/>
        <v>-1.538461538461533</v>
      </c>
    </row>
    <row r="63" spans="1:21" ht="15.5" x14ac:dyDescent="0.3">
      <c r="A63" s="20" t="s">
        <v>582</v>
      </c>
      <c r="B63" s="109" t="s">
        <v>583</v>
      </c>
      <c r="C63" s="22">
        <v>463.61</v>
      </c>
      <c r="D63" s="101">
        <v>100</v>
      </c>
      <c r="E63" s="125">
        <v>9</v>
      </c>
      <c r="F63" s="126">
        <v>15</v>
      </c>
      <c r="G63" s="126">
        <v>15</v>
      </c>
      <c r="H63" s="126">
        <v>16</v>
      </c>
      <c r="I63" s="126">
        <v>17</v>
      </c>
      <c r="J63" s="126">
        <v>17</v>
      </c>
      <c r="K63" s="126">
        <v>17</v>
      </c>
      <c r="L63" s="126">
        <v>17</v>
      </c>
      <c r="M63" s="126">
        <v>18</v>
      </c>
      <c r="N63" s="126">
        <v>18</v>
      </c>
      <c r="O63" s="126">
        <v>18</v>
      </c>
      <c r="P63" s="126">
        <v>19</v>
      </c>
      <c r="Q63" s="126">
        <v>19</v>
      </c>
      <c r="R63" s="126"/>
      <c r="S63" s="127"/>
      <c r="T63" s="24">
        <f t="shared" si="0"/>
        <v>16.53846153846154</v>
      </c>
      <c r="U63" s="83">
        <f t="shared" si="1"/>
        <v>10.256410256410268</v>
      </c>
    </row>
    <row r="64" spans="1:21" ht="15.5" x14ac:dyDescent="0.3">
      <c r="A64" s="20" t="s">
        <v>584</v>
      </c>
      <c r="B64" s="109" t="s">
        <v>585</v>
      </c>
      <c r="C64" s="22">
        <v>406.86</v>
      </c>
      <c r="D64" s="101">
        <v>100</v>
      </c>
      <c r="E64" s="125">
        <v>11</v>
      </c>
      <c r="F64" s="126">
        <v>11</v>
      </c>
      <c r="G64" s="126">
        <v>13</v>
      </c>
      <c r="H64" s="126">
        <v>15</v>
      </c>
      <c r="I64" s="126">
        <v>15</v>
      </c>
      <c r="J64" s="126">
        <v>15</v>
      </c>
      <c r="K64" s="126">
        <v>16</v>
      </c>
      <c r="L64" s="126">
        <v>17</v>
      </c>
      <c r="M64" s="126">
        <v>17</v>
      </c>
      <c r="N64" s="126">
        <v>18</v>
      </c>
      <c r="O64" s="126">
        <v>18</v>
      </c>
      <c r="P64" s="126">
        <v>18</v>
      </c>
      <c r="Q64" s="126">
        <v>19</v>
      </c>
      <c r="R64" s="126">
        <v>20</v>
      </c>
      <c r="S64" s="127"/>
      <c r="T64" s="24">
        <f t="shared" si="0"/>
        <v>15.928571428571429</v>
      </c>
      <c r="U64" s="83">
        <f t="shared" si="1"/>
        <v>6.1904761904761925</v>
      </c>
    </row>
    <row r="65" spans="1:21" ht="15.5" x14ac:dyDescent="0.3">
      <c r="A65" s="20" t="s">
        <v>586</v>
      </c>
      <c r="B65" s="109" t="s">
        <v>587</v>
      </c>
      <c r="C65" s="24">
        <v>471.67</v>
      </c>
      <c r="D65" s="101">
        <v>100</v>
      </c>
      <c r="E65" s="125">
        <v>6</v>
      </c>
      <c r="F65" s="126">
        <v>9</v>
      </c>
      <c r="G65" s="126">
        <v>10</v>
      </c>
      <c r="H65" s="126">
        <v>10</v>
      </c>
      <c r="I65" s="126">
        <v>11</v>
      </c>
      <c r="J65" s="126">
        <v>12</v>
      </c>
      <c r="K65" s="126">
        <v>13</v>
      </c>
      <c r="L65" s="126">
        <v>15</v>
      </c>
      <c r="M65" s="126">
        <v>15</v>
      </c>
      <c r="N65" s="126">
        <v>16</v>
      </c>
      <c r="O65" s="126">
        <v>16</v>
      </c>
      <c r="P65" s="126">
        <v>16</v>
      </c>
      <c r="Q65" s="126">
        <v>18</v>
      </c>
      <c r="R65" s="126"/>
      <c r="S65" s="127"/>
      <c r="T65" s="24">
        <f t="shared" si="0"/>
        <v>12.846153846153847</v>
      </c>
      <c r="U65" s="83">
        <f t="shared" si="1"/>
        <v>-14.358974358974356</v>
      </c>
    </row>
    <row r="66" spans="1:21" ht="15.5" x14ac:dyDescent="0.3">
      <c r="A66" s="20" t="s">
        <v>588</v>
      </c>
      <c r="B66" s="109" t="s">
        <v>589</v>
      </c>
      <c r="C66" s="22">
        <v>463.87</v>
      </c>
      <c r="D66" s="101">
        <v>100</v>
      </c>
      <c r="E66" s="125">
        <v>4</v>
      </c>
      <c r="F66" s="126">
        <v>9</v>
      </c>
      <c r="G66" s="126">
        <v>10</v>
      </c>
      <c r="H66" s="126">
        <v>13</v>
      </c>
      <c r="I66" s="126">
        <v>13</v>
      </c>
      <c r="J66" s="126">
        <v>15</v>
      </c>
      <c r="K66" s="126">
        <v>15</v>
      </c>
      <c r="L66" s="126">
        <v>16</v>
      </c>
      <c r="M66" s="126">
        <v>18</v>
      </c>
      <c r="N66" s="126"/>
      <c r="O66" s="126"/>
      <c r="P66" s="126"/>
      <c r="Q66" s="126"/>
      <c r="R66" s="126"/>
      <c r="S66" s="127"/>
      <c r="T66" s="24">
        <f t="shared" si="0"/>
        <v>12.555555555555555</v>
      </c>
      <c r="U66" s="83">
        <f t="shared" si="1"/>
        <v>-16.296296296296298</v>
      </c>
    </row>
    <row r="67" spans="1:21" ht="15.5" x14ac:dyDescent="0.3">
      <c r="A67" s="20" t="s">
        <v>590</v>
      </c>
      <c r="B67" s="109" t="s">
        <v>591</v>
      </c>
      <c r="C67" s="22">
        <v>356.42</v>
      </c>
      <c r="D67" s="101">
        <v>100</v>
      </c>
      <c r="E67" s="125">
        <v>5</v>
      </c>
      <c r="F67" s="126">
        <v>5</v>
      </c>
      <c r="G67" s="126">
        <v>9</v>
      </c>
      <c r="H67" s="126">
        <v>15</v>
      </c>
      <c r="I67" s="126">
        <v>15</v>
      </c>
      <c r="J67" s="126">
        <v>15</v>
      </c>
      <c r="K67" s="126">
        <v>15</v>
      </c>
      <c r="L67" s="126">
        <v>16</v>
      </c>
      <c r="M67" s="126">
        <v>16</v>
      </c>
      <c r="N67" s="126">
        <v>16</v>
      </c>
      <c r="O67" s="126">
        <v>16</v>
      </c>
      <c r="P67" s="126">
        <v>16</v>
      </c>
      <c r="Q67" s="126">
        <v>19</v>
      </c>
      <c r="R67" s="126">
        <v>19</v>
      </c>
      <c r="S67" s="127">
        <v>21</v>
      </c>
      <c r="T67" s="24">
        <f t="shared" si="0"/>
        <v>14.533333333333333</v>
      </c>
      <c r="U67" s="83">
        <f t="shared" si="1"/>
        <v>-3.111111111111112</v>
      </c>
    </row>
    <row r="68" spans="1:21" ht="15.5" x14ac:dyDescent="0.3">
      <c r="A68" s="20" t="s">
        <v>592</v>
      </c>
      <c r="B68" s="109" t="s">
        <v>593</v>
      </c>
      <c r="C68" s="35" t="s">
        <v>594</v>
      </c>
      <c r="D68" s="101">
        <v>100</v>
      </c>
      <c r="E68" s="125">
        <v>5</v>
      </c>
      <c r="F68" s="126">
        <v>5</v>
      </c>
      <c r="G68" s="126">
        <v>13</v>
      </c>
      <c r="H68" s="126">
        <v>13</v>
      </c>
      <c r="I68" s="126">
        <v>13</v>
      </c>
      <c r="J68" s="126">
        <v>14</v>
      </c>
      <c r="K68" s="126">
        <v>15</v>
      </c>
      <c r="L68" s="126">
        <v>15</v>
      </c>
      <c r="M68" s="126">
        <v>15</v>
      </c>
      <c r="N68" s="126">
        <v>16</v>
      </c>
      <c r="O68" s="126">
        <v>16</v>
      </c>
      <c r="P68" s="126">
        <v>16</v>
      </c>
      <c r="Q68" s="126">
        <v>16</v>
      </c>
      <c r="R68" s="126">
        <v>17</v>
      </c>
      <c r="S68" s="127">
        <v>17</v>
      </c>
      <c r="T68" s="24">
        <f t="shared" ref="T68:T131" si="2">AVERAGE(E68:S68)</f>
        <v>13.733333333333333</v>
      </c>
      <c r="U68" s="83">
        <f t="shared" si="1"/>
        <v>-8.44444444444445</v>
      </c>
    </row>
    <row r="69" spans="1:21" ht="15.5" x14ac:dyDescent="0.3">
      <c r="A69" s="20" t="s">
        <v>595</v>
      </c>
      <c r="B69" s="109" t="s">
        <v>596</v>
      </c>
      <c r="C69" s="35" t="s">
        <v>597</v>
      </c>
      <c r="D69" s="101">
        <v>100</v>
      </c>
      <c r="E69" s="125">
        <v>9</v>
      </c>
      <c r="F69" s="126">
        <v>11</v>
      </c>
      <c r="G69" s="126">
        <v>14</v>
      </c>
      <c r="H69" s="126">
        <v>15</v>
      </c>
      <c r="I69" s="126">
        <v>15</v>
      </c>
      <c r="J69" s="126">
        <v>15</v>
      </c>
      <c r="K69" s="126">
        <v>16</v>
      </c>
      <c r="L69" s="126">
        <v>16</v>
      </c>
      <c r="M69" s="126">
        <v>17</v>
      </c>
      <c r="N69" s="126">
        <v>17</v>
      </c>
      <c r="O69" s="126">
        <v>17</v>
      </c>
      <c r="P69" s="126">
        <v>19</v>
      </c>
      <c r="Q69" s="126">
        <v>21</v>
      </c>
      <c r="R69" s="126">
        <v>22</v>
      </c>
      <c r="S69" s="127">
        <v>16</v>
      </c>
      <c r="T69" s="24">
        <f t="shared" si="2"/>
        <v>16</v>
      </c>
      <c r="U69" s="83">
        <f t="shared" ref="U69:U132" si="3">(T69-15)/15*100</f>
        <v>6.666666666666667</v>
      </c>
    </row>
    <row r="70" spans="1:21" ht="15.5" x14ac:dyDescent="0.3">
      <c r="A70" s="20" t="s">
        <v>578</v>
      </c>
      <c r="B70" s="109" t="s">
        <v>598</v>
      </c>
      <c r="C70" s="35" t="s">
        <v>599</v>
      </c>
      <c r="D70" s="101">
        <v>100</v>
      </c>
      <c r="E70" s="125">
        <v>3</v>
      </c>
      <c r="F70" s="126">
        <v>5</v>
      </c>
      <c r="G70" s="126">
        <v>6</v>
      </c>
      <c r="H70" s="126">
        <v>8</v>
      </c>
      <c r="I70" s="126">
        <v>10</v>
      </c>
      <c r="J70" s="126">
        <v>11</v>
      </c>
      <c r="K70" s="126">
        <v>13</v>
      </c>
      <c r="L70" s="126">
        <v>17</v>
      </c>
      <c r="M70" s="126">
        <v>17</v>
      </c>
      <c r="N70" s="126">
        <v>19</v>
      </c>
      <c r="O70" s="126">
        <v>19</v>
      </c>
      <c r="P70" s="126">
        <v>19</v>
      </c>
      <c r="Q70" s="126">
        <v>21</v>
      </c>
      <c r="R70" s="126"/>
      <c r="S70" s="127"/>
      <c r="T70" s="24">
        <f t="shared" si="2"/>
        <v>12.923076923076923</v>
      </c>
      <c r="U70" s="83">
        <f t="shared" si="3"/>
        <v>-13.846153846153845</v>
      </c>
    </row>
    <row r="71" spans="1:21" ht="15.5" x14ac:dyDescent="0.3">
      <c r="A71" s="20" t="s">
        <v>600</v>
      </c>
      <c r="B71" s="109" t="s">
        <v>601</v>
      </c>
      <c r="C71" s="35" t="s">
        <v>602</v>
      </c>
      <c r="D71" s="101">
        <v>100</v>
      </c>
      <c r="E71" s="125">
        <v>3</v>
      </c>
      <c r="F71" s="126">
        <v>10</v>
      </c>
      <c r="G71" s="126">
        <v>10</v>
      </c>
      <c r="H71" s="126">
        <v>15</v>
      </c>
      <c r="I71" s="126">
        <v>15</v>
      </c>
      <c r="J71" s="126">
        <v>15</v>
      </c>
      <c r="K71" s="126">
        <v>16</v>
      </c>
      <c r="L71" s="126">
        <v>16</v>
      </c>
      <c r="M71" s="126">
        <v>17</v>
      </c>
      <c r="N71" s="126">
        <v>18</v>
      </c>
      <c r="O71" s="126">
        <v>18</v>
      </c>
      <c r="P71" s="126">
        <v>19</v>
      </c>
      <c r="Q71" s="126">
        <v>19</v>
      </c>
      <c r="R71" s="126">
        <v>19</v>
      </c>
      <c r="S71" s="127">
        <v>21</v>
      </c>
      <c r="T71" s="24">
        <f t="shared" si="2"/>
        <v>15.4</v>
      </c>
      <c r="U71" s="83">
        <f t="shared" si="3"/>
        <v>2.6666666666666687</v>
      </c>
    </row>
    <row r="72" spans="1:21" ht="15.5" x14ac:dyDescent="0.3">
      <c r="A72" s="20" t="s">
        <v>603</v>
      </c>
      <c r="B72" s="109" t="s">
        <v>604</v>
      </c>
      <c r="C72" s="24">
        <v>432.49</v>
      </c>
      <c r="D72" s="101">
        <v>100</v>
      </c>
      <c r="E72" s="125">
        <v>3</v>
      </c>
      <c r="F72" s="126">
        <v>4</v>
      </c>
      <c r="G72" s="126">
        <v>6</v>
      </c>
      <c r="H72" s="126">
        <v>9</v>
      </c>
      <c r="I72" s="126">
        <v>11</v>
      </c>
      <c r="J72" s="126">
        <v>11</v>
      </c>
      <c r="K72" s="126">
        <v>12</v>
      </c>
      <c r="L72" s="126">
        <v>13</v>
      </c>
      <c r="M72" s="126">
        <v>14</v>
      </c>
      <c r="N72" s="126">
        <v>15</v>
      </c>
      <c r="O72" s="126">
        <v>15</v>
      </c>
      <c r="P72" s="126">
        <v>15</v>
      </c>
      <c r="Q72" s="126">
        <v>15</v>
      </c>
      <c r="R72" s="126">
        <v>16</v>
      </c>
      <c r="S72" s="127">
        <v>17</v>
      </c>
      <c r="T72" s="24">
        <f t="shared" si="2"/>
        <v>11.733333333333333</v>
      </c>
      <c r="U72" s="83">
        <f t="shared" si="3"/>
        <v>-21.777777777777782</v>
      </c>
    </row>
    <row r="73" spans="1:21" ht="15.5" x14ac:dyDescent="0.3">
      <c r="A73" s="20" t="s">
        <v>605</v>
      </c>
      <c r="B73" s="109" t="s">
        <v>606</v>
      </c>
      <c r="C73" s="35" t="s">
        <v>607</v>
      </c>
      <c r="D73" s="101">
        <v>100</v>
      </c>
      <c r="E73" s="125">
        <v>1</v>
      </c>
      <c r="F73" s="126">
        <v>1</v>
      </c>
      <c r="G73" s="126">
        <v>7</v>
      </c>
      <c r="H73" s="126">
        <v>10</v>
      </c>
      <c r="I73" s="126">
        <v>10</v>
      </c>
      <c r="J73" s="126">
        <v>11</v>
      </c>
      <c r="K73" s="126">
        <v>12</v>
      </c>
      <c r="L73" s="126">
        <v>13</v>
      </c>
      <c r="M73" s="126">
        <v>14</v>
      </c>
      <c r="N73" s="126">
        <v>14</v>
      </c>
      <c r="O73" s="126">
        <v>14</v>
      </c>
      <c r="P73" s="126">
        <v>17</v>
      </c>
      <c r="Q73" s="126">
        <v>17</v>
      </c>
      <c r="R73" s="126">
        <v>17</v>
      </c>
      <c r="S73" s="127">
        <v>20</v>
      </c>
      <c r="T73" s="24">
        <f t="shared" si="2"/>
        <v>11.866666666666667</v>
      </c>
      <c r="U73" s="83">
        <f t="shared" si="3"/>
        <v>-20.888888888888886</v>
      </c>
    </row>
    <row r="74" spans="1:21" ht="15.5" x14ac:dyDescent="0.3">
      <c r="A74" s="20" t="s">
        <v>608</v>
      </c>
      <c r="B74" s="109" t="s">
        <v>609</v>
      </c>
      <c r="C74" s="35" t="s">
        <v>610</v>
      </c>
      <c r="D74" s="101">
        <v>100</v>
      </c>
      <c r="E74" s="125">
        <v>2</v>
      </c>
      <c r="F74" s="126">
        <v>8</v>
      </c>
      <c r="G74" s="126">
        <v>9</v>
      </c>
      <c r="H74" s="126">
        <v>10</v>
      </c>
      <c r="I74" s="126">
        <v>11</v>
      </c>
      <c r="J74" s="126">
        <v>11</v>
      </c>
      <c r="K74" s="126">
        <v>13</v>
      </c>
      <c r="L74" s="126">
        <v>14</v>
      </c>
      <c r="M74" s="126">
        <v>15</v>
      </c>
      <c r="N74" s="126">
        <v>15</v>
      </c>
      <c r="O74" s="126">
        <v>16</v>
      </c>
      <c r="P74" s="126">
        <v>17</v>
      </c>
      <c r="Q74" s="126"/>
      <c r="R74" s="126"/>
      <c r="S74" s="127"/>
      <c r="T74" s="24">
        <f t="shared" si="2"/>
        <v>11.75</v>
      </c>
      <c r="U74" s="83">
        <f t="shared" si="3"/>
        <v>-21.666666666666668</v>
      </c>
    </row>
    <row r="75" spans="1:21" ht="15.5" x14ac:dyDescent="0.3">
      <c r="A75" s="20" t="s">
        <v>611</v>
      </c>
      <c r="B75" s="109" t="s">
        <v>612</v>
      </c>
      <c r="C75" s="35" t="s">
        <v>613</v>
      </c>
      <c r="D75" s="101">
        <v>100</v>
      </c>
      <c r="E75" s="125">
        <v>12</v>
      </c>
      <c r="F75" s="126">
        <v>12</v>
      </c>
      <c r="G75" s="126">
        <v>16</v>
      </c>
      <c r="H75" s="126">
        <v>17</v>
      </c>
      <c r="I75" s="126">
        <v>17</v>
      </c>
      <c r="J75" s="126">
        <v>17</v>
      </c>
      <c r="K75" s="126">
        <v>17</v>
      </c>
      <c r="L75" s="126">
        <v>17</v>
      </c>
      <c r="M75" s="126">
        <v>17</v>
      </c>
      <c r="N75" s="126">
        <v>17</v>
      </c>
      <c r="O75" s="126">
        <v>18</v>
      </c>
      <c r="P75" s="126">
        <v>18</v>
      </c>
      <c r="Q75" s="126">
        <v>19</v>
      </c>
      <c r="R75" s="126">
        <v>19</v>
      </c>
      <c r="S75" s="127">
        <v>22</v>
      </c>
      <c r="T75" s="24">
        <f t="shared" si="2"/>
        <v>17</v>
      </c>
      <c r="U75" s="83">
        <f t="shared" si="3"/>
        <v>13.333333333333334</v>
      </c>
    </row>
    <row r="76" spans="1:21" ht="15.5" x14ac:dyDescent="0.3">
      <c r="A76" s="20" t="s">
        <v>614</v>
      </c>
      <c r="B76" s="20" t="s">
        <v>615</v>
      </c>
      <c r="C76" s="22">
        <v>357.32</v>
      </c>
      <c r="D76" s="101">
        <v>100</v>
      </c>
      <c r="E76" s="125">
        <v>5</v>
      </c>
      <c r="F76" s="126">
        <v>10</v>
      </c>
      <c r="G76" s="126">
        <v>10</v>
      </c>
      <c r="H76" s="126">
        <v>12</v>
      </c>
      <c r="I76" s="126">
        <v>13</v>
      </c>
      <c r="J76" s="126">
        <v>15</v>
      </c>
      <c r="K76" s="126">
        <v>16</v>
      </c>
      <c r="L76" s="126">
        <v>16</v>
      </c>
      <c r="M76" s="126">
        <v>17</v>
      </c>
      <c r="N76" s="126">
        <v>17</v>
      </c>
      <c r="O76" s="126">
        <v>17</v>
      </c>
      <c r="P76" s="126">
        <v>17</v>
      </c>
      <c r="Q76" s="126">
        <v>17</v>
      </c>
      <c r="R76" s="126">
        <v>18</v>
      </c>
      <c r="S76" s="127">
        <v>18</v>
      </c>
      <c r="T76" s="24">
        <f t="shared" si="2"/>
        <v>14.533333333333333</v>
      </c>
      <c r="U76" s="83">
        <f t="shared" si="3"/>
        <v>-3.111111111111112</v>
      </c>
    </row>
    <row r="77" spans="1:21" ht="15.5" x14ac:dyDescent="0.3">
      <c r="A77" s="20" t="s">
        <v>616</v>
      </c>
      <c r="B77" s="20" t="s">
        <v>617</v>
      </c>
      <c r="C77" s="22">
        <v>337.45</v>
      </c>
      <c r="D77" s="101">
        <v>100</v>
      </c>
      <c r="E77" s="125">
        <v>2</v>
      </c>
      <c r="F77" s="126">
        <v>2</v>
      </c>
      <c r="G77" s="126">
        <v>3</v>
      </c>
      <c r="H77" s="126">
        <v>8</v>
      </c>
      <c r="I77" s="126">
        <v>10</v>
      </c>
      <c r="J77" s="126">
        <v>10</v>
      </c>
      <c r="K77" s="126">
        <v>11</v>
      </c>
      <c r="L77" s="126">
        <v>11</v>
      </c>
      <c r="M77" s="126">
        <v>12</v>
      </c>
      <c r="N77" s="126">
        <v>14</v>
      </c>
      <c r="O77" s="126">
        <v>16</v>
      </c>
      <c r="P77" s="126">
        <v>16</v>
      </c>
      <c r="Q77" s="126">
        <v>17</v>
      </c>
      <c r="R77" s="126">
        <v>17</v>
      </c>
      <c r="S77" s="127">
        <v>18</v>
      </c>
      <c r="T77" s="24">
        <f t="shared" si="2"/>
        <v>11.133333333333333</v>
      </c>
      <c r="U77" s="83">
        <f t="shared" si="3"/>
        <v>-25.777777777777782</v>
      </c>
    </row>
    <row r="78" spans="1:21" ht="15.5" x14ac:dyDescent="0.3">
      <c r="A78" s="20" t="s">
        <v>618</v>
      </c>
      <c r="B78" s="20" t="s">
        <v>619</v>
      </c>
      <c r="C78" s="22">
        <v>306.39999999999998</v>
      </c>
      <c r="D78" s="101">
        <v>100</v>
      </c>
      <c r="E78" s="125">
        <v>10</v>
      </c>
      <c r="F78" s="126">
        <v>10</v>
      </c>
      <c r="G78" s="126">
        <v>10</v>
      </c>
      <c r="H78" s="126">
        <v>15</v>
      </c>
      <c r="I78" s="126">
        <v>15</v>
      </c>
      <c r="J78" s="126">
        <v>15</v>
      </c>
      <c r="K78" s="126">
        <v>15</v>
      </c>
      <c r="L78" s="126">
        <v>16</v>
      </c>
      <c r="M78" s="126">
        <v>16</v>
      </c>
      <c r="N78" s="126">
        <v>16</v>
      </c>
      <c r="O78" s="126">
        <v>16</v>
      </c>
      <c r="P78" s="126">
        <v>17</v>
      </c>
      <c r="Q78" s="126">
        <v>17</v>
      </c>
      <c r="R78" s="126">
        <v>19</v>
      </c>
      <c r="S78" s="127">
        <v>20</v>
      </c>
      <c r="T78" s="24">
        <f t="shared" si="2"/>
        <v>15.133333333333333</v>
      </c>
      <c r="U78" s="83">
        <f t="shared" si="3"/>
        <v>0.88888888888888573</v>
      </c>
    </row>
    <row r="79" spans="1:21" ht="15.5" x14ac:dyDescent="0.3">
      <c r="A79" s="20" t="s">
        <v>620</v>
      </c>
      <c r="B79" s="20" t="s">
        <v>621</v>
      </c>
      <c r="C79" s="22">
        <v>345.42</v>
      </c>
      <c r="D79" s="101">
        <v>100</v>
      </c>
      <c r="E79" s="125">
        <v>2</v>
      </c>
      <c r="F79" s="126">
        <v>8</v>
      </c>
      <c r="G79" s="126">
        <v>9</v>
      </c>
      <c r="H79" s="126">
        <v>10</v>
      </c>
      <c r="I79" s="126">
        <v>13</v>
      </c>
      <c r="J79" s="126">
        <v>13</v>
      </c>
      <c r="K79" s="126">
        <v>14</v>
      </c>
      <c r="L79" s="126">
        <v>15</v>
      </c>
      <c r="M79" s="126">
        <v>15</v>
      </c>
      <c r="N79" s="126">
        <v>15</v>
      </c>
      <c r="O79" s="126">
        <v>15</v>
      </c>
      <c r="P79" s="126">
        <v>15</v>
      </c>
      <c r="Q79" s="126">
        <v>15</v>
      </c>
      <c r="R79" s="126">
        <v>16</v>
      </c>
      <c r="S79" s="127">
        <v>17</v>
      </c>
      <c r="T79" s="24">
        <f t="shared" si="2"/>
        <v>12.8</v>
      </c>
      <c r="U79" s="83">
        <f t="shared" si="3"/>
        <v>-14.666666666666661</v>
      </c>
    </row>
    <row r="80" spans="1:21" ht="15.5" x14ac:dyDescent="0.3">
      <c r="A80" s="20" t="s">
        <v>622</v>
      </c>
      <c r="B80" s="20" t="s">
        <v>623</v>
      </c>
      <c r="C80" s="22">
        <v>153.13999999999999</v>
      </c>
      <c r="D80" s="101">
        <v>100</v>
      </c>
      <c r="E80" s="125">
        <v>3</v>
      </c>
      <c r="F80" s="126">
        <v>3</v>
      </c>
      <c r="G80" s="126">
        <v>5</v>
      </c>
      <c r="H80" s="126">
        <v>11</v>
      </c>
      <c r="I80" s="126">
        <v>12</v>
      </c>
      <c r="J80" s="126">
        <v>13</v>
      </c>
      <c r="K80" s="126">
        <v>15</v>
      </c>
      <c r="L80" s="126">
        <v>15</v>
      </c>
      <c r="M80" s="126">
        <v>15</v>
      </c>
      <c r="N80" s="126">
        <v>15</v>
      </c>
      <c r="O80" s="126">
        <v>16</v>
      </c>
      <c r="P80" s="126">
        <v>17</v>
      </c>
      <c r="Q80" s="126"/>
      <c r="R80" s="126"/>
      <c r="S80" s="127"/>
      <c r="T80" s="24">
        <f t="shared" si="2"/>
        <v>11.666666666666666</v>
      </c>
      <c r="U80" s="83">
        <f t="shared" si="3"/>
        <v>-22.222222222222225</v>
      </c>
    </row>
    <row r="81" spans="1:21" ht="15.5" x14ac:dyDescent="0.3">
      <c r="A81" s="20" t="s">
        <v>624</v>
      </c>
      <c r="B81" s="20" t="s">
        <v>625</v>
      </c>
      <c r="C81" s="22">
        <v>350.86</v>
      </c>
      <c r="D81" s="101">
        <v>100</v>
      </c>
      <c r="E81" s="125">
        <v>3</v>
      </c>
      <c r="F81" s="126">
        <v>3</v>
      </c>
      <c r="G81" s="126">
        <v>9</v>
      </c>
      <c r="H81" s="126">
        <v>10</v>
      </c>
      <c r="I81" s="126">
        <v>11</v>
      </c>
      <c r="J81" s="126">
        <v>16</v>
      </c>
      <c r="K81" s="126">
        <v>16</v>
      </c>
      <c r="L81" s="126">
        <v>17</v>
      </c>
      <c r="M81" s="126">
        <v>17</v>
      </c>
      <c r="N81" s="126">
        <v>17</v>
      </c>
      <c r="O81" s="126">
        <v>18</v>
      </c>
      <c r="P81" s="126">
        <v>18</v>
      </c>
      <c r="Q81" s="126">
        <v>18</v>
      </c>
      <c r="R81" s="126">
        <v>18</v>
      </c>
      <c r="S81" s="127">
        <v>23</v>
      </c>
      <c r="T81" s="24">
        <f t="shared" si="2"/>
        <v>14.266666666666667</v>
      </c>
      <c r="U81" s="83">
        <f t="shared" si="3"/>
        <v>-4.888888888888884</v>
      </c>
    </row>
    <row r="82" spans="1:21" ht="15.5" x14ac:dyDescent="0.3">
      <c r="A82" s="20" t="s">
        <v>626</v>
      </c>
      <c r="B82" s="20" t="s">
        <v>627</v>
      </c>
      <c r="C82" s="22">
        <v>146.34</v>
      </c>
      <c r="D82" s="101">
        <v>100</v>
      </c>
      <c r="E82" s="125">
        <v>3</v>
      </c>
      <c r="F82" s="126">
        <v>5</v>
      </c>
      <c r="G82" s="126">
        <v>5</v>
      </c>
      <c r="H82" s="126">
        <v>9</v>
      </c>
      <c r="I82" s="126">
        <v>9</v>
      </c>
      <c r="J82" s="126">
        <v>13</v>
      </c>
      <c r="K82" s="126">
        <v>14</v>
      </c>
      <c r="L82" s="126">
        <v>14</v>
      </c>
      <c r="M82" s="126">
        <v>14</v>
      </c>
      <c r="N82" s="126">
        <v>15</v>
      </c>
      <c r="O82" s="126">
        <v>15</v>
      </c>
      <c r="P82" s="126">
        <v>15</v>
      </c>
      <c r="Q82" s="126">
        <v>16</v>
      </c>
      <c r="R82" s="126">
        <v>16</v>
      </c>
      <c r="S82" s="127"/>
      <c r="T82" s="24">
        <f t="shared" si="2"/>
        <v>11.642857142857142</v>
      </c>
      <c r="U82" s="83">
        <f t="shared" si="3"/>
        <v>-22.380952380952383</v>
      </c>
    </row>
    <row r="83" spans="1:21" ht="15.5" x14ac:dyDescent="0.3">
      <c r="A83" s="20" t="s">
        <v>628</v>
      </c>
      <c r="B83" s="20" t="s">
        <v>629</v>
      </c>
      <c r="C83" s="24">
        <v>359.44</v>
      </c>
      <c r="D83" s="101">
        <v>100</v>
      </c>
      <c r="E83" s="125">
        <v>3</v>
      </c>
      <c r="F83" s="126">
        <v>7</v>
      </c>
      <c r="G83" s="126">
        <v>9</v>
      </c>
      <c r="H83" s="126">
        <v>10</v>
      </c>
      <c r="I83" s="126">
        <v>10</v>
      </c>
      <c r="J83" s="126">
        <v>11</v>
      </c>
      <c r="K83" s="126">
        <v>11</v>
      </c>
      <c r="L83" s="126">
        <v>11</v>
      </c>
      <c r="M83" s="126">
        <v>12</v>
      </c>
      <c r="N83" s="126">
        <v>13</v>
      </c>
      <c r="O83" s="126">
        <v>13</v>
      </c>
      <c r="P83" s="126">
        <v>13</v>
      </c>
      <c r="Q83" s="126">
        <v>13</v>
      </c>
      <c r="R83" s="126">
        <v>14</v>
      </c>
      <c r="S83" s="127">
        <v>16</v>
      </c>
      <c r="T83" s="24">
        <f t="shared" si="2"/>
        <v>11.066666666666666</v>
      </c>
      <c r="U83" s="83">
        <f t="shared" si="3"/>
        <v>-26.222222222222225</v>
      </c>
    </row>
    <row r="84" spans="1:21" ht="15.5" x14ac:dyDescent="0.3">
      <c r="A84" s="20" t="s">
        <v>630</v>
      </c>
      <c r="B84" s="20" t="s">
        <v>631</v>
      </c>
      <c r="C84" s="22">
        <v>713.12</v>
      </c>
      <c r="D84" s="101">
        <v>100</v>
      </c>
      <c r="E84" s="125">
        <v>2</v>
      </c>
      <c r="F84" s="126">
        <v>2</v>
      </c>
      <c r="G84" s="126">
        <v>2</v>
      </c>
      <c r="H84" s="126">
        <v>10</v>
      </c>
      <c r="I84" s="126">
        <v>10</v>
      </c>
      <c r="J84" s="126">
        <v>11</v>
      </c>
      <c r="K84" s="126">
        <v>12</v>
      </c>
      <c r="L84" s="126">
        <v>13</v>
      </c>
      <c r="M84" s="126">
        <v>13</v>
      </c>
      <c r="N84" s="126">
        <v>14</v>
      </c>
      <c r="O84" s="126">
        <v>14</v>
      </c>
      <c r="P84" s="126">
        <v>14</v>
      </c>
      <c r="Q84" s="126">
        <v>17</v>
      </c>
      <c r="R84" s="126"/>
      <c r="S84" s="127"/>
      <c r="T84" s="24">
        <f t="shared" si="2"/>
        <v>10.307692307692308</v>
      </c>
      <c r="U84" s="83">
        <f t="shared" si="3"/>
        <v>-31.282051282051277</v>
      </c>
    </row>
    <row r="85" spans="1:21" ht="15.5" x14ac:dyDescent="0.3">
      <c r="A85" s="20" t="s">
        <v>632</v>
      </c>
      <c r="B85" s="20" t="s">
        <v>633</v>
      </c>
      <c r="C85" s="22">
        <v>431.55</v>
      </c>
      <c r="D85" s="101">
        <v>100</v>
      </c>
      <c r="E85" s="125">
        <v>2</v>
      </c>
      <c r="F85" s="126">
        <v>3</v>
      </c>
      <c r="G85" s="126">
        <v>5</v>
      </c>
      <c r="H85" s="126">
        <v>11</v>
      </c>
      <c r="I85" s="126">
        <v>13</v>
      </c>
      <c r="J85" s="126">
        <v>13</v>
      </c>
      <c r="K85" s="126">
        <v>15</v>
      </c>
      <c r="L85" s="126">
        <v>15</v>
      </c>
      <c r="M85" s="126">
        <v>15</v>
      </c>
      <c r="N85" s="126">
        <v>16</v>
      </c>
      <c r="O85" s="126">
        <v>19</v>
      </c>
      <c r="P85" s="126">
        <v>20</v>
      </c>
      <c r="Q85" s="126">
        <v>21</v>
      </c>
      <c r="R85" s="126">
        <v>21</v>
      </c>
      <c r="S85" s="127"/>
      <c r="T85" s="24">
        <f t="shared" si="2"/>
        <v>13.5</v>
      </c>
      <c r="U85" s="83">
        <f t="shared" si="3"/>
        <v>-10</v>
      </c>
    </row>
    <row r="86" spans="1:21" ht="15.5" x14ac:dyDescent="0.3">
      <c r="A86" s="20" t="s">
        <v>634</v>
      </c>
      <c r="B86" s="20" t="s">
        <v>635</v>
      </c>
      <c r="C86" s="22">
        <v>383.37</v>
      </c>
      <c r="D86" s="101">
        <v>100</v>
      </c>
      <c r="E86" s="125">
        <v>9</v>
      </c>
      <c r="F86" s="126">
        <v>10</v>
      </c>
      <c r="G86" s="126">
        <v>11</v>
      </c>
      <c r="H86" s="126">
        <v>13</v>
      </c>
      <c r="I86" s="126">
        <v>15</v>
      </c>
      <c r="J86" s="126">
        <v>15</v>
      </c>
      <c r="K86" s="126">
        <v>16</v>
      </c>
      <c r="L86" s="126">
        <v>16</v>
      </c>
      <c r="M86" s="126">
        <v>17</v>
      </c>
      <c r="N86" s="126">
        <v>17</v>
      </c>
      <c r="O86" s="126">
        <v>19</v>
      </c>
      <c r="P86" s="126">
        <v>21</v>
      </c>
      <c r="Q86" s="126">
        <v>21</v>
      </c>
      <c r="R86" s="126"/>
      <c r="S86" s="127"/>
      <c r="T86" s="24">
        <f t="shared" si="2"/>
        <v>15.384615384615385</v>
      </c>
      <c r="U86" s="83">
        <f t="shared" si="3"/>
        <v>2.564102564102567</v>
      </c>
    </row>
    <row r="87" spans="1:21" ht="15.5" x14ac:dyDescent="0.3">
      <c r="A87" s="20" t="s">
        <v>636</v>
      </c>
      <c r="B87" s="20" t="s">
        <v>637</v>
      </c>
      <c r="C87" s="22">
        <v>704.47</v>
      </c>
      <c r="D87" s="101">
        <v>100</v>
      </c>
      <c r="E87" s="125">
        <v>15</v>
      </c>
      <c r="F87" s="126">
        <v>16</v>
      </c>
      <c r="G87" s="126">
        <v>17</v>
      </c>
      <c r="H87" s="126">
        <v>17</v>
      </c>
      <c r="I87" s="126">
        <v>17</v>
      </c>
      <c r="J87" s="126">
        <v>18</v>
      </c>
      <c r="K87" s="126">
        <v>19</v>
      </c>
      <c r="L87" s="126">
        <v>20</v>
      </c>
      <c r="M87" s="126">
        <v>23</v>
      </c>
      <c r="N87" s="126">
        <v>18</v>
      </c>
      <c r="O87" s="126">
        <v>18</v>
      </c>
      <c r="P87" s="126">
        <v>18</v>
      </c>
      <c r="Q87" s="126">
        <v>18</v>
      </c>
      <c r="R87" s="126">
        <v>18</v>
      </c>
      <c r="S87" s="127">
        <v>18</v>
      </c>
      <c r="T87" s="24">
        <f t="shared" si="2"/>
        <v>18</v>
      </c>
      <c r="U87" s="83">
        <f t="shared" si="3"/>
        <v>20</v>
      </c>
    </row>
    <row r="88" spans="1:21" ht="15.5" x14ac:dyDescent="0.3">
      <c r="A88" s="20" t="s">
        <v>638</v>
      </c>
      <c r="B88" s="20" t="s">
        <v>639</v>
      </c>
      <c r="C88" s="22">
        <v>369.36</v>
      </c>
      <c r="D88" s="101">
        <v>100</v>
      </c>
      <c r="E88" s="125">
        <v>10</v>
      </c>
      <c r="F88" s="126">
        <v>13</v>
      </c>
      <c r="G88" s="126">
        <v>14</v>
      </c>
      <c r="H88" s="126">
        <v>15</v>
      </c>
      <c r="I88" s="126">
        <v>15</v>
      </c>
      <c r="J88" s="126">
        <v>15</v>
      </c>
      <c r="K88" s="126">
        <v>16</v>
      </c>
      <c r="L88" s="126">
        <v>16</v>
      </c>
      <c r="M88" s="126">
        <v>16</v>
      </c>
      <c r="N88" s="126">
        <v>16</v>
      </c>
      <c r="O88" s="126">
        <v>16</v>
      </c>
      <c r="P88" s="126">
        <v>17</v>
      </c>
      <c r="Q88" s="126">
        <v>17</v>
      </c>
      <c r="R88" s="126"/>
      <c r="S88" s="127"/>
      <c r="T88" s="24">
        <f t="shared" si="2"/>
        <v>15.076923076923077</v>
      </c>
      <c r="U88" s="83">
        <f t="shared" si="3"/>
        <v>0.512820512820511</v>
      </c>
    </row>
    <row r="89" spans="1:21" ht="15.5" x14ac:dyDescent="0.3">
      <c r="A89" s="20" t="s">
        <v>640</v>
      </c>
      <c r="B89" s="20" t="s">
        <v>641</v>
      </c>
      <c r="C89" s="22">
        <v>252.34</v>
      </c>
      <c r="D89" s="101">
        <v>100</v>
      </c>
      <c r="E89" s="125">
        <v>6</v>
      </c>
      <c r="F89" s="126">
        <v>8</v>
      </c>
      <c r="G89" s="126">
        <v>11</v>
      </c>
      <c r="H89" s="126">
        <v>11</v>
      </c>
      <c r="I89" s="126">
        <v>15</v>
      </c>
      <c r="J89" s="126">
        <v>15</v>
      </c>
      <c r="K89" s="126">
        <v>16</v>
      </c>
      <c r="L89" s="126">
        <v>16</v>
      </c>
      <c r="M89" s="126">
        <v>16</v>
      </c>
      <c r="N89" s="126">
        <v>16</v>
      </c>
      <c r="O89" s="126">
        <v>17</v>
      </c>
      <c r="P89" s="126">
        <v>17</v>
      </c>
      <c r="Q89" s="126">
        <v>17</v>
      </c>
      <c r="R89" s="126">
        <v>18</v>
      </c>
      <c r="S89" s="127">
        <v>24</v>
      </c>
      <c r="T89" s="24">
        <f t="shared" si="2"/>
        <v>14.866666666666667</v>
      </c>
      <c r="U89" s="83">
        <f t="shared" si="3"/>
        <v>-0.88888888888888573</v>
      </c>
    </row>
    <row r="90" spans="1:21" ht="15.5" x14ac:dyDescent="0.3">
      <c r="A90" s="20" t="s">
        <v>642</v>
      </c>
      <c r="B90" s="20" t="s">
        <v>643</v>
      </c>
      <c r="C90" s="22">
        <v>369.36</v>
      </c>
      <c r="D90" s="101">
        <v>100</v>
      </c>
      <c r="E90" s="125">
        <v>7</v>
      </c>
      <c r="F90" s="126">
        <v>8</v>
      </c>
      <c r="G90" s="126">
        <v>9</v>
      </c>
      <c r="H90" s="126">
        <v>13</v>
      </c>
      <c r="I90" s="126">
        <v>14</v>
      </c>
      <c r="J90" s="126">
        <v>14</v>
      </c>
      <c r="K90" s="126">
        <v>15</v>
      </c>
      <c r="L90" s="126">
        <v>16</v>
      </c>
      <c r="M90" s="126">
        <v>17</v>
      </c>
      <c r="N90" s="126">
        <v>17</v>
      </c>
      <c r="O90" s="126">
        <v>17</v>
      </c>
      <c r="P90" s="126">
        <v>17</v>
      </c>
      <c r="Q90" s="126">
        <v>17</v>
      </c>
      <c r="R90" s="126">
        <v>17</v>
      </c>
      <c r="S90" s="127"/>
      <c r="T90" s="24">
        <f t="shared" si="2"/>
        <v>14.142857142857142</v>
      </c>
      <c r="U90" s="83">
        <f t="shared" si="3"/>
        <v>-5.714285714285718</v>
      </c>
    </row>
    <row r="91" spans="1:21" ht="15.5" x14ac:dyDescent="0.3">
      <c r="A91" s="20" t="s">
        <v>644</v>
      </c>
      <c r="B91" s="21" t="s">
        <v>645</v>
      </c>
      <c r="C91" s="22">
        <v>614.72</v>
      </c>
      <c r="D91" s="101">
        <v>100</v>
      </c>
      <c r="E91" s="125">
        <v>6</v>
      </c>
      <c r="F91" s="126">
        <v>10</v>
      </c>
      <c r="G91" s="126">
        <v>11</v>
      </c>
      <c r="H91" s="126">
        <v>13</v>
      </c>
      <c r="I91" s="126">
        <v>15</v>
      </c>
      <c r="J91" s="126">
        <v>16</v>
      </c>
      <c r="K91" s="126">
        <v>16</v>
      </c>
      <c r="L91" s="126">
        <v>16</v>
      </c>
      <c r="M91" s="126">
        <v>17</v>
      </c>
      <c r="N91" s="126">
        <v>17</v>
      </c>
      <c r="O91" s="126">
        <v>17</v>
      </c>
      <c r="P91" s="126">
        <v>17</v>
      </c>
      <c r="Q91" s="126">
        <v>17</v>
      </c>
      <c r="R91" s="126">
        <v>19</v>
      </c>
      <c r="S91" s="127">
        <v>19</v>
      </c>
      <c r="T91" s="24">
        <f t="shared" si="2"/>
        <v>15.066666666666666</v>
      </c>
      <c r="U91" s="83">
        <f t="shared" si="3"/>
        <v>0.44444444444444287</v>
      </c>
    </row>
    <row r="92" spans="1:21" ht="15.5" x14ac:dyDescent="0.3">
      <c r="A92" s="20" t="s">
        <v>646</v>
      </c>
      <c r="B92" s="21" t="s">
        <v>647</v>
      </c>
      <c r="C92" s="22">
        <v>2086.7399999999998</v>
      </c>
      <c r="D92" s="101">
        <v>100</v>
      </c>
      <c r="E92" s="125">
        <v>3</v>
      </c>
      <c r="F92" s="126">
        <v>11</v>
      </c>
      <c r="G92" s="126">
        <v>11</v>
      </c>
      <c r="H92" s="126">
        <v>11</v>
      </c>
      <c r="I92" s="126">
        <v>12</v>
      </c>
      <c r="J92" s="126">
        <v>13</v>
      </c>
      <c r="K92" s="126">
        <v>15</v>
      </c>
      <c r="L92" s="126">
        <v>16</v>
      </c>
      <c r="M92" s="126">
        <v>16</v>
      </c>
      <c r="N92" s="126">
        <v>17</v>
      </c>
      <c r="O92" s="126">
        <v>17</v>
      </c>
      <c r="P92" s="126">
        <v>18</v>
      </c>
      <c r="Q92" s="126">
        <v>18</v>
      </c>
      <c r="R92" s="126">
        <v>19</v>
      </c>
      <c r="S92" s="127"/>
      <c r="T92" s="24">
        <f t="shared" si="2"/>
        <v>14.071428571428571</v>
      </c>
      <c r="U92" s="83">
        <f t="shared" si="3"/>
        <v>-6.1904761904761925</v>
      </c>
    </row>
    <row r="93" spans="1:21" ht="15.5" x14ac:dyDescent="0.3">
      <c r="A93" s="20" t="s">
        <v>648</v>
      </c>
      <c r="B93" s="110" t="s">
        <v>649</v>
      </c>
      <c r="C93" s="22">
        <v>199.7</v>
      </c>
      <c r="D93" s="101">
        <v>100</v>
      </c>
      <c r="E93" s="125">
        <v>3</v>
      </c>
      <c r="F93" s="126">
        <v>8</v>
      </c>
      <c r="G93" s="126">
        <v>10</v>
      </c>
      <c r="H93" s="126">
        <v>10</v>
      </c>
      <c r="I93" s="126">
        <v>10</v>
      </c>
      <c r="J93" s="126">
        <v>11</v>
      </c>
      <c r="K93" s="126">
        <v>12</v>
      </c>
      <c r="L93" s="126">
        <v>12</v>
      </c>
      <c r="M93" s="126">
        <v>13</v>
      </c>
      <c r="N93" s="126">
        <v>14</v>
      </c>
      <c r="O93" s="126">
        <v>15</v>
      </c>
      <c r="P93" s="126">
        <v>16</v>
      </c>
      <c r="Q93" s="126">
        <v>17</v>
      </c>
      <c r="R93" s="126">
        <v>17</v>
      </c>
      <c r="S93" s="127">
        <v>21</v>
      </c>
      <c r="T93" s="24">
        <f t="shared" si="2"/>
        <v>12.6</v>
      </c>
      <c r="U93" s="83">
        <f t="shared" si="3"/>
        <v>-16.000000000000004</v>
      </c>
    </row>
    <row r="94" spans="1:21" ht="15.5" x14ac:dyDescent="0.3">
      <c r="A94" s="20" t="s">
        <v>650</v>
      </c>
      <c r="B94" s="110" t="s">
        <v>651</v>
      </c>
      <c r="C94" s="22">
        <v>370.79</v>
      </c>
      <c r="D94" s="101">
        <v>100</v>
      </c>
      <c r="E94" s="125">
        <v>6</v>
      </c>
      <c r="F94" s="126">
        <v>6</v>
      </c>
      <c r="G94" s="126">
        <v>9</v>
      </c>
      <c r="H94" s="126">
        <v>11</v>
      </c>
      <c r="I94" s="126">
        <v>14</v>
      </c>
      <c r="J94" s="126">
        <v>15</v>
      </c>
      <c r="K94" s="126">
        <v>15</v>
      </c>
      <c r="L94" s="126">
        <v>15</v>
      </c>
      <c r="M94" s="126">
        <v>15</v>
      </c>
      <c r="N94" s="126">
        <v>15</v>
      </c>
      <c r="O94" s="126">
        <v>16</v>
      </c>
      <c r="P94" s="126">
        <v>16</v>
      </c>
      <c r="Q94" s="126">
        <v>16</v>
      </c>
      <c r="R94" s="126">
        <v>17</v>
      </c>
      <c r="S94" s="127"/>
      <c r="T94" s="24">
        <f t="shared" si="2"/>
        <v>13.285714285714286</v>
      </c>
      <c r="U94" s="83">
        <f t="shared" si="3"/>
        <v>-11.428571428571423</v>
      </c>
    </row>
    <row r="95" spans="1:21" ht="15.5" x14ac:dyDescent="0.3">
      <c r="A95" s="20" t="s">
        <v>652</v>
      </c>
      <c r="B95" s="110" t="s">
        <v>653</v>
      </c>
      <c r="C95" s="22">
        <v>298.29000000000002</v>
      </c>
      <c r="D95" s="101">
        <v>100</v>
      </c>
      <c r="E95" s="125">
        <v>7</v>
      </c>
      <c r="F95" s="126">
        <v>8</v>
      </c>
      <c r="G95" s="126">
        <v>9</v>
      </c>
      <c r="H95" s="126">
        <v>10</v>
      </c>
      <c r="I95" s="126">
        <v>11</v>
      </c>
      <c r="J95" s="126">
        <v>12</v>
      </c>
      <c r="K95" s="126">
        <v>12</v>
      </c>
      <c r="L95" s="126">
        <v>14</v>
      </c>
      <c r="M95" s="126">
        <v>15</v>
      </c>
      <c r="N95" s="126">
        <v>15</v>
      </c>
      <c r="O95" s="126">
        <v>15</v>
      </c>
      <c r="P95" s="126">
        <v>16</v>
      </c>
      <c r="Q95" s="126">
        <v>18</v>
      </c>
      <c r="R95" s="126">
        <v>18</v>
      </c>
      <c r="S95" s="127">
        <v>18</v>
      </c>
      <c r="T95" s="24">
        <f t="shared" si="2"/>
        <v>13.2</v>
      </c>
      <c r="U95" s="83">
        <f t="shared" si="3"/>
        <v>-12.000000000000005</v>
      </c>
    </row>
    <row r="96" spans="1:21" ht="15.5" x14ac:dyDescent="0.3">
      <c r="A96" s="20" t="s">
        <v>654</v>
      </c>
      <c r="B96" s="110" t="s">
        <v>655</v>
      </c>
      <c r="C96" s="22" t="s">
        <v>656</v>
      </c>
      <c r="D96" s="101">
        <v>100</v>
      </c>
      <c r="E96" s="125">
        <v>2</v>
      </c>
      <c r="F96" s="126">
        <v>5</v>
      </c>
      <c r="G96" s="126">
        <v>9</v>
      </c>
      <c r="H96" s="126">
        <v>13</v>
      </c>
      <c r="I96" s="126">
        <v>13</v>
      </c>
      <c r="J96" s="126">
        <v>14</v>
      </c>
      <c r="K96" s="126">
        <v>16</v>
      </c>
      <c r="L96" s="126">
        <v>17</v>
      </c>
      <c r="M96" s="126">
        <v>17</v>
      </c>
      <c r="N96" s="126">
        <v>17</v>
      </c>
      <c r="O96" s="126">
        <v>17</v>
      </c>
      <c r="P96" s="126">
        <v>18</v>
      </c>
      <c r="Q96" s="126">
        <v>18</v>
      </c>
      <c r="R96" s="126">
        <v>19</v>
      </c>
      <c r="S96" s="127">
        <v>19</v>
      </c>
      <c r="T96" s="24">
        <f t="shared" si="2"/>
        <v>14.266666666666667</v>
      </c>
      <c r="U96" s="83">
        <f t="shared" si="3"/>
        <v>-4.888888888888884</v>
      </c>
    </row>
    <row r="97" spans="1:21" ht="15.5" x14ac:dyDescent="0.3">
      <c r="A97" s="20" t="s">
        <v>657</v>
      </c>
      <c r="B97" s="110" t="s">
        <v>658</v>
      </c>
      <c r="C97" s="22">
        <v>331.46</v>
      </c>
      <c r="D97" s="101">
        <v>100</v>
      </c>
      <c r="E97" s="125">
        <v>5</v>
      </c>
      <c r="F97" s="126">
        <v>5</v>
      </c>
      <c r="G97" s="126">
        <v>8</v>
      </c>
      <c r="H97" s="126">
        <v>10</v>
      </c>
      <c r="I97" s="126">
        <v>12</v>
      </c>
      <c r="J97" s="126">
        <v>13</v>
      </c>
      <c r="K97" s="126">
        <v>13</v>
      </c>
      <c r="L97" s="126">
        <v>15</v>
      </c>
      <c r="M97" s="126">
        <v>16</v>
      </c>
      <c r="N97" s="126">
        <v>17</v>
      </c>
      <c r="O97" s="126">
        <v>17</v>
      </c>
      <c r="P97" s="126">
        <v>17</v>
      </c>
      <c r="Q97" s="126">
        <v>17</v>
      </c>
      <c r="R97" s="126">
        <v>17</v>
      </c>
      <c r="S97" s="127">
        <v>13</v>
      </c>
      <c r="T97" s="24">
        <f t="shared" si="2"/>
        <v>13</v>
      </c>
      <c r="U97" s="83">
        <f t="shared" si="3"/>
        <v>-13.333333333333334</v>
      </c>
    </row>
    <row r="98" spans="1:21" ht="15.5" x14ac:dyDescent="0.3">
      <c r="A98" s="20" t="s">
        <v>659</v>
      </c>
      <c r="B98" s="110" t="s">
        <v>660</v>
      </c>
      <c r="C98" s="22">
        <v>294.35000000000002</v>
      </c>
      <c r="D98" s="101">
        <v>100</v>
      </c>
      <c r="E98" s="125">
        <v>6</v>
      </c>
      <c r="F98" s="126">
        <v>10</v>
      </c>
      <c r="G98" s="126">
        <v>11</v>
      </c>
      <c r="H98" s="126">
        <v>12</v>
      </c>
      <c r="I98" s="126">
        <v>13</v>
      </c>
      <c r="J98" s="126">
        <v>13</v>
      </c>
      <c r="K98" s="126">
        <v>13</v>
      </c>
      <c r="L98" s="126">
        <v>15</v>
      </c>
      <c r="M98" s="126">
        <v>15</v>
      </c>
      <c r="N98" s="126">
        <v>15</v>
      </c>
      <c r="O98" s="126">
        <v>16</v>
      </c>
      <c r="P98" s="126">
        <v>17</v>
      </c>
      <c r="Q98" s="126">
        <v>18</v>
      </c>
      <c r="R98" s="126"/>
      <c r="S98" s="127"/>
      <c r="T98" s="24">
        <f t="shared" si="2"/>
        <v>13.384615384615385</v>
      </c>
      <c r="U98" s="83">
        <f t="shared" si="3"/>
        <v>-10.769230769230766</v>
      </c>
    </row>
    <row r="99" spans="1:21" ht="15.5" x14ac:dyDescent="0.3">
      <c r="A99" s="20" t="s">
        <v>661</v>
      </c>
      <c r="B99" s="110" t="s">
        <v>662</v>
      </c>
      <c r="C99" s="22">
        <v>384.9</v>
      </c>
      <c r="D99" s="101">
        <v>100</v>
      </c>
      <c r="E99" s="125">
        <v>4</v>
      </c>
      <c r="F99" s="126">
        <v>8</v>
      </c>
      <c r="G99" s="126">
        <v>9</v>
      </c>
      <c r="H99" s="126">
        <v>9</v>
      </c>
      <c r="I99" s="126">
        <v>14</v>
      </c>
      <c r="J99" s="126">
        <v>14</v>
      </c>
      <c r="K99" s="126">
        <v>15</v>
      </c>
      <c r="L99" s="126">
        <v>15</v>
      </c>
      <c r="M99" s="126">
        <v>15</v>
      </c>
      <c r="N99" s="126">
        <v>15</v>
      </c>
      <c r="O99" s="126">
        <v>15</v>
      </c>
      <c r="P99" s="126">
        <v>16</v>
      </c>
      <c r="Q99" s="126">
        <v>16</v>
      </c>
      <c r="R99" s="126">
        <v>17</v>
      </c>
      <c r="S99" s="127">
        <v>17</v>
      </c>
      <c r="T99" s="24">
        <f t="shared" si="2"/>
        <v>13.266666666666667</v>
      </c>
      <c r="U99" s="83">
        <f t="shared" si="3"/>
        <v>-11.55555555555555</v>
      </c>
    </row>
    <row r="100" spans="1:21" ht="15.5" x14ac:dyDescent="0.3">
      <c r="A100" s="20" t="s">
        <v>663</v>
      </c>
      <c r="B100" s="110" t="s">
        <v>664</v>
      </c>
      <c r="C100" s="24">
        <v>332.87</v>
      </c>
      <c r="D100" s="101">
        <v>100</v>
      </c>
      <c r="E100" s="125">
        <v>2</v>
      </c>
      <c r="F100" s="126">
        <v>7</v>
      </c>
      <c r="G100" s="126">
        <v>10</v>
      </c>
      <c r="H100" s="126">
        <v>10</v>
      </c>
      <c r="I100" s="126">
        <v>11</v>
      </c>
      <c r="J100" s="126">
        <v>11</v>
      </c>
      <c r="K100" s="126">
        <v>12</v>
      </c>
      <c r="L100" s="126">
        <v>15</v>
      </c>
      <c r="M100" s="126">
        <v>15</v>
      </c>
      <c r="N100" s="126">
        <v>15</v>
      </c>
      <c r="O100" s="126">
        <v>15</v>
      </c>
      <c r="P100" s="126">
        <v>15</v>
      </c>
      <c r="Q100" s="126"/>
      <c r="R100" s="126"/>
      <c r="S100" s="127"/>
      <c r="T100" s="24">
        <f t="shared" si="2"/>
        <v>11.5</v>
      </c>
      <c r="U100" s="83">
        <f t="shared" si="3"/>
        <v>-23.333333333333332</v>
      </c>
    </row>
    <row r="101" spans="1:21" ht="15.5" x14ac:dyDescent="0.3">
      <c r="A101" s="20" t="s">
        <v>665</v>
      </c>
      <c r="B101" s="110" t="s">
        <v>666</v>
      </c>
      <c r="C101" s="35" t="s">
        <v>667</v>
      </c>
      <c r="D101" s="101">
        <v>100</v>
      </c>
      <c r="E101" s="125">
        <v>3</v>
      </c>
      <c r="F101" s="126">
        <v>9</v>
      </c>
      <c r="G101" s="126">
        <v>10</v>
      </c>
      <c r="H101" s="126">
        <v>12</v>
      </c>
      <c r="I101" s="126">
        <v>13</v>
      </c>
      <c r="J101" s="126">
        <v>15</v>
      </c>
      <c r="K101" s="126">
        <v>15</v>
      </c>
      <c r="L101" s="126">
        <v>15</v>
      </c>
      <c r="M101" s="126">
        <v>15</v>
      </c>
      <c r="N101" s="126">
        <v>15</v>
      </c>
      <c r="O101" s="126">
        <v>16</v>
      </c>
      <c r="P101" s="126">
        <v>16</v>
      </c>
      <c r="Q101" s="126">
        <v>16</v>
      </c>
      <c r="R101" s="126">
        <v>17</v>
      </c>
      <c r="S101" s="127">
        <v>19</v>
      </c>
      <c r="T101" s="24">
        <f t="shared" si="2"/>
        <v>13.733333333333333</v>
      </c>
      <c r="U101" s="83">
        <f t="shared" si="3"/>
        <v>-8.44444444444445</v>
      </c>
    </row>
    <row r="102" spans="1:21" ht="15.5" x14ac:dyDescent="0.3">
      <c r="A102" s="20" t="s">
        <v>668</v>
      </c>
      <c r="B102" s="110" t="s">
        <v>669</v>
      </c>
      <c r="C102" s="35" t="s">
        <v>670</v>
      </c>
      <c r="D102" s="101">
        <v>100</v>
      </c>
      <c r="E102" s="125">
        <v>4</v>
      </c>
      <c r="F102" s="126">
        <v>6</v>
      </c>
      <c r="G102" s="126">
        <v>8</v>
      </c>
      <c r="H102" s="126">
        <v>10</v>
      </c>
      <c r="I102" s="126">
        <v>11</v>
      </c>
      <c r="J102" s="126">
        <v>14</v>
      </c>
      <c r="K102" s="126">
        <v>15</v>
      </c>
      <c r="L102" s="126">
        <v>15</v>
      </c>
      <c r="M102" s="126">
        <v>15</v>
      </c>
      <c r="N102" s="126">
        <v>15</v>
      </c>
      <c r="O102" s="126">
        <v>17</v>
      </c>
      <c r="P102" s="126">
        <v>17</v>
      </c>
      <c r="Q102" s="126">
        <v>17</v>
      </c>
      <c r="R102" s="126">
        <v>18</v>
      </c>
      <c r="S102" s="127">
        <v>20</v>
      </c>
      <c r="T102" s="24">
        <f t="shared" si="2"/>
        <v>13.466666666666667</v>
      </c>
      <c r="U102" s="83">
        <f t="shared" si="3"/>
        <v>-10.222222222222221</v>
      </c>
    </row>
    <row r="103" spans="1:21" ht="15.5" x14ac:dyDescent="0.3">
      <c r="A103" s="20" t="s">
        <v>671</v>
      </c>
      <c r="B103" s="20" t="s">
        <v>672</v>
      </c>
      <c r="C103" s="21" t="s">
        <v>673</v>
      </c>
      <c r="D103" s="101">
        <v>100</v>
      </c>
      <c r="E103" s="125">
        <v>2</v>
      </c>
      <c r="F103" s="126">
        <v>2</v>
      </c>
      <c r="G103" s="126">
        <v>3</v>
      </c>
      <c r="H103" s="126">
        <v>5</v>
      </c>
      <c r="I103" s="126">
        <v>9</v>
      </c>
      <c r="J103" s="126">
        <v>9</v>
      </c>
      <c r="K103" s="126">
        <v>9</v>
      </c>
      <c r="L103" s="126">
        <v>9</v>
      </c>
      <c r="M103" s="126">
        <v>10</v>
      </c>
      <c r="N103" s="126">
        <v>12</v>
      </c>
      <c r="O103" s="126">
        <v>12</v>
      </c>
      <c r="P103" s="126">
        <v>13</v>
      </c>
      <c r="Q103" s="126">
        <v>15</v>
      </c>
      <c r="R103" s="126">
        <v>15</v>
      </c>
      <c r="S103" s="127">
        <v>15</v>
      </c>
      <c r="T103" s="24">
        <f t="shared" si="2"/>
        <v>9.3333333333333339</v>
      </c>
      <c r="U103" s="83">
        <f t="shared" si="3"/>
        <v>-37.777777777777771</v>
      </c>
    </row>
    <row r="104" spans="1:21" ht="15.5" x14ac:dyDescent="0.3">
      <c r="A104" s="20" t="s">
        <v>674</v>
      </c>
      <c r="B104" s="20" t="s">
        <v>675</v>
      </c>
      <c r="C104" s="22">
        <v>365.85</v>
      </c>
      <c r="D104" s="101">
        <v>100</v>
      </c>
      <c r="E104" s="125">
        <v>5</v>
      </c>
      <c r="F104" s="126">
        <v>6</v>
      </c>
      <c r="G104" s="126">
        <v>9</v>
      </c>
      <c r="H104" s="126">
        <v>11</v>
      </c>
      <c r="I104" s="126">
        <v>12</v>
      </c>
      <c r="J104" s="126">
        <v>14</v>
      </c>
      <c r="K104" s="126">
        <v>15</v>
      </c>
      <c r="L104" s="126">
        <v>15</v>
      </c>
      <c r="M104" s="126">
        <v>15</v>
      </c>
      <c r="N104" s="126">
        <v>16</v>
      </c>
      <c r="O104" s="126">
        <v>16</v>
      </c>
      <c r="P104" s="126">
        <v>16</v>
      </c>
      <c r="Q104" s="126">
        <v>17</v>
      </c>
      <c r="R104" s="126">
        <v>19</v>
      </c>
      <c r="S104" s="127">
        <v>19</v>
      </c>
      <c r="T104" s="24">
        <f t="shared" si="2"/>
        <v>13.666666666666666</v>
      </c>
      <c r="U104" s="83">
        <f t="shared" si="3"/>
        <v>-8.8888888888888928</v>
      </c>
    </row>
    <row r="105" spans="1:21" ht="15.5" x14ac:dyDescent="0.3">
      <c r="A105" s="20" t="s">
        <v>676</v>
      </c>
      <c r="B105" s="20" t="s">
        <v>677</v>
      </c>
      <c r="C105" s="22">
        <v>320.81</v>
      </c>
      <c r="D105" s="101">
        <v>100</v>
      </c>
      <c r="E105" s="125">
        <v>8</v>
      </c>
      <c r="F105" s="126">
        <v>11</v>
      </c>
      <c r="G105" s="126">
        <v>12</v>
      </c>
      <c r="H105" s="126">
        <v>13</v>
      </c>
      <c r="I105" s="126">
        <v>14</v>
      </c>
      <c r="J105" s="126">
        <v>15</v>
      </c>
      <c r="K105" s="126">
        <v>15</v>
      </c>
      <c r="L105" s="126">
        <v>15</v>
      </c>
      <c r="M105" s="126">
        <v>16</v>
      </c>
      <c r="N105" s="126">
        <v>16</v>
      </c>
      <c r="O105" s="126">
        <v>16</v>
      </c>
      <c r="P105" s="126">
        <v>16</v>
      </c>
      <c r="Q105" s="126">
        <v>17</v>
      </c>
      <c r="R105" s="126"/>
      <c r="S105" s="127"/>
      <c r="T105" s="24">
        <f t="shared" si="2"/>
        <v>14.153846153846153</v>
      </c>
      <c r="U105" s="83">
        <f t="shared" si="3"/>
        <v>-5.641025641025645</v>
      </c>
    </row>
    <row r="106" spans="1:21" ht="15.5" x14ac:dyDescent="0.3">
      <c r="A106" s="20" t="s">
        <v>678</v>
      </c>
      <c r="B106" s="111" t="s">
        <v>679</v>
      </c>
      <c r="C106" s="22">
        <v>299.8</v>
      </c>
      <c r="D106" s="101">
        <v>100</v>
      </c>
      <c r="E106" s="125">
        <v>5</v>
      </c>
      <c r="F106" s="126">
        <v>13</v>
      </c>
      <c r="G106" s="126">
        <v>14</v>
      </c>
      <c r="H106" s="126">
        <v>15</v>
      </c>
      <c r="I106" s="126">
        <v>16</v>
      </c>
      <c r="J106" s="126">
        <v>16</v>
      </c>
      <c r="K106" s="126">
        <v>16</v>
      </c>
      <c r="L106" s="126">
        <v>16</v>
      </c>
      <c r="M106" s="126">
        <v>16</v>
      </c>
      <c r="N106" s="126">
        <v>17</v>
      </c>
      <c r="O106" s="126">
        <v>17</v>
      </c>
      <c r="P106" s="126">
        <v>17</v>
      </c>
      <c r="Q106" s="126">
        <v>17</v>
      </c>
      <c r="R106" s="126">
        <v>17</v>
      </c>
      <c r="S106" s="127">
        <v>21</v>
      </c>
      <c r="T106" s="24">
        <f t="shared" si="2"/>
        <v>15.533333333333333</v>
      </c>
      <c r="U106" s="83">
        <f t="shared" si="3"/>
        <v>3.5555555555555549</v>
      </c>
    </row>
    <row r="107" spans="1:21" ht="15.5" x14ac:dyDescent="0.3">
      <c r="A107" s="20" t="s">
        <v>680</v>
      </c>
      <c r="B107" s="21" t="s">
        <v>681</v>
      </c>
      <c r="C107" s="22">
        <v>534.42999999999995</v>
      </c>
      <c r="D107" s="101">
        <v>100</v>
      </c>
      <c r="E107" s="125">
        <v>4</v>
      </c>
      <c r="F107" s="126">
        <v>7</v>
      </c>
      <c r="G107" s="126">
        <v>8</v>
      </c>
      <c r="H107" s="126">
        <v>9</v>
      </c>
      <c r="I107" s="126">
        <v>12</v>
      </c>
      <c r="J107" s="126">
        <v>14</v>
      </c>
      <c r="K107" s="126">
        <v>14</v>
      </c>
      <c r="L107" s="126">
        <v>14</v>
      </c>
      <c r="M107" s="126">
        <v>14</v>
      </c>
      <c r="N107" s="126">
        <v>15</v>
      </c>
      <c r="O107" s="126">
        <v>16</v>
      </c>
      <c r="P107" s="126">
        <v>16</v>
      </c>
      <c r="Q107" s="126">
        <v>17</v>
      </c>
      <c r="R107" s="126"/>
      <c r="S107" s="127"/>
      <c r="T107" s="24">
        <f t="shared" si="2"/>
        <v>12.307692307692308</v>
      </c>
      <c r="U107" s="83">
        <f t="shared" si="3"/>
        <v>-17.948717948717942</v>
      </c>
    </row>
    <row r="108" spans="1:21" ht="15.5" x14ac:dyDescent="0.3">
      <c r="A108" s="20" t="s">
        <v>682</v>
      </c>
      <c r="B108" s="112" t="s">
        <v>683</v>
      </c>
      <c r="C108" s="24">
        <v>614.41</v>
      </c>
      <c r="D108" s="101">
        <v>100</v>
      </c>
      <c r="E108" s="125">
        <v>5</v>
      </c>
      <c r="F108" s="126">
        <v>6</v>
      </c>
      <c r="G108" s="126">
        <v>6</v>
      </c>
      <c r="H108" s="126">
        <v>6</v>
      </c>
      <c r="I108" s="126">
        <v>10</v>
      </c>
      <c r="J108" s="126">
        <v>12</v>
      </c>
      <c r="K108" s="126">
        <v>13</v>
      </c>
      <c r="L108" s="126">
        <v>15</v>
      </c>
      <c r="M108" s="126">
        <v>15</v>
      </c>
      <c r="N108" s="126">
        <v>15</v>
      </c>
      <c r="O108" s="126">
        <v>16</v>
      </c>
      <c r="P108" s="126"/>
      <c r="Q108" s="126"/>
      <c r="R108" s="126"/>
      <c r="S108" s="127"/>
      <c r="T108" s="24">
        <f t="shared" si="2"/>
        <v>10.818181818181818</v>
      </c>
      <c r="U108" s="83">
        <f t="shared" si="3"/>
        <v>-27.878787878787875</v>
      </c>
    </row>
    <row r="109" spans="1:21" ht="15.5" x14ac:dyDescent="0.3">
      <c r="A109" s="20" t="s">
        <v>684</v>
      </c>
      <c r="B109" s="112" t="s">
        <v>685</v>
      </c>
      <c r="C109" s="22">
        <v>329.82</v>
      </c>
      <c r="D109" s="101">
        <v>100</v>
      </c>
      <c r="E109" s="125">
        <v>2</v>
      </c>
      <c r="F109" s="126">
        <v>13</v>
      </c>
      <c r="G109" s="126">
        <v>14</v>
      </c>
      <c r="H109" s="126">
        <v>15</v>
      </c>
      <c r="I109" s="126">
        <v>15</v>
      </c>
      <c r="J109" s="126">
        <v>15</v>
      </c>
      <c r="K109" s="126">
        <v>15</v>
      </c>
      <c r="L109" s="126">
        <v>15</v>
      </c>
      <c r="M109" s="126">
        <v>15</v>
      </c>
      <c r="N109" s="126">
        <v>15</v>
      </c>
      <c r="O109" s="126">
        <v>16</v>
      </c>
      <c r="P109" s="126">
        <v>17</v>
      </c>
      <c r="Q109" s="126">
        <v>17</v>
      </c>
      <c r="R109" s="126">
        <v>17</v>
      </c>
      <c r="S109" s="127">
        <v>17</v>
      </c>
      <c r="T109" s="24">
        <f t="shared" si="2"/>
        <v>14.533333333333333</v>
      </c>
      <c r="U109" s="83">
        <f t="shared" si="3"/>
        <v>-3.111111111111112</v>
      </c>
    </row>
    <row r="110" spans="1:21" ht="15.5" x14ac:dyDescent="0.3">
      <c r="A110" s="20" t="s">
        <v>686</v>
      </c>
      <c r="B110" s="112" t="s">
        <v>687</v>
      </c>
      <c r="C110" s="22">
        <v>348.87</v>
      </c>
      <c r="D110" s="101">
        <v>100</v>
      </c>
      <c r="E110" s="125">
        <v>5</v>
      </c>
      <c r="F110" s="126">
        <v>9</v>
      </c>
      <c r="G110" s="126">
        <v>11</v>
      </c>
      <c r="H110" s="126">
        <v>11</v>
      </c>
      <c r="I110" s="126">
        <v>11</v>
      </c>
      <c r="J110" s="126">
        <v>14</v>
      </c>
      <c r="K110" s="126">
        <v>15</v>
      </c>
      <c r="L110" s="126">
        <v>15</v>
      </c>
      <c r="M110" s="126">
        <v>15</v>
      </c>
      <c r="N110" s="126">
        <v>15</v>
      </c>
      <c r="O110" s="126">
        <v>16</v>
      </c>
      <c r="P110" s="126">
        <v>16</v>
      </c>
      <c r="Q110" s="126">
        <v>17</v>
      </c>
      <c r="R110" s="126">
        <v>20</v>
      </c>
      <c r="S110" s="127"/>
      <c r="T110" s="24">
        <f t="shared" si="2"/>
        <v>13.571428571428571</v>
      </c>
      <c r="U110" s="83">
        <f t="shared" si="3"/>
        <v>-9.5238095238095255</v>
      </c>
    </row>
    <row r="111" spans="1:21" ht="15.5" x14ac:dyDescent="0.3">
      <c r="A111" s="20" t="s">
        <v>688</v>
      </c>
      <c r="B111" s="112" t="s">
        <v>689</v>
      </c>
      <c r="C111" s="35" t="s">
        <v>690</v>
      </c>
      <c r="D111" s="101">
        <v>100</v>
      </c>
      <c r="E111" s="125">
        <v>3</v>
      </c>
      <c r="F111" s="126">
        <v>5</v>
      </c>
      <c r="G111" s="126">
        <v>5</v>
      </c>
      <c r="H111" s="126">
        <v>6</v>
      </c>
      <c r="I111" s="126">
        <v>8</v>
      </c>
      <c r="J111" s="126">
        <v>11</v>
      </c>
      <c r="K111" s="126">
        <v>12</v>
      </c>
      <c r="L111" s="126">
        <v>13</v>
      </c>
      <c r="M111" s="126">
        <v>13</v>
      </c>
      <c r="N111" s="126">
        <v>15</v>
      </c>
      <c r="O111" s="126">
        <v>17</v>
      </c>
      <c r="P111" s="126">
        <v>18</v>
      </c>
      <c r="Q111" s="126">
        <v>18</v>
      </c>
      <c r="R111" s="126">
        <v>20</v>
      </c>
      <c r="S111" s="127">
        <v>21</v>
      </c>
      <c r="T111" s="24">
        <f t="shared" si="2"/>
        <v>12.333333333333334</v>
      </c>
      <c r="U111" s="83">
        <f t="shared" si="3"/>
        <v>-17.777777777777771</v>
      </c>
    </row>
    <row r="112" spans="1:21" ht="15.5" x14ac:dyDescent="0.3">
      <c r="A112" s="20" t="s">
        <v>691</v>
      </c>
      <c r="B112" s="112" t="s">
        <v>692</v>
      </c>
      <c r="C112" s="35" t="s">
        <v>693</v>
      </c>
      <c r="D112" s="101">
        <v>100</v>
      </c>
      <c r="E112" s="125">
        <v>9</v>
      </c>
      <c r="F112" s="126">
        <v>14</v>
      </c>
      <c r="G112" s="126">
        <v>14</v>
      </c>
      <c r="H112" s="126">
        <v>16</v>
      </c>
      <c r="I112" s="126">
        <v>16</v>
      </c>
      <c r="J112" s="126">
        <v>16</v>
      </c>
      <c r="K112" s="126">
        <v>16</v>
      </c>
      <c r="L112" s="126">
        <v>16</v>
      </c>
      <c r="M112" s="126">
        <v>16</v>
      </c>
      <c r="N112" s="126">
        <v>16</v>
      </c>
      <c r="O112" s="126">
        <v>16</v>
      </c>
      <c r="P112" s="126">
        <v>16</v>
      </c>
      <c r="Q112" s="126">
        <v>17</v>
      </c>
      <c r="R112" s="126">
        <v>17</v>
      </c>
      <c r="S112" s="127">
        <v>20</v>
      </c>
      <c r="T112" s="24">
        <f t="shared" si="2"/>
        <v>15.666666666666666</v>
      </c>
      <c r="U112" s="83">
        <f t="shared" si="3"/>
        <v>4.4444444444444402</v>
      </c>
    </row>
    <row r="113" spans="1:21" ht="15.5" x14ac:dyDescent="0.3">
      <c r="A113" s="20" t="s">
        <v>694</v>
      </c>
      <c r="B113" s="113" t="s">
        <v>695</v>
      </c>
      <c r="C113" s="22">
        <v>161.44999999999999</v>
      </c>
      <c r="D113" s="101">
        <v>100</v>
      </c>
      <c r="E113" s="125">
        <v>10</v>
      </c>
      <c r="F113" s="126">
        <v>12</v>
      </c>
      <c r="G113" s="126">
        <v>12</v>
      </c>
      <c r="H113" s="126">
        <v>13</v>
      </c>
      <c r="I113" s="126">
        <v>13</v>
      </c>
      <c r="J113" s="126">
        <v>13</v>
      </c>
      <c r="K113" s="126">
        <v>14</v>
      </c>
      <c r="L113" s="126">
        <v>15</v>
      </c>
      <c r="M113" s="126">
        <v>15</v>
      </c>
      <c r="N113" s="126">
        <v>15</v>
      </c>
      <c r="O113" s="126">
        <v>15</v>
      </c>
      <c r="P113" s="126">
        <v>16</v>
      </c>
      <c r="Q113" s="126">
        <v>17</v>
      </c>
      <c r="R113" s="126">
        <v>17</v>
      </c>
      <c r="S113" s="127">
        <v>18</v>
      </c>
      <c r="T113" s="24">
        <f t="shared" si="2"/>
        <v>14.333333333333334</v>
      </c>
      <c r="U113" s="83">
        <f t="shared" si="3"/>
        <v>-4.4444444444444402</v>
      </c>
    </row>
    <row r="114" spans="1:21" ht="15.5" x14ac:dyDescent="0.3">
      <c r="A114" s="20" t="s">
        <v>696</v>
      </c>
      <c r="B114" s="20" t="s">
        <v>697</v>
      </c>
      <c r="C114" s="22">
        <v>444.56</v>
      </c>
      <c r="D114" s="101">
        <v>100</v>
      </c>
      <c r="E114" s="125">
        <v>6</v>
      </c>
      <c r="F114" s="126">
        <v>9</v>
      </c>
      <c r="G114" s="126">
        <v>10</v>
      </c>
      <c r="H114" s="126">
        <v>11</v>
      </c>
      <c r="I114" s="126">
        <v>13</v>
      </c>
      <c r="J114" s="126">
        <v>13</v>
      </c>
      <c r="K114" s="126">
        <v>13</v>
      </c>
      <c r="L114" s="126">
        <v>14</v>
      </c>
      <c r="M114" s="126">
        <v>14</v>
      </c>
      <c r="N114" s="126">
        <v>15</v>
      </c>
      <c r="O114" s="126">
        <v>15</v>
      </c>
      <c r="P114" s="126">
        <v>16</v>
      </c>
      <c r="Q114" s="126">
        <v>17</v>
      </c>
      <c r="R114" s="126">
        <v>17</v>
      </c>
      <c r="S114" s="127">
        <v>17</v>
      </c>
      <c r="T114" s="24">
        <f t="shared" si="2"/>
        <v>13.333333333333334</v>
      </c>
      <c r="U114" s="83">
        <f t="shared" si="3"/>
        <v>-11.111111111111107</v>
      </c>
    </row>
    <row r="115" spans="1:21" ht="15.5" x14ac:dyDescent="0.3">
      <c r="A115" s="20" t="s">
        <v>698</v>
      </c>
      <c r="B115" s="21" t="s">
        <v>699</v>
      </c>
      <c r="C115" s="22">
        <v>513.5</v>
      </c>
      <c r="D115" s="101">
        <v>100</v>
      </c>
      <c r="E115" s="125">
        <v>2</v>
      </c>
      <c r="F115" s="126">
        <v>4</v>
      </c>
      <c r="G115" s="126">
        <v>5</v>
      </c>
      <c r="H115" s="126">
        <v>7</v>
      </c>
      <c r="I115" s="126">
        <v>9</v>
      </c>
      <c r="J115" s="126">
        <v>10</v>
      </c>
      <c r="K115" s="126">
        <v>10</v>
      </c>
      <c r="L115" s="126">
        <v>12</v>
      </c>
      <c r="M115" s="126">
        <v>12</v>
      </c>
      <c r="N115" s="126">
        <v>14</v>
      </c>
      <c r="O115" s="126">
        <v>15</v>
      </c>
      <c r="P115" s="126">
        <v>15</v>
      </c>
      <c r="Q115" s="126">
        <v>15</v>
      </c>
      <c r="R115" s="126">
        <v>10</v>
      </c>
      <c r="S115" s="127">
        <v>10</v>
      </c>
      <c r="T115" s="24">
        <f t="shared" si="2"/>
        <v>10</v>
      </c>
      <c r="U115" s="83">
        <f t="shared" si="3"/>
        <v>-33.333333333333329</v>
      </c>
    </row>
    <row r="116" spans="1:21" ht="15.5" x14ac:dyDescent="0.3">
      <c r="A116" s="20" t="s">
        <v>700</v>
      </c>
      <c r="B116" s="114" t="s">
        <v>701</v>
      </c>
      <c r="C116" s="22">
        <v>318.32</v>
      </c>
      <c r="D116" s="101">
        <v>100</v>
      </c>
      <c r="E116" s="125">
        <v>3</v>
      </c>
      <c r="F116" s="126">
        <v>6</v>
      </c>
      <c r="G116" s="126">
        <v>6</v>
      </c>
      <c r="H116" s="126">
        <v>8</v>
      </c>
      <c r="I116" s="126">
        <v>9</v>
      </c>
      <c r="J116" s="126">
        <v>11</v>
      </c>
      <c r="K116" s="126">
        <v>13</v>
      </c>
      <c r="L116" s="126">
        <v>15</v>
      </c>
      <c r="M116" s="126">
        <v>15</v>
      </c>
      <c r="N116" s="126">
        <v>15</v>
      </c>
      <c r="O116" s="126">
        <v>15</v>
      </c>
      <c r="P116" s="126">
        <v>15</v>
      </c>
      <c r="Q116" s="126">
        <v>17</v>
      </c>
      <c r="R116" s="126">
        <v>17</v>
      </c>
      <c r="S116" s="127">
        <v>17</v>
      </c>
      <c r="T116" s="24">
        <f t="shared" si="2"/>
        <v>12.133333333333333</v>
      </c>
      <c r="U116" s="83">
        <f t="shared" si="3"/>
        <v>-19.111111111111114</v>
      </c>
    </row>
    <row r="117" spans="1:21" ht="15.5" x14ac:dyDescent="0.3">
      <c r="A117" s="20" t="s">
        <v>702</v>
      </c>
      <c r="B117" s="20" t="s">
        <v>703</v>
      </c>
      <c r="C117" s="35" t="s">
        <v>704</v>
      </c>
      <c r="D117" s="101">
        <v>100</v>
      </c>
      <c r="E117" s="125">
        <v>5</v>
      </c>
      <c r="F117" s="126">
        <v>6</v>
      </c>
      <c r="G117" s="126">
        <v>6</v>
      </c>
      <c r="H117" s="126">
        <v>6</v>
      </c>
      <c r="I117" s="126">
        <v>7</v>
      </c>
      <c r="J117" s="126">
        <v>11</v>
      </c>
      <c r="K117" s="126">
        <v>13</v>
      </c>
      <c r="L117" s="126">
        <v>13</v>
      </c>
      <c r="M117" s="126">
        <v>13</v>
      </c>
      <c r="N117" s="126">
        <v>15</v>
      </c>
      <c r="O117" s="126">
        <v>15</v>
      </c>
      <c r="P117" s="126">
        <v>16</v>
      </c>
      <c r="Q117" s="126">
        <v>17</v>
      </c>
      <c r="R117" s="126">
        <v>18</v>
      </c>
      <c r="S117" s="127">
        <v>20</v>
      </c>
      <c r="T117" s="24">
        <f t="shared" si="2"/>
        <v>12.066666666666666</v>
      </c>
      <c r="U117" s="83">
        <f t="shared" si="3"/>
        <v>-19.555555555555557</v>
      </c>
    </row>
    <row r="118" spans="1:21" ht="15.5" x14ac:dyDescent="0.3">
      <c r="A118" s="20" t="s">
        <v>705</v>
      </c>
      <c r="B118" s="20" t="s">
        <v>706</v>
      </c>
      <c r="C118" s="35" t="s">
        <v>707</v>
      </c>
      <c r="D118" s="101">
        <v>100</v>
      </c>
      <c r="E118" s="125">
        <v>3</v>
      </c>
      <c r="F118" s="126">
        <v>6</v>
      </c>
      <c r="G118" s="126">
        <v>6</v>
      </c>
      <c r="H118" s="126">
        <v>6</v>
      </c>
      <c r="I118" s="126">
        <v>6</v>
      </c>
      <c r="J118" s="126">
        <v>7</v>
      </c>
      <c r="K118" s="126">
        <v>9</v>
      </c>
      <c r="L118" s="126">
        <v>14</v>
      </c>
      <c r="M118" s="126">
        <v>14</v>
      </c>
      <c r="N118" s="126">
        <v>15</v>
      </c>
      <c r="O118" s="126">
        <v>16</v>
      </c>
      <c r="P118" s="126">
        <v>17</v>
      </c>
      <c r="Q118" s="126">
        <v>17</v>
      </c>
      <c r="R118" s="126">
        <v>17</v>
      </c>
      <c r="S118" s="127">
        <v>18</v>
      </c>
      <c r="T118" s="24">
        <f t="shared" si="2"/>
        <v>11.4</v>
      </c>
      <c r="U118" s="83">
        <f t="shared" si="3"/>
        <v>-23.999999999999996</v>
      </c>
    </row>
    <row r="119" spans="1:21" ht="15.5" x14ac:dyDescent="0.3">
      <c r="A119" s="20" t="s">
        <v>708</v>
      </c>
      <c r="B119" s="115" t="s">
        <v>709</v>
      </c>
      <c r="C119" s="22">
        <v>480.56</v>
      </c>
      <c r="D119" s="101">
        <v>100</v>
      </c>
      <c r="E119" s="125">
        <v>9</v>
      </c>
      <c r="F119" s="126">
        <v>9</v>
      </c>
      <c r="G119" s="126">
        <v>9</v>
      </c>
      <c r="H119" s="126">
        <v>10</v>
      </c>
      <c r="I119" s="126">
        <v>10</v>
      </c>
      <c r="J119" s="126">
        <v>10</v>
      </c>
      <c r="K119" s="126">
        <v>10</v>
      </c>
      <c r="L119" s="126">
        <v>10</v>
      </c>
      <c r="M119" s="126">
        <v>10</v>
      </c>
      <c r="N119" s="126">
        <v>10</v>
      </c>
      <c r="O119" s="126">
        <v>14</v>
      </c>
      <c r="P119" s="126">
        <v>14</v>
      </c>
      <c r="Q119" s="126">
        <v>16</v>
      </c>
      <c r="R119" s="126"/>
      <c r="S119" s="127"/>
      <c r="T119" s="24">
        <f t="shared" si="2"/>
        <v>10.846153846153847</v>
      </c>
      <c r="U119" s="83">
        <f t="shared" si="3"/>
        <v>-27.69230769230769</v>
      </c>
    </row>
    <row r="120" spans="1:21" ht="15.5" x14ac:dyDescent="0.3">
      <c r="A120" s="20" t="s">
        <v>710</v>
      </c>
      <c r="B120" s="20" t="s">
        <v>711</v>
      </c>
      <c r="C120" s="22">
        <v>392.49</v>
      </c>
      <c r="D120" s="101">
        <v>100</v>
      </c>
      <c r="E120" s="125">
        <v>14</v>
      </c>
      <c r="F120" s="126">
        <v>15</v>
      </c>
      <c r="G120" s="126">
        <v>15</v>
      </c>
      <c r="H120" s="126">
        <v>15</v>
      </c>
      <c r="I120" s="126">
        <v>15</v>
      </c>
      <c r="J120" s="126">
        <v>16</v>
      </c>
      <c r="K120" s="126">
        <v>17</v>
      </c>
      <c r="L120" s="126">
        <v>17</v>
      </c>
      <c r="M120" s="126">
        <v>18</v>
      </c>
      <c r="N120" s="126">
        <v>19</v>
      </c>
      <c r="O120" s="126">
        <v>19</v>
      </c>
      <c r="P120" s="126">
        <v>19</v>
      </c>
      <c r="Q120" s="126">
        <v>19</v>
      </c>
      <c r="R120" s="126">
        <v>19</v>
      </c>
      <c r="S120" s="127">
        <v>20</v>
      </c>
      <c r="T120" s="24">
        <f t="shared" si="2"/>
        <v>17.133333333333333</v>
      </c>
      <c r="U120" s="83">
        <f t="shared" si="3"/>
        <v>14.22222222222222</v>
      </c>
    </row>
    <row r="121" spans="1:21" ht="15.5" x14ac:dyDescent="0.3">
      <c r="A121" s="20" t="s">
        <v>712</v>
      </c>
      <c r="B121" s="21" t="s">
        <v>713</v>
      </c>
      <c r="C121" s="22">
        <v>423.89</v>
      </c>
      <c r="D121" s="101">
        <v>100</v>
      </c>
      <c r="E121" s="125">
        <v>8</v>
      </c>
      <c r="F121" s="126">
        <v>14</v>
      </c>
      <c r="G121" s="126">
        <v>15</v>
      </c>
      <c r="H121" s="126">
        <v>15</v>
      </c>
      <c r="I121" s="126">
        <v>16</v>
      </c>
      <c r="J121" s="126">
        <v>16</v>
      </c>
      <c r="K121" s="126">
        <v>16</v>
      </c>
      <c r="L121" s="126">
        <v>16</v>
      </c>
      <c r="M121" s="126">
        <v>16</v>
      </c>
      <c r="N121" s="126">
        <v>17</v>
      </c>
      <c r="O121" s="126">
        <v>17</v>
      </c>
      <c r="P121" s="126">
        <v>17</v>
      </c>
      <c r="Q121" s="126">
        <v>17</v>
      </c>
      <c r="R121" s="126">
        <v>17</v>
      </c>
      <c r="S121" s="127">
        <v>18</v>
      </c>
      <c r="T121" s="24">
        <f t="shared" si="2"/>
        <v>15.666666666666666</v>
      </c>
      <c r="U121" s="83">
        <f t="shared" si="3"/>
        <v>4.4444444444444402</v>
      </c>
    </row>
    <row r="122" spans="1:21" ht="15.5" x14ac:dyDescent="0.3">
      <c r="A122" s="20" t="s">
        <v>714</v>
      </c>
      <c r="B122" s="21" t="s">
        <v>715</v>
      </c>
      <c r="C122" s="22">
        <v>444.97</v>
      </c>
      <c r="D122" s="101">
        <v>100</v>
      </c>
      <c r="E122" s="125">
        <v>3</v>
      </c>
      <c r="F122" s="126">
        <v>3</v>
      </c>
      <c r="G122" s="126">
        <v>12</v>
      </c>
      <c r="H122" s="126">
        <v>12</v>
      </c>
      <c r="I122" s="126">
        <v>14</v>
      </c>
      <c r="J122" s="126">
        <v>16</v>
      </c>
      <c r="K122" s="126">
        <v>17</v>
      </c>
      <c r="L122" s="126">
        <v>17</v>
      </c>
      <c r="M122" s="126">
        <v>18</v>
      </c>
      <c r="N122" s="126">
        <v>18</v>
      </c>
      <c r="O122" s="126">
        <v>18</v>
      </c>
      <c r="P122" s="126">
        <v>19</v>
      </c>
      <c r="Q122" s="126">
        <v>20</v>
      </c>
      <c r="R122" s="126">
        <v>20</v>
      </c>
      <c r="S122" s="127">
        <v>20</v>
      </c>
      <c r="T122" s="24">
        <f t="shared" si="2"/>
        <v>15.133333333333333</v>
      </c>
      <c r="U122" s="83">
        <f t="shared" si="3"/>
        <v>0.88888888888888573</v>
      </c>
    </row>
    <row r="123" spans="1:21" ht="15.5" x14ac:dyDescent="0.3">
      <c r="A123" s="20" t="s">
        <v>716</v>
      </c>
      <c r="B123" s="21" t="s">
        <v>717</v>
      </c>
      <c r="C123" s="22">
        <v>305.38</v>
      </c>
      <c r="D123" s="101">
        <v>100</v>
      </c>
      <c r="E123" s="125">
        <v>7</v>
      </c>
      <c r="F123" s="126">
        <v>7</v>
      </c>
      <c r="G123" s="126">
        <v>14</v>
      </c>
      <c r="H123" s="126">
        <v>14</v>
      </c>
      <c r="I123" s="126">
        <v>14</v>
      </c>
      <c r="J123" s="126">
        <v>15</v>
      </c>
      <c r="K123" s="126">
        <v>15</v>
      </c>
      <c r="L123" s="126">
        <v>15</v>
      </c>
      <c r="M123" s="126">
        <v>16</v>
      </c>
      <c r="N123" s="126">
        <v>16</v>
      </c>
      <c r="O123" s="126">
        <v>17</v>
      </c>
      <c r="P123" s="126">
        <v>17</v>
      </c>
      <c r="Q123" s="126">
        <v>17</v>
      </c>
      <c r="R123" s="126"/>
      <c r="S123" s="127"/>
      <c r="T123" s="24">
        <f t="shared" si="2"/>
        <v>14.153846153846153</v>
      </c>
      <c r="U123" s="83">
        <f t="shared" si="3"/>
        <v>-5.641025641025645</v>
      </c>
    </row>
    <row r="124" spans="1:21" ht="15.5" x14ac:dyDescent="0.3">
      <c r="A124" s="20" t="s">
        <v>718</v>
      </c>
      <c r="B124" s="20" t="s">
        <v>719</v>
      </c>
      <c r="C124" s="22">
        <v>75.069999999999993</v>
      </c>
      <c r="D124" s="101">
        <v>100</v>
      </c>
      <c r="E124" s="125">
        <v>5</v>
      </c>
      <c r="F124" s="126">
        <v>12</v>
      </c>
      <c r="G124" s="126">
        <v>14</v>
      </c>
      <c r="H124" s="126">
        <v>14</v>
      </c>
      <c r="I124" s="126">
        <v>14</v>
      </c>
      <c r="J124" s="126">
        <v>15</v>
      </c>
      <c r="K124" s="126">
        <v>16</v>
      </c>
      <c r="L124" s="126">
        <v>16</v>
      </c>
      <c r="M124" s="126">
        <v>17</v>
      </c>
      <c r="N124" s="126">
        <v>17</v>
      </c>
      <c r="O124" s="126">
        <v>17</v>
      </c>
      <c r="P124" s="126">
        <v>19</v>
      </c>
      <c r="Q124" s="126">
        <v>20</v>
      </c>
      <c r="R124" s="126">
        <v>21</v>
      </c>
      <c r="S124" s="127"/>
      <c r="T124" s="24">
        <f t="shared" si="2"/>
        <v>15.5</v>
      </c>
      <c r="U124" s="83">
        <f t="shared" si="3"/>
        <v>3.3333333333333335</v>
      </c>
    </row>
    <row r="125" spans="1:21" ht="15.5" x14ac:dyDescent="0.3">
      <c r="A125" s="20" t="s">
        <v>720</v>
      </c>
      <c r="B125" s="20" t="s">
        <v>721</v>
      </c>
      <c r="C125" s="35" t="s">
        <v>722</v>
      </c>
      <c r="D125" s="101">
        <v>100</v>
      </c>
      <c r="E125" s="125">
        <v>2</v>
      </c>
      <c r="F125" s="126">
        <v>3</v>
      </c>
      <c r="G125" s="126">
        <v>15</v>
      </c>
      <c r="H125" s="126">
        <v>16</v>
      </c>
      <c r="I125" s="126">
        <v>16</v>
      </c>
      <c r="J125" s="126">
        <v>16</v>
      </c>
      <c r="K125" s="126">
        <v>16</v>
      </c>
      <c r="L125" s="126">
        <v>16</v>
      </c>
      <c r="M125" s="126">
        <v>17</v>
      </c>
      <c r="N125" s="126">
        <v>17</v>
      </c>
      <c r="O125" s="126">
        <v>18</v>
      </c>
      <c r="P125" s="126">
        <v>18</v>
      </c>
      <c r="Q125" s="126">
        <v>18</v>
      </c>
      <c r="R125" s="126">
        <v>19</v>
      </c>
      <c r="S125" s="127">
        <v>21</v>
      </c>
      <c r="T125" s="24">
        <f t="shared" si="2"/>
        <v>15.2</v>
      </c>
      <c r="U125" s="83">
        <f t="shared" si="3"/>
        <v>1.3333333333333286</v>
      </c>
    </row>
    <row r="126" spans="1:21" ht="15.5" x14ac:dyDescent="0.3">
      <c r="A126" s="20" t="s">
        <v>723</v>
      </c>
      <c r="B126" s="20" t="s">
        <v>724</v>
      </c>
      <c r="C126" s="22">
        <v>381.37</v>
      </c>
      <c r="D126" s="101">
        <v>100</v>
      </c>
      <c r="E126" s="125">
        <v>3</v>
      </c>
      <c r="F126" s="126">
        <v>4</v>
      </c>
      <c r="G126" s="126">
        <v>6</v>
      </c>
      <c r="H126" s="126">
        <v>7</v>
      </c>
      <c r="I126" s="126">
        <v>8</v>
      </c>
      <c r="J126" s="126">
        <v>8</v>
      </c>
      <c r="K126" s="126">
        <v>11</v>
      </c>
      <c r="L126" s="126">
        <v>13</v>
      </c>
      <c r="M126" s="126">
        <v>14</v>
      </c>
      <c r="N126" s="126">
        <v>15</v>
      </c>
      <c r="O126" s="126">
        <v>16</v>
      </c>
      <c r="P126" s="126"/>
      <c r="Q126" s="126"/>
      <c r="R126" s="126"/>
      <c r="S126" s="127"/>
      <c r="T126" s="24">
        <f t="shared" si="2"/>
        <v>9.545454545454545</v>
      </c>
      <c r="U126" s="83">
        <f t="shared" si="3"/>
        <v>-36.363636363636367</v>
      </c>
    </row>
    <row r="127" spans="1:21" ht="15.5" x14ac:dyDescent="0.3">
      <c r="A127" s="20" t="s">
        <v>725</v>
      </c>
      <c r="B127" s="20" t="s">
        <v>726</v>
      </c>
      <c r="C127" s="22">
        <v>151.16</v>
      </c>
      <c r="D127" s="101">
        <v>100</v>
      </c>
      <c r="E127" s="125">
        <v>2</v>
      </c>
      <c r="F127" s="126">
        <v>3</v>
      </c>
      <c r="G127" s="126">
        <v>10</v>
      </c>
      <c r="H127" s="126">
        <v>14</v>
      </c>
      <c r="I127" s="126">
        <v>16</v>
      </c>
      <c r="J127" s="126">
        <v>16</v>
      </c>
      <c r="K127" s="126">
        <v>16</v>
      </c>
      <c r="L127" s="126">
        <v>17</v>
      </c>
      <c r="M127" s="126">
        <v>18</v>
      </c>
      <c r="N127" s="126">
        <v>19</v>
      </c>
      <c r="O127" s="126">
        <v>19</v>
      </c>
      <c r="P127" s="126">
        <v>19</v>
      </c>
      <c r="Q127" s="126">
        <v>21</v>
      </c>
      <c r="R127" s="126">
        <v>23</v>
      </c>
      <c r="S127" s="127"/>
      <c r="T127" s="24">
        <f t="shared" si="2"/>
        <v>15.214285714285714</v>
      </c>
      <c r="U127" s="83">
        <f t="shared" si="3"/>
        <v>1.4285714285714235</v>
      </c>
    </row>
    <row r="128" spans="1:21" ht="15.5" x14ac:dyDescent="0.3">
      <c r="A128" s="20" t="s">
        <v>727</v>
      </c>
      <c r="B128" s="20" t="s">
        <v>728</v>
      </c>
      <c r="C128" s="22">
        <v>447.46</v>
      </c>
      <c r="D128" s="101">
        <v>100</v>
      </c>
      <c r="E128" s="125">
        <v>15</v>
      </c>
      <c r="F128" s="126">
        <v>15</v>
      </c>
      <c r="G128" s="126">
        <v>15</v>
      </c>
      <c r="H128" s="126">
        <v>16</v>
      </c>
      <c r="I128" s="126">
        <v>16</v>
      </c>
      <c r="J128" s="126">
        <v>16</v>
      </c>
      <c r="K128" s="126">
        <v>17</v>
      </c>
      <c r="L128" s="126">
        <v>17</v>
      </c>
      <c r="M128" s="126">
        <v>17</v>
      </c>
      <c r="N128" s="126">
        <v>18</v>
      </c>
      <c r="O128" s="126">
        <v>20</v>
      </c>
      <c r="P128" s="126">
        <v>20</v>
      </c>
      <c r="Q128" s="126">
        <v>21</v>
      </c>
      <c r="R128" s="126">
        <v>21</v>
      </c>
      <c r="S128" s="127">
        <v>23</v>
      </c>
      <c r="T128" s="24">
        <f t="shared" si="2"/>
        <v>17.8</v>
      </c>
      <c r="U128" s="83">
        <f t="shared" si="3"/>
        <v>18.666666666666671</v>
      </c>
    </row>
    <row r="129" spans="1:21" ht="15.5" x14ac:dyDescent="0.3">
      <c r="A129" s="20" t="s">
        <v>729</v>
      </c>
      <c r="B129" s="20" t="s">
        <v>730</v>
      </c>
      <c r="C129" s="22">
        <v>241.24</v>
      </c>
      <c r="D129" s="101">
        <v>100</v>
      </c>
      <c r="E129" s="125">
        <v>12</v>
      </c>
      <c r="F129" s="126">
        <v>14</v>
      </c>
      <c r="G129" s="126">
        <v>15</v>
      </c>
      <c r="H129" s="126">
        <v>15</v>
      </c>
      <c r="I129" s="126">
        <v>15</v>
      </c>
      <c r="J129" s="126">
        <v>15</v>
      </c>
      <c r="K129" s="126">
        <v>16</v>
      </c>
      <c r="L129" s="126">
        <v>16</v>
      </c>
      <c r="M129" s="126">
        <v>16</v>
      </c>
      <c r="N129" s="126">
        <v>16</v>
      </c>
      <c r="O129" s="126">
        <v>16</v>
      </c>
      <c r="P129" s="126">
        <v>17</v>
      </c>
      <c r="Q129" s="126">
        <v>17</v>
      </c>
      <c r="R129" s="126">
        <v>18</v>
      </c>
      <c r="S129" s="127"/>
      <c r="T129" s="24">
        <f t="shared" si="2"/>
        <v>15.571428571428571</v>
      </c>
      <c r="U129" s="83">
        <f t="shared" si="3"/>
        <v>3.809523809523808</v>
      </c>
    </row>
    <row r="130" spans="1:21" ht="15.5" x14ac:dyDescent="0.3">
      <c r="A130" s="20" t="s">
        <v>731</v>
      </c>
      <c r="B130" s="20" t="s">
        <v>732</v>
      </c>
      <c r="C130" s="22">
        <v>305.08999999999997</v>
      </c>
      <c r="D130" s="101">
        <v>100</v>
      </c>
      <c r="E130" s="125">
        <v>6</v>
      </c>
      <c r="F130" s="126">
        <v>6</v>
      </c>
      <c r="G130" s="126">
        <v>6</v>
      </c>
      <c r="H130" s="126">
        <v>6</v>
      </c>
      <c r="I130" s="126">
        <v>7</v>
      </c>
      <c r="J130" s="126">
        <v>8</v>
      </c>
      <c r="K130" s="126">
        <v>8</v>
      </c>
      <c r="L130" s="126">
        <v>8</v>
      </c>
      <c r="M130" s="126">
        <v>8</v>
      </c>
      <c r="N130" s="126">
        <v>8</v>
      </c>
      <c r="O130" s="126">
        <v>8</v>
      </c>
      <c r="P130" s="126">
        <v>9</v>
      </c>
      <c r="Q130" s="126">
        <v>9</v>
      </c>
      <c r="R130" s="126">
        <v>15</v>
      </c>
      <c r="S130" s="127"/>
      <c r="T130" s="24">
        <f t="shared" si="2"/>
        <v>8</v>
      </c>
      <c r="U130" s="83">
        <f t="shared" si="3"/>
        <v>-46.666666666666664</v>
      </c>
    </row>
    <row r="131" spans="1:21" ht="15.5" x14ac:dyDescent="0.3">
      <c r="A131" s="20" t="s">
        <v>733</v>
      </c>
      <c r="B131" s="20" t="s">
        <v>734</v>
      </c>
      <c r="C131" s="22">
        <v>268.31</v>
      </c>
      <c r="D131" s="101">
        <v>100</v>
      </c>
      <c r="E131" s="125">
        <v>5</v>
      </c>
      <c r="F131" s="126">
        <v>7</v>
      </c>
      <c r="G131" s="126">
        <v>11</v>
      </c>
      <c r="H131" s="126">
        <v>12</v>
      </c>
      <c r="I131" s="126">
        <v>13</v>
      </c>
      <c r="J131" s="126">
        <v>15</v>
      </c>
      <c r="K131" s="126">
        <v>15</v>
      </c>
      <c r="L131" s="126">
        <v>15</v>
      </c>
      <c r="M131" s="126">
        <v>15</v>
      </c>
      <c r="N131" s="126">
        <v>16</v>
      </c>
      <c r="O131" s="126">
        <v>17</v>
      </c>
      <c r="P131" s="126">
        <v>17</v>
      </c>
      <c r="Q131" s="126">
        <v>17</v>
      </c>
      <c r="R131" s="126">
        <v>23</v>
      </c>
      <c r="S131" s="127">
        <v>23</v>
      </c>
      <c r="T131" s="24">
        <f t="shared" si="2"/>
        <v>14.733333333333333</v>
      </c>
      <c r="U131" s="83">
        <f t="shared" si="3"/>
        <v>-1.7777777777777832</v>
      </c>
    </row>
    <row r="132" spans="1:21" ht="15.5" x14ac:dyDescent="0.3">
      <c r="A132" s="20" t="s">
        <v>735</v>
      </c>
      <c r="B132" s="20" t="s">
        <v>736</v>
      </c>
      <c r="C132" s="22">
        <v>318.13</v>
      </c>
      <c r="D132" s="101">
        <v>100</v>
      </c>
      <c r="E132" s="125">
        <v>2</v>
      </c>
      <c r="F132" s="126">
        <v>4</v>
      </c>
      <c r="G132" s="126">
        <v>14</v>
      </c>
      <c r="H132" s="126">
        <v>14</v>
      </c>
      <c r="I132" s="126">
        <v>15</v>
      </c>
      <c r="J132" s="126">
        <v>15</v>
      </c>
      <c r="K132" s="126">
        <v>17</v>
      </c>
      <c r="L132" s="126">
        <v>17</v>
      </c>
      <c r="M132" s="126">
        <v>18</v>
      </c>
      <c r="N132" s="126">
        <v>18</v>
      </c>
      <c r="O132" s="126">
        <v>21</v>
      </c>
      <c r="P132" s="126">
        <v>14</v>
      </c>
      <c r="Q132" s="126">
        <v>14</v>
      </c>
      <c r="R132" s="126">
        <v>14</v>
      </c>
      <c r="S132" s="127">
        <v>14</v>
      </c>
      <c r="T132" s="24">
        <f t="shared" ref="T132:T182" si="4">AVERAGE(E132:S132)</f>
        <v>14.066666666666666</v>
      </c>
      <c r="U132" s="83">
        <f t="shared" si="3"/>
        <v>-6.2222222222222241</v>
      </c>
    </row>
    <row r="133" spans="1:21" ht="15.5" x14ac:dyDescent="0.3">
      <c r="A133" s="20" t="s">
        <v>737</v>
      </c>
      <c r="B133" s="20" t="s">
        <v>738</v>
      </c>
      <c r="C133" s="22">
        <v>331.35</v>
      </c>
      <c r="D133" s="101">
        <v>100</v>
      </c>
      <c r="E133" s="125">
        <v>6</v>
      </c>
      <c r="F133" s="126">
        <v>13</v>
      </c>
      <c r="G133" s="126">
        <v>13</v>
      </c>
      <c r="H133" s="126">
        <v>14</v>
      </c>
      <c r="I133" s="126">
        <v>14</v>
      </c>
      <c r="J133" s="126">
        <v>15</v>
      </c>
      <c r="K133" s="126">
        <v>15</v>
      </c>
      <c r="L133" s="126">
        <v>15</v>
      </c>
      <c r="M133" s="126">
        <v>16</v>
      </c>
      <c r="N133" s="126">
        <v>16</v>
      </c>
      <c r="O133" s="126">
        <v>16</v>
      </c>
      <c r="P133" s="126">
        <v>16</v>
      </c>
      <c r="Q133" s="126">
        <v>17</v>
      </c>
      <c r="R133" s="126">
        <v>17</v>
      </c>
      <c r="S133" s="127">
        <v>20</v>
      </c>
      <c r="T133" s="24">
        <f t="shared" si="4"/>
        <v>14.866666666666667</v>
      </c>
      <c r="U133" s="83">
        <f t="shared" ref="U133:U182" si="5">(T133-15)/15*100</f>
        <v>-0.88888888888888573</v>
      </c>
    </row>
    <row r="134" spans="1:21" ht="15.5" x14ac:dyDescent="0.3">
      <c r="A134" s="20" t="s">
        <v>739</v>
      </c>
      <c r="B134" s="20" t="s">
        <v>740</v>
      </c>
      <c r="C134" s="22">
        <v>354.18</v>
      </c>
      <c r="D134" s="101">
        <v>100</v>
      </c>
      <c r="E134" s="125">
        <v>3</v>
      </c>
      <c r="F134" s="126">
        <v>13</v>
      </c>
      <c r="G134" s="126">
        <v>13</v>
      </c>
      <c r="H134" s="126">
        <v>13</v>
      </c>
      <c r="I134" s="126">
        <v>14</v>
      </c>
      <c r="J134" s="126">
        <v>14</v>
      </c>
      <c r="K134" s="126">
        <v>14</v>
      </c>
      <c r="L134" s="126">
        <v>15</v>
      </c>
      <c r="M134" s="126">
        <v>15</v>
      </c>
      <c r="N134" s="126">
        <v>15</v>
      </c>
      <c r="O134" s="126">
        <v>15</v>
      </c>
      <c r="P134" s="126">
        <v>18</v>
      </c>
      <c r="Q134" s="126">
        <v>19</v>
      </c>
      <c r="R134" s="126">
        <v>21</v>
      </c>
      <c r="S134" s="127">
        <v>22</v>
      </c>
      <c r="T134" s="24">
        <f t="shared" si="4"/>
        <v>14.933333333333334</v>
      </c>
      <c r="U134" s="83">
        <f t="shared" si="5"/>
        <v>-0.44444444444444287</v>
      </c>
    </row>
    <row r="135" spans="1:21" ht="15.5" x14ac:dyDescent="0.3">
      <c r="A135" s="20" t="s">
        <v>741</v>
      </c>
      <c r="B135" s="20" t="s">
        <v>742</v>
      </c>
      <c r="C135" s="22">
        <v>206.28</v>
      </c>
      <c r="D135" s="101">
        <v>100</v>
      </c>
      <c r="E135" s="125">
        <v>5</v>
      </c>
      <c r="F135" s="126">
        <v>7</v>
      </c>
      <c r="G135" s="126">
        <v>14</v>
      </c>
      <c r="H135" s="126">
        <v>15</v>
      </c>
      <c r="I135" s="126">
        <v>15</v>
      </c>
      <c r="J135" s="126">
        <v>15</v>
      </c>
      <c r="K135" s="126">
        <v>15</v>
      </c>
      <c r="L135" s="126">
        <v>15</v>
      </c>
      <c r="M135" s="126">
        <v>16</v>
      </c>
      <c r="N135" s="126">
        <v>16</v>
      </c>
      <c r="O135" s="126">
        <v>16</v>
      </c>
      <c r="P135" s="126">
        <v>16</v>
      </c>
      <c r="Q135" s="126">
        <v>17</v>
      </c>
      <c r="R135" s="126">
        <v>18</v>
      </c>
      <c r="S135" s="127"/>
      <c r="T135" s="24">
        <f t="shared" si="4"/>
        <v>14.285714285714286</v>
      </c>
      <c r="U135" s="83">
        <f t="shared" si="5"/>
        <v>-4.7619047619047565</v>
      </c>
    </row>
    <row r="136" spans="1:21" ht="15.5" x14ac:dyDescent="0.3">
      <c r="A136" s="20" t="s">
        <v>743</v>
      </c>
      <c r="B136" s="20" t="s">
        <v>744</v>
      </c>
      <c r="C136" s="22">
        <v>179.22</v>
      </c>
      <c r="D136" s="101">
        <v>100</v>
      </c>
      <c r="E136" s="125">
        <v>1</v>
      </c>
      <c r="F136" s="126">
        <v>3</v>
      </c>
      <c r="G136" s="126">
        <v>14</v>
      </c>
      <c r="H136" s="126">
        <v>15</v>
      </c>
      <c r="I136" s="126">
        <v>15</v>
      </c>
      <c r="J136" s="126">
        <v>15</v>
      </c>
      <c r="K136" s="126">
        <v>15</v>
      </c>
      <c r="L136" s="126">
        <v>16</v>
      </c>
      <c r="M136" s="126">
        <v>17</v>
      </c>
      <c r="N136" s="126">
        <v>17</v>
      </c>
      <c r="O136" s="126">
        <v>17</v>
      </c>
      <c r="P136" s="126">
        <v>19</v>
      </c>
      <c r="Q136" s="126">
        <v>21</v>
      </c>
      <c r="R136" s="126">
        <v>22</v>
      </c>
      <c r="S136" s="127">
        <v>23</v>
      </c>
      <c r="T136" s="24">
        <f t="shared" si="4"/>
        <v>15.333333333333334</v>
      </c>
      <c r="U136" s="83">
        <f t="shared" si="5"/>
        <v>2.2222222222222263</v>
      </c>
    </row>
    <row r="137" spans="1:21" ht="15.5" x14ac:dyDescent="0.3">
      <c r="A137" s="20" t="s">
        <v>745</v>
      </c>
      <c r="B137" s="20" t="s">
        <v>746</v>
      </c>
      <c r="C137" s="22">
        <v>241.29</v>
      </c>
      <c r="D137" s="101">
        <v>100</v>
      </c>
      <c r="E137" s="125">
        <v>11</v>
      </c>
      <c r="F137" s="126">
        <v>15</v>
      </c>
      <c r="G137" s="126">
        <v>15</v>
      </c>
      <c r="H137" s="126">
        <v>15</v>
      </c>
      <c r="I137" s="126">
        <v>15</v>
      </c>
      <c r="J137" s="126">
        <v>15</v>
      </c>
      <c r="K137" s="126">
        <v>15</v>
      </c>
      <c r="L137" s="126">
        <v>15</v>
      </c>
      <c r="M137" s="126">
        <v>15</v>
      </c>
      <c r="N137" s="126">
        <v>16</v>
      </c>
      <c r="O137" s="126">
        <v>17</v>
      </c>
      <c r="P137" s="126">
        <v>17</v>
      </c>
      <c r="Q137" s="126">
        <v>17</v>
      </c>
      <c r="R137" s="126">
        <v>20</v>
      </c>
      <c r="S137" s="127"/>
      <c r="T137" s="24">
        <f t="shared" si="4"/>
        <v>15.571428571428571</v>
      </c>
      <c r="U137" s="83">
        <f t="shared" si="5"/>
        <v>3.809523809523808</v>
      </c>
    </row>
    <row r="138" spans="1:21" ht="15.5" x14ac:dyDescent="0.3">
      <c r="A138" s="20" t="s">
        <v>747</v>
      </c>
      <c r="B138" s="20" t="s">
        <v>748</v>
      </c>
      <c r="C138" s="22">
        <v>231.3</v>
      </c>
      <c r="D138" s="101">
        <v>100</v>
      </c>
      <c r="E138" s="125">
        <v>15</v>
      </c>
      <c r="F138" s="126">
        <v>15</v>
      </c>
      <c r="G138" s="126">
        <v>16</v>
      </c>
      <c r="H138" s="126">
        <v>17</v>
      </c>
      <c r="I138" s="126">
        <v>17</v>
      </c>
      <c r="J138" s="126">
        <v>18</v>
      </c>
      <c r="K138" s="126">
        <v>19</v>
      </c>
      <c r="L138" s="126">
        <v>19</v>
      </c>
      <c r="M138" s="126">
        <v>20</v>
      </c>
      <c r="N138" s="126">
        <v>21</v>
      </c>
      <c r="O138" s="126">
        <v>21</v>
      </c>
      <c r="P138" s="126">
        <v>22</v>
      </c>
      <c r="Q138" s="126">
        <v>22</v>
      </c>
      <c r="R138" s="126">
        <v>22</v>
      </c>
      <c r="S138" s="127">
        <v>23</v>
      </c>
      <c r="T138" s="24">
        <f t="shared" si="4"/>
        <v>19.133333333333333</v>
      </c>
      <c r="U138" s="83">
        <f t="shared" si="5"/>
        <v>27.55555555555555</v>
      </c>
    </row>
    <row r="139" spans="1:21" ht="15.5" x14ac:dyDescent="0.3">
      <c r="A139" s="20" t="s">
        <v>749</v>
      </c>
      <c r="B139" s="20" t="s">
        <v>750</v>
      </c>
      <c r="C139" s="22">
        <v>308.31</v>
      </c>
      <c r="D139" s="101">
        <v>100</v>
      </c>
      <c r="E139" s="125">
        <v>1</v>
      </c>
      <c r="F139" s="126">
        <v>10</v>
      </c>
      <c r="G139" s="126">
        <v>14</v>
      </c>
      <c r="H139" s="126">
        <v>14</v>
      </c>
      <c r="I139" s="126">
        <v>15</v>
      </c>
      <c r="J139" s="126">
        <v>15</v>
      </c>
      <c r="K139" s="126">
        <v>15</v>
      </c>
      <c r="L139" s="126">
        <v>15</v>
      </c>
      <c r="M139" s="126">
        <v>16</v>
      </c>
      <c r="N139" s="126">
        <v>16</v>
      </c>
      <c r="O139" s="126">
        <v>16</v>
      </c>
      <c r="P139" s="126">
        <v>17</v>
      </c>
      <c r="Q139" s="126">
        <v>17</v>
      </c>
      <c r="R139" s="126">
        <v>17</v>
      </c>
      <c r="S139" s="127">
        <v>17</v>
      </c>
      <c r="T139" s="24">
        <f t="shared" si="4"/>
        <v>14.333333333333334</v>
      </c>
      <c r="U139" s="83">
        <f t="shared" si="5"/>
        <v>-4.4444444444444402</v>
      </c>
    </row>
    <row r="140" spans="1:21" ht="15.5" x14ac:dyDescent="0.3">
      <c r="A140" s="20" t="s">
        <v>751</v>
      </c>
      <c r="B140" s="20" t="s">
        <v>752</v>
      </c>
      <c r="C140" s="22">
        <v>286.27999999999997</v>
      </c>
      <c r="D140" s="101">
        <v>100</v>
      </c>
      <c r="E140" s="125">
        <v>12</v>
      </c>
      <c r="F140" s="126">
        <v>14</v>
      </c>
      <c r="G140" s="126">
        <v>14</v>
      </c>
      <c r="H140" s="126">
        <v>14</v>
      </c>
      <c r="I140" s="126">
        <v>15</v>
      </c>
      <c r="J140" s="126">
        <v>16</v>
      </c>
      <c r="K140" s="126">
        <v>16</v>
      </c>
      <c r="L140" s="126">
        <v>16</v>
      </c>
      <c r="M140" s="126">
        <v>16</v>
      </c>
      <c r="N140" s="126">
        <v>17</v>
      </c>
      <c r="O140" s="126">
        <v>17</v>
      </c>
      <c r="P140" s="126">
        <v>18</v>
      </c>
      <c r="Q140" s="126">
        <v>19</v>
      </c>
      <c r="R140" s="126">
        <v>21</v>
      </c>
      <c r="S140" s="127">
        <v>22</v>
      </c>
      <c r="T140" s="24">
        <f t="shared" si="4"/>
        <v>16.466666666666665</v>
      </c>
      <c r="U140" s="83">
        <f t="shared" si="5"/>
        <v>9.7777777777777679</v>
      </c>
    </row>
    <row r="141" spans="1:21" ht="15.5" x14ac:dyDescent="0.3">
      <c r="A141" s="20" t="s">
        <v>753</v>
      </c>
      <c r="B141" s="20" t="s">
        <v>754</v>
      </c>
      <c r="C141" s="22">
        <v>350.45</v>
      </c>
      <c r="D141" s="101">
        <v>100</v>
      </c>
      <c r="E141" s="125">
        <v>10</v>
      </c>
      <c r="F141" s="126">
        <v>16</v>
      </c>
      <c r="G141" s="126">
        <v>16</v>
      </c>
      <c r="H141" s="126">
        <v>16</v>
      </c>
      <c r="I141" s="126">
        <v>17</v>
      </c>
      <c r="J141" s="126">
        <v>17</v>
      </c>
      <c r="K141" s="126">
        <v>17</v>
      </c>
      <c r="L141" s="126">
        <v>17</v>
      </c>
      <c r="M141" s="126">
        <v>17</v>
      </c>
      <c r="N141" s="126">
        <v>17</v>
      </c>
      <c r="O141" s="126">
        <v>17</v>
      </c>
      <c r="P141" s="126">
        <v>18</v>
      </c>
      <c r="Q141" s="126">
        <v>18</v>
      </c>
      <c r="R141" s="126">
        <v>19</v>
      </c>
      <c r="S141" s="127">
        <v>21</v>
      </c>
      <c r="T141" s="24">
        <f t="shared" si="4"/>
        <v>16.866666666666667</v>
      </c>
      <c r="U141" s="83">
        <f t="shared" si="5"/>
        <v>12.444444444444448</v>
      </c>
    </row>
    <row r="142" spans="1:21" ht="15.5" x14ac:dyDescent="0.3">
      <c r="A142" s="20" t="s">
        <v>755</v>
      </c>
      <c r="B142" s="20" t="s">
        <v>756</v>
      </c>
      <c r="C142" s="22">
        <v>270.20999999999998</v>
      </c>
      <c r="D142" s="101">
        <v>100</v>
      </c>
      <c r="E142" s="125">
        <v>2</v>
      </c>
      <c r="F142" s="126">
        <v>8</v>
      </c>
      <c r="G142" s="126">
        <v>12</v>
      </c>
      <c r="H142" s="126">
        <v>12</v>
      </c>
      <c r="I142" s="126">
        <v>13</v>
      </c>
      <c r="J142" s="126">
        <v>14</v>
      </c>
      <c r="K142" s="126">
        <v>14</v>
      </c>
      <c r="L142" s="126">
        <v>15</v>
      </c>
      <c r="M142" s="126">
        <v>15</v>
      </c>
      <c r="N142" s="126">
        <v>15</v>
      </c>
      <c r="O142" s="126">
        <v>15</v>
      </c>
      <c r="P142" s="126">
        <v>16</v>
      </c>
      <c r="Q142" s="126">
        <v>18</v>
      </c>
      <c r="R142" s="126">
        <v>18</v>
      </c>
      <c r="S142" s="127"/>
      <c r="T142" s="24">
        <f t="shared" si="4"/>
        <v>13.357142857142858</v>
      </c>
      <c r="U142" s="83">
        <f t="shared" si="5"/>
        <v>-10.952380952380949</v>
      </c>
    </row>
    <row r="143" spans="1:21" ht="15.5" x14ac:dyDescent="0.3">
      <c r="A143" s="20" t="s">
        <v>757</v>
      </c>
      <c r="B143" s="116" t="s">
        <v>758</v>
      </c>
      <c r="C143" s="22">
        <v>351.4</v>
      </c>
      <c r="D143" s="101">
        <v>100</v>
      </c>
      <c r="E143" s="125">
        <v>10</v>
      </c>
      <c r="F143" s="126">
        <v>10</v>
      </c>
      <c r="G143" s="126">
        <v>10</v>
      </c>
      <c r="H143" s="126">
        <v>14</v>
      </c>
      <c r="I143" s="126">
        <v>15</v>
      </c>
      <c r="J143" s="126">
        <v>15</v>
      </c>
      <c r="K143" s="126">
        <v>17</v>
      </c>
      <c r="L143" s="126">
        <v>17</v>
      </c>
      <c r="M143" s="126">
        <v>17</v>
      </c>
      <c r="N143" s="126">
        <v>17</v>
      </c>
      <c r="O143" s="126">
        <v>17</v>
      </c>
      <c r="P143" s="126">
        <v>17</v>
      </c>
      <c r="Q143" s="126">
        <v>18</v>
      </c>
      <c r="R143" s="126">
        <v>19</v>
      </c>
      <c r="S143" s="127">
        <v>15.2</v>
      </c>
      <c r="T143" s="24">
        <f t="shared" si="4"/>
        <v>15.213333333333333</v>
      </c>
      <c r="U143" s="83">
        <f t="shared" si="5"/>
        <v>1.4222222222222196</v>
      </c>
    </row>
    <row r="144" spans="1:21" ht="15.5" x14ac:dyDescent="0.3">
      <c r="A144" s="20" t="s">
        <v>759</v>
      </c>
      <c r="B144" s="20" t="s">
        <v>760</v>
      </c>
      <c r="C144" s="22">
        <v>333.34</v>
      </c>
      <c r="D144" s="101">
        <v>100</v>
      </c>
      <c r="E144" s="125">
        <v>9</v>
      </c>
      <c r="F144" s="126">
        <v>9</v>
      </c>
      <c r="G144" s="126">
        <v>12</v>
      </c>
      <c r="H144" s="126">
        <v>15</v>
      </c>
      <c r="I144" s="126">
        <v>15</v>
      </c>
      <c r="J144" s="126">
        <v>15</v>
      </c>
      <c r="K144" s="126">
        <v>16</v>
      </c>
      <c r="L144" s="126">
        <v>17</v>
      </c>
      <c r="M144" s="126">
        <v>17</v>
      </c>
      <c r="N144" s="126">
        <v>17</v>
      </c>
      <c r="O144" s="126">
        <v>17</v>
      </c>
      <c r="P144" s="126">
        <v>18</v>
      </c>
      <c r="Q144" s="126">
        <v>23</v>
      </c>
      <c r="R144" s="126"/>
      <c r="S144" s="127"/>
      <c r="T144" s="24">
        <f t="shared" si="4"/>
        <v>15.384615384615385</v>
      </c>
      <c r="U144" s="83">
        <f t="shared" si="5"/>
        <v>2.564102564102567</v>
      </c>
    </row>
    <row r="145" spans="1:21" ht="15.5" x14ac:dyDescent="0.3">
      <c r="A145" s="20" t="s">
        <v>761</v>
      </c>
      <c r="B145" s="20" t="s">
        <v>762</v>
      </c>
      <c r="C145" s="22">
        <v>239.27</v>
      </c>
      <c r="D145" s="101">
        <v>100</v>
      </c>
      <c r="E145" s="125">
        <v>12</v>
      </c>
      <c r="F145" s="126">
        <v>13</v>
      </c>
      <c r="G145" s="126">
        <v>14</v>
      </c>
      <c r="H145" s="126">
        <v>15</v>
      </c>
      <c r="I145" s="126">
        <v>15</v>
      </c>
      <c r="J145" s="126">
        <v>18</v>
      </c>
      <c r="K145" s="126">
        <v>20</v>
      </c>
      <c r="L145" s="126">
        <v>20</v>
      </c>
      <c r="M145" s="126">
        <v>20</v>
      </c>
      <c r="N145" s="126">
        <v>20</v>
      </c>
      <c r="O145" s="126">
        <v>21</v>
      </c>
      <c r="P145" s="126">
        <v>24</v>
      </c>
      <c r="Q145" s="126">
        <v>25</v>
      </c>
      <c r="R145" s="126"/>
      <c r="S145" s="127"/>
      <c r="T145" s="24">
        <f t="shared" si="4"/>
        <v>18.23076923076923</v>
      </c>
      <c r="U145" s="83">
        <f t="shared" si="5"/>
        <v>21.538461538461533</v>
      </c>
    </row>
    <row r="146" spans="1:21" ht="15.5" x14ac:dyDescent="0.3">
      <c r="A146" s="20" t="s">
        <v>763</v>
      </c>
      <c r="B146" s="20" t="s">
        <v>764</v>
      </c>
      <c r="C146" s="22">
        <v>179.22</v>
      </c>
      <c r="D146" s="101">
        <v>100</v>
      </c>
      <c r="E146" s="125">
        <v>4</v>
      </c>
      <c r="F146" s="126">
        <v>4</v>
      </c>
      <c r="G146" s="126">
        <v>12</v>
      </c>
      <c r="H146" s="126">
        <v>12</v>
      </c>
      <c r="I146" s="126">
        <v>13</v>
      </c>
      <c r="J146" s="126">
        <v>14</v>
      </c>
      <c r="K146" s="126">
        <v>14</v>
      </c>
      <c r="L146" s="126">
        <v>14</v>
      </c>
      <c r="M146" s="126">
        <v>15</v>
      </c>
      <c r="N146" s="126">
        <v>15</v>
      </c>
      <c r="O146" s="126">
        <v>15</v>
      </c>
      <c r="P146" s="126">
        <v>6</v>
      </c>
      <c r="Q146" s="126">
        <v>17</v>
      </c>
      <c r="R146" s="126"/>
      <c r="S146" s="127"/>
      <c r="T146" s="24">
        <f t="shared" si="4"/>
        <v>11.923076923076923</v>
      </c>
      <c r="U146" s="83">
        <f t="shared" si="5"/>
        <v>-20.512820512820511</v>
      </c>
    </row>
    <row r="147" spans="1:21" ht="15.5" x14ac:dyDescent="0.3">
      <c r="A147" s="20" t="s">
        <v>765</v>
      </c>
      <c r="B147" s="20" t="s">
        <v>766</v>
      </c>
      <c r="C147" s="22">
        <v>399.44</v>
      </c>
      <c r="D147" s="101">
        <v>100</v>
      </c>
      <c r="E147" s="125">
        <v>3</v>
      </c>
      <c r="F147" s="126">
        <v>12</v>
      </c>
      <c r="G147" s="126">
        <v>15</v>
      </c>
      <c r="H147" s="126">
        <v>15</v>
      </c>
      <c r="I147" s="126">
        <v>16</v>
      </c>
      <c r="J147" s="126">
        <v>17</v>
      </c>
      <c r="K147" s="126">
        <v>19</v>
      </c>
      <c r="L147" s="126">
        <v>19</v>
      </c>
      <c r="M147" s="126">
        <v>19</v>
      </c>
      <c r="N147" s="126">
        <v>20</v>
      </c>
      <c r="O147" s="126">
        <v>20</v>
      </c>
      <c r="P147" s="126">
        <v>21</v>
      </c>
      <c r="Q147" s="126">
        <v>21</v>
      </c>
      <c r="R147" s="126">
        <v>25</v>
      </c>
      <c r="S147" s="127"/>
      <c r="T147" s="24">
        <f t="shared" si="4"/>
        <v>17.285714285714285</v>
      </c>
      <c r="U147" s="83">
        <f t="shared" si="5"/>
        <v>15.238095238095232</v>
      </c>
    </row>
    <row r="148" spans="1:21" ht="15.5" x14ac:dyDescent="0.3">
      <c r="A148" s="20" t="s">
        <v>767</v>
      </c>
      <c r="B148" s="20" t="s">
        <v>768</v>
      </c>
      <c r="C148" s="22">
        <v>330.42</v>
      </c>
      <c r="D148" s="101">
        <v>100</v>
      </c>
      <c r="E148" s="125">
        <v>3</v>
      </c>
      <c r="F148" s="126">
        <v>5</v>
      </c>
      <c r="G148" s="126">
        <v>9</v>
      </c>
      <c r="H148" s="126">
        <v>15</v>
      </c>
      <c r="I148" s="126">
        <v>16</v>
      </c>
      <c r="J148" s="126">
        <v>21</v>
      </c>
      <c r="K148" s="126">
        <v>26</v>
      </c>
      <c r="L148" s="126"/>
      <c r="M148" s="126"/>
      <c r="N148" s="126"/>
      <c r="O148" s="126"/>
      <c r="P148" s="126"/>
      <c r="Q148" s="126"/>
      <c r="R148" s="126"/>
      <c r="S148" s="127"/>
      <c r="T148" s="24">
        <f t="shared" si="4"/>
        <v>13.571428571428571</v>
      </c>
      <c r="U148" s="83">
        <f t="shared" si="5"/>
        <v>-9.5238095238095255</v>
      </c>
    </row>
    <row r="149" spans="1:21" ht="15.5" x14ac:dyDescent="0.3">
      <c r="A149" s="20" t="s">
        <v>769</v>
      </c>
      <c r="B149" s="117" t="s">
        <v>770</v>
      </c>
      <c r="C149" s="22">
        <v>357.78</v>
      </c>
      <c r="D149" s="101">
        <v>100</v>
      </c>
      <c r="E149" s="125">
        <v>3</v>
      </c>
      <c r="F149" s="126">
        <v>3</v>
      </c>
      <c r="G149" s="126">
        <v>8</v>
      </c>
      <c r="H149" s="126">
        <v>9</v>
      </c>
      <c r="I149" s="126">
        <v>13</v>
      </c>
      <c r="J149" s="126">
        <v>13</v>
      </c>
      <c r="K149" s="126">
        <v>14</v>
      </c>
      <c r="L149" s="126">
        <v>14</v>
      </c>
      <c r="M149" s="126">
        <v>14</v>
      </c>
      <c r="N149" s="126">
        <v>14</v>
      </c>
      <c r="O149" s="126">
        <v>14</v>
      </c>
      <c r="P149" s="126">
        <v>15</v>
      </c>
      <c r="Q149" s="126">
        <v>15</v>
      </c>
      <c r="R149" s="126">
        <v>15</v>
      </c>
      <c r="S149" s="127">
        <v>15</v>
      </c>
      <c r="T149" s="24">
        <f t="shared" si="4"/>
        <v>11.933333333333334</v>
      </c>
      <c r="U149" s="83">
        <f t="shared" si="5"/>
        <v>-20.444444444444443</v>
      </c>
    </row>
    <row r="150" spans="1:21" ht="15.5" x14ac:dyDescent="0.3">
      <c r="A150" s="20" t="s">
        <v>771</v>
      </c>
      <c r="B150" s="118" t="s">
        <v>772</v>
      </c>
      <c r="C150" s="22">
        <v>281.23</v>
      </c>
      <c r="D150" s="101">
        <v>100</v>
      </c>
      <c r="E150" s="125">
        <v>3</v>
      </c>
      <c r="F150" s="126">
        <v>11</v>
      </c>
      <c r="G150" s="126">
        <v>12</v>
      </c>
      <c r="H150" s="126">
        <v>12</v>
      </c>
      <c r="I150" s="126">
        <v>13</v>
      </c>
      <c r="J150" s="126">
        <v>13</v>
      </c>
      <c r="K150" s="126">
        <v>14</v>
      </c>
      <c r="L150" s="126">
        <v>14</v>
      </c>
      <c r="M150" s="126">
        <v>14</v>
      </c>
      <c r="N150" s="126">
        <v>15</v>
      </c>
      <c r="O150" s="126">
        <v>16</v>
      </c>
      <c r="P150" s="126">
        <v>17</v>
      </c>
      <c r="Q150" s="126">
        <v>12.83</v>
      </c>
      <c r="R150" s="126">
        <v>12.83</v>
      </c>
      <c r="S150" s="127">
        <v>12.83</v>
      </c>
      <c r="T150" s="24">
        <f t="shared" si="4"/>
        <v>12.83266666666667</v>
      </c>
      <c r="U150" s="83">
        <f t="shared" si="5"/>
        <v>-14.448888888888867</v>
      </c>
    </row>
    <row r="151" spans="1:21" ht="15.5" x14ac:dyDescent="0.3">
      <c r="A151" s="20" t="s">
        <v>773</v>
      </c>
      <c r="B151" s="119" t="s">
        <v>774</v>
      </c>
      <c r="C151" s="22">
        <v>433.95</v>
      </c>
      <c r="D151" s="101">
        <v>100</v>
      </c>
      <c r="E151" s="125">
        <v>3</v>
      </c>
      <c r="F151" s="126">
        <v>11</v>
      </c>
      <c r="G151" s="126">
        <v>12</v>
      </c>
      <c r="H151" s="126">
        <v>14</v>
      </c>
      <c r="I151" s="126">
        <v>14</v>
      </c>
      <c r="J151" s="126">
        <v>15</v>
      </c>
      <c r="K151" s="126">
        <v>15</v>
      </c>
      <c r="L151" s="126">
        <v>15</v>
      </c>
      <c r="M151" s="126">
        <v>15</v>
      </c>
      <c r="N151" s="126">
        <v>15</v>
      </c>
      <c r="O151" s="126">
        <v>16</v>
      </c>
      <c r="P151" s="126">
        <v>16</v>
      </c>
      <c r="Q151" s="126">
        <v>16</v>
      </c>
      <c r="R151" s="126">
        <v>16</v>
      </c>
      <c r="S151" s="127">
        <v>17</v>
      </c>
      <c r="T151" s="24">
        <f t="shared" si="4"/>
        <v>14</v>
      </c>
      <c r="U151" s="83">
        <f t="shared" si="5"/>
        <v>-6.666666666666667</v>
      </c>
    </row>
    <row r="152" spans="1:21" ht="15.5" x14ac:dyDescent="0.3">
      <c r="A152" s="20" t="s">
        <v>775</v>
      </c>
      <c r="B152" s="120" t="s">
        <v>776</v>
      </c>
      <c r="C152" s="22">
        <v>496.64</v>
      </c>
      <c r="D152" s="101">
        <v>100</v>
      </c>
      <c r="E152" s="125">
        <v>2</v>
      </c>
      <c r="F152" s="126">
        <v>2</v>
      </c>
      <c r="G152" s="126">
        <v>7</v>
      </c>
      <c r="H152" s="126">
        <v>7</v>
      </c>
      <c r="I152" s="126">
        <v>8</v>
      </c>
      <c r="J152" s="126">
        <v>11</v>
      </c>
      <c r="K152" s="126">
        <v>13</v>
      </c>
      <c r="L152" s="126">
        <v>13</v>
      </c>
      <c r="M152" s="126">
        <v>15</v>
      </c>
      <c r="N152" s="126">
        <v>16</v>
      </c>
      <c r="O152" s="126">
        <v>17</v>
      </c>
      <c r="P152" s="126">
        <v>21</v>
      </c>
      <c r="Q152" s="126">
        <v>24</v>
      </c>
      <c r="R152" s="126">
        <v>12</v>
      </c>
      <c r="S152" s="127">
        <v>12</v>
      </c>
      <c r="T152" s="24">
        <f t="shared" si="4"/>
        <v>12</v>
      </c>
      <c r="U152" s="83">
        <f t="shared" si="5"/>
        <v>-20</v>
      </c>
    </row>
    <row r="153" spans="1:21" ht="15.5" x14ac:dyDescent="0.3">
      <c r="A153" s="20" t="s">
        <v>777</v>
      </c>
      <c r="B153" s="121" t="s">
        <v>778</v>
      </c>
      <c r="C153" s="22">
        <v>513.49</v>
      </c>
      <c r="D153" s="101">
        <v>100</v>
      </c>
      <c r="E153" s="125">
        <v>3</v>
      </c>
      <c r="F153" s="126">
        <v>5</v>
      </c>
      <c r="G153" s="126">
        <v>13</v>
      </c>
      <c r="H153" s="126">
        <v>14</v>
      </c>
      <c r="I153" s="126">
        <v>14</v>
      </c>
      <c r="J153" s="126">
        <v>16</v>
      </c>
      <c r="K153" s="126">
        <v>17</v>
      </c>
      <c r="L153" s="126">
        <v>18</v>
      </c>
      <c r="M153" s="126">
        <v>18</v>
      </c>
      <c r="N153" s="126">
        <v>18</v>
      </c>
      <c r="O153" s="126">
        <v>21</v>
      </c>
      <c r="P153" s="126">
        <v>21</v>
      </c>
      <c r="Q153" s="126">
        <v>21</v>
      </c>
      <c r="R153" s="126">
        <v>22</v>
      </c>
      <c r="S153" s="127"/>
      <c r="T153" s="24">
        <f t="shared" si="4"/>
        <v>15.785714285714286</v>
      </c>
      <c r="U153" s="83">
        <f t="shared" si="5"/>
        <v>5.2380952380952435</v>
      </c>
    </row>
    <row r="154" spans="1:21" ht="15.5" x14ac:dyDescent="0.3">
      <c r="A154" s="20" t="s">
        <v>779</v>
      </c>
      <c r="B154" s="122" t="s">
        <v>780</v>
      </c>
      <c r="C154" s="22">
        <v>188.23</v>
      </c>
      <c r="D154" s="101">
        <v>100</v>
      </c>
      <c r="E154" s="125">
        <v>13</v>
      </c>
      <c r="F154" s="126">
        <v>15</v>
      </c>
      <c r="G154" s="126">
        <v>15</v>
      </c>
      <c r="H154" s="126">
        <v>15</v>
      </c>
      <c r="I154" s="126">
        <v>16</v>
      </c>
      <c r="J154" s="126">
        <v>17</v>
      </c>
      <c r="K154" s="126">
        <v>17</v>
      </c>
      <c r="L154" s="126">
        <v>17</v>
      </c>
      <c r="M154" s="126">
        <v>17</v>
      </c>
      <c r="N154" s="126">
        <v>17</v>
      </c>
      <c r="O154" s="126">
        <v>17</v>
      </c>
      <c r="P154" s="126">
        <v>18</v>
      </c>
      <c r="Q154" s="126">
        <v>20</v>
      </c>
      <c r="R154" s="126">
        <v>22</v>
      </c>
      <c r="S154" s="127"/>
      <c r="T154" s="24">
        <f t="shared" si="4"/>
        <v>16.857142857142858</v>
      </c>
      <c r="U154" s="83">
        <f t="shared" si="5"/>
        <v>12.380952380952385</v>
      </c>
    </row>
    <row r="155" spans="1:21" ht="15.5" x14ac:dyDescent="0.3">
      <c r="A155" s="20" t="s">
        <v>781</v>
      </c>
      <c r="B155" s="122" t="s">
        <v>782</v>
      </c>
      <c r="C155" s="22">
        <v>254.28</v>
      </c>
      <c r="D155" s="101">
        <v>100</v>
      </c>
      <c r="E155" s="125">
        <v>3</v>
      </c>
      <c r="F155" s="126">
        <v>3</v>
      </c>
      <c r="G155" s="126">
        <v>13</v>
      </c>
      <c r="H155" s="126">
        <v>14</v>
      </c>
      <c r="I155" s="126">
        <v>15</v>
      </c>
      <c r="J155" s="126">
        <v>16</v>
      </c>
      <c r="K155" s="126">
        <v>17</v>
      </c>
      <c r="L155" s="126">
        <v>17</v>
      </c>
      <c r="M155" s="126">
        <v>17</v>
      </c>
      <c r="N155" s="126">
        <v>17</v>
      </c>
      <c r="O155" s="126">
        <v>18</v>
      </c>
      <c r="P155" s="126">
        <v>18</v>
      </c>
      <c r="Q155" s="126">
        <v>18</v>
      </c>
      <c r="R155" s="126">
        <v>21</v>
      </c>
      <c r="S155" s="127">
        <v>21</v>
      </c>
      <c r="T155" s="24">
        <f t="shared" si="4"/>
        <v>15.2</v>
      </c>
      <c r="U155" s="83">
        <f t="shared" si="5"/>
        <v>1.3333333333333286</v>
      </c>
    </row>
    <row r="156" spans="1:21" ht="15.5" x14ac:dyDescent="0.3">
      <c r="A156" s="20" t="s">
        <v>783</v>
      </c>
      <c r="B156" s="122" t="s">
        <v>784</v>
      </c>
      <c r="C156" s="22">
        <v>212.24</v>
      </c>
      <c r="D156" s="101">
        <v>100</v>
      </c>
      <c r="E156" s="125">
        <v>2</v>
      </c>
      <c r="F156" s="126">
        <v>11</v>
      </c>
      <c r="G156" s="126">
        <v>12</v>
      </c>
      <c r="H156" s="126">
        <v>14</v>
      </c>
      <c r="I156" s="126">
        <v>15</v>
      </c>
      <c r="J156" s="126">
        <v>17</v>
      </c>
      <c r="K156" s="126">
        <v>17</v>
      </c>
      <c r="L156" s="126">
        <v>17</v>
      </c>
      <c r="M156" s="126">
        <v>17</v>
      </c>
      <c r="N156" s="126">
        <v>18</v>
      </c>
      <c r="O156" s="126">
        <v>20</v>
      </c>
      <c r="P156" s="126">
        <v>20</v>
      </c>
      <c r="Q156" s="126">
        <v>20</v>
      </c>
      <c r="R156" s="126">
        <v>21</v>
      </c>
      <c r="S156" s="127">
        <v>22</v>
      </c>
      <c r="T156" s="24">
        <f t="shared" si="4"/>
        <v>16.2</v>
      </c>
      <c r="U156" s="83">
        <f t="shared" si="5"/>
        <v>7.9999999999999947</v>
      </c>
    </row>
    <row r="157" spans="1:21" ht="15.5" x14ac:dyDescent="0.3">
      <c r="A157" s="20" t="s">
        <v>785</v>
      </c>
      <c r="B157" s="122" t="s">
        <v>786</v>
      </c>
      <c r="C157" s="22">
        <v>223.27</v>
      </c>
      <c r="D157" s="101">
        <v>100</v>
      </c>
      <c r="E157" s="125">
        <v>1</v>
      </c>
      <c r="F157" s="126">
        <v>2</v>
      </c>
      <c r="G157" s="126">
        <v>4</v>
      </c>
      <c r="H157" s="126">
        <v>12</v>
      </c>
      <c r="I157" s="126">
        <v>15</v>
      </c>
      <c r="J157" s="126">
        <v>15</v>
      </c>
      <c r="K157" s="126">
        <v>16</v>
      </c>
      <c r="L157" s="126">
        <v>18</v>
      </c>
      <c r="M157" s="126">
        <v>18</v>
      </c>
      <c r="N157" s="126">
        <v>18</v>
      </c>
      <c r="O157" s="126">
        <v>19</v>
      </c>
      <c r="P157" s="126">
        <v>20</v>
      </c>
      <c r="Q157" s="126">
        <v>20</v>
      </c>
      <c r="R157" s="126">
        <v>21</v>
      </c>
      <c r="S157" s="127">
        <v>22</v>
      </c>
      <c r="T157" s="24">
        <f t="shared" si="4"/>
        <v>14.733333333333333</v>
      </c>
      <c r="U157" s="83">
        <f t="shared" si="5"/>
        <v>-1.7777777777777832</v>
      </c>
    </row>
    <row r="158" spans="1:21" ht="15.5" x14ac:dyDescent="0.3">
      <c r="A158" s="20" t="s">
        <v>787</v>
      </c>
      <c r="B158" s="122" t="s">
        <v>788</v>
      </c>
      <c r="C158" s="22">
        <v>295.27</v>
      </c>
      <c r="D158" s="101">
        <v>100</v>
      </c>
      <c r="E158" s="125">
        <v>8</v>
      </c>
      <c r="F158" s="126">
        <v>15</v>
      </c>
      <c r="G158" s="126">
        <v>15</v>
      </c>
      <c r="H158" s="126">
        <v>15</v>
      </c>
      <c r="I158" s="126">
        <v>15</v>
      </c>
      <c r="J158" s="126">
        <v>17</v>
      </c>
      <c r="K158" s="126">
        <v>17</v>
      </c>
      <c r="L158" s="126">
        <v>18</v>
      </c>
      <c r="M158" s="126">
        <v>18</v>
      </c>
      <c r="N158" s="126">
        <v>18</v>
      </c>
      <c r="O158" s="126">
        <v>20</v>
      </c>
      <c r="P158" s="126">
        <v>21</v>
      </c>
      <c r="Q158" s="126">
        <v>21</v>
      </c>
      <c r="R158" s="126">
        <v>22</v>
      </c>
      <c r="S158" s="127">
        <v>22</v>
      </c>
      <c r="T158" s="24">
        <f t="shared" si="4"/>
        <v>17.466666666666665</v>
      </c>
      <c r="U158" s="83">
        <f t="shared" si="5"/>
        <v>16.444444444444432</v>
      </c>
    </row>
    <row r="159" spans="1:21" ht="15.5" x14ac:dyDescent="0.3">
      <c r="A159" s="20" t="s">
        <v>789</v>
      </c>
      <c r="B159" s="122" t="s">
        <v>790</v>
      </c>
      <c r="C159" s="22">
        <v>273.70999999999998</v>
      </c>
      <c r="D159" s="101">
        <v>100</v>
      </c>
      <c r="E159" s="125">
        <v>7</v>
      </c>
      <c r="F159" s="126">
        <v>11</v>
      </c>
      <c r="G159" s="126">
        <v>12</v>
      </c>
      <c r="H159" s="126">
        <v>15</v>
      </c>
      <c r="I159" s="126">
        <v>15</v>
      </c>
      <c r="J159" s="126">
        <v>15</v>
      </c>
      <c r="K159" s="126">
        <v>16</v>
      </c>
      <c r="L159" s="126">
        <v>17</v>
      </c>
      <c r="M159" s="126">
        <v>17</v>
      </c>
      <c r="N159" s="126">
        <v>18</v>
      </c>
      <c r="O159" s="126">
        <v>18</v>
      </c>
      <c r="P159" s="126">
        <v>19</v>
      </c>
      <c r="Q159" s="126">
        <v>19</v>
      </c>
      <c r="R159" s="126"/>
      <c r="S159" s="127"/>
      <c r="T159" s="24">
        <f t="shared" si="4"/>
        <v>15.307692307692308</v>
      </c>
      <c r="U159" s="83">
        <f t="shared" si="5"/>
        <v>2.051282051282056</v>
      </c>
    </row>
    <row r="160" spans="1:21" ht="15.5" x14ac:dyDescent="0.3">
      <c r="A160" s="20" t="s">
        <v>791</v>
      </c>
      <c r="B160" s="122" t="s">
        <v>792</v>
      </c>
      <c r="C160" s="22">
        <v>356.41</v>
      </c>
      <c r="D160" s="101">
        <v>100</v>
      </c>
      <c r="E160" s="125">
        <v>3</v>
      </c>
      <c r="F160" s="126">
        <v>4</v>
      </c>
      <c r="G160" s="126">
        <v>15</v>
      </c>
      <c r="H160" s="126">
        <v>15</v>
      </c>
      <c r="I160" s="126">
        <v>15</v>
      </c>
      <c r="J160" s="126">
        <v>15</v>
      </c>
      <c r="K160" s="126">
        <v>15</v>
      </c>
      <c r="L160" s="126">
        <v>15</v>
      </c>
      <c r="M160" s="126">
        <v>16</v>
      </c>
      <c r="N160" s="126">
        <v>17</v>
      </c>
      <c r="O160" s="126">
        <v>18</v>
      </c>
      <c r="P160" s="126">
        <v>18</v>
      </c>
      <c r="Q160" s="126">
        <v>19</v>
      </c>
      <c r="R160" s="126"/>
      <c r="S160" s="127"/>
      <c r="T160" s="24">
        <f t="shared" si="4"/>
        <v>14.23076923076923</v>
      </c>
      <c r="U160" s="83">
        <f t="shared" si="5"/>
        <v>-5.128205128205134</v>
      </c>
    </row>
    <row r="161" spans="1:21" ht="15.5" x14ac:dyDescent="0.3">
      <c r="A161" s="20" t="s">
        <v>793</v>
      </c>
      <c r="B161" s="122" t="s">
        <v>794</v>
      </c>
      <c r="C161" s="22">
        <v>287.35000000000002</v>
      </c>
      <c r="D161" s="101">
        <v>100</v>
      </c>
      <c r="E161" s="125">
        <v>10</v>
      </c>
      <c r="F161" s="126">
        <v>10</v>
      </c>
      <c r="G161" s="126">
        <v>14</v>
      </c>
      <c r="H161" s="126">
        <v>16</v>
      </c>
      <c r="I161" s="126">
        <v>16</v>
      </c>
      <c r="J161" s="126">
        <v>17</v>
      </c>
      <c r="K161" s="126">
        <v>17</v>
      </c>
      <c r="L161" s="126">
        <v>17</v>
      </c>
      <c r="M161" s="126">
        <v>17</v>
      </c>
      <c r="N161" s="126">
        <v>18</v>
      </c>
      <c r="O161" s="126">
        <v>18</v>
      </c>
      <c r="P161" s="126">
        <v>18</v>
      </c>
      <c r="Q161" s="126">
        <v>18</v>
      </c>
      <c r="R161" s="126"/>
      <c r="S161" s="127"/>
      <c r="T161" s="24">
        <f t="shared" si="4"/>
        <v>15.846153846153847</v>
      </c>
      <c r="U161" s="83">
        <f t="shared" si="5"/>
        <v>5.641025641025645</v>
      </c>
    </row>
    <row r="162" spans="1:21" ht="15.5" x14ac:dyDescent="0.3">
      <c r="A162" s="20" t="s">
        <v>795</v>
      </c>
      <c r="B162" s="122" t="s">
        <v>796</v>
      </c>
      <c r="C162" s="22">
        <v>293.32</v>
      </c>
      <c r="D162" s="101">
        <v>100</v>
      </c>
      <c r="E162" s="125">
        <v>1</v>
      </c>
      <c r="F162" s="126">
        <v>9</v>
      </c>
      <c r="G162" s="126">
        <v>12</v>
      </c>
      <c r="H162" s="126">
        <v>14</v>
      </c>
      <c r="I162" s="126">
        <v>14</v>
      </c>
      <c r="J162" s="126">
        <v>15</v>
      </c>
      <c r="K162" s="126">
        <v>16</v>
      </c>
      <c r="L162" s="126">
        <v>17</v>
      </c>
      <c r="M162" s="126">
        <v>18</v>
      </c>
      <c r="N162" s="126">
        <v>18</v>
      </c>
      <c r="O162" s="126">
        <v>18</v>
      </c>
      <c r="P162" s="126">
        <v>19</v>
      </c>
      <c r="Q162" s="126">
        <v>19</v>
      </c>
      <c r="R162" s="126">
        <v>23</v>
      </c>
      <c r="S162" s="127"/>
      <c r="T162" s="24">
        <f t="shared" si="4"/>
        <v>15.214285714285714</v>
      </c>
      <c r="U162" s="83">
        <f t="shared" si="5"/>
        <v>1.4285714285714235</v>
      </c>
    </row>
    <row r="163" spans="1:21" ht="15.5" x14ac:dyDescent="0.3">
      <c r="A163" s="20" t="s">
        <v>797</v>
      </c>
      <c r="B163" s="122" t="s">
        <v>798</v>
      </c>
      <c r="C163" s="22">
        <v>308.37</v>
      </c>
      <c r="D163" s="101">
        <v>100</v>
      </c>
      <c r="E163" s="125">
        <v>9</v>
      </c>
      <c r="F163" s="126">
        <v>9</v>
      </c>
      <c r="G163" s="126">
        <v>15</v>
      </c>
      <c r="H163" s="126">
        <v>15</v>
      </c>
      <c r="I163" s="126">
        <v>16</v>
      </c>
      <c r="J163" s="126">
        <v>17</v>
      </c>
      <c r="K163" s="126">
        <v>17</v>
      </c>
      <c r="L163" s="126">
        <v>17</v>
      </c>
      <c r="M163" s="126">
        <v>17</v>
      </c>
      <c r="N163" s="126">
        <v>17</v>
      </c>
      <c r="O163" s="126">
        <v>18</v>
      </c>
      <c r="P163" s="126">
        <v>18</v>
      </c>
      <c r="Q163" s="126">
        <v>19</v>
      </c>
      <c r="R163" s="126">
        <v>20</v>
      </c>
      <c r="S163" s="127">
        <v>21</v>
      </c>
      <c r="T163" s="24">
        <f t="shared" si="4"/>
        <v>16.333333333333332</v>
      </c>
      <c r="U163" s="83">
        <f t="shared" si="5"/>
        <v>8.8888888888888804</v>
      </c>
    </row>
    <row r="164" spans="1:21" ht="15.5" x14ac:dyDescent="0.3">
      <c r="A164" s="20" t="s">
        <v>799</v>
      </c>
      <c r="B164" s="122" t="s">
        <v>800</v>
      </c>
      <c r="C164" s="22">
        <v>258.23</v>
      </c>
      <c r="D164" s="101">
        <v>100</v>
      </c>
      <c r="E164" s="125">
        <v>2</v>
      </c>
      <c r="F164" s="126">
        <v>8</v>
      </c>
      <c r="G164" s="126">
        <v>11</v>
      </c>
      <c r="H164" s="126">
        <v>11</v>
      </c>
      <c r="I164" s="126">
        <v>11</v>
      </c>
      <c r="J164" s="126">
        <v>12</v>
      </c>
      <c r="K164" s="126">
        <v>13</v>
      </c>
      <c r="L164" s="126">
        <v>15</v>
      </c>
      <c r="M164" s="126">
        <v>15</v>
      </c>
      <c r="N164" s="126">
        <v>15</v>
      </c>
      <c r="O164" s="126">
        <v>15</v>
      </c>
      <c r="P164" s="126">
        <v>16</v>
      </c>
      <c r="Q164" s="126">
        <v>16</v>
      </c>
      <c r="R164" s="126">
        <v>17</v>
      </c>
      <c r="S164" s="127">
        <v>17</v>
      </c>
      <c r="T164" s="24">
        <f t="shared" si="4"/>
        <v>12.933333333333334</v>
      </c>
      <c r="U164" s="83">
        <f t="shared" si="5"/>
        <v>-13.777777777777775</v>
      </c>
    </row>
    <row r="165" spans="1:21" ht="15.5" x14ac:dyDescent="0.3">
      <c r="A165" s="20" t="s">
        <v>801</v>
      </c>
      <c r="B165" s="122" t="s">
        <v>802</v>
      </c>
      <c r="C165" s="22" t="s">
        <v>803</v>
      </c>
      <c r="D165" s="101">
        <v>100</v>
      </c>
      <c r="E165" s="125">
        <v>9</v>
      </c>
      <c r="F165" s="126">
        <v>11</v>
      </c>
      <c r="G165" s="126">
        <v>12</v>
      </c>
      <c r="H165" s="126">
        <v>12</v>
      </c>
      <c r="I165" s="126">
        <v>13</v>
      </c>
      <c r="J165" s="126">
        <v>13</v>
      </c>
      <c r="K165" s="126">
        <v>14</v>
      </c>
      <c r="L165" s="126">
        <v>14</v>
      </c>
      <c r="M165" s="126">
        <v>14</v>
      </c>
      <c r="N165" s="126">
        <v>15</v>
      </c>
      <c r="O165" s="126">
        <v>15</v>
      </c>
      <c r="P165" s="126">
        <v>15</v>
      </c>
      <c r="Q165" s="126">
        <v>16</v>
      </c>
      <c r="R165" s="126">
        <v>16</v>
      </c>
      <c r="S165" s="127">
        <v>16</v>
      </c>
      <c r="T165" s="24">
        <f t="shared" si="4"/>
        <v>13.666666666666666</v>
      </c>
      <c r="U165" s="83">
        <f t="shared" si="5"/>
        <v>-8.8888888888888928</v>
      </c>
    </row>
    <row r="166" spans="1:21" ht="15.5" x14ac:dyDescent="0.3">
      <c r="A166" s="20" t="s">
        <v>804</v>
      </c>
      <c r="B166" s="122" t="s">
        <v>805</v>
      </c>
      <c r="C166" s="22" t="s">
        <v>806</v>
      </c>
      <c r="D166" s="101">
        <v>100</v>
      </c>
      <c r="E166" s="125">
        <v>10</v>
      </c>
      <c r="F166" s="126">
        <v>10</v>
      </c>
      <c r="G166" s="126">
        <v>12</v>
      </c>
      <c r="H166" s="126">
        <v>12</v>
      </c>
      <c r="I166" s="126">
        <v>12</v>
      </c>
      <c r="J166" s="126">
        <v>13</v>
      </c>
      <c r="K166" s="126">
        <v>13</v>
      </c>
      <c r="L166" s="126">
        <v>14</v>
      </c>
      <c r="M166" s="126">
        <v>15</v>
      </c>
      <c r="N166" s="126">
        <v>15</v>
      </c>
      <c r="O166" s="126">
        <v>15</v>
      </c>
      <c r="P166" s="126">
        <v>16</v>
      </c>
      <c r="Q166" s="126">
        <v>17</v>
      </c>
      <c r="R166" s="126">
        <v>17</v>
      </c>
      <c r="S166" s="127">
        <v>17</v>
      </c>
      <c r="T166" s="24">
        <f t="shared" si="4"/>
        <v>13.866666666666667</v>
      </c>
      <c r="U166" s="83">
        <f t="shared" si="5"/>
        <v>-7.5555555555555527</v>
      </c>
    </row>
    <row r="167" spans="1:21" ht="15.5" x14ac:dyDescent="0.3">
      <c r="A167" s="20" t="s">
        <v>807</v>
      </c>
      <c r="B167" s="122" t="s">
        <v>808</v>
      </c>
      <c r="C167" s="22" t="s">
        <v>809</v>
      </c>
      <c r="D167" s="101">
        <v>100</v>
      </c>
      <c r="E167" s="125">
        <v>3</v>
      </c>
      <c r="F167" s="126">
        <v>9</v>
      </c>
      <c r="G167" s="126">
        <v>9</v>
      </c>
      <c r="H167" s="126">
        <v>10</v>
      </c>
      <c r="I167" s="126">
        <v>11</v>
      </c>
      <c r="J167" s="126">
        <v>11</v>
      </c>
      <c r="K167" s="126">
        <v>12</v>
      </c>
      <c r="L167" s="126">
        <v>13</v>
      </c>
      <c r="M167" s="126">
        <v>15</v>
      </c>
      <c r="N167" s="126">
        <v>15</v>
      </c>
      <c r="O167" s="126">
        <v>15</v>
      </c>
      <c r="P167" s="126">
        <v>15</v>
      </c>
      <c r="Q167" s="126">
        <v>16</v>
      </c>
      <c r="R167" s="126">
        <v>16</v>
      </c>
      <c r="S167" s="127">
        <v>16</v>
      </c>
      <c r="T167" s="24">
        <f t="shared" si="4"/>
        <v>12.4</v>
      </c>
      <c r="U167" s="83">
        <f t="shared" si="5"/>
        <v>-17.333333333333332</v>
      </c>
    </row>
    <row r="168" spans="1:21" ht="15.5" x14ac:dyDescent="0.3">
      <c r="A168" s="20" t="s">
        <v>810</v>
      </c>
      <c r="B168" s="122" t="s">
        <v>811</v>
      </c>
      <c r="C168" s="22">
        <v>244.26</v>
      </c>
      <c r="D168" s="101">
        <v>100</v>
      </c>
      <c r="E168" s="125">
        <v>12</v>
      </c>
      <c r="F168" s="126">
        <v>12</v>
      </c>
      <c r="G168" s="126">
        <v>13</v>
      </c>
      <c r="H168" s="126">
        <v>15</v>
      </c>
      <c r="I168" s="126">
        <v>16</v>
      </c>
      <c r="J168" s="126">
        <v>17</v>
      </c>
      <c r="K168" s="126">
        <v>17</v>
      </c>
      <c r="L168" s="126">
        <v>18</v>
      </c>
      <c r="M168" s="126">
        <v>19</v>
      </c>
      <c r="N168" s="126">
        <v>19</v>
      </c>
      <c r="O168" s="126">
        <v>21</v>
      </c>
      <c r="P168" s="126">
        <v>25</v>
      </c>
      <c r="Q168" s="126">
        <v>17</v>
      </c>
      <c r="R168" s="126">
        <v>17</v>
      </c>
      <c r="S168" s="127">
        <v>17</v>
      </c>
      <c r="T168" s="24">
        <f t="shared" si="4"/>
        <v>17</v>
      </c>
      <c r="U168" s="83">
        <f t="shared" si="5"/>
        <v>13.333333333333334</v>
      </c>
    </row>
    <row r="169" spans="1:21" ht="15.5" x14ac:dyDescent="0.3">
      <c r="A169" s="20" t="s">
        <v>812</v>
      </c>
      <c r="B169" s="122" t="s">
        <v>813</v>
      </c>
      <c r="C169" s="35" t="s">
        <v>814</v>
      </c>
      <c r="D169" s="101">
        <v>100</v>
      </c>
      <c r="E169" s="125">
        <v>7</v>
      </c>
      <c r="F169" s="126">
        <v>11</v>
      </c>
      <c r="G169" s="126">
        <v>13</v>
      </c>
      <c r="H169" s="126">
        <v>14</v>
      </c>
      <c r="I169" s="126">
        <v>15</v>
      </c>
      <c r="J169" s="126">
        <v>15</v>
      </c>
      <c r="K169" s="126">
        <v>17</v>
      </c>
      <c r="L169" s="126">
        <v>17</v>
      </c>
      <c r="M169" s="126">
        <v>17</v>
      </c>
      <c r="N169" s="126">
        <v>18</v>
      </c>
      <c r="O169" s="126">
        <v>18</v>
      </c>
      <c r="P169" s="126">
        <v>18</v>
      </c>
      <c r="Q169" s="126">
        <v>15</v>
      </c>
      <c r="R169" s="126">
        <v>15</v>
      </c>
      <c r="S169" s="127">
        <v>15</v>
      </c>
      <c r="T169" s="24">
        <f t="shared" si="4"/>
        <v>15</v>
      </c>
      <c r="U169" s="83">
        <f t="shared" si="5"/>
        <v>0</v>
      </c>
    </row>
    <row r="170" spans="1:21" ht="15.5" x14ac:dyDescent="0.3">
      <c r="A170" s="20" t="s">
        <v>815</v>
      </c>
      <c r="B170" s="122" t="s">
        <v>816</v>
      </c>
      <c r="C170" s="22" t="s">
        <v>817</v>
      </c>
      <c r="D170" s="101">
        <v>100</v>
      </c>
      <c r="E170" s="125">
        <v>1</v>
      </c>
      <c r="F170" s="126">
        <v>3</v>
      </c>
      <c r="G170" s="126">
        <v>3</v>
      </c>
      <c r="H170" s="126">
        <v>4</v>
      </c>
      <c r="I170" s="126">
        <v>12</v>
      </c>
      <c r="J170" s="126">
        <v>13</v>
      </c>
      <c r="K170" s="126">
        <v>14</v>
      </c>
      <c r="L170" s="126">
        <v>14</v>
      </c>
      <c r="M170" s="126">
        <v>15</v>
      </c>
      <c r="N170" s="126">
        <v>15</v>
      </c>
      <c r="O170" s="126">
        <v>15</v>
      </c>
      <c r="P170" s="126">
        <v>15</v>
      </c>
      <c r="Q170" s="126">
        <v>16</v>
      </c>
      <c r="R170" s="126">
        <v>16</v>
      </c>
      <c r="S170" s="127">
        <v>16</v>
      </c>
      <c r="T170" s="24">
        <f t="shared" si="4"/>
        <v>11.466666666666667</v>
      </c>
      <c r="U170" s="83">
        <f t="shared" si="5"/>
        <v>-23.555555555555554</v>
      </c>
    </row>
    <row r="171" spans="1:21" ht="15.5" x14ac:dyDescent="0.3">
      <c r="A171" s="20" t="s">
        <v>818</v>
      </c>
      <c r="B171" s="122" t="s">
        <v>819</v>
      </c>
      <c r="C171" s="22">
        <v>345.87</v>
      </c>
      <c r="D171" s="101">
        <v>100</v>
      </c>
      <c r="E171" s="125">
        <v>2</v>
      </c>
      <c r="F171" s="126">
        <v>5</v>
      </c>
      <c r="G171" s="126">
        <v>7</v>
      </c>
      <c r="H171" s="126">
        <v>9</v>
      </c>
      <c r="I171" s="126">
        <v>10</v>
      </c>
      <c r="J171" s="126">
        <v>12</v>
      </c>
      <c r="K171" s="126">
        <v>14</v>
      </c>
      <c r="L171" s="126">
        <v>14</v>
      </c>
      <c r="M171" s="126">
        <v>14</v>
      </c>
      <c r="N171" s="126">
        <v>15</v>
      </c>
      <c r="O171" s="126">
        <v>16</v>
      </c>
      <c r="P171" s="126">
        <v>17</v>
      </c>
      <c r="Q171" s="126">
        <v>17</v>
      </c>
      <c r="R171" s="126">
        <v>17</v>
      </c>
      <c r="S171" s="127"/>
      <c r="T171" s="24">
        <f t="shared" si="4"/>
        <v>12.071428571428571</v>
      </c>
      <c r="U171" s="83">
        <f t="shared" si="5"/>
        <v>-19.523809523809526</v>
      </c>
    </row>
    <row r="172" spans="1:21" ht="15.5" x14ac:dyDescent="0.3">
      <c r="A172" s="20" t="s">
        <v>820</v>
      </c>
      <c r="B172" s="122" t="s">
        <v>821</v>
      </c>
      <c r="C172" s="22">
        <v>249.26</v>
      </c>
      <c r="D172" s="101">
        <v>100</v>
      </c>
      <c r="E172" s="125">
        <v>2</v>
      </c>
      <c r="F172" s="126">
        <v>3</v>
      </c>
      <c r="G172" s="126">
        <v>6</v>
      </c>
      <c r="H172" s="126">
        <v>10</v>
      </c>
      <c r="I172" s="126">
        <v>11</v>
      </c>
      <c r="J172" s="126">
        <v>11</v>
      </c>
      <c r="K172" s="126">
        <v>11</v>
      </c>
      <c r="L172" s="126">
        <v>12</v>
      </c>
      <c r="M172" s="126">
        <v>13</v>
      </c>
      <c r="N172" s="126">
        <v>13</v>
      </c>
      <c r="O172" s="126">
        <v>15</v>
      </c>
      <c r="P172" s="126">
        <v>15</v>
      </c>
      <c r="Q172" s="126">
        <v>16</v>
      </c>
      <c r="R172" s="126">
        <v>17</v>
      </c>
      <c r="S172" s="127">
        <v>18</v>
      </c>
      <c r="T172" s="24">
        <f t="shared" si="4"/>
        <v>11.533333333333333</v>
      </c>
      <c r="U172" s="83">
        <f t="shared" si="5"/>
        <v>-23.111111111111114</v>
      </c>
    </row>
    <row r="173" spans="1:21" ht="15.5" x14ac:dyDescent="0.3">
      <c r="A173" s="20" t="s">
        <v>822</v>
      </c>
      <c r="B173" s="122" t="s">
        <v>823</v>
      </c>
      <c r="C173" s="22">
        <v>221.25</v>
      </c>
      <c r="D173" s="101">
        <v>100</v>
      </c>
      <c r="E173" s="125">
        <v>3</v>
      </c>
      <c r="F173" s="126">
        <v>11</v>
      </c>
      <c r="G173" s="126">
        <v>11</v>
      </c>
      <c r="H173" s="126">
        <v>15</v>
      </c>
      <c r="I173" s="126">
        <v>15</v>
      </c>
      <c r="J173" s="126">
        <v>15</v>
      </c>
      <c r="K173" s="126">
        <v>15</v>
      </c>
      <c r="L173" s="126">
        <v>15</v>
      </c>
      <c r="M173" s="126">
        <v>17</v>
      </c>
      <c r="N173" s="126">
        <v>17</v>
      </c>
      <c r="O173" s="126">
        <v>17</v>
      </c>
      <c r="P173" s="126">
        <v>17</v>
      </c>
      <c r="Q173" s="126">
        <v>17</v>
      </c>
      <c r="R173" s="126">
        <v>24</v>
      </c>
      <c r="S173" s="127"/>
      <c r="T173" s="24">
        <f t="shared" si="4"/>
        <v>14.928571428571429</v>
      </c>
      <c r="U173" s="83">
        <f t="shared" si="5"/>
        <v>-0.4761904761904745</v>
      </c>
    </row>
    <row r="174" spans="1:21" ht="15.5" x14ac:dyDescent="0.3">
      <c r="A174" s="20" t="s">
        <v>824</v>
      </c>
      <c r="B174" s="122" t="s">
        <v>825</v>
      </c>
      <c r="C174" s="22">
        <v>315.3</v>
      </c>
      <c r="D174" s="101">
        <v>100</v>
      </c>
      <c r="E174" s="125">
        <v>3</v>
      </c>
      <c r="F174" s="126">
        <v>10</v>
      </c>
      <c r="G174" s="126">
        <v>13</v>
      </c>
      <c r="H174" s="126">
        <v>14</v>
      </c>
      <c r="I174" s="126">
        <v>14</v>
      </c>
      <c r="J174" s="126">
        <v>17</v>
      </c>
      <c r="K174" s="126">
        <v>17</v>
      </c>
      <c r="L174" s="126">
        <v>17</v>
      </c>
      <c r="M174" s="126">
        <v>17</v>
      </c>
      <c r="N174" s="126">
        <v>17</v>
      </c>
      <c r="O174" s="126">
        <v>18</v>
      </c>
      <c r="P174" s="126">
        <v>18</v>
      </c>
      <c r="Q174" s="126">
        <v>18</v>
      </c>
      <c r="R174" s="126">
        <v>21</v>
      </c>
      <c r="S174" s="127"/>
      <c r="T174" s="24">
        <f t="shared" si="4"/>
        <v>15.285714285714286</v>
      </c>
      <c r="U174" s="83">
        <f t="shared" si="5"/>
        <v>1.9047619047619098</v>
      </c>
    </row>
    <row r="175" spans="1:21" ht="15.5" x14ac:dyDescent="0.3">
      <c r="A175" s="20" t="s">
        <v>826</v>
      </c>
      <c r="B175" s="122" t="s">
        <v>827</v>
      </c>
      <c r="C175" s="35" t="s">
        <v>828</v>
      </c>
      <c r="D175" s="101">
        <v>100</v>
      </c>
      <c r="E175" s="125">
        <v>3</v>
      </c>
      <c r="F175" s="126">
        <v>3</v>
      </c>
      <c r="G175" s="126">
        <v>3</v>
      </c>
      <c r="H175" s="126">
        <v>3</v>
      </c>
      <c r="I175" s="126">
        <v>3</v>
      </c>
      <c r="J175" s="126">
        <v>3</v>
      </c>
      <c r="K175" s="126">
        <v>3</v>
      </c>
      <c r="L175" s="126">
        <v>3</v>
      </c>
      <c r="M175" s="126">
        <v>3</v>
      </c>
      <c r="N175" s="126">
        <v>3</v>
      </c>
      <c r="O175" s="126">
        <v>3</v>
      </c>
      <c r="P175" s="126">
        <v>3</v>
      </c>
      <c r="Q175" s="126">
        <v>11</v>
      </c>
      <c r="R175" s="126">
        <v>14</v>
      </c>
      <c r="S175" s="127">
        <v>14</v>
      </c>
      <c r="T175" s="24">
        <f t="shared" si="4"/>
        <v>5</v>
      </c>
      <c r="U175" s="83">
        <f t="shared" si="5"/>
        <v>-66.666666666666657</v>
      </c>
    </row>
    <row r="176" spans="1:21" ht="15.5" x14ac:dyDescent="0.3">
      <c r="A176" s="20" t="s">
        <v>829</v>
      </c>
      <c r="B176" s="122" t="s">
        <v>830</v>
      </c>
      <c r="C176" s="35" t="s">
        <v>831</v>
      </c>
      <c r="D176" s="101">
        <v>100</v>
      </c>
      <c r="E176" s="125">
        <v>4</v>
      </c>
      <c r="F176" s="126">
        <v>5</v>
      </c>
      <c r="G176" s="126">
        <v>11</v>
      </c>
      <c r="H176" s="126">
        <v>15</v>
      </c>
      <c r="I176" s="126">
        <v>15</v>
      </c>
      <c r="J176" s="126">
        <v>15</v>
      </c>
      <c r="K176" s="126">
        <v>15</v>
      </c>
      <c r="L176" s="126">
        <v>15</v>
      </c>
      <c r="M176" s="126">
        <v>15</v>
      </c>
      <c r="N176" s="126">
        <v>16</v>
      </c>
      <c r="O176" s="126">
        <v>18</v>
      </c>
      <c r="P176" s="126">
        <v>18</v>
      </c>
      <c r="Q176" s="126">
        <v>19</v>
      </c>
      <c r="R176" s="126">
        <v>20</v>
      </c>
      <c r="S176" s="127">
        <v>21</v>
      </c>
      <c r="T176" s="24">
        <f t="shared" si="4"/>
        <v>14.8</v>
      </c>
      <c r="U176" s="83">
        <f t="shared" si="5"/>
        <v>-1.3333333333333286</v>
      </c>
    </row>
    <row r="177" spans="1:21" ht="15.5" x14ac:dyDescent="0.3">
      <c r="A177" s="20" t="s">
        <v>832</v>
      </c>
      <c r="B177" s="122" t="s">
        <v>833</v>
      </c>
      <c r="C177" s="35" t="s">
        <v>834</v>
      </c>
      <c r="D177" s="101">
        <v>100</v>
      </c>
      <c r="E177" s="125">
        <v>4</v>
      </c>
      <c r="F177" s="126">
        <v>12</v>
      </c>
      <c r="G177" s="126">
        <v>13</v>
      </c>
      <c r="H177" s="126">
        <v>15</v>
      </c>
      <c r="I177" s="126">
        <v>15</v>
      </c>
      <c r="J177" s="126">
        <v>15</v>
      </c>
      <c r="K177" s="126">
        <v>15</v>
      </c>
      <c r="L177" s="126">
        <v>15</v>
      </c>
      <c r="M177" s="126">
        <v>16</v>
      </c>
      <c r="N177" s="126">
        <v>17</v>
      </c>
      <c r="O177" s="126">
        <v>17</v>
      </c>
      <c r="P177" s="126">
        <v>18</v>
      </c>
      <c r="Q177" s="126">
        <v>20</v>
      </c>
      <c r="R177" s="126">
        <v>20</v>
      </c>
      <c r="S177" s="127"/>
      <c r="T177" s="24">
        <f t="shared" si="4"/>
        <v>15.142857142857142</v>
      </c>
      <c r="U177" s="83">
        <f t="shared" si="5"/>
        <v>0.952380952380949</v>
      </c>
    </row>
    <row r="178" spans="1:21" ht="15.5" x14ac:dyDescent="0.3">
      <c r="A178" s="20" t="s">
        <v>835</v>
      </c>
      <c r="B178" s="122" t="s">
        <v>836</v>
      </c>
      <c r="C178" s="35" t="s">
        <v>837</v>
      </c>
      <c r="D178" s="101">
        <v>100</v>
      </c>
      <c r="E178" s="125">
        <v>10</v>
      </c>
      <c r="F178" s="126">
        <v>11</v>
      </c>
      <c r="G178" s="126">
        <v>11</v>
      </c>
      <c r="H178" s="126">
        <v>12</v>
      </c>
      <c r="I178" s="126">
        <v>12</v>
      </c>
      <c r="J178" s="126">
        <v>13</v>
      </c>
      <c r="K178" s="126">
        <v>13</v>
      </c>
      <c r="L178" s="126">
        <v>15</v>
      </c>
      <c r="M178" s="126">
        <v>15</v>
      </c>
      <c r="N178" s="126">
        <v>16</v>
      </c>
      <c r="O178" s="126">
        <v>17</v>
      </c>
      <c r="P178" s="126">
        <v>17</v>
      </c>
      <c r="Q178" s="126">
        <v>17</v>
      </c>
      <c r="R178" s="126">
        <v>18</v>
      </c>
      <c r="S178" s="127">
        <v>23</v>
      </c>
      <c r="T178" s="24">
        <f t="shared" si="4"/>
        <v>14.666666666666666</v>
      </c>
      <c r="U178" s="83">
        <f t="shared" si="5"/>
        <v>-2.2222222222222263</v>
      </c>
    </row>
    <row r="179" spans="1:21" ht="15.5" x14ac:dyDescent="0.3">
      <c r="A179" s="20" t="s">
        <v>838</v>
      </c>
      <c r="B179" s="20" t="s">
        <v>839</v>
      </c>
      <c r="C179" s="22">
        <v>419.9</v>
      </c>
      <c r="D179" s="101">
        <v>100</v>
      </c>
      <c r="E179" s="125">
        <v>1</v>
      </c>
      <c r="F179" s="126">
        <v>1</v>
      </c>
      <c r="G179" s="126">
        <v>1</v>
      </c>
      <c r="H179" s="126">
        <v>6</v>
      </c>
      <c r="I179" s="126">
        <v>11</v>
      </c>
      <c r="J179" s="126">
        <v>12</v>
      </c>
      <c r="K179" s="126">
        <v>13</v>
      </c>
      <c r="L179" s="126">
        <v>15</v>
      </c>
      <c r="M179" s="126">
        <v>15</v>
      </c>
      <c r="N179" s="126">
        <v>15</v>
      </c>
      <c r="O179" s="126">
        <v>9</v>
      </c>
      <c r="P179" s="126">
        <v>9</v>
      </c>
      <c r="Q179" s="126">
        <v>9</v>
      </c>
      <c r="R179" s="126">
        <v>9</v>
      </c>
      <c r="S179" s="127">
        <v>9</v>
      </c>
      <c r="T179" s="24">
        <f t="shared" si="4"/>
        <v>9</v>
      </c>
      <c r="U179" s="83">
        <f t="shared" si="5"/>
        <v>-40</v>
      </c>
    </row>
    <row r="180" spans="1:21" ht="15.5" x14ac:dyDescent="0.3">
      <c r="A180" s="20" t="s">
        <v>840</v>
      </c>
      <c r="B180" s="123" t="s">
        <v>841</v>
      </c>
      <c r="C180" s="22">
        <v>151.16</v>
      </c>
      <c r="D180" s="101">
        <v>100</v>
      </c>
      <c r="E180" s="125">
        <v>11</v>
      </c>
      <c r="F180" s="126">
        <v>13</v>
      </c>
      <c r="G180" s="126">
        <v>15</v>
      </c>
      <c r="H180" s="126">
        <v>16</v>
      </c>
      <c r="I180" s="126">
        <v>16</v>
      </c>
      <c r="J180" s="126">
        <v>16</v>
      </c>
      <c r="K180" s="126">
        <v>17</v>
      </c>
      <c r="L180" s="126">
        <v>17</v>
      </c>
      <c r="M180" s="126">
        <v>17</v>
      </c>
      <c r="N180" s="126">
        <v>18</v>
      </c>
      <c r="O180" s="126">
        <v>18</v>
      </c>
      <c r="P180" s="126">
        <v>19</v>
      </c>
      <c r="Q180" s="126">
        <v>21</v>
      </c>
      <c r="R180" s="126">
        <v>22</v>
      </c>
      <c r="S180" s="127">
        <v>23</v>
      </c>
      <c r="T180" s="24">
        <f t="shared" si="4"/>
        <v>17.266666666666666</v>
      </c>
      <c r="U180" s="83">
        <f t="shared" si="5"/>
        <v>15.111111111111105</v>
      </c>
    </row>
    <row r="181" spans="1:21" ht="15.5" x14ac:dyDescent="0.3">
      <c r="A181" s="20" t="s">
        <v>842</v>
      </c>
      <c r="B181" s="20" t="s">
        <v>843</v>
      </c>
      <c r="C181" s="22">
        <v>157.21</v>
      </c>
      <c r="D181" s="101">
        <v>100</v>
      </c>
      <c r="E181" s="125">
        <v>6</v>
      </c>
      <c r="F181" s="126">
        <v>10</v>
      </c>
      <c r="G181" s="126">
        <v>14</v>
      </c>
      <c r="H181" s="126">
        <v>15</v>
      </c>
      <c r="I181" s="126">
        <v>15</v>
      </c>
      <c r="J181" s="126">
        <v>15</v>
      </c>
      <c r="K181" s="126">
        <v>15</v>
      </c>
      <c r="L181" s="126">
        <v>16</v>
      </c>
      <c r="M181" s="126">
        <v>16</v>
      </c>
      <c r="N181" s="126">
        <v>16</v>
      </c>
      <c r="O181" s="126">
        <v>17</v>
      </c>
      <c r="P181" s="126">
        <v>17</v>
      </c>
      <c r="Q181" s="126">
        <v>18</v>
      </c>
      <c r="R181" s="126">
        <v>21</v>
      </c>
      <c r="S181" s="127">
        <v>21</v>
      </c>
      <c r="T181" s="24">
        <f t="shared" si="4"/>
        <v>15.466666666666667</v>
      </c>
      <c r="U181" s="83">
        <f t="shared" si="5"/>
        <v>3.111111111111112</v>
      </c>
    </row>
    <row r="182" spans="1:21" ht="15.5" x14ac:dyDescent="0.3">
      <c r="A182" s="20" t="s">
        <v>844</v>
      </c>
      <c r="B182" s="124" t="s">
        <v>845</v>
      </c>
      <c r="C182" s="22">
        <v>479.12</v>
      </c>
      <c r="D182" s="101">
        <v>100</v>
      </c>
      <c r="E182" s="125">
        <v>9</v>
      </c>
      <c r="F182" s="126">
        <v>11</v>
      </c>
      <c r="G182" s="126">
        <v>12</v>
      </c>
      <c r="H182" s="126">
        <v>13</v>
      </c>
      <c r="I182" s="126">
        <v>14</v>
      </c>
      <c r="J182" s="126">
        <v>15</v>
      </c>
      <c r="K182" s="126">
        <v>15</v>
      </c>
      <c r="L182" s="126">
        <v>15</v>
      </c>
      <c r="M182" s="126">
        <v>16</v>
      </c>
      <c r="N182" s="126">
        <v>16</v>
      </c>
      <c r="O182" s="126">
        <v>17</v>
      </c>
      <c r="P182" s="126">
        <v>17</v>
      </c>
      <c r="Q182" s="126"/>
      <c r="R182" s="126"/>
      <c r="S182" s="127"/>
      <c r="T182" s="24">
        <f t="shared" si="4"/>
        <v>14.166666666666666</v>
      </c>
      <c r="U182" s="83">
        <f t="shared" si="5"/>
        <v>-5.5555555555555598</v>
      </c>
    </row>
  </sheetData>
  <mergeCells count="7">
    <mergeCell ref="U1:U2"/>
    <mergeCell ref="E1:S1"/>
    <mergeCell ref="D1:D2"/>
    <mergeCell ref="C1:C2"/>
    <mergeCell ref="B1:B2"/>
    <mergeCell ref="A1:A2"/>
    <mergeCell ref="T1:T2"/>
  </mergeCells>
  <phoneticPr fontId="2" type="noConversion"/>
  <conditionalFormatting sqref="C182">
    <cfRule type="expression" dxfId="22" priority="1" stopIfTrue="1">
      <formula>AND(SUMPRODUCT(IFERROR(1*(($C:$C&amp;"x")=(C182&amp;"x")),0))&gt;1,NOT(ISBLANK(C182)))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71"/>
  <sheetViews>
    <sheetView zoomScale="70" zoomScaleNormal="70" workbookViewId="0">
      <selection activeCell="E1" sqref="E1:S1"/>
    </sheetView>
  </sheetViews>
  <sheetFormatPr defaultColWidth="11.58203125" defaultRowHeight="14" x14ac:dyDescent="0.3"/>
  <cols>
    <col min="1" max="1" width="22.58203125" customWidth="1"/>
    <col min="2" max="2" width="16.6640625" customWidth="1"/>
    <col min="3" max="3" width="17.1640625" customWidth="1"/>
    <col min="4" max="4" width="24.25" customWidth="1"/>
    <col min="5" max="5" width="7.5" style="1" customWidth="1"/>
    <col min="6" max="6" width="6.75" style="1" customWidth="1"/>
    <col min="7" max="7" width="6.1640625" style="1" customWidth="1"/>
    <col min="8" max="8" width="6.75" style="1" customWidth="1"/>
    <col min="9" max="10" width="6" style="1" customWidth="1"/>
    <col min="11" max="11" width="6.4140625" style="1" customWidth="1"/>
    <col min="12" max="12" width="5.5" style="1" customWidth="1"/>
    <col min="13" max="14" width="5.4140625" style="1" customWidth="1"/>
    <col min="15" max="15" width="5.83203125" style="1" customWidth="1"/>
    <col min="16" max="16" width="5.6640625" style="1" customWidth="1"/>
    <col min="17" max="17" width="5.83203125" style="1" customWidth="1"/>
    <col min="18" max="18" width="6.4140625" style="1" customWidth="1"/>
    <col min="19" max="19" width="6.1640625" style="1" customWidth="1"/>
    <col min="20" max="20" width="18.6640625" style="9" customWidth="1"/>
    <col min="21" max="21" width="28.33203125" style="8" customWidth="1"/>
  </cols>
  <sheetData>
    <row r="1" spans="1:21" ht="15" x14ac:dyDescent="0.3">
      <c r="A1" s="134" t="s">
        <v>2374</v>
      </c>
      <c r="B1" s="134" t="s">
        <v>2375</v>
      </c>
      <c r="C1" s="134" t="s">
        <v>2376</v>
      </c>
      <c r="D1" s="134" t="s">
        <v>2377</v>
      </c>
      <c r="E1" s="12" t="s">
        <v>2398</v>
      </c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76" t="s">
        <v>4</v>
      </c>
      <c r="U1" s="176" t="s">
        <v>5</v>
      </c>
    </row>
    <row r="2" spans="1:21" ht="15" x14ac:dyDescent="0.3">
      <c r="A2" s="135"/>
      <c r="B2" s="135"/>
      <c r="C2" s="135"/>
      <c r="D2" s="135"/>
      <c r="E2" s="77" t="s">
        <v>2383</v>
      </c>
      <c r="F2" s="78" t="s">
        <v>2384</v>
      </c>
      <c r="G2" s="78" t="s">
        <v>2385</v>
      </c>
      <c r="H2" s="78" t="s">
        <v>2386</v>
      </c>
      <c r="I2" s="78" t="s">
        <v>2387</v>
      </c>
      <c r="J2" s="78" t="s">
        <v>2388</v>
      </c>
      <c r="K2" s="78" t="s">
        <v>2389</v>
      </c>
      <c r="L2" s="78" t="s">
        <v>2390</v>
      </c>
      <c r="M2" s="78" t="s">
        <v>2391</v>
      </c>
      <c r="N2" s="78" t="s">
        <v>2392</v>
      </c>
      <c r="O2" s="78" t="s">
        <v>2393</v>
      </c>
      <c r="P2" s="78" t="s">
        <v>2394</v>
      </c>
      <c r="Q2" s="78" t="s">
        <v>2395</v>
      </c>
      <c r="R2" s="78" t="s">
        <v>2396</v>
      </c>
      <c r="S2" s="79" t="s">
        <v>2397</v>
      </c>
      <c r="T2" s="177"/>
      <c r="U2" s="177"/>
    </row>
    <row r="3" spans="1:21" ht="15.5" x14ac:dyDescent="0.35">
      <c r="A3" s="136" t="s">
        <v>2378</v>
      </c>
      <c r="B3" s="136"/>
      <c r="C3" s="136"/>
      <c r="D3" s="136">
        <v>0</v>
      </c>
      <c r="E3" s="72">
        <v>5</v>
      </c>
      <c r="F3" s="73">
        <v>5</v>
      </c>
      <c r="G3" s="73">
        <v>12</v>
      </c>
      <c r="H3" s="73">
        <v>12</v>
      </c>
      <c r="I3" s="73">
        <v>14</v>
      </c>
      <c r="J3" s="73">
        <v>15</v>
      </c>
      <c r="K3" s="73">
        <v>15</v>
      </c>
      <c r="L3" s="73">
        <v>16</v>
      </c>
      <c r="M3" s="73">
        <v>16</v>
      </c>
      <c r="N3" s="73">
        <v>16</v>
      </c>
      <c r="O3" s="73">
        <v>16</v>
      </c>
      <c r="P3" s="73">
        <v>17</v>
      </c>
      <c r="Q3" s="73">
        <v>17</v>
      </c>
      <c r="R3" s="73">
        <v>17</v>
      </c>
      <c r="S3" s="74">
        <v>17</v>
      </c>
      <c r="T3" s="178">
        <f>AVERAGE(E3:S3)</f>
        <v>14</v>
      </c>
      <c r="U3" s="137"/>
    </row>
    <row r="4" spans="1:21" ht="15.5" x14ac:dyDescent="0.35">
      <c r="A4" s="54" t="s">
        <v>846</v>
      </c>
      <c r="B4" s="138" t="s">
        <v>847</v>
      </c>
      <c r="C4" s="139">
        <v>477.42</v>
      </c>
      <c r="D4" s="140">
        <v>100</v>
      </c>
      <c r="E4" s="72">
        <v>1</v>
      </c>
      <c r="F4" s="73">
        <v>3</v>
      </c>
      <c r="G4" s="73">
        <v>5</v>
      </c>
      <c r="H4" s="73">
        <v>6</v>
      </c>
      <c r="I4" s="73">
        <v>8</v>
      </c>
      <c r="J4" s="73">
        <v>10</v>
      </c>
      <c r="K4" s="73">
        <v>11</v>
      </c>
      <c r="L4" s="73">
        <v>11</v>
      </c>
      <c r="M4" s="73">
        <v>11</v>
      </c>
      <c r="N4" s="73">
        <v>15</v>
      </c>
      <c r="O4" s="73">
        <v>15</v>
      </c>
      <c r="P4" s="73">
        <v>16</v>
      </c>
      <c r="Q4" s="73">
        <v>17</v>
      </c>
      <c r="R4" s="73">
        <v>17</v>
      </c>
      <c r="S4" s="74">
        <v>17</v>
      </c>
      <c r="T4" s="178">
        <f t="shared" ref="T4:T67" si="0">AVERAGE(E4:S4)</f>
        <v>10.866666666666667</v>
      </c>
      <c r="U4" s="141">
        <f t="shared" ref="U4:U35" si="1">(T4-$T$3)/$T$3*100</f>
        <v>-22.380952380952376</v>
      </c>
    </row>
    <row r="5" spans="1:21" ht="15.5" x14ac:dyDescent="0.35">
      <c r="A5" s="54" t="s">
        <v>848</v>
      </c>
      <c r="B5" s="138" t="s">
        <v>849</v>
      </c>
      <c r="C5" s="139">
        <v>350.45</v>
      </c>
      <c r="D5" s="140">
        <v>100</v>
      </c>
      <c r="E5" s="72">
        <v>4</v>
      </c>
      <c r="F5" s="73">
        <v>4</v>
      </c>
      <c r="G5" s="73">
        <v>6</v>
      </c>
      <c r="H5" s="73">
        <v>8</v>
      </c>
      <c r="I5" s="73">
        <v>9</v>
      </c>
      <c r="J5" s="73">
        <v>10</v>
      </c>
      <c r="K5" s="73">
        <v>12</v>
      </c>
      <c r="L5" s="73">
        <v>12</v>
      </c>
      <c r="M5" s="73">
        <v>12</v>
      </c>
      <c r="N5" s="73">
        <v>13</v>
      </c>
      <c r="O5" s="73">
        <v>13</v>
      </c>
      <c r="P5" s="73">
        <v>13</v>
      </c>
      <c r="Q5" s="73">
        <v>14</v>
      </c>
      <c r="R5" s="73">
        <v>15</v>
      </c>
      <c r="S5" s="74">
        <v>17</v>
      </c>
      <c r="T5" s="178">
        <f t="shared" si="0"/>
        <v>10.8</v>
      </c>
      <c r="U5" s="141">
        <f t="shared" si="1"/>
        <v>-22.857142857142851</v>
      </c>
    </row>
    <row r="6" spans="1:21" ht="15.5" x14ac:dyDescent="0.35">
      <c r="A6" s="54" t="s">
        <v>850</v>
      </c>
      <c r="B6" s="138" t="s">
        <v>851</v>
      </c>
      <c r="C6" s="139">
        <v>541.46</v>
      </c>
      <c r="D6" s="140">
        <v>100</v>
      </c>
      <c r="E6" s="72">
        <v>1</v>
      </c>
      <c r="F6" s="73">
        <v>1</v>
      </c>
      <c r="G6" s="73">
        <v>1</v>
      </c>
      <c r="H6" s="73">
        <v>1</v>
      </c>
      <c r="I6" s="73">
        <v>1</v>
      </c>
      <c r="J6" s="73">
        <v>2</v>
      </c>
      <c r="K6" s="73">
        <v>2</v>
      </c>
      <c r="L6" s="73">
        <v>7</v>
      </c>
      <c r="M6" s="73">
        <v>9</v>
      </c>
      <c r="N6" s="73">
        <v>12</v>
      </c>
      <c r="O6" s="73">
        <v>12</v>
      </c>
      <c r="P6" s="73">
        <v>12</v>
      </c>
      <c r="Q6" s="73">
        <v>12</v>
      </c>
      <c r="R6" s="73">
        <v>12</v>
      </c>
      <c r="S6" s="74">
        <v>12</v>
      </c>
      <c r="T6" s="178">
        <f t="shared" si="0"/>
        <v>6.4666666666666668</v>
      </c>
      <c r="U6" s="141">
        <f t="shared" si="1"/>
        <v>-53.80952380952381</v>
      </c>
    </row>
    <row r="7" spans="1:21" ht="15.5" x14ac:dyDescent="0.35">
      <c r="A7" s="54" t="s">
        <v>852</v>
      </c>
      <c r="B7" s="138" t="s">
        <v>853</v>
      </c>
      <c r="C7" s="139">
        <v>484.39</v>
      </c>
      <c r="D7" s="140">
        <v>100</v>
      </c>
      <c r="E7" s="72">
        <v>1</v>
      </c>
      <c r="F7" s="73">
        <v>5</v>
      </c>
      <c r="G7" s="73">
        <v>6</v>
      </c>
      <c r="H7" s="73">
        <v>6</v>
      </c>
      <c r="I7" s="73">
        <v>8</v>
      </c>
      <c r="J7" s="73">
        <v>9</v>
      </c>
      <c r="K7" s="73">
        <v>9</v>
      </c>
      <c r="L7" s="73">
        <v>10</v>
      </c>
      <c r="M7" s="73">
        <v>12</v>
      </c>
      <c r="N7" s="73">
        <v>13</v>
      </c>
      <c r="O7" s="73">
        <v>13</v>
      </c>
      <c r="P7" s="73">
        <v>14</v>
      </c>
      <c r="Q7" s="73">
        <v>14</v>
      </c>
      <c r="R7" s="73">
        <v>15</v>
      </c>
      <c r="S7" s="74">
        <v>17</v>
      </c>
      <c r="T7" s="178">
        <f t="shared" si="0"/>
        <v>10.133333333333333</v>
      </c>
      <c r="U7" s="141">
        <f t="shared" si="1"/>
        <v>-27.61904761904762</v>
      </c>
    </row>
    <row r="8" spans="1:21" ht="15.5" x14ac:dyDescent="0.35">
      <c r="A8" s="54" t="s">
        <v>854</v>
      </c>
      <c r="B8" s="138" t="s">
        <v>855</v>
      </c>
      <c r="C8" s="139">
        <v>209.12</v>
      </c>
      <c r="D8" s="140">
        <v>100</v>
      </c>
      <c r="E8" s="72">
        <v>8</v>
      </c>
      <c r="F8" s="73">
        <v>9</v>
      </c>
      <c r="G8" s="73">
        <v>12</v>
      </c>
      <c r="H8" s="73">
        <v>12</v>
      </c>
      <c r="I8" s="73">
        <v>13</v>
      </c>
      <c r="J8" s="73">
        <v>14</v>
      </c>
      <c r="K8" s="73">
        <v>15</v>
      </c>
      <c r="L8" s="73">
        <v>15</v>
      </c>
      <c r="M8" s="73">
        <v>15</v>
      </c>
      <c r="N8" s="73">
        <v>16</v>
      </c>
      <c r="O8" s="73">
        <v>16</v>
      </c>
      <c r="P8" s="73">
        <v>17</v>
      </c>
      <c r="Q8" s="73">
        <v>17</v>
      </c>
      <c r="R8" s="73">
        <v>17</v>
      </c>
      <c r="S8" s="74">
        <v>20</v>
      </c>
      <c r="T8" s="178">
        <f t="shared" si="0"/>
        <v>14.4</v>
      </c>
      <c r="U8" s="141">
        <f t="shared" si="1"/>
        <v>2.8571428571428599</v>
      </c>
    </row>
    <row r="9" spans="1:21" ht="15.5" x14ac:dyDescent="0.35">
      <c r="A9" s="54" t="s">
        <v>856</v>
      </c>
      <c r="B9" s="138" t="s">
        <v>857</v>
      </c>
      <c r="C9" s="139">
        <v>276.37</v>
      </c>
      <c r="D9" s="140">
        <v>100</v>
      </c>
      <c r="E9" s="72">
        <v>1</v>
      </c>
      <c r="F9" s="73">
        <v>9</v>
      </c>
      <c r="G9" s="73">
        <v>13</v>
      </c>
      <c r="H9" s="73">
        <v>15</v>
      </c>
      <c r="I9" s="73">
        <v>15</v>
      </c>
      <c r="J9" s="73">
        <v>15</v>
      </c>
      <c r="K9" s="73">
        <v>15</v>
      </c>
      <c r="L9" s="73">
        <v>16</v>
      </c>
      <c r="M9" s="73">
        <v>17</v>
      </c>
      <c r="N9" s="73">
        <v>17</v>
      </c>
      <c r="O9" s="73">
        <v>17</v>
      </c>
      <c r="P9" s="73">
        <v>18</v>
      </c>
      <c r="Q9" s="73">
        <v>20</v>
      </c>
      <c r="R9" s="73">
        <v>21</v>
      </c>
      <c r="S9" s="74">
        <v>21</v>
      </c>
      <c r="T9" s="178">
        <f t="shared" si="0"/>
        <v>15.333333333333334</v>
      </c>
      <c r="U9" s="141">
        <f t="shared" si="1"/>
        <v>9.5238095238095273</v>
      </c>
    </row>
    <row r="10" spans="1:21" ht="15.5" x14ac:dyDescent="0.35">
      <c r="A10" s="54" t="s">
        <v>858</v>
      </c>
      <c r="B10" s="138" t="s">
        <v>859</v>
      </c>
      <c r="C10" s="139">
        <v>281.82</v>
      </c>
      <c r="D10" s="140">
        <v>100</v>
      </c>
      <c r="E10" s="72">
        <v>2</v>
      </c>
      <c r="F10" s="73">
        <v>10</v>
      </c>
      <c r="G10" s="73">
        <v>10</v>
      </c>
      <c r="H10" s="73">
        <v>10</v>
      </c>
      <c r="I10" s="73">
        <v>12</v>
      </c>
      <c r="J10" s="73">
        <v>13</v>
      </c>
      <c r="K10" s="73">
        <v>14</v>
      </c>
      <c r="L10" s="73">
        <v>16</v>
      </c>
      <c r="M10" s="73">
        <v>17</v>
      </c>
      <c r="N10" s="73">
        <v>17</v>
      </c>
      <c r="O10" s="73">
        <v>17</v>
      </c>
      <c r="P10" s="73">
        <v>17</v>
      </c>
      <c r="Q10" s="73">
        <v>19</v>
      </c>
      <c r="R10" s="73">
        <v>19</v>
      </c>
      <c r="S10" s="74">
        <v>23</v>
      </c>
      <c r="T10" s="178">
        <f t="shared" si="0"/>
        <v>14.4</v>
      </c>
      <c r="U10" s="141">
        <f t="shared" si="1"/>
        <v>2.8571428571428599</v>
      </c>
    </row>
    <row r="11" spans="1:21" ht="15.5" x14ac:dyDescent="0.35">
      <c r="A11" s="54" t="s">
        <v>860</v>
      </c>
      <c r="B11" s="138" t="s">
        <v>861</v>
      </c>
      <c r="C11" s="139">
        <v>278.31</v>
      </c>
      <c r="D11" s="140">
        <v>100</v>
      </c>
      <c r="E11" s="72">
        <v>7</v>
      </c>
      <c r="F11" s="73">
        <v>10</v>
      </c>
      <c r="G11" s="73">
        <v>10</v>
      </c>
      <c r="H11" s="73">
        <v>11</v>
      </c>
      <c r="I11" s="73">
        <v>12</v>
      </c>
      <c r="J11" s="73">
        <v>13</v>
      </c>
      <c r="K11" s="73">
        <v>13</v>
      </c>
      <c r="L11" s="73">
        <v>14</v>
      </c>
      <c r="M11" s="73">
        <v>14</v>
      </c>
      <c r="N11" s="73">
        <v>15</v>
      </c>
      <c r="O11" s="73">
        <v>15</v>
      </c>
      <c r="P11" s="73">
        <v>17</v>
      </c>
      <c r="Q11" s="73">
        <v>17</v>
      </c>
      <c r="R11" s="73">
        <v>18</v>
      </c>
      <c r="S11" s="74">
        <v>19</v>
      </c>
      <c r="T11" s="178">
        <f t="shared" si="0"/>
        <v>13.666666666666666</v>
      </c>
      <c r="U11" s="141">
        <f t="shared" si="1"/>
        <v>-2.3809523809523854</v>
      </c>
    </row>
    <row r="12" spans="1:21" ht="15.5" x14ac:dyDescent="0.35">
      <c r="A12" s="54" t="s">
        <v>862</v>
      </c>
      <c r="B12" s="138" t="s">
        <v>863</v>
      </c>
      <c r="C12" s="139">
        <v>196.68</v>
      </c>
      <c r="D12" s="140">
        <v>100</v>
      </c>
      <c r="E12" s="72">
        <v>2</v>
      </c>
      <c r="F12" s="73">
        <v>10</v>
      </c>
      <c r="G12" s="73">
        <v>13</v>
      </c>
      <c r="H12" s="73">
        <v>13</v>
      </c>
      <c r="I12" s="73">
        <v>14</v>
      </c>
      <c r="J12" s="73">
        <v>14</v>
      </c>
      <c r="K12" s="73">
        <v>15</v>
      </c>
      <c r="L12" s="73">
        <v>16</v>
      </c>
      <c r="M12" s="73">
        <v>17</v>
      </c>
      <c r="N12" s="73">
        <v>17</v>
      </c>
      <c r="O12" s="73">
        <v>17</v>
      </c>
      <c r="P12" s="73">
        <v>17</v>
      </c>
      <c r="Q12" s="73">
        <v>18</v>
      </c>
      <c r="R12" s="73">
        <v>20</v>
      </c>
      <c r="S12" s="74">
        <v>21</v>
      </c>
      <c r="T12" s="178">
        <f t="shared" si="0"/>
        <v>14.933333333333334</v>
      </c>
      <c r="U12" s="141">
        <f t="shared" si="1"/>
        <v>6.6666666666666679</v>
      </c>
    </row>
    <row r="13" spans="1:21" ht="15.5" x14ac:dyDescent="0.35">
      <c r="A13" s="54" t="s">
        <v>864</v>
      </c>
      <c r="B13" s="138" t="s">
        <v>865</v>
      </c>
      <c r="C13" s="139">
        <v>354.44</v>
      </c>
      <c r="D13" s="140">
        <v>100</v>
      </c>
      <c r="E13" s="72">
        <v>5</v>
      </c>
      <c r="F13" s="73">
        <v>5</v>
      </c>
      <c r="G13" s="73">
        <v>5</v>
      </c>
      <c r="H13" s="73">
        <v>12</v>
      </c>
      <c r="I13" s="73">
        <v>12</v>
      </c>
      <c r="J13" s="73">
        <v>13</v>
      </c>
      <c r="K13" s="73">
        <v>14</v>
      </c>
      <c r="L13" s="73">
        <v>14</v>
      </c>
      <c r="M13" s="73">
        <v>15</v>
      </c>
      <c r="N13" s="73">
        <v>16</v>
      </c>
      <c r="O13" s="73">
        <v>17</v>
      </c>
      <c r="P13" s="73">
        <v>17</v>
      </c>
      <c r="Q13" s="73">
        <v>17</v>
      </c>
      <c r="R13" s="73">
        <v>19</v>
      </c>
      <c r="S13" s="74">
        <v>20</v>
      </c>
      <c r="T13" s="178">
        <f t="shared" si="0"/>
        <v>13.4</v>
      </c>
      <c r="U13" s="141">
        <f t="shared" si="1"/>
        <v>-4.2857142857142829</v>
      </c>
    </row>
    <row r="14" spans="1:21" ht="15.5" x14ac:dyDescent="0.35">
      <c r="A14" s="54" t="s">
        <v>866</v>
      </c>
      <c r="B14" s="138" t="s">
        <v>867</v>
      </c>
      <c r="C14" s="139">
        <v>337.84</v>
      </c>
      <c r="D14" s="140">
        <v>100</v>
      </c>
      <c r="E14" s="72">
        <v>4</v>
      </c>
      <c r="F14" s="73">
        <v>4</v>
      </c>
      <c r="G14" s="73">
        <v>12</v>
      </c>
      <c r="H14" s="73">
        <v>12</v>
      </c>
      <c r="I14" s="73">
        <v>14</v>
      </c>
      <c r="J14" s="73">
        <v>14</v>
      </c>
      <c r="K14" s="73">
        <v>15</v>
      </c>
      <c r="L14" s="73">
        <v>15</v>
      </c>
      <c r="M14" s="73">
        <v>15</v>
      </c>
      <c r="N14" s="73">
        <v>17</v>
      </c>
      <c r="O14" s="73">
        <v>17</v>
      </c>
      <c r="P14" s="73">
        <v>19</v>
      </c>
      <c r="Q14" s="73">
        <v>19</v>
      </c>
      <c r="R14" s="73">
        <v>20</v>
      </c>
      <c r="S14" s="74">
        <v>23</v>
      </c>
      <c r="T14" s="178">
        <f t="shared" si="0"/>
        <v>14.666666666666666</v>
      </c>
      <c r="U14" s="141">
        <f t="shared" si="1"/>
        <v>4.7619047619047574</v>
      </c>
    </row>
    <row r="15" spans="1:21" ht="15.5" x14ac:dyDescent="0.35">
      <c r="A15" s="54" t="s">
        <v>868</v>
      </c>
      <c r="B15" s="138" t="s">
        <v>869</v>
      </c>
      <c r="C15" s="139">
        <v>160.22</v>
      </c>
      <c r="D15" s="140">
        <v>100</v>
      </c>
      <c r="E15" s="72">
        <v>2</v>
      </c>
      <c r="F15" s="73">
        <v>5</v>
      </c>
      <c r="G15" s="73">
        <v>6</v>
      </c>
      <c r="H15" s="73">
        <v>7</v>
      </c>
      <c r="I15" s="73">
        <v>12</v>
      </c>
      <c r="J15" s="73">
        <v>12</v>
      </c>
      <c r="K15" s="73">
        <v>12</v>
      </c>
      <c r="L15" s="73">
        <v>12</v>
      </c>
      <c r="M15" s="73">
        <v>12</v>
      </c>
      <c r="N15" s="73">
        <v>12</v>
      </c>
      <c r="O15" s="73">
        <v>12</v>
      </c>
      <c r="P15" s="73">
        <v>12</v>
      </c>
      <c r="Q15" s="73">
        <v>12</v>
      </c>
      <c r="R15" s="73">
        <v>12</v>
      </c>
      <c r="S15" s="74">
        <v>12</v>
      </c>
      <c r="T15" s="178">
        <f t="shared" si="0"/>
        <v>10.133333333333333</v>
      </c>
      <c r="U15" s="141">
        <f t="shared" si="1"/>
        <v>-27.61904761904762</v>
      </c>
    </row>
    <row r="16" spans="1:21" ht="15.5" x14ac:dyDescent="0.35">
      <c r="A16" s="54" t="s">
        <v>870</v>
      </c>
      <c r="B16" s="138" t="s">
        <v>871</v>
      </c>
      <c r="C16" s="139" t="s">
        <v>872</v>
      </c>
      <c r="D16" s="140">
        <v>100</v>
      </c>
      <c r="E16" s="72">
        <v>7</v>
      </c>
      <c r="F16" s="73">
        <v>13</v>
      </c>
      <c r="G16" s="73">
        <v>13</v>
      </c>
      <c r="H16" s="73">
        <v>13</v>
      </c>
      <c r="I16" s="73">
        <v>14</v>
      </c>
      <c r="J16" s="73">
        <v>15</v>
      </c>
      <c r="K16" s="73">
        <v>15</v>
      </c>
      <c r="L16" s="73">
        <v>15</v>
      </c>
      <c r="M16" s="73">
        <v>16</v>
      </c>
      <c r="N16" s="73">
        <v>19</v>
      </c>
      <c r="O16" s="73">
        <v>21</v>
      </c>
      <c r="P16" s="73">
        <v>22</v>
      </c>
      <c r="Q16" s="73">
        <v>22</v>
      </c>
      <c r="R16" s="73">
        <v>26</v>
      </c>
      <c r="S16" s="74">
        <v>26</v>
      </c>
      <c r="T16" s="178">
        <f t="shared" si="0"/>
        <v>17.133333333333333</v>
      </c>
      <c r="U16" s="141">
        <f t="shared" si="1"/>
        <v>22.380952380952376</v>
      </c>
    </row>
    <row r="17" spans="1:21" ht="15.5" x14ac:dyDescent="0.35">
      <c r="A17" s="54" t="s">
        <v>873</v>
      </c>
      <c r="B17" s="136" t="s">
        <v>874</v>
      </c>
      <c r="C17" s="137">
        <v>343.21</v>
      </c>
      <c r="D17" s="140">
        <v>100</v>
      </c>
      <c r="E17" s="72">
        <v>11</v>
      </c>
      <c r="F17" s="73">
        <v>11</v>
      </c>
      <c r="G17" s="73">
        <v>14</v>
      </c>
      <c r="H17" s="73">
        <v>15</v>
      </c>
      <c r="I17" s="73">
        <v>15</v>
      </c>
      <c r="J17" s="73">
        <v>15</v>
      </c>
      <c r="K17" s="73">
        <v>15</v>
      </c>
      <c r="L17" s="73">
        <v>16</v>
      </c>
      <c r="M17" s="73">
        <v>16</v>
      </c>
      <c r="N17" s="73">
        <v>16</v>
      </c>
      <c r="O17" s="73">
        <v>16</v>
      </c>
      <c r="P17" s="73">
        <v>16</v>
      </c>
      <c r="Q17" s="73">
        <v>16</v>
      </c>
      <c r="R17" s="73">
        <v>17</v>
      </c>
      <c r="S17" s="74">
        <v>20</v>
      </c>
      <c r="T17" s="178">
        <f t="shared" si="0"/>
        <v>15.266666666666667</v>
      </c>
      <c r="U17" s="141">
        <f t="shared" si="1"/>
        <v>9.0476190476190528</v>
      </c>
    </row>
    <row r="18" spans="1:21" ht="15.5" x14ac:dyDescent="0.35">
      <c r="A18" s="54" t="s">
        <v>875</v>
      </c>
      <c r="B18" s="142" t="s">
        <v>876</v>
      </c>
      <c r="C18" s="143">
        <v>388.81</v>
      </c>
      <c r="D18" s="140">
        <v>100</v>
      </c>
      <c r="E18" s="72">
        <v>5</v>
      </c>
      <c r="F18" s="73">
        <v>7</v>
      </c>
      <c r="G18" s="73">
        <v>7</v>
      </c>
      <c r="H18" s="73">
        <v>10</v>
      </c>
      <c r="I18" s="73">
        <v>12</v>
      </c>
      <c r="J18" s="73">
        <v>13</v>
      </c>
      <c r="K18" s="73">
        <v>13</v>
      </c>
      <c r="L18" s="73">
        <v>15</v>
      </c>
      <c r="M18" s="73">
        <v>17</v>
      </c>
      <c r="N18" s="73">
        <v>17</v>
      </c>
      <c r="O18" s="73">
        <v>18</v>
      </c>
      <c r="P18" s="73">
        <v>18</v>
      </c>
      <c r="Q18" s="73">
        <v>19</v>
      </c>
      <c r="R18" s="73">
        <v>20</v>
      </c>
      <c r="S18" s="74">
        <v>25</v>
      </c>
      <c r="T18" s="178">
        <f t="shared" si="0"/>
        <v>14.4</v>
      </c>
      <c r="U18" s="141">
        <f t="shared" si="1"/>
        <v>2.8571428571428599</v>
      </c>
    </row>
    <row r="19" spans="1:21" ht="15.5" x14ac:dyDescent="0.35">
      <c r="A19" s="54" t="s">
        <v>877</v>
      </c>
      <c r="B19" s="144" t="s">
        <v>878</v>
      </c>
      <c r="C19" s="143">
        <v>602.89</v>
      </c>
      <c r="D19" s="140">
        <v>100</v>
      </c>
      <c r="E19" s="72">
        <v>7</v>
      </c>
      <c r="F19" s="73">
        <v>9</v>
      </c>
      <c r="G19" s="73">
        <v>13</v>
      </c>
      <c r="H19" s="73">
        <v>13</v>
      </c>
      <c r="I19" s="73">
        <v>13</v>
      </c>
      <c r="J19" s="73">
        <v>14</v>
      </c>
      <c r="K19" s="73">
        <v>14</v>
      </c>
      <c r="L19" s="73">
        <v>14</v>
      </c>
      <c r="M19" s="73">
        <v>14</v>
      </c>
      <c r="N19" s="73">
        <v>15</v>
      </c>
      <c r="O19" s="73">
        <v>16</v>
      </c>
      <c r="P19" s="73">
        <v>16</v>
      </c>
      <c r="Q19" s="73">
        <v>17</v>
      </c>
      <c r="R19" s="73">
        <v>17</v>
      </c>
      <c r="S19" s="74">
        <v>18</v>
      </c>
      <c r="T19" s="178">
        <f t="shared" si="0"/>
        <v>14</v>
      </c>
      <c r="U19" s="141">
        <f t="shared" si="1"/>
        <v>0</v>
      </c>
    </row>
    <row r="20" spans="1:21" ht="15.5" x14ac:dyDescent="0.35">
      <c r="A20" s="54" t="s">
        <v>879</v>
      </c>
      <c r="B20" s="144" t="s">
        <v>880</v>
      </c>
      <c r="C20" s="143">
        <v>273.74</v>
      </c>
      <c r="D20" s="140">
        <v>100</v>
      </c>
      <c r="E20" s="72">
        <v>9</v>
      </c>
      <c r="F20" s="73">
        <v>9</v>
      </c>
      <c r="G20" s="73">
        <v>11</v>
      </c>
      <c r="H20" s="73">
        <v>12</v>
      </c>
      <c r="I20" s="73">
        <v>12</v>
      </c>
      <c r="J20" s="73">
        <v>13</v>
      </c>
      <c r="K20" s="73">
        <v>13</v>
      </c>
      <c r="L20" s="73">
        <v>16</v>
      </c>
      <c r="M20" s="73">
        <v>17</v>
      </c>
      <c r="N20" s="73">
        <v>17</v>
      </c>
      <c r="O20" s="73">
        <v>17</v>
      </c>
      <c r="P20" s="73">
        <v>17</v>
      </c>
      <c r="Q20" s="73">
        <v>18</v>
      </c>
      <c r="R20" s="73">
        <v>21</v>
      </c>
      <c r="S20" s="74">
        <v>21</v>
      </c>
      <c r="T20" s="178">
        <f t="shared" si="0"/>
        <v>14.866666666666667</v>
      </c>
      <c r="U20" s="141">
        <f t="shared" si="1"/>
        <v>6.1904761904761942</v>
      </c>
    </row>
    <row r="21" spans="1:21" ht="15.5" x14ac:dyDescent="0.35">
      <c r="A21" s="54" t="s">
        <v>881</v>
      </c>
      <c r="B21" s="145" t="s">
        <v>882</v>
      </c>
      <c r="C21" s="143">
        <v>254.22</v>
      </c>
      <c r="D21" s="140">
        <v>100</v>
      </c>
      <c r="E21" s="72">
        <v>5</v>
      </c>
      <c r="F21" s="73">
        <v>8</v>
      </c>
      <c r="G21" s="73">
        <v>13</v>
      </c>
      <c r="H21" s="73">
        <v>13</v>
      </c>
      <c r="I21" s="73">
        <v>13</v>
      </c>
      <c r="J21" s="73">
        <v>15</v>
      </c>
      <c r="K21" s="73">
        <v>15</v>
      </c>
      <c r="L21" s="73">
        <v>15</v>
      </c>
      <c r="M21" s="73">
        <v>16</v>
      </c>
      <c r="N21" s="73">
        <v>17</v>
      </c>
      <c r="O21" s="73">
        <v>18</v>
      </c>
      <c r="P21" s="73">
        <v>18</v>
      </c>
      <c r="Q21" s="73">
        <v>18</v>
      </c>
      <c r="R21" s="73">
        <v>22</v>
      </c>
      <c r="S21" s="74">
        <v>26</v>
      </c>
      <c r="T21" s="178">
        <f t="shared" si="0"/>
        <v>15.466666666666667</v>
      </c>
      <c r="U21" s="141">
        <f t="shared" si="1"/>
        <v>10.476190476190476</v>
      </c>
    </row>
    <row r="22" spans="1:21" ht="15.5" x14ac:dyDescent="0.35">
      <c r="A22" s="54" t="s">
        <v>883</v>
      </c>
      <c r="B22" s="145" t="s">
        <v>884</v>
      </c>
      <c r="C22" s="143">
        <v>260.33</v>
      </c>
      <c r="D22" s="140">
        <v>100</v>
      </c>
      <c r="E22" s="72">
        <v>3</v>
      </c>
      <c r="F22" s="73">
        <v>7</v>
      </c>
      <c r="G22" s="73">
        <v>12</v>
      </c>
      <c r="H22" s="73">
        <v>13</v>
      </c>
      <c r="I22" s="73">
        <v>13</v>
      </c>
      <c r="J22" s="73">
        <v>15</v>
      </c>
      <c r="K22" s="73">
        <v>16</v>
      </c>
      <c r="L22" s="73">
        <v>17</v>
      </c>
      <c r="M22" s="73">
        <v>17</v>
      </c>
      <c r="N22" s="73">
        <v>17</v>
      </c>
      <c r="O22" s="73">
        <v>17</v>
      </c>
      <c r="P22" s="73">
        <v>17</v>
      </c>
      <c r="Q22" s="73">
        <v>18</v>
      </c>
      <c r="R22" s="73">
        <v>18</v>
      </c>
      <c r="S22" s="74">
        <v>24</v>
      </c>
      <c r="T22" s="178">
        <f t="shared" si="0"/>
        <v>14.933333333333334</v>
      </c>
      <c r="U22" s="141">
        <f t="shared" si="1"/>
        <v>6.6666666666666679</v>
      </c>
    </row>
    <row r="23" spans="1:21" ht="15.5" x14ac:dyDescent="0.35">
      <c r="A23" s="54" t="s">
        <v>885</v>
      </c>
      <c r="B23" s="145" t="s">
        <v>886</v>
      </c>
      <c r="C23" s="146" t="s">
        <v>887</v>
      </c>
      <c r="D23" s="140">
        <v>100</v>
      </c>
      <c r="E23" s="72">
        <v>4</v>
      </c>
      <c r="F23" s="73">
        <v>6</v>
      </c>
      <c r="G23" s="73">
        <v>10</v>
      </c>
      <c r="H23" s="73">
        <v>11</v>
      </c>
      <c r="I23" s="73">
        <v>12</v>
      </c>
      <c r="J23" s="73">
        <v>13</v>
      </c>
      <c r="K23" s="73">
        <v>13</v>
      </c>
      <c r="L23" s="73">
        <v>13</v>
      </c>
      <c r="M23" s="73">
        <v>13</v>
      </c>
      <c r="N23" s="73">
        <v>14</v>
      </c>
      <c r="O23" s="73">
        <v>15</v>
      </c>
      <c r="P23" s="73">
        <v>15</v>
      </c>
      <c r="Q23" s="73">
        <v>15</v>
      </c>
      <c r="R23" s="73">
        <v>16</v>
      </c>
      <c r="S23" s="74">
        <v>20</v>
      </c>
      <c r="T23" s="178">
        <f t="shared" si="0"/>
        <v>12.666666666666666</v>
      </c>
      <c r="U23" s="141">
        <f t="shared" si="1"/>
        <v>-9.5238095238095273</v>
      </c>
    </row>
    <row r="24" spans="1:21" ht="15.5" x14ac:dyDescent="0.35">
      <c r="A24" s="54" t="s">
        <v>888</v>
      </c>
      <c r="B24" s="145" t="s">
        <v>889</v>
      </c>
      <c r="C24" s="146" t="s">
        <v>890</v>
      </c>
      <c r="D24" s="140">
        <v>100</v>
      </c>
      <c r="E24" s="72">
        <v>2</v>
      </c>
      <c r="F24" s="73">
        <v>4</v>
      </c>
      <c r="G24" s="73">
        <v>5</v>
      </c>
      <c r="H24" s="73">
        <v>6</v>
      </c>
      <c r="I24" s="73">
        <v>11</v>
      </c>
      <c r="J24" s="73">
        <v>12</v>
      </c>
      <c r="K24" s="73">
        <v>13</v>
      </c>
      <c r="L24" s="73">
        <v>13</v>
      </c>
      <c r="M24" s="73">
        <v>13</v>
      </c>
      <c r="N24" s="73">
        <v>13</v>
      </c>
      <c r="O24" s="73">
        <v>14</v>
      </c>
      <c r="P24" s="73">
        <v>15</v>
      </c>
      <c r="Q24" s="73">
        <v>16</v>
      </c>
      <c r="R24" s="73">
        <v>16</v>
      </c>
      <c r="S24" s="74">
        <v>18</v>
      </c>
      <c r="T24" s="178">
        <f t="shared" si="0"/>
        <v>11.4</v>
      </c>
      <c r="U24" s="141">
        <f t="shared" si="1"/>
        <v>-18.571428571428569</v>
      </c>
    </row>
    <row r="25" spans="1:21" ht="15.5" x14ac:dyDescent="0.35">
      <c r="A25" s="54" t="s">
        <v>891</v>
      </c>
      <c r="B25" s="136" t="s">
        <v>892</v>
      </c>
      <c r="C25" s="136">
        <v>259.33999999999997</v>
      </c>
      <c r="D25" s="140">
        <v>100</v>
      </c>
      <c r="E25" s="72">
        <v>1</v>
      </c>
      <c r="F25" s="73">
        <v>6</v>
      </c>
      <c r="G25" s="73">
        <v>10</v>
      </c>
      <c r="H25" s="73">
        <v>13</v>
      </c>
      <c r="I25" s="73">
        <v>13</v>
      </c>
      <c r="J25" s="73">
        <v>14</v>
      </c>
      <c r="K25" s="73">
        <v>15</v>
      </c>
      <c r="L25" s="73">
        <v>15</v>
      </c>
      <c r="M25" s="73">
        <v>16</v>
      </c>
      <c r="N25" s="73">
        <v>16</v>
      </c>
      <c r="O25" s="73">
        <v>16</v>
      </c>
      <c r="P25" s="73">
        <v>16</v>
      </c>
      <c r="Q25" s="73">
        <v>16</v>
      </c>
      <c r="R25" s="73">
        <v>16</v>
      </c>
      <c r="S25" s="74">
        <v>16</v>
      </c>
      <c r="T25" s="178">
        <f t="shared" si="0"/>
        <v>13.266666666666667</v>
      </c>
      <c r="U25" s="141">
        <f t="shared" si="1"/>
        <v>-5.2380952380952319</v>
      </c>
    </row>
    <row r="26" spans="1:21" ht="15.5" x14ac:dyDescent="0.35">
      <c r="A26" s="54" t="s">
        <v>893</v>
      </c>
      <c r="B26" s="136" t="s">
        <v>894</v>
      </c>
      <c r="C26" s="143">
        <v>207.7</v>
      </c>
      <c r="D26" s="140">
        <v>100</v>
      </c>
      <c r="E26" s="72">
        <v>7</v>
      </c>
      <c r="F26" s="73">
        <v>11</v>
      </c>
      <c r="G26" s="73">
        <v>11</v>
      </c>
      <c r="H26" s="73">
        <v>11</v>
      </c>
      <c r="I26" s="73">
        <v>12</v>
      </c>
      <c r="J26" s="73">
        <v>13</v>
      </c>
      <c r="K26" s="73">
        <v>14</v>
      </c>
      <c r="L26" s="73">
        <v>14</v>
      </c>
      <c r="M26" s="73">
        <v>15</v>
      </c>
      <c r="N26" s="73">
        <v>15</v>
      </c>
      <c r="O26" s="73">
        <v>15</v>
      </c>
      <c r="P26" s="73">
        <v>17</v>
      </c>
      <c r="Q26" s="73">
        <v>18</v>
      </c>
      <c r="R26" s="73">
        <v>19</v>
      </c>
      <c r="S26" s="74">
        <v>22</v>
      </c>
      <c r="T26" s="178">
        <f t="shared" si="0"/>
        <v>14.266666666666667</v>
      </c>
      <c r="U26" s="141">
        <f t="shared" si="1"/>
        <v>1.9047619047619109</v>
      </c>
    </row>
    <row r="27" spans="1:21" ht="15.5" x14ac:dyDescent="0.35">
      <c r="A27" s="54" t="s">
        <v>895</v>
      </c>
      <c r="B27" s="136" t="s">
        <v>896</v>
      </c>
      <c r="C27" s="143">
        <v>339.36</v>
      </c>
      <c r="D27" s="140">
        <v>100</v>
      </c>
      <c r="E27" s="72">
        <v>7</v>
      </c>
      <c r="F27" s="73">
        <v>8</v>
      </c>
      <c r="G27" s="73">
        <v>12</v>
      </c>
      <c r="H27" s="73">
        <v>12</v>
      </c>
      <c r="I27" s="73">
        <v>12</v>
      </c>
      <c r="J27" s="73">
        <v>14</v>
      </c>
      <c r="K27" s="73">
        <v>14</v>
      </c>
      <c r="L27" s="73">
        <v>15</v>
      </c>
      <c r="M27" s="73">
        <v>15</v>
      </c>
      <c r="N27" s="73">
        <v>16</v>
      </c>
      <c r="O27" s="73">
        <v>16</v>
      </c>
      <c r="P27" s="73">
        <v>16</v>
      </c>
      <c r="Q27" s="73">
        <v>17</v>
      </c>
      <c r="R27" s="73">
        <v>17</v>
      </c>
      <c r="S27" s="74">
        <v>17</v>
      </c>
      <c r="T27" s="178">
        <f t="shared" si="0"/>
        <v>13.866666666666667</v>
      </c>
      <c r="U27" s="141">
        <f t="shared" si="1"/>
        <v>-0.952380952380949</v>
      </c>
    </row>
    <row r="28" spans="1:21" ht="15.5" x14ac:dyDescent="0.35">
      <c r="A28" s="54" t="s">
        <v>897</v>
      </c>
      <c r="B28" s="136" t="s">
        <v>898</v>
      </c>
      <c r="C28" s="143">
        <v>252.27</v>
      </c>
      <c r="D28" s="140">
        <v>100</v>
      </c>
      <c r="E28" s="72">
        <v>9</v>
      </c>
      <c r="F28" s="73">
        <v>13</v>
      </c>
      <c r="G28" s="73">
        <v>13</v>
      </c>
      <c r="H28" s="73">
        <v>14</v>
      </c>
      <c r="I28" s="73">
        <v>14</v>
      </c>
      <c r="J28" s="73">
        <v>14</v>
      </c>
      <c r="K28" s="73">
        <v>15</v>
      </c>
      <c r="L28" s="73">
        <v>15</v>
      </c>
      <c r="M28" s="73">
        <v>15</v>
      </c>
      <c r="N28" s="73">
        <v>15</v>
      </c>
      <c r="O28" s="73">
        <v>16</v>
      </c>
      <c r="P28" s="73">
        <v>16</v>
      </c>
      <c r="Q28" s="73">
        <v>16</v>
      </c>
      <c r="R28" s="73">
        <v>17</v>
      </c>
      <c r="S28" s="74">
        <v>18</v>
      </c>
      <c r="T28" s="178">
        <f t="shared" si="0"/>
        <v>14.666666666666666</v>
      </c>
      <c r="U28" s="141">
        <f t="shared" si="1"/>
        <v>4.7619047619047574</v>
      </c>
    </row>
    <row r="29" spans="1:21" ht="15.5" x14ac:dyDescent="0.35">
      <c r="A29" s="54" t="s">
        <v>899</v>
      </c>
      <c r="B29" s="136" t="s">
        <v>900</v>
      </c>
      <c r="C29" s="143">
        <v>274.25</v>
      </c>
      <c r="D29" s="140">
        <v>100</v>
      </c>
      <c r="E29" s="72">
        <v>6</v>
      </c>
      <c r="F29" s="73">
        <v>10</v>
      </c>
      <c r="G29" s="73">
        <v>11</v>
      </c>
      <c r="H29" s="73">
        <v>12</v>
      </c>
      <c r="I29" s="73">
        <v>13</v>
      </c>
      <c r="J29" s="73">
        <v>16</v>
      </c>
      <c r="K29" s="73">
        <v>16</v>
      </c>
      <c r="L29" s="73">
        <v>17</v>
      </c>
      <c r="M29" s="73">
        <v>17</v>
      </c>
      <c r="N29" s="73">
        <v>19</v>
      </c>
      <c r="O29" s="73">
        <v>20</v>
      </c>
      <c r="P29" s="73">
        <v>20</v>
      </c>
      <c r="Q29" s="73">
        <v>20</v>
      </c>
      <c r="R29" s="73">
        <v>20</v>
      </c>
      <c r="S29" s="74">
        <v>23</v>
      </c>
      <c r="T29" s="178">
        <f t="shared" si="0"/>
        <v>16</v>
      </c>
      <c r="U29" s="141">
        <f t="shared" si="1"/>
        <v>14.285714285714285</v>
      </c>
    </row>
    <row r="30" spans="1:21" ht="15.5" x14ac:dyDescent="0.35">
      <c r="A30" s="54" t="s">
        <v>901</v>
      </c>
      <c r="B30" s="147" t="s">
        <v>902</v>
      </c>
      <c r="C30" s="146">
        <v>166.19</v>
      </c>
      <c r="D30" s="140">
        <v>100</v>
      </c>
      <c r="E30" s="72">
        <v>11</v>
      </c>
      <c r="F30" s="73">
        <v>13</v>
      </c>
      <c r="G30" s="73">
        <v>14</v>
      </c>
      <c r="H30" s="73">
        <v>14</v>
      </c>
      <c r="I30" s="73">
        <v>15</v>
      </c>
      <c r="J30" s="73">
        <v>15</v>
      </c>
      <c r="K30" s="73">
        <v>15</v>
      </c>
      <c r="L30" s="73">
        <v>15</v>
      </c>
      <c r="M30" s="73">
        <v>15</v>
      </c>
      <c r="N30" s="73">
        <v>16</v>
      </c>
      <c r="O30" s="73">
        <v>16</v>
      </c>
      <c r="P30" s="73">
        <v>16</v>
      </c>
      <c r="Q30" s="73">
        <v>17</v>
      </c>
      <c r="R30" s="73">
        <v>17</v>
      </c>
      <c r="S30" s="74">
        <v>17</v>
      </c>
      <c r="T30" s="178">
        <f t="shared" si="0"/>
        <v>15.066666666666666</v>
      </c>
      <c r="U30" s="141">
        <f t="shared" si="1"/>
        <v>7.6190476190476168</v>
      </c>
    </row>
    <row r="31" spans="1:21" ht="15.5" x14ac:dyDescent="0.35">
      <c r="A31" s="54" t="s">
        <v>903</v>
      </c>
      <c r="B31" s="148" t="s">
        <v>904</v>
      </c>
      <c r="C31" s="136">
        <v>143.22999999999999</v>
      </c>
      <c r="D31" s="140">
        <v>100</v>
      </c>
      <c r="E31" s="72">
        <v>4</v>
      </c>
      <c r="F31" s="73">
        <v>12</v>
      </c>
      <c r="G31" s="73">
        <v>13</v>
      </c>
      <c r="H31" s="73">
        <v>15</v>
      </c>
      <c r="I31" s="73">
        <v>15</v>
      </c>
      <c r="J31" s="73">
        <v>16</v>
      </c>
      <c r="K31" s="73">
        <v>16</v>
      </c>
      <c r="L31" s="73">
        <v>16</v>
      </c>
      <c r="M31" s="73">
        <v>16</v>
      </c>
      <c r="N31" s="73">
        <v>16</v>
      </c>
      <c r="O31" s="73">
        <v>16</v>
      </c>
      <c r="P31" s="73">
        <v>17</v>
      </c>
      <c r="Q31" s="73">
        <v>17</v>
      </c>
      <c r="R31" s="73">
        <v>17</v>
      </c>
      <c r="S31" s="74">
        <v>17</v>
      </c>
      <c r="T31" s="178">
        <f t="shared" si="0"/>
        <v>14.866666666666667</v>
      </c>
      <c r="U31" s="141">
        <f t="shared" si="1"/>
        <v>6.1904761904761942</v>
      </c>
    </row>
    <row r="32" spans="1:21" ht="15.5" x14ac:dyDescent="0.35">
      <c r="A32" s="54" t="s">
        <v>905</v>
      </c>
      <c r="B32" s="149" t="s">
        <v>906</v>
      </c>
      <c r="C32" s="143">
        <v>218.25</v>
      </c>
      <c r="D32" s="140">
        <v>100</v>
      </c>
      <c r="E32" s="72">
        <v>5</v>
      </c>
      <c r="F32" s="73">
        <v>8</v>
      </c>
      <c r="G32" s="73">
        <v>10</v>
      </c>
      <c r="H32" s="73">
        <v>12</v>
      </c>
      <c r="I32" s="73">
        <v>13</v>
      </c>
      <c r="J32" s="73">
        <v>13</v>
      </c>
      <c r="K32" s="73">
        <v>15</v>
      </c>
      <c r="L32" s="73">
        <v>15</v>
      </c>
      <c r="M32" s="73">
        <v>15</v>
      </c>
      <c r="N32" s="73">
        <v>15</v>
      </c>
      <c r="O32" s="73">
        <v>16</v>
      </c>
      <c r="P32" s="73">
        <v>16</v>
      </c>
      <c r="Q32" s="73">
        <v>17</v>
      </c>
      <c r="R32" s="73">
        <v>17</v>
      </c>
      <c r="S32" s="74">
        <v>17</v>
      </c>
      <c r="T32" s="178">
        <f t="shared" si="0"/>
        <v>13.6</v>
      </c>
      <c r="U32" s="141">
        <f t="shared" si="1"/>
        <v>-2.8571428571428599</v>
      </c>
    </row>
    <row r="33" spans="1:21" ht="15.5" x14ac:dyDescent="0.35">
      <c r="A33" s="54" t="s">
        <v>907</v>
      </c>
      <c r="B33" s="150" t="s">
        <v>908</v>
      </c>
      <c r="C33" s="143">
        <v>236.27</v>
      </c>
      <c r="D33" s="140">
        <v>100</v>
      </c>
      <c r="E33" s="72">
        <v>4</v>
      </c>
      <c r="F33" s="73">
        <v>6</v>
      </c>
      <c r="G33" s="73">
        <v>9</v>
      </c>
      <c r="H33" s="73">
        <v>10</v>
      </c>
      <c r="I33" s="73">
        <v>12</v>
      </c>
      <c r="J33" s="73">
        <v>13</v>
      </c>
      <c r="K33" s="73">
        <v>13</v>
      </c>
      <c r="L33" s="73">
        <v>14</v>
      </c>
      <c r="M33" s="73">
        <v>14</v>
      </c>
      <c r="N33" s="73">
        <v>15</v>
      </c>
      <c r="O33" s="73">
        <v>16</v>
      </c>
      <c r="P33" s="73">
        <v>16</v>
      </c>
      <c r="Q33" s="73">
        <v>17</v>
      </c>
      <c r="R33" s="73">
        <v>17</v>
      </c>
      <c r="S33" s="74">
        <v>18</v>
      </c>
      <c r="T33" s="178">
        <f t="shared" si="0"/>
        <v>12.933333333333334</v>
      </c>
      <c r="U33" s="141">
        <f t="shared" si="1"/>
        <v>-7.6190476190476168</v>
      </c>
    </row>
    <row r="34" spans="1:21" ht="15.5" x14ac:dyDescent="0.35">
      <c r="A34" s="54" t="s">
        <v>909</v>
      </c>
      <c r="B34" s="151" t="s">
        <v>910</v>
      </c>
      <c r="C34" s="143">
        <v>310.39999999999998</v>
      </c>
      <c r="D34" s="140">
        <v>100</v>
      </c>
      <c r="E34" s="72">
        <v>11</v>
      </c>
      <c r="F34" s="73">
        <v>12</v>
      </c>
      <c r="G34" s="73">
        <v>12</v>
      </c>
      <c r="H34" s="73">
        <v>13</v>
      </c>
      <c r="I34" s="73">
        <v>14</v>
      </c>
      <c r="J34" s="73">
        <v>15</v>
      </c>
      <c r="K34" s="73">
        <v>15</v>
      </c>
      <c r="L34" s="73">
        <v>15</v>
      </c>
      <c r="M34" s="73">
        <v>15</v>
      </c>
      <c r="N34" s="73">
        <v>16</v>
      </c>
      <c r="O34" s="73">
        <v>16</v>
      </c>
      <c r="P34" s="73">
        <v>17</v>
      </c>
      <c r="Q34" s="73">
        <v>18</v>
      </c>
      <c r="R34" s="73">
        <v>18</v>
      </c>
      <c r="S34" s="74">
        <v>21</v>
      </c>
      <c r="T34" s="178">
        <f t="shared" si="0"/>
        <v>15.2</v>
      </c>
      <c r="U34" s="141">
        <f t="shared" si="1"/>
        <v>8.5714285714285658</v>
      </c>
    </row>
    <row r="35" spans="1:21" ht="15.5" x14ac:dyDescent="0.35">
      <c r="A35" s="54" t="s">
        <v>911</v>
      </c>
      <c r="B35" s="152" t="s">
        <v>912</v>
      </c>
      <c r="C35" s="146">
        <v>170.21</v>
      </c>
      <c r="D35" s="140">
        <v>100</v>
      </c>
      <c r="E35" s="72">
        <v>9</v>
      </c>
      <c r="F35" s="73">
        <v>12</v>
      </c>
      <c r="G35" s="73">
        <v>13</v>
      </c>
      <c r="H35" s="73">
        <v>15</v>
      </c>
      <c r="I35" s="73">
        <v>15</v>
      </c>
      <c r="J35" s="73">
        <v>16</v>
      </c>
      <c r="K35" s="73">
        <v>16</v>
      </c>
      <c r="L35" s="73">
        <v>16</v>
      </c>
      <c r="M35" s="73">
        <v>16</v>
      </c>
      <c r="N35" s="73">
        <v>17</v>
      </c>
      <c r="O35" s="73">
        <v>17</v>
      </c>
      <c r="P35" s="73">
        <v>18</v>
      </c>
      <c r="Q35" s="73">
        <v>18</v>
      </c>
      <c r="R35" s="73">
        <v>20</v>
      </c>
      <c r="S35" s="74">
        <v>20</v>
      </c>
      <c r="T35" s="178">
        <f t="shared" si="0"/>
        <v>15.866666666666667</v>
      </c>
      <c r="U35" s="141">
        <f t="shared" si="1"/>
        <v>13.333333333333336</v>
      </c>
    </row>
    <row r="36" spans="1:21" ht="15.5" x14ac:dyDescent="0.35">
      <c r="A36" s="54" t="s">
        <v>913</v>
      </c>
      <c r="B36" s="152" t="s">
        <v>914</v>
      </c>
      <c r="C36" s="136">
        <v>250.29</v>
      </c>
      <c r="D36" s="140">
        <v>100</v>
      </c>
      <c r="E36" s="72">
        <v>4</v>
      </c>
      <c r="F36" s="73">
        <v>4</v>
      </c>
      <c r="G36" s="73">
        <v>8</v>
      </c>
      <c r="H36" s="73">
        <v>9</v>
      </c>
      <c r="I36" s="73">
        <v>13</v>
      </c>
      <c r="J36" s="73">
        <v>13</v>
      </c>
      <c r="K36" s="73">
        <v>13</v>
      </c>
      <c r="L36" s="73">
        <v>14</v>
      </c>
      <c r="M36" s="73">
        <v>14</v>
      </c>
      <c r="N36" s="73">
        <v>15</v>
      </c>
      <c r="O36" s="73">
        <v>15</v>
      </c>
      <c r="P36" s="73">
        <v>15</v>
      </c>
      <c r="Q36" s="73">
        <v>16</v>
      </c>
      <c r="R36" s="73">
        <v>16</v>
      </c>
      <c r="S36" s="74">
        <v>17</v>
      </c>
      <c r="T36" s="178">
        <f t="shared" si="0"/>
        <v>12.4</v>
      </c>
      <c r="U36" s="141">
        <f t="shared" ref="U36:U67" si="2">(T36-$T$3)/$T$3*100</f>
        <v>-11.428571428571425</v>
      </c>
    </row>
    <row r="37" spans="1:21" ht="15.5" x14ac:dyDescent="0.35">
      <c r="A37" s="54" t="s">
        <v>915</v>
      </c>
      <c r="B37" s="152" t="s">
        <v>916</v>
      </c>
      <c r="C37" s="143">
        <v>212.23</v>
      </c>
      <c r="D37" s="140">
        <v>100</v>
      </c>
      <c r="E37" s="72">
        <v>5</v>
      </c>
      <c r="F37" s="73">
        <v>6</v>
      </c>
      <c r="G37" s="73">
        <v>6</v>
      </c>
      <c r="H37" s="73">
        <v>9</v>
      </c>
      <c r="I37" s="73">
        <v>9</v>
      </c>
      <c r="J37" s="73">
        <v>15</v>
      </c>
      <c r="K37" s="73">
        <v>15</v>
      </c>
      <c r="L37" s="73">
        <v>15</v>
      </c>
      <c r="M37" s="73">
        <v>15</v>
      </c>
      <c r="N37" s="73">
        <v>16</v>
      </c>
      <c r="O37" s="73">
        <v>16</v>
      </c>
      <c r="P37" s="73">
        <v>17</v>
      </c>
      <c r="Q37" s="73">
        <v>17</v>
      </c>
      <c r="R37" s="73">
        <v>17</v>
      </c>
      <c r="S37" s="74">
        <v>19</v>
      </c>
      <c r="T37" s="178">
        <f t="shared" si="0"/>
        <v>13.133333333333333</v>
      </c>
      <c r="U37" s="141">
        <f t="shared" si="2"/>
        <v>-6.1904761904761942</v>
      </c>
    </row>
    <row r="38" spans="1:21" ht="15.5" x14ac:dyDescent="0.35">
      <c r="A38" s="54" t="s">
        <v>917</v>
      </c>
      <c r="B38" s="152" t="s">
        <v>918</v>
      </c>
      <c r="C38" s="146" t="s">
        <v>919</v>
      </c>
      <c r="D38" s="140">
        <v>100</v>
      </c>
      <c r="E38" s="72">
        <v>5</v>
      </c>
      <c r="F38" s="73">
        <v>9</v>
      </c>
      <c r="G38" s="73">
        <v>10</v>
      </c>
      <c r="H38" s="73">
        <v>10</v>
      </c>
      <c r="I38" s="73">
        <v>12</v>
      </c>
      <c r="J38" s="73">
        <v>12</v>
      </c>
      <c r="K38" s="73">
        <v>12</v>
      </c>
      <c r="L38" s="73">
        <v>12</v>
      </c>
      <c r="M38" s="73">
        <v>13</v>
      </c>
      <c r="N38" s="73">
        <v>13</v>
      </c>
      <c r="O38" s="73">
        <v>15</v>
      </c>
      <c r="P38" s="73">
        <v>15</v>
      </c>
      <c r="Q38" s="73">
        <v>15</v>
      </c>
      <c r="R38" s="73">
        <v>16</v>
      </c>
      <c r="S38" s="74">
        <v>16</v>
      </c>
      <c r="T38" s="178">
        <f t="shared" si="0"/>
        <v>12.333333333333334</v>
      </c>
      <c r="U38" s="141">
        <f t="shared" si="2"/>
        <v>-11.9047619047619</v>
      </c>
    </row>
    <row r="39" spans="1:21" ht="15.5" x14ac:dyDescent="0.35">
      <c r="A39" s="54" t="s">
        <v>920</v>
      </c>
      <c r="B39" s="152" t="s">
        <v>921</v>
      </c>
      <c r="C39" s="143">
        <v>141.16999999999999</v>
      </c>
      <c r="D39" s="140">
        <v>100</v>
      </c>
      <c r="E39" s="72">
        <v>13</v>
      </c>
      <c r="F39" s="73">
        <v>13</v>
      </c>
      <c r="G39" s="73">
        <v>16</v>
      </c>
      <c r="H39" s="73">
        <v>16</v>
      </c>
      <c r="I39" s="73">
        <v>16</v>
      </c>
      <c r="J39" s="73">
        <v>17</v>
      </c>
      <c r="K39" s="73">
        <v>17</v>
      </c>
      <c r="L39" s="73">
        <v>17</v>
      </c>
      <c r="M39" s="73">
        <v>17</v>
      </c>
      <c r="N39" s="73">
        <v>17</v>
      </c>
      <c r="O39" s="73">
        <v>18</v>
      </c>
      <c r="P39" s="73">
        <v>19</v>
      </c>
      <c r="Q39" s="73">
        <v>20</v>
      </c>
      <c r="R39" s="73">
        <v>23</v>
      </c>
      <c r="S39" s="74">
        <v>24</v>
      </c>
      <c r="T39" s="178">
        <f t="shared" si="0"/>
        <v>17.533333333333335</v>
      </c>
      <c r="U39" s="141">
        <f t="shared" si="2"/>
        <v>25.238095238095248</v>
      </c>
    </row>
    <row r="40" spans="1:21" ht="15.5" x14ac:dyDescent="0.35">
      <c r="A40" s="54" t="s">
        <v>922</v>
      </c>
      <c r="B40" s="152" t="s">
        <v>923</v>
      </c>
      <c r="C40" s="143">
        <v>254.12</v>
      </c>
      <c r="D40" s="140">
        <v>100</v>
      </c>
      <c r="E40" s="72">
        <v>5</v>
      </c>
      <c r="F40" s="73">
        <v>6</v>
      </c>
      <c r="G40" s="73">
        <v>9</v>
      </c>
      <c r="H40" s="73">
        <v>13</v>
      </c>
      <c r="I40" s="73">
        <v>14</v>
      </c>
      <c r="J40" s="73">
        <v>15</v>
      </c>
      <c r="K40" s="73">
        <v>15</v>
      </c>
      <c r="L40" s="73">
        <v>15</v>
      </c>
      <c r="M40" s="73">
        <v>15</v>
      </c>
      <c r="N40" s="73">
        <v>15</v>
      </c>
      <c r="O40" s="73">
        <v>16</v>
      </c>
      <c r="P40" s="73">
        <v>19</v>
      </c>
      <c r="Q40" s="73">
        <v>16</v>
      </c>
      <c r="R40" s="73">
        <v>16</v>
      </c>
      <c r="S40" s="74"/>
      <c r="T40" s="178">
        <f t="shared" si="0"/>
        <v>13.5</v>
      </c>
      <c r="U40" s="141">
        <f t="shared" si="2"/>
        <v>-3.5714285714285712</v>
      </c>
    </row>
    <row r="41" spans="1:21" ht="15.5" x14ac:dyDescent="0.35">
      <c r="A41" s="54" t="s">
        <v>924</v>
      </c>
      <c r="B41" s="152" t="s">
        <v>925</v>
      </c>
      <c r="C41" s="146" t="s">
        <v>926</v>
      </c>
      <c r="D41" s="140">
        <v>100</v>
      </c>
      <c r="E41" s="72">
        <v>6</v>
      </c>
      <c r="F41" s="73">
        <v>6</v>
      </c>
      <c r="G41" s="73">
        <v>9</v>
      </c>
      <c r="H41" s="73">
        <v>13</v>
      </c>
      <c r="I41" s="73">
        <v>14</v>
      </c>
      <c r="J41" s="73">
        <v>14</v>
      </c>
      <c r="K41" s="73">
        <v>15</v>
      </c>
      <c r="L41" s="73">
        <v>15</v>
      </c>
      <c r="M41" s="73">
        <v>15</v>
      </c>
      <c r="N41" s="73">
        <v>16</v>
      </c>
      <c r="O41" s="73">
        <v>16</v>
      </c>
      <c r="P41" s="73">
        <v>17</v>
      </c>
      <c r="Q41" s="73">
        <v>18</v>
      </c>
      <c r="R41" s="73">
        <v>19</v>
      </c>
      <c r="S41" s="74">
        <v>20</v>
      </c>
      <c r="T41" s="178">
        <f t="shared" si="0"/>
        <v>14.2</v>
      </c>
      <c r="U41" s="141">
        <f t="shared" si="2"/>
        <v>1.4285714285714235</v>
      </c>
    </row>
    <row r="42" spans="1:21" ht="15.5" x14ac:dyDescent="0.35">
      <c r="A42" s="54" t="s">
        <v>927</v>
      </c>
      <c r="B42" s="136" t="s">
        <v>928</v>
      </c>
      <c r="C42" s="136">
        <v>296.32</v>
      </c>
      <c r="D42" s="140">
        <v>100</v>
      </c>
      <c r="E42" s="72">
        <v>7</v>
      </c>
      <c r="F42" s="73">
        <v>12</v>
      </c>
      <c r="G42" s="73">
        <v>12</v>
      </c>
      <c r="H42" s="73">
        <v>13</v>
      </c>
      <c r="I42" s="73">
        <v>15</v>
      </c>
      <c r="J42" s="73">
        <v>15</v>
      </c>
      <c r="K42" s="73">
        <v>16</v>
      </c>
      <c r="L42" s="73">
        <v>16</v>
      </c>
      <c r="M42" s="73">
        <v>17</v>
      </c>
      <c r="N42" s="73">
        <v>17</v>
      </c>
      <c r="O42" s="73">
        <v>17</v>
      </c>
      <c r="P42" s="73">
        <v>17</v>
      </c>
      <c r="Q42" s="73">
        <v>18</v>
      </c>
      <c r="R42" s="73">
        <v>20</v>
      </c>
      <c r="S42" s="74">
        <v>20</v>
      </c>
      <c r="T42" s="178">
        <f t="shared" si="0"/>
        <v>15.466666666666667</v>
      </c>
      <c r="U42" s="141">
        <f t="shared" si="2"/>
        <v>10.476190476190476</v>
      </c>
    </row>
    <row r="43" spans="1:21" ht="15.5" x14ac:dyDescent="0.35">
      <c r="A43" s="54" t="s">
        <v>929</v>
      </c>
      <c r="B43" s="136" t="s">
        <v>930</v>
      </c>
      <c r="C43" s="143">
        <v>436.95</v>
      </c>
      <c r="D43" s="140">
        <v>100</v>
      </c>
      <c r="E43" s="72">
        <v>13</v>
      </c>
      <c r="F43" s="73">
        <v>14</v>
      </c>
      <c r="G43" s="73">
        <v>15</v>
      </c>
      <c r="H43" s="73">
        <v>16</v>
      </c>
      <c r="I43" s="73">
        <v>16</v>
      </c>
      <c r="J43" s="73">
        <v>16</v>
      </c>
      <c r="K43" s="73">
        <v>16</v>
      </c>
      <c r="L43" s="73">
        <v>17</v>
      </c>
      <c r="M43" s="73">
        <v>17</v>
      </c>
      <c r="N43" s="73">
        <v>17</v>
      </c>
      <c r="O43" s="73">
        <v>17</v>
      </c>
      <c r="P43" s="73">
        <v>17</v>
      </c>
      <c r="Q43" s="73">
        <v>17</v>
      </c>
      <c r="R43" s="73">
        <v>19</v>
      </c>
      <c r="S43" s="74">
        <v>21</v>
      </c>
      <c r="T43" s="178">
        <f t="shared" si="0"/>
        <v>16.533333333333335</v>
      </c>
      <c r="U43" s="141">
        <f t="shared" si="2"/>
        <v>18.095238095238106</v>
      </c>
    </row>
    <row r="44" spans="1:21" ht="15.5" x14ac:dyDescent="0.35">
      <c r="A44" s="54" t="s">
        <v>931</v>
      </c>
      <c r="B44" s="136" t="s">
        <v>932</v>
      </c>
      <c r="C44" s="143">
        <v>333.38</v>
      </c>
      <c r="D44" s="140">
        <v>100</v>
      </c>
      <c r="E44" s="72">
        <v>4</v>
      </c>
      <c r="F44" s="73">
        <v>4</v>
      </c>
      <c r="G44" s="73">
        <v>9</v>
      </c>
      <c r="H44" s="73">
        <v>9</v>
      </c>
      <c r="I44" s="73">
        <v>9</v>
      </c>
      <c r="J44" s="73">
        <v>10</v>
      </c>
      <c r="K44" s="73">
        <v>10</v>
      </c>
      <c r="L44" s="73">
        <v>12</v>
      </c>
      <c r="M44" s="73">
        <v>12</v>
      </c>
      <c r="N44" s="73">
        <v>13</v>
      </c>
      <c r="O44" s="73">
        <v>13</v>
      </c>
      <c r="P44" s="73">
        <v>15</v>
      </c>
      <c r="Q44" s="73">
        <v>15</v>
      </c>
      <c r="R44" s="73">
        <v>15</v>
      </c>
      <c r="S44" s="74">
        <v>15</v>
      </c>
      <c r="T44" s="178">
        <f t="shared" si="0"/>
        <v>11</v>
      </c>
      <c r="U44" s="141">
        <f t="shared" si="2"/>
        <v>-21.428571428571427</v>
      </c>
    </row>
    <row r="45" spans="1:21" ht="15.5" x14ac:dyDescent="0.35">
      <c r="A45" s="54" t="s">
        <v>933</v>
      </c>
      <c r="B45" s="136" t="s">
        <v>934</v>
      </c>
      <c r="C45" s="143">
        <v>312.43</v>
      </c>
      <c r="D45" s="140">
        <v>100</v>
      </c>
      <c r="E45" s="72">
        <v>3</v>
      </c>
      <c r="F45" s="73">
        <v>3</v>
      </c>
      <c r="G45" s="73">
        <v>3</v>
      </c>
      <c r="H45" s="73">
        <v>9</v>
      </c>
      <c r="I45" s="73">
        <v>10</v>
      </c>
      <c r="J45" s="73">
        <v>11</v>
      </c>
      <c r="K45" s="73">
        <v>11</v>
      </c>
      <c r="L45" s="73">
        <v>12</v>
      </c>
      <c r="M45" s="73">
        <v>12</v>
      </c>
      <c r="N45" s="73">
        <v>12</v>
      </c>
      <c r="O45" s="73">
        <v>13</v>
      </c>
      <c r="P45" s="73">
        <v>15</v>
      </c>
      <c r="Q45" s="73">
        <v>16</v>
      </c>
      <c r="R45" s="73">
        <v>17</v>
      </c>
      <c r="S45" s="74">
        <v>18</v>
      </c>
      <c r="T45" s="178">
        <f t="shared" si="0"/>
        <v>11</v>
      </c>
      <c r="U45" s="141">
        <f t="shared" si="2"/>
        <v>-21.428571428571427</v>
      </c>
    </row>
    <row r="46" spans="1:21" ht="15.5" x14ac:dyDescent="0.35">
      <c r="A46" s="54" t="s">
        <v>935</v>
      </c>
      <c r="B46" s="136" t="s">
        <v>936</v>
      </c>
      <c r="C46" s="143">
        <v>317.85000000000002</v>
      </c>
      <c r="D46" s="140">
        <v>100</v>
      </c>
      <c r="E46" s="72">
        <v>4</v>
      </c>
      <c r="F46" s="73">
        <v>7</v>
      </c>
      <c r="G46" s="73">
        <v>9</v>
      </c>
      <c r="H46" s="73">
        <v>11</v>
      </c>
      <c r="I46" s="73">
        <v>12</v>
      </c>
      <c r="J46" s="73">
        <v>12</v>
      </c>
      <c r="K46" s="73">
        <v>14</v>
      </c>
      <c r="L46" s="73">
        <v>15</v>
      </c>
      <c r="M46" s="73">
        <v>15</v>
      </c>
      <c r="N46" s="73">
        <v>16</v>
      </c>
      <c r="O46" s="73">
        <v>16</v>
      </c>
      <c r="P46" s="73">
        <v>16</v>
      </c>
      <c r="Q46" s="73">
        <v>16</v>
      </c>
      <c r="R46" s="73">
        <v>16</v>
      </c>
      <c r="S46" s="74">
        <v>18</v>
      </c>
      <c r="T46" s="178">
        <f t="shared" si="0"/>
        <v>13.133333333333333</v>
      </c>
      <c r="U46" s="141">
        <f t="shared" si="2"/>
        <v>-6.1904761904761942</v>
      </c>
    </row>
    <row r="47" spans="1:21" ht="15.5" x14ac:dyDescent="0.35">
      <c r="A47" s="54" t="s">
        <v>937</v>
      </c>
      <c r="B47" s="136" t="s">
        <v>938</v>
      </c>
      <c r="C47" s="143">
        <v>342.69</v>
      </c>
      <c r="D47" s="140">
        <v>100</v>
      </c>
      <c r="E47" s="72">
        <v>1</v>
      </c>
      <c r="F47" s="73">
        <v>1</v>
      </c>
      <c r="G47" s="73">
        <v>1</v>
      </c>
      <c r="H47" s="73">
        <v>1</v>
      </c>
      <c r="I47" s="73">
        <v>1</v>
      </c>
      <c r="J47" s="73">
        <v>2</v>
      </c>
      <c r="K47" s="73">
        <v>2</v>
      </c>
      <c r="L47" s="73">
        <v>2</v>
      </c>
      <c r="M47" s="73">
        <v>2</v>
      </c>
      <c r="N47" s="73">
        <v>2</v>
      </c>
      <c r="O47" s="73">
        <v>2</v>
      </c>
      <c r="P47" s="73">
        <v>2</v>
      </c>
      <c r="Q47" s="73">
        <v>4</v>
      </c>
      <c r="R47" s="73">
        <v>4</v>
      </c>
      <c r="S47" s="74">
        <v>4</v>
      </c>
      <c r="T47" s="178">
        <f t="shared" si="0"/>
        <v>2.0666666666666669</v>
      </c>
      <c r="U47" s="141">
        <f t="shared" si="2"/>
        <v>-85.238095238095241</v>
      </c>
    </row>
    <row r="48" spans="1:21" ht="15.5" x14ac:dyDescent="0.35">
      <c r="A48" s="54" t="s">
        <v>939</v>
      </c>
      <c r="B48" s="136" t="s">
        <v>940</v>
      </c>
      <c r="C48" s="143">
        <v>286.27999999999997</v>
      </c>
      <c r="D48" s="140">
        <v>100</v>
      </c>
      <c r="E48" s="72">
        <v>8</v>
      </c>
      <c r="F48" s="73">
        <v>8</v>
      </c>
      <c r="G48" s="73">
        <v>11</v>
      </c>
      <c r="H48" s="73">
        <v>12</v>
      </c>
      <c r="I48" s="73">
        <v>12</v>
      </c>
      <c r="J48" s="73">
        <v>13</v>
      </c>
      <c r="K48" s="73">
        <v>15</v>
      </c>
      <c r="L48" s="73">
        <v>15</v>
      </c>
      <c r="M48" s="73">
        <v>16</v>
      </c>
      <c r="N48" s="73">
        <v>16</v>
      </c>
      <c r="O48" s="73">
        <v>16</v>
      </c>
      <c r="P48" s="73">
        <v>17</v>
      </c>
      <c r="Q48" s="73">
        <v>17</v>
      </c>
      <c r="R48" s="73">
        <v>18</v>
      </c>
      <c r="S48" s="74">
        <v>23</v>
      </c>
      <c r="T48" s="178">
        <f t="shared" si="0"/>
        <v>14.466666666666667</v>
      </c>
      <c r="U48" s="141">
        <f t="shared" si="2"/>
        <v>3.3333333333333339</v>
      </c>
    </row>
    <row r="49" spans="1:21" ht="15.5" x14ac:dyDescent="0.35">
      <c r="A49" s="54" t="s">
        <v>941</v>
      </c>
      <c r="B49" s="136" t="s">
        <v>942</v>
      </c>
      <c r="C49" s="143">
        <v>326.82</v>
      </c>
      <c r="D49" s="140">
        <v>100</v>
      </c>
      <c r="E49" s="72">
        <v>2</v>
      </c>
      <c r="F49" s="73">
        <v>4</v>
      </c>
      <c r="G49" s="73">
        <v>6</v>
      </c>
      <c r="H49" s="73">
        <v>9</v>
      </c>
      <c r="I49" s="73">
        <v>9</v>
      </c>
      <c r="J49" s="73">
        <v>11</v>
      </c>
      <c r="K49" s="73">
        <v>12</v>
      </c>
      <c r="L49" s="73">
        <v>12</v>
      </c>
      <c r="M49" s="73">
        <v>13</v>
      </c>
      <c r="N49" s="73">
        <v>13</v>
      </c>
      <c r="O49" s="73">
        <v>13</v>
      </c>
      <c r="P49" s="73">
        <v>15</v>
      </c>
      <c r="Q49" s="73">
        <v>17</v>
      </c>
      <c r="R49" s="73">
        <v>20</v>
      </c>
      <c r="S49" s="74"/>
      <c r="T49" s="178">
        <f t="shared" si="0"/>
        <v>11.142857142857142</v>
      </c>
      <c r="U49" s="141">
        <f t="shared" si="2"/>
        <v>-20.408163265306126</v>
      </c>
    </row>
    <row r="50" spans="1:21" ht="15.5" x14ac:dyDescent="0.35">
      <c r="A50" s="54" t="s">
        <v>943</v>
      </c>
      <c r="B50" s="136" t="s">
        <v>944</v>
      </c>
      <c r="C50" s="143">
        <v>286.11</v>
      </c>
      <c r="D50" s="140">
        <v>100</v>
      </c>
      <c r="E50" s="72">
        <v>4</v>
      </c>
      <c r="F50" s="73">
        <v>4</v>
      </c>
      <c r="G50" s="73">
        <v>4</v>
      </c>
      <c r="H50" s="73">
        <v>4</v>
      </c>
      <c r="I50" s="73">
        <v>4</v>
      </c>
      <c r="J50" s="73">
        <v>4</v>
      </c>
      <c r="K50" s="73">
        <v>6</v>
      </c>
      <c r="L50" s="73">
        <v>6</v>
      </c>
      <c r="M50" s="73">
        <v>6</v>
      </c>
      <c r="N50" s="73">
        <v>6</v>
      </c>
      <c r="O50" s="73">
        <v>7</v>
      </c>
      <c r="P50" s="73"/>
      <c r="Q50" s="73"/>
      <c r="R50" s="73"/>
      <c r="S50" s="74"/>
      <c r="T50" s="178">
        <f t="shared" si="0"/>
        <v>5</v>
      </c>
      <c r="U50" s="141">
        <f t="shared" si="2"/>
        <v>-64.285714285714292</v>
      </c>
    </row>
    <row r="51" spans="1:21" ht="15.5" x14ac:dyDescent="0.35">
      <c r="A51" s="54" t="s">
        <v>945</v>
      </c>
      <c r="B51" s="136" t="s">
        <v>946</v>
      </c>
      <c r="C51" s="143">
        <v>326.13</v>
      </c>
      <c r="D51" s="140">
        <v>100</v>
      </c>
      <c r="E51" s="72">
        <v>5</v>
      </c>
      <c r="F51" s="73">
        <v>13</v>
      </c>
      <c r="G51" s="73">
        <v>13</v>
      </c>
      <c r="H51" s="73">
        <v>13</v>
      </c>
      <c r="I51" s="73">
        <v>15</v>
      </c>
      <c r="J51" s="73">
        <v>15</v>
      </c>
      <c r="K51" s="73">
        <v>15</v>
      </c>
      <c r="L51" s="73">
        <v>16</v>
      </c>
      <c r="M51" s="73">
        <v>16</v>
      </c>
      <c r="N51" s="73">
        <v>16</v>
      </c>
      <c r="O51" s="73">
        <v>16</v>
      </c>
      <c r="P51" s="73">
        <v>16</v>
      </c>
      <c r="Q51" s="73">
        <v>16</v>
      </c>
      <c r="R51" s="73">
        <v>18</v>
      </c>
      <c r="S51" s="74"/>
      <c r="T51" s="178">
        <f t="shared" si="0"/>
        <v>14.5</v>
      </c>
      <c r="U51" s="141">
        <f t="shared" si="2"/>
        <v>3.5714285714285712</v>
      </c>
    </row>
    <row r="52" spans="1:21" ht="15.5" x14ac:dyDescent="0.35">
      <c r="A52" s="54" t="s">
        <v>947</v>
      </c>
      <c r="B52" s="136" t="s">
        <v>948</v>
      </c>
      <c r="C52" s="143">
        <v>355.33</v>
      </c>
      <c r="D52" s="140">
        <v>100</v>
      </c>
      <c r="E52" s="72">
        <v>6</v>
      </c>
      <c r="F52" s="73">
        <v>6</v>
      </c>
      <c r="G52" s="73">
        <v>6</v>
      </c>
      <c r="H52" s="73">
        <v>6</v>
      </c>
      <c r="I52" s="73">
        <v>9</v>
      </c>
      <c r="J52" s="73">
        <v>9</v>
      </c>
      <c r="K52" s="73">
        <v>12</v>
      </c>
      <c r="L52" s="73">
        <v>13</v>
      </c>
      <c r="M52" s="73">
        <v>13</v>
      </c>
      <c r="N52" s="73">
        <v>13</v>
      </c>
      <c r="O52" s="73">
        <v>15</v>
      </c>
      <c r="P52" s="73">
        <v>15</v>
      </c>
      <c r="Q52" s="73">
        <v>16</v>
      </c>
      <c r="R52" s="73">
        <v>16</v>
      </c>
      <c r="S52" s="74">
        <v>16</v>
      </c>
      <c r="T52" s="178">
        <f t="shared" si="0"/>
        <v>11.4</v>
      </c>
      <c r="U52" s="141">
        <f t="shared" si="2"/>
        <v>-18.571428571428569</v>
      </c>
    </row>
    <row r="53" spans="1:21" ht="15.5" x14ac:dyDescent="0.35">
      <c r="A53" s="54" t="s">
        <v>949</v>
      </c>
      <c r="B53" s="153" t="s">
        <v>950</v>
      </c>
      <c r="C53" s="143">
        <v>369.48</v>
      </c>
      <c r="D53" s="140">
        <v>100</v>
      </c>
      <c r="E53" s="72">
        <v>3</v>
      </c>
      <c r="F53" s="73">
        <v>13</v>
      </c>
      <c r="G53" s="73">
        <v>13</v>
      </c>
      <c r="H53" s="73">
        <v>14</v>
      </c>
      <c r="I53" s="73">
        <v>14</v>
      </c>
      <c r="J53" s="73">
        <v>14</v>
      </c>
      <c r="K53" s="73">
        <v>14</v>
      </c>
      <c r="L53" s="73">
        <v>15</v>
      </c>
      <c r="M53" s="73">
        <v>15</v>
      </c>
      <c r="N53" s="73">
        <v>15</v>
      </c>
      <c r="O53" s="73">
        <v>15</v>
      </c>
      <c r="P53" s="73">
        <v>16</v>
      </c>
      <c r="Q53" s="73">
        <v>16</v>
      </c>
      <c r="R53" s="73">
        <v>17</v>
      </c>
      <c r="S53" s="74">
        <v>17</v>
      </c>
      <c r="T53" s="178">
        <f t="shared" si="0"/>
        <v>14.066666666666666</v>
      </c>
      <c r="U53" s="141">
        <f t="shared" si="2"/>
        <v>0.4761904761904745</v>
      </c>
    </row>
    <row r="54" spans="1:21" ht="15.5" x14ac:dyDescent="0.35">
      <c r="A54" s="54" t="s">
        <v>951</v>
      </c>
      <c r="B54" s="154" t="s">
        <v>952</v>
      </c>
      <c r="C54" s="143">
        <v>255.35499999999999</v>
      </c>
      <c r="D54" s="140">
        <v>100</v>
      </c>
      <c r="E54" s="72">
        <v>3</v>
      </c>
      <c r="F54" s="73">
        <v>6</v>
      </c>
      <c r="G54" s="73">
        <v>6</v>
      </c>
      <c r="H54" s="73">
        <v>6</v>
      </c>
      <c r="I54" s="73">
        <v>11</v>
      </c>
      <c r="J54" s="73">
        <v>12</v>
      </c>
      <c r="K54" s="73">
        <v>12</v>
      </c>
      <c r="L54" s="73">
        <v>13</v>
      </c>
      <c r="M54" s="73">
        <v>13</v>
      </c>
      <c r="N54" s="73">
        <v>13</v>
      </c>
      <c r="O54" s="73">
        <v>15</v>
      </c>
      <c r="P54" s="73">
        <v>17</v>
      </c>
      <c r="Q54" s="73">
        <v>17</v>
      </c>
      <c r="R54" s="73">
        <v>24</v>
      </c>
      <c r="S54" s="74"/>
      <c r="T54" s="178">
        <f t="shared" si="0"/>
        <v>12</v>
      </c>
      <c r="U54" s="141">
        <f t="shared" si="2"/>
        <v>-14.285714285714285</v>
      </c>
    </row>
    <row r="55" spans="1:21" ht="15.5" x14ac:dyDescent="0.35">
      <c r="A55" s="54" t="s">
        <v>953</v>
      </c>
      <c r="B55" s="154" t="s">
        <v>954</v>
      </c>
      <c r="C55" s="143">
        <v>159.22999999999999</v>
      </c>
      <c r="D55" s="140">
        <v>100</v>
      </c>
      <c r="E55" s="72">
        <v>2</v>
      </c>
      <c r="F55" s="73">
        <v>2</v>
      </c>
      <c r="G55" s="73">
        <v>2</v>
      </c>
      <c r="H55" s="73">
        <v>3</v>
      </c>
      <c r="I55" s="73">
        <v>3</v>
      </c>
      <c r="J55" s="73">
        <v>4</v>
      </c>
      <c r="K55" s="73">
        <v>6</v>
      </c>
      <c r="L55" s="73">
        <v>6</v>
      </c>
      <c r="M55" s="73">
        <v>7</v>
      </c>
      <c r="N55" s="73">
        <v>7</v>
      </c>
      <c r="O55" s="73">
        <v>12</v>
      </c>
      <c r="P55" s="73">
        <v>12</v>
      </c>
      <c r="Q55" s="73">
        <v>13</v>
      </c>
      <c r="R55" s="73">
        <v>14</v>
      </c>
      <c r="S55" s="74">
        <v>14</v>
      </c>
      <c r="T55" s="178">
        <f t="shared" si="0"/>
        <v>7.1333333333333337</v>
      </c>
      <c r="U55" s="141">
        <f t="shared" si="2"/>
        <v>-49.047619047619044</v>
      </c>
    </row>
    <row r="56" spans="1:21" ht="15.5" x14ac:dyDescent="0.35">
      <c r="A56" s="54" t="s">
        <v>955</v>
      </c>
      <c r="B56" s="154" t="s">
        <v>956</v>
      </c>
      <c r="C56" s="143">
        <v>255.35</v>
      </c>
      <c r="D56" s="140">
        <v>100</v>
      </c>
      <c r="E56" s="72">
        <v>2</v>
      </c>
      <c r="F56" s="73">
        <v>5</v>
      </c>
      <c r="G56" s="73">
        <v>11</v>
      </c>
      <c r="H56" s="73">
        <v>11</v>
      </c>
      <c r="I56" s="73">
        <v>11</v>
      </c>
      <c r="J56" s="73">
        <v>12</v>
      </c>
      <c r="K56" s="73">
        <v>14</v>
      </c>
      <c r="L56" s="73">
        <v>14</v>
      </c>
      <c r="M56" s="73">
        <v>14</v>
      </c>
      <c r="N56" s="73">
        <v>14</v>
      </c>
      <c r="O56" s="73">
        <v>15</v>
      </c>
      <c r="P56" s="73">
        <v>16</v>
      </c>
      <c r="Q56" s="73">
        <v>17</v>
      </c>
      <c r="R56" s="73">
        <v>18</v>
      </c>
      <c r="S56" s="74">
        <v>20</v>
      </c>
      <c r="T56" s="178">
        <f t="shared" si="0"/>
        <v>12.933333333333334</v>
      </c>
      <c r="U56" s="141">
        <f t="shared" si="2"/>
        <v>-7.6190476190476168</v>
      </c>
    </row>
    <row r="57" spans="1:21" ht="15.5" x14ac:dyDescent="0.35">
      <c r="A57" s="54" t="s">
        <v>2379</v>
      </c>
      <c r="B57" s="155" t="s">
        <v>957</v>
      </c>
      <c r="C57" s="143">
        <v>324.39</v>
      </c>
      <c r="D57" s="140">
        <v>100</v>
      </c>
      <c r="E57" s="72">
        <v>9</v>
      </c>
      <c r="F57" s="73">
        <v>9</v>
      </c>
      <c r="G57" s="73">
        <v>9</v>
      </c>
      <c r="H57" s="73">
        <v>9</v>
      </c>
      <c r="I57" s="73">
        <v>12</v>
      </c>
      <c r="J57" s="73">
        <v>12</v>
      </c>
      <c r="K57" s="73">
        <v>12</v>
      </c>
      <c r="L57" s="73">
        <v>14</v>
      </c>
      <c r="M57" s="73">
        <v>14</v>
      </c>
      <c r="N57" s="73">
        <v>15</v>
      </c>
      <c r="O57" s="73">
        <v>16</v>
      </c>
      <c r="P57" s="73">
        <v>16</v>
      </c>
      <c r="Q57" s="73">
        <v>17</v>
      </c>
      <c r="R57" s="73">
        <v>17</v>
      </c>
      <c r="S57" s="74">
        <v>17</v>
      </c>
      <c r="T57" s="178">
        <f t="shared" si="0"/>
        <v>13.2</v>
      </c>
      <c r="U57" s="141">
        <f t="shared" si="2"/>
        <v>-5.7142857142857197</v>
      </c>
    </row>
    <row r="58" spans="1:21" ht="15.5" x14ac:dyDescent="0.35">
      <c r="A58" s="54" t="s">
        <v>958</v>
      </c>
      <c r="B58" s="156" t="s">
        <v>959</v>
      </c>
      <c r="C58" s="143">
        <v>369.85</v>
      </c>
      <c r="D58" s="140">
        <v>100</v>
      </c>
      <c r="E58" s="72">
        <v>3</v>
      </c>
      <c r="F58" s="73">
        <v>15</v>
      </c>
      <c r="G58" s="73">
        <v>15</v>
      </c>
      <c r="H58" s="73">
        <v>15</v>
      </c>
      <c r="I58" s="73">
        <v>15</v>
      </c>
      <c r="J58" s="73">
        <v>16</v>
      </c>
      <c r="K58" s="73">
        <v>16</v>
      </c>
      <c r="L58" s="73">
        <v>16</v>
      </c>
      <c r="M58" s="73">
        <v>16</v>
      </c>
      <c r="N58" s="73">
        <v>16</v>
      </c>
      <c r="O58" s="73">
        <v>16</v>
      </c>
      <c r="P58" s="73">
        <v>16</v>
      </c>
      <c r="Q58" s="73">
        <v>17</v>
      </c>
      <c r="R58" s="73"/>
      <c r="S58" s="74"/>
      <c r="T58" s="178">
        <f t="shared" si="0"/>
        <v>14.76923076923077</v>
      </c>
      <c r="U58" s="141">
        <f t="shared" si="2"/>
        <v>5.4945054945055007</v>
      </c>
    </row>
    <row r="59" spans="1:21" ht="15.5" x14ac:dyDescent="0.35">
      <c r="A59" s="54" t="s">
        <v>960</v>
      </c>
      <c r="B59" s="157" t="s">
        <v>961</v>
      </c>
      <c r="C59" s="143">
        <v>268.74</v>
      </c>
      <c r="D59" s="140">
        <v>100</v>
      </c>
      <c r="E59" s="72">
        <v>9</v>
      </c>
      <c r="F59" s="73">
        <v>11</v>
      </c>
      <c r="G59" s="73">
        <v>11</v>
      </c>
      <c r="H59" s="73">
        <v>13</v>
      </c>
      <c r="I59" s="73">
        <v>15</v>
      </c>
      <c r="J59" s="73">
        <v>15</v>
      </c>
      <c r="K59" s="73">
        <v>15</v>
      </c>
      <c r="L59" s="73">
        <v>15</v>
      </c>
      <c r="M59" s="73">
        <v>15</v>
      </c>
      <c r="N59" s="73">
        <v>15</v>
      </c>
      <c r="O59" s="73">
        <v>16</v>
      </c>
      <c r="P59" s="73">
        <v>16</v>
      </c>
      <c r="Q59" s="73">
        <v>17</v>
      </c>
      <c r="R59" s="73">
        <v>17</v>
      </c>
      <c r="S59" s="74"/>
      <c r="T59" s="178">
        <f t="shared" si="0"/>
        <v>14.285714285714286</v>
      </c>
      <c r="U59" s="141">
        <f t="shared" si="2"/>
        <v>2.0408163265306176</v>
      </c>
    </row>
    <row r="60" spans="1:21" ht="15.5" x14ac:dyDescent="0.35">
      <c r="A60" s="54" t="s">
        <v>962</v>
      </c>
      <c r="B60" s="158" t="s">
        <v>963</v>
      </c>
      <c r="C60" s="143">
        <v>265.35000000000002</v>
      </c>
      <c r="D60" s="140">
        <v>100</v>
      </c>
      <c r="E60" s="72">
        <v>4</v>
      </c>
      <c r="F60" s="73">
        <v>12</v>
      </c>
      <c r="G60" s="73">
        <v>13</v>
      </c>
      <c r="H60" s="73">
        <v>15</v>
      </c>
      <c r="I60" s="73">
        <v>15</v>
      </c>
      <c r="J60" s="73">
        <v>15</v>
      </c>
      <c r="K60" s="73">
        <v>16</v>
      </c>
      <c r="L60" s="73">
        <v>16</v>
      </c>
      <c r="M60" s="73">
        <v>16</v>
      </c>
      <c r="N60" s="73">
        <v>16</v>
      </c>
      <c r="O60" s="73">
        <v>17</v>
      </c>
      <c r="P60" s="73">
        <v>17</v>
      </c>
      <c r="Q60" s="73">
        <v>17</v>
      </c>
      <c r="R60" s="73">
        <v>17</v>
      </c>
      <c r="S60" s="74">
        <v>17</v>
      </c>
      <c r="T60" s="178">
        <f t="shared" si="0"/>
        <v>14.866666666666667</v>
      </c>
      <c r="U60" s="141">
        <f t="shared" si="2"/>
        <v>6.1904761904761942</v>
      </c>
    </row>
    <row r="61" spans="1:21" ht="15.5" x14ac:dyDescent="0.35">
      <c r="A61" s="54" t="s">
        <v>964</v>
      </c>
      <c r="B61" s="159" t="s">
        <v>965</v>
      </c>
      <c r="C61" s="143">
        <v>480.42</v>
      </c>
      <c r="D61" s="140">
        <v>100</v>
      </c>
      <c r="E61" s="72">
        <v>3</v>
      </c>
      <c r="F61" s="73">
        <v>4</v>
      </c>
      <c r="G61" s="73">
        <v>5</v>
      </c>
      <c r="H61" s="73">
        <v>5</v>
      </c>
      <c r="I61" s="73">
        <v>6</v>
      </c>
      <c r="J61" s="73">
        <v>6</v>
      </c>
      <c r="K61" s="73">
        <v>6</v>
      </c>
      <c r="L61" s="73">
        <v>6</v>
      </c>
      <c r="M61" s="73">
        <v>7</v>
      </c>
      <c r="N61" s="73">
        <v>7</v>
      </c>
      <c r="O61" s="73">
        <v>10</v>
      </c>
      <c r="P61" s="73">
        <v>10</v>
      </c>
      <c r="Q61" s="73">
        <v>10</v>
      </c>
      <c r="R61" s="73">
        <v>10</v>
      </c>
      <c r="S61" s="74"/>
      <c r="T61" s="178">
        <f t="shared" si="0"/>
        <v>6.7857142857142856</v>
      </c>
      <c r="U61" s="141">
        <f t="shared" si="2"/>
        <v>-51.530612244897952</v>
      </c>
    </row>
    <row r="62" spans="1:21" ht="15.5" x14ac:dyDescent="0.35">
      <c r="A62" s="54" t="s">
        <v>966</v>
      </c>
      <c r="B62" s="159" t="s">
        <v>967</v>
      </c>
      <c r="C62" s="143">
        <v>367.5</v>
      </c>
      <c r="D62" s="140">
        <v>100</v>
      </c>
      <c r="E62" s="72">
        <v>4</v>
      </c>
      <c r="F62" s="73">
        <v>5</v>
      </c>
      <c r="G62" s="73">
        <v>12</v>
      </c>
      <c r="H62" s="73">
        <v>13</v>
      </c>
      <c r="I62" s="73">
        <v>16</v>
      </c>
      <c r="J62" s="73">
        <v>16</v>
      </c>
      <c r="K62" s="73">
        <v>16</v>
      </c>
      <c r="L62" s="73">
        <v>17</v>
      </c>
      <c r="M62" s="73">
        <v>18</v>
      </c>
      <c r="N62" s="73">
        <v>18</v>
      </c>
      <c r="O62" s="73">
        <v>18</v>
      </c>
      <c r="P62" s="73">
        <v>20</v>
      </c>
      <c r="Q62" s="73">
        <v>20</v>
      </c>
      <c r="R62" s="73">
        <v>20</v>
      </c>
      <c r="S62" s="74">
        <v>20</v>
      </c>
      <c r="T62" s="178">
        <f t="shared" si="0"/>
        <v>15.533333333333333</v>
      </c>
      <c r="U62" s="141">
        <f t="shared" si="2"/>
        <v>10.952380952380951</v>
      </c>
    </row>
    <row r="63" spans="1:21" ht="15.5" x14ac:dyDescent="0.35">
      <c r="A63" s="54" t="s">
        <v>968</v>
      </c>
      <c r="B63" s="160" t="s">
        <v>969</v>
      </c>
      <c r="C63" s="143">
        <v>243.3</v>
      </c>
      <c r="D63" s="140">
        <v>100</v>
      </c>
      <c r="E63" s="72">
        <v>7</v>
      </c>
      <c r="F63" s="73">
        <v>10</v>
      </c>
      <c r="G63" s="73">
        <v>14</v>
      </c>
      <c r="H63" s="73">
        <v>14</v>
      </c>
      <c r="I63" s="73">
        <v>15</v>
      </c>
      <c r="J63" s="73">
        <v>15</v>
      </c>
      <c r="K63" s="73">
        <v>15</v>
      </c>
      <c r="L63" s="73">
        <v>15</v>
      </c>
      <c r="M63" s="73">
        <v>16</v>
      </c>
      <c r="N63" s="73">
        <v>16</v>
      </c>
      <c r="O63" s="73">
        <v>16</v>
      </c>
      <c r="P63" s="73">
        <v>17</v>
      </c>
      <c r="Q63" s="73">
        <v>17</v>
      </c>
      <c r="R63" s="73">
        <v>18</v>
      </c>
      <c r="S63" s="74">
        <v>19</v>
      </c>
      <c r="T63" s="178">
        <f t="shared" si="0"/>
        <v>14.933333333333334</v>
      </c>
      <c r="U63" s="141">
        <f t="shared" si="2"/>
        <v>6.6666666666666679</v>
      </c>
    </row>
    <row r="64" spans="1:21" ht="15.5" x14ac:dyDescent="0.35">
      <c r="A64" s="54" t="s">
        <v>970</v>
      </c>
      <c r="B64" s="161" t="s">
        <v>971</v>
      </c>
      <c r="C64" s="143">
        <v>492.68</v>
      </c>
      <c r="D64" s="140">
        <v>100</v>
      </c>
      <c r="E64" s="72">
        <v>6</v>
      </c>
      <c r="F64" s="73">
        <v>8</v>
      </c>
      <c r="G64" s="73">
        <v>13</v>
      </c>
      <c r="H64" s="73">
        <v>13</v>
      </c>
      <c r="I64" s="73">
        <v>14</v>
      </c>
      <c r="J64" s="73">
        <v>15</v>
      </c>
      <c r="K64" s="73">
        <v>15</v>
      </c>
      <c r="L64" s="73">
        <v>15</v>
      </c>
      <c r="M64" s="73">
        <v>15</v>
      </c>
      <c r="N64" s="73">
        <v>15</v>
      </c>
      <c r="O64" s="73">
        <v>17</v>
      </c>
      <c r="P64" s="73">
        <v>17</v>
      </c>
      <c r="Q64" s="73">
        <v>18</v>
      </c>
      <c r="R64" s="73">
        <v>18</v>
      </c>
      <c r="S64" s="74">
        <v>20</v>
      </c>
      <c r="T64" s="178">
        <f t="shared" si="0"/>
        <v>14.6</v>
      </c>
      <c r="U64" s="141">
        <f t="shared" si="2"/>
        <v>4.2857142857142829</v>
      </c>
    </row>
    <row r="65" spans="1:21" ht="15.5" x14ac:dyDescent="0.35">
      <c r="A65" s="54" t="s">
        <v>972</v>
      </c>
      <c r="B65" s="161" t="s">
        <v>973</v>
      </c>
      <c r="C65" s="143">
        <v>345.79</v>
      </c>
      <c r="D65" s="140">
        <v>100</v>
      </c>
      <c r="E65" s="72">
        <v>2</v>
      </c>
      <c r="F65" s="73">
        <v>4</v>
      </c>
      <c r="G65" s="73">
        <v>4</v>
      </c>
      <c r="H65" s="73">
        <v>5</v>
      </c>
      <c r="I65" s="73">
        <v>7</v>
      </c>
      <c r="J65" s="73">
        <v>8</v>
      </c>
      <c r="K65" s="73">
        <v>8</v>
      </c>
      <c r="L65" s="73">
        <v>9</v>
      </c>
      <c r="M65" s="73">
        <v>9</v>
      </c>
      <c r="N65" s="73">
        <v>10</v>
      </c>
      <c r="O65" s="73">
        <v>12</v>
      </c>
      <c r="P65" s="73">
        <v>12</v>
      </c>
      <c r="Q65" s="73">
        <v>15</v>
      </c>
      <c r="R65" s="73">
        <v>16</v>
      </c>
      <c r="S65" s="74">
        <v>17</v>
      </c>
      <c r="T65" s="178">
        <f t="shared" si="0"/>
        <v>9.1999999999999993</v>
      </c>
      <c r="U65" s="141">
        <f t="shared" si="2"/>
        <v>-34.285714285714292</v>
      </c>
    </row>
    <row r="66" spans="1:21" ht="15.5" x14ac:dyDescent="0.35">
      <c r="A66" s="54" t="s">
        <v>974</v>
      </c>
      <c r="B66" s="161" t="s">
        <v>975</v>
      </c>
      <c r="C66" s="143">
        <v>477.99</v>
      </c>
      <c r="D66" s="140">
        <v>100</v>
      </c>
      <c r="E66" s="72">
        <v>14</v>
      </c>
      <c r="F66" s="73">
        <v>14</v>
      </c>
      <c r="G66" s="73">
        <v>15</v>
      </c>
      <c r="H66" s="73">
        <v>15</v>
      </c>
      <c r="I66" s="73">
        <v>15</v>
      </c>
      <c r="J66" s="73">
        <v>15</v>
      </c>
      <c r="K66" s="73">
        <v>15</v>
      </c>
      <c r="L66" s="73">
        <v>15</v>
      </c>
      <c r="M66" s="73">
        <v>15</v>
      </c>
      <c r="N66" s="73">
        <v>16</v>
      </c>
      <c r="O66" s="73">
        <v>16</v>
      </c>
      <c r="P66" s="73">
        <v>16</v>
      </c>
      <c r="Q66" s="73">
        <v>17</v>
      </c>
      <c r="R66" s="73">
        <v>19</v>
      </c>
      <c r="S66" s="74">
        <v>20</v>
      </c>
      <c r="T66" s="178">
        <f t="shared" si="0"/>
        <v>15.8</v>
      </c>
      <c r="U66" s="141">
        <f t="shared" si="2"/>
        <v>12.857142857142861</v>
      </c>
    </row>
    <row r="67" spans="1:21" ht="15.5" x14ac:dyDescent="0.35">
      <c r="A67" s="54" t="s">
        <v>976</v>
      </c>
      <c r="B67" s="161" t="s">
        <v>977</v>
      </c>
      <c r="C67" s="143">
        <v>399.48</v>
      </c>
      <c r="D67" s="140">
        <v>100</v>
      </c>
      <c r="E67" s="72">
        <v>2</v>
      </c>
      <c r="F67" s="73">
        <v>4</v>
      </c>
      <c r="G67" s="73">
        <v>4</v>
      </c>
      <c r="H67" s="73">
        <v>4</v>
      </c>
      <c r="I67" s="73">
        <v>12</v>
      </c>
      <c r="J67" s="73">
        <v>12</v>
      </c>
      <c r="K67" s="73">
        <v>12</v>
      </c>
      <c r="L67" s="73">
        <v>13</v>
      </c>
      <c r="M67" s="73">
        <v>14</v>
      </c>
      <c r="N67" s="73">
        <v>15</v>
      </c>
      <c r="O67" s="73">
        <v>16</v>
      </c>
      <c r="P67" s="73">
        <v>17</v>
      </c>
      <c r="Q67" s="73">
        <v>17</v>
      </c>
      <c r="R67" s="73">
        <v>18</v>
      </c>
      <c r="S67" s="74">
        <v>19</v>
      </c>
      <c r="T67" s="178">
        <f t="shared" si="0"/>
        <v>11.933333333333334</v>
      </c>
      <c r="U67" s="141">
        <f t="shared" si="2"/>
        <v>-14.761904761904759</v>
      </c>
    </row>
    <row r="68" spans="1:21" ht="15.5" x14ac:dyDescent="0.35">
      <c r="A68" s="54" t="s">
        <v>978</v>
      </c>
      <c r="B68" s="161" t="s">
        <v>979</v>
      </c>
      <c r="C68" s="143">
        <v>373.94</v>
      </c>
      <c r="D68" s="140">
        <v>100</v>
      </c>
      <c r="E68" s="72">
        <v>2</v>
      </c>
      <c r="F68" s="73">
        <v>4</v>
      </c>
      <c r="G68" s="73">
        <v>8</v>
      </c>
      <c r="H68" s="73">
        <v>9</v>
      </c>
      <c r="I68" s="73">
        <v>10</v>
      </c>
      <c r="J68" s="73">
        <v>11</v>
      </c>
      <c r="K68" s="73">
        <v>11</v>
      </c>
      <c r="L68" s="73">
        <v>12</v>
      </c>
      <c r="M68" s="73">
        <v>12</v>
      </c>
      <c r="N68" s="73">
        <v>14</v>
      </c>
      <c r="O68" s="73">
        <v>16</v>
      </c>
      <c r="P68" s="73">
        <v>16</v>
      </c>
      <c r="Q68" s="73">
        <v>16</v>
      </c>
      <c r="R68" s="73">
        <v>17</v>
      </c>
      <c r="S68" s="74">
        <v>18</v>
      </c>
      <c r="T68" s="178">
        <f t="shared" ref="T68:T131" si="3">AVERAGE(E68:S68)</f>
        <v>11.733333333333333</v>
      </c>
      <c r="U68" s="141">
        <f t="shared" ref="U68:U99" si="4">(T68-$T$3)/$T$3*100</f>
        <v>-16.190476190476197</v>
      </c>
    </row>
    <row r="69" spans="1:21" ht="15.5" x14ac:dyDescent="0.35">
      <c r="A69" s="54" t="s">
        <v>980</v>
      </c>
      <c r="B69" s="161" t="s">
        <v>981</v>
      </c>
      <c r="C69" s="143">
        <v>434.41</v>
      </c>
      <c r="D69" s="140">
        <v>100</v>
      </c>
      <c r="E69" s="72">
        <v>2</v>
      </c>
      <c r="F69" s="73">
        <v>6</v>
      </c>
      <c r="G69" s="73">
        <v>6</v>
      </c>
      <c r="H69" s="73">
        <v>6</v>
      </c>
      <c r="I69" s="73">
        <v>6</v>
      </c>
      <c r="J69" s="73">
        <v>11</v>
      </c>
      <c r="K69" s="73">
        <v>11</v>
      </c>
      <c r="L69" s="73">
        <v>11</v>
      </c>
      <c r="M69" s="73">
        <v>12</v>
      </c>
      <c r="N69" s="73">
        <v>12</v>
      </c>
      <c r="O69" s="73">
        <v>12</v>
      </c>
      <c r="P69" s="73">
        <v>13</v>
      </c>
      <c r="Q69" s="73">
        <v>15</v>
      </c>
      <c r="R69" s="73">
        <v>15</v>
      </c>
      <c r="S69" s="74"/>
      <c r="T69" s="178">
        <f t="shared" si="3"/>
        <v>9.8571428571428577</v>
      </c>
      <c r="U69" s="141">
        <f t="shared" si="4"/>
        <v>-29.591836734693871</v>
      </c>
    </row>
    <row r="70" spans="1:21" ht="15.5" x14ac:dyDescent="0.35">
      <c r="A70" s="54" t="s">
        <v>982</v>
      </c>
      <c r="B70" s="161" t="s">
        <v>983</v>
      </c>
      <c r="C70" s="143">
        <v>523.97</v>
      </c>
      <c r="D70" s="140">
        <v>100</v>
      </c>
      <c r="E70" s="72">
        <v>2</v>
      </c>
      <c r="F70" s="73">
        <v>2</v>
      </c>
      <c r="G70" s="73">
        <v>2</v>
      </c>
      <c r="H70" s="73">
        <v>2</v>
      </c>
      <c r="I70" s="73">
        <v>3</v>
      </c>
      <c r="J70" s="73">
        <v>3</v>
      </c>
      <c r="K70" s="73">
        <v>3</v>
      </c>
      <c r="L70" s="73">
        <v>3</v>
      </c>
      <c r="M70" s="73">
        <v>3</v>
      </c>
      <c r="N70" s="73">
        <v>4</v>
      </c>
      <c r="O70" s="73">
        <v>4</v>
      </c>
      <c r="P70" s="73">
        <v>5</v>
      </c>
      <c r="Q70" s="73"/>
      <c r="R70" s="73"/>
      <c r="S70" s="74"/>
      <c r="T70" s="178">
        <f t="shared" si="3"/>
        <v>3</v>
      </c>
      <c r="U70" s="141">
        <f t="shared" si="4"/>
        <v>-78.571428571428569</v>
      </c>
    </row>
    <row r="71" spans="1:21" ht="15.5" x14ac:dyDescent="0.35">
      <c r="A71" s="54" t="s">
        <v>984</v>
      </c>
      <c r="B71" s="161" t="s">
        <v>985</v>
      </c>
      <c r="C71" s="143">
        <v>285.77</v>
      </c>
      <c r="D71" s="140">
        <v>100</v>
      </c>
      <c r="E71" s="72">
        <v>2</v>
      </c>
      <c r="F71" s="73">
        <v>8</v>
      </c>
      <c r="G71" s="73">
        <v>10</v>
      </c>
      <c r="H71" s="73">
        <v>11</v>
      </c>
      <c r="I71" s="73">
        <v>11</v>
      </c>
      <c r="J71" s="73">
        <v>12</v>
      </c>
      <c r="K71" s="73">
        <v>13</v>
      </c>
      <c r="L71" s="73">
        <v>14</v>
      </c>
      <c r="M71" s="73">
        <v>15</v>
      </c>
      <c r="N71" s="73">
        <v>15</v>
      </c>
      <c r="O71" s="73">
        <v>15</v>
      </c>
      <c r="P71" s="73">
        <v>16</v>
      </c>
      <c r="Q71" s="73">
        <v>16</v>
      </c>
      <c r="R71" s="73">
        <v>17</v>
      </c>
      <c r="S71" s="74">
        <v>19</v>
      </c>
      <c r="T71" s="178">
        <f t="shared" si="3"/>
        <v>12.933333333333334</v>
      </c>
      <c r="U71" s="141">
        <f t="shared" si="4"/>
        <v>-7.6190476190476168</v>
      </c>
    </row>
    <row r="72" spans="1:21" ht="15.5" x14ac:dyDescent="0.35">
      <c r="A72" s="54" t="s">
        <v>2380</v>
      </c>
      <c r="B72" s="161" t="s">
        <v>986</v>
      </c>
      <c r="C72" s="143">
        <v>340.16</v>
      </c>
      <c r="D72" s="140">
        <v>100</v>
      </c>
      <c r="E72" s="72">
        <v>2</v>
      </c>
      <c r="F72" s="73">
        <v>3</v>
      </c>
      <c r="G72" s="73">
        <v>5</v>
      </c>
      <c r="H72" s="73">
        <v>8</v>
      </c>
      <c r="I72" s="73">
        <v>11</v>
      </c>
      <c r="J72" s="73">
        <v>11</v>
      </c>
      <c r="K72" s="73">
        <v>13</v>
      </c>
      <c r="L72" s="73">
        <v>15</v>
      </c>
      <c r="M72" s="73">
        <v>16</v>
      </c>
      <c r="N72" s="73">
        <v>16</v>
      </c>
      <c r="O72" s="73">
        <v>16</v>
      </c>
      <c r="P72" s="73">
        <v>17</v>
      </c>
      <c r="Q72" s="73">
        <v>17</v>
      </c>
      <c r="R72" s="73">
        <v>17</v>
      </c>
      <c r="S72" s="74">
        <v>20</v>
      </c>
      <c r="T72" s="178">
        <f t="shared" si="3"/>
        <v>12.466666666666667</v>
      </c>
      <c r="U72" s="141">
        <f t="shared" si="4"/>
        <v>-10.952380952380951</v>
      </c>
    </row>
    <row r="73" spans="1:21" ht="15.5" x14ac:dyDescent="0.35">
      <c r="A73" s="54" t="s">
        <v>987</v>
      </c>
      <c r="B73" s="161" t="s">
        <v>988</v>
      </c>
      <c r="C73" s="143">
        <v>327.89</v>
      </c>
      <c r="D73" s="140">
        <v>100</v>
      </c>
      <c r="E73" s="72">
        <v>6</v>
      </c>
      <c r="F73" s="73">
        <v>6</v>
      </c>
      <c r="G73" s="73">
        <v>8</v>
      </c>
      <c r="H73" s="73">
        <v>10</v>
      </c>
      <c r="I73" s="73">
        <v>10</v>
      </c>
      <c r="J73" s="73">
        <v>10</v>
      </c>
      <c r="K73" s="73">
        <v>10</v>
      </c>
      <c r="L73" s="73">
        <v>12</v>
      </c>
      <c r="M73" s="73">
        <v>13</v>
      </c>
      <c r="N73" s="73">
        <v>13</v>
      </c>
      <c r="O73" s="73">
        <v>13</v>
      </c>
      <c r="P73" s="73">
        <v>14</v>
      </c>
      <c r="Q73" s="73">
        <v>15</v>
      </c>
      <c r="R73" s="73">
        <v>15</v>
      </c>
      <c r="S73" s="74">
        <v>14</v>
      </c>
      <c r="T73" s="178">
        <f t="shared" si="3"/>
        <v>11.266666666666667</v>
      </c>
      <c r="U73" s="141">
        <f t="shared" si="4"/>
        <v>-19.523809523809518</v>
      </c>
    </row>
    <row r="74" spans="1:21" ht="15.5" x14ac:dyDescent="0.35">
      <c r="A74" s="54" t="s">
        <v>989</v>
      </c>
      <c r="B74" s="161" t="s">
        <v>990</v>
      </c>
      <c r="C74" s="143">
        <v>268.35000000000002</v>
      </c>
      <c r="D74" s="140">
        <v>100</v>
      </c>
      <c r="E74" s="72">
        <v>8</v>
      </c>
      <c r="F74" s="73">
        <v>9</v>
      </c>
      <c r="G74" s="73">
        <v>13</v>
      </c>
      <c r="H74" s="73">
        <v>13</v>
      </c>
      <c r="I74" s="73">
        <v>13</v>
      </c>
      <c r="J74" s="73">
        <v>15</v>
      </c>
      <c r="K74" s="73">
        <v>15</v>
      </c>
      <c r="L74" s="73">
        <v>15</v>
      </c>
      <c r="M74" s="73">
        <v>15</v>
      </c>
      <c r="N74" s="73">
        <v>15</v>
      </c>
      <c r="O74" s="73">
        <v>16</v>
      </c>
      <c r="P74" s="73">
        <v>16</v>
      </c>
      <c r="Q74" s="73">
        <v>16</v>
      </c>
      <c r="R74" s="73">
        <v>17</v>
      </c>
      <c r="S74" s="74">
        <v>17</v>
      </c>
      <c r="T74" s="178">
        <f t="shared" si="3"/>
        <v>14.2</v>
      </c>
      <c r="U74" s="141">
        <f t="shared" si="4"/>
        <v>1.4285714285714235</v>
      </c>
    </row>
    <row r="75" spans="1:21" ht="15.5" x14ac:dyDescent="0.35">
      <c r="A75" s="54" t="s">
        <v>991</v>
      </c>
      <c r="B75" s="161" t="s">
        <v>992</v>
      </c>
      <c r="C75" s="143">
        <v>308.63</v>
      </c>
      <c r="D75" s="140">
        <v>100</v>
      </c>
      <c r="E75" s="72">
        <v>2</v>
      </c>
      <c r="F75" s="73">
        <v>2</v>
      </c>
      <c r="G75" s="73">
        <v>2</v>
      </c>
      <c r="H75" s="73">
        <v>2</v>
      </c>
      <c r="I75" s="73">
        <v>3</v>
      </c>
      <c r="J75" s="73">
        <v>3</v>
      </c>
      <c r="K75" s="73">
        <v>3</v>
      </c>
      <c r="L75" s="73">
        <v>4</v>
      </c>
      <c r="M75" s="73">
        <v>4</v>
      </c>
      <c r="N75" s="73">
        <v>4</v>
      </c>
      <c r="O75" s="73">
        <v>4</v>
      </c>
      <c r="P75" s="73">
        <v>5</v>
      </c>
      <c r="Q75" s="73">
        <v>5</v>
      </c>
      <c r="R75" s="73">
        <v>5</v>
      </c>
      <c r="S75" s="74">
        <v>6</v>
      </c>
      <c r="T75" s="178">
        <f t="shared" si="3"/>
        <v>3.6</v>
      </c>
      <c r="U75" s="141">
        <f t="shared" si="4"/>
        <v>-74.285714285714292</v>
      </c>
    </row>
    <row r="76" spans="1:21" ht="15.5" x14ac:dyDescent="0.35">
      <c r="A76" s="54" t="s">
        <v>993</v>
      </c>
      <c r="B76" s="161" t="s">
        <v>994</v>
      </c>
      <c r="C76" s="146" t="s">
        <v>995</v>
      </c>
      <c r="D76" s="140">
        <v>100</v>
      </c>
      <c r="E76" s="72">
        <v>6</v>
      </c>
      <c r="F76" s="73">
        <v>10</v>
      </c>
      <c r="G76" s="73">
        <v>10</v>
      </c>
      <c r="H76" s="73">
        <v>12</v>
      </c>
      <c r="I76" s="73">
        <v>12</v>
      </c>
      <c r="J76" s="73">
        <v>13</v>
      </c>
      <c r="K76" s="73">
        <v>14</v>
      </c>
      <c r="L76" s="73">
        <v>15</v>
      </c>
      <c r="M76" s="73">
        <v>15</v>
      </c>
      <c r="N76" s="73">
        <v>16</v>
      </c>
      <c r="O76" s="73">
        <v>16</v>
      </c>
      <c r="P76" s="73">
        <v>16</v>
      </c>
      <c r="Q76" s="73">
        <v>16</v>
      </c>
      <c r="R76" s="73">
        <v>17</v>
      </c>
      <c r="S76" s="74">
        <v>18</v>
      </c>
      <c r="T76" s="178">
        <f t="shared" si="3"/>
        <v>13.733333333333333</v>
      </c>
      <c r="U76" s="141">
        <f t="shared" si="4"/>
        <v>-1.9047619047619109</v>
      </c>
    </row>
    <row r="77" spans="1:21" ht="15.5" x14ac:dyDescent="0.35">
      <c r="A77" s="54" t="s">
        <v>996</v>
      </c>
      <c r="B77" s="161" t="s">
        <v>997</v>
      </c>
      <c r="C77" s="143">
        <v>316.87</v>
      </c>
      <c r="D77" s="140">
        <v>100</v>
      </c>
      <c r="E77" s="72">
        <v>4</v>
      </c>
      <c r="F77" s="73">
        <v>4</v>
      </c>
      <c r="G77" s="73">
        <v>13</v>
      </c>
      <c r="H77" s="73">
        <v>13</v>
      </c>
      <c r="I77" s="73">
        <v>13</v>
      </c>
      <c r="J77" s="73">
        <v>13</v>
      </c>
      <c r="K77" s="73">
        <v>13</v>
      </c>
      <c r="L77" s="73">
        <v>13</v>
      </c>
      <c r="M77" s="73">
        <v>15</v>
      </c>
      <c r="N77" s="73">
        <v>15</v>
      </c>
      <c r="O77" s="73">
        <v>18</v>
      </c>
      <c r="P77" s="73">
        <v>18</v>
      </c>
      <c r="Q77" s="73">
        <v>19</v>
      </c>
      <c r="R77" s="73">
        <v>20</v>
      </c>
      <c r="S77" s="74"/>
      <c r="T77" s="178">
        <f t="shared" si="3"/>
        <v>13.642857142857142</v>
      </c>
      <c r="U77" s="141">
        <f t="shared" si="4"/>
        <v>-2.5510204081632688</v>
      </c>
    </row>
    <row r="78" spans="1:21" ht="15.5" x14ac:dyDescent="0.35">
      <c r="A78" s="54" t="s">
        <v>998</v>
      </c>
      <c r="B78" s="161" t="s">
        <v>999</v>
      </c>
      <c r="C78" s="143">
        <v>410.51</v>
      </c>
      <c r="D78" s="140">
        <v>100</v>
      </c>
      <c r="E78" s="72">
        <v>2</v>
      </c>
      <c r="F78" s="73">
        <v>2</v>
      </c>
      <c r="G78" s="73">
        <v>10</v>
      </c>
      <c r="H78" s="73">
        <v>10</v>
      </c>
      <c r="I78" s="73">
        <v>13</v>
      </c>
      <c r="J78" s="73">
        <v>13</v>
      </c>
      <c r="K78" s="73">
        <v>14</v>
      </c>
      <c r="L78" s="73">
        <v>15</v>
      </c>
      <c r="M78" s="73">
        <v>15</v>
      </c>
      <c r="N78" s="73">
        <v>15</v>
      </c>
      <c r="O78" s="73">
        <v>16</v>
      </c>
      <c r="P78" s="73">
        <v>16</v>
      </c>
      <c r="Q78" s="73">
        <v>18</v>
      </c>
      <c r="R78" s="73">
        <v>19</v>
      </c>
      <c r="S78" s="74">
        <v>20</v>
      </c>
      <c r="T78" s="178">
        <f t="shared" si="3"/>
        <v>13.2</v>
      </c>
      <c r="U78" s="141">
        <f t="shared" si="4"/>
        <v>-5.7142857142857197</v>
      </c>
    </row>
    <row r="79" spans="1:21" ht="15.5" x14ac:dyDescent="0.35">
      <c r="A79" s="54" t="s">
        <v>1000</v>
      </c>
      <c r="B79" s="161" t="s">
        <v>1001</v>
      </c>
      <c r="C79" s="143">
        <v>375.86</v>
      </c>
      <c r="D79" s="140">
        <v>100</v>
      </c>
      <c r="E79" s="72">
        <v>6</v>
      </c>
      <c r="F79" s="73">
        <v>6</v>
      </c>
      <c r="G79" s="73">
        <v>7</v>
      </c>
      <c r="H79" s="73">
        <v>8</v>
      </c>
      <c r="I79" s="73">
        <v>8</v>
      </c>
      <c r="J79" s="73">
        <v>10</v>
      </c>
      <c r="K79" s="73">
        <v>13</v>
      </c>
      <c r="L79" s="73">
        <v>15</v>
      </c>
      <c r="M79" s="73">
        <v>16</v>
      </c>
      <c r="N79" s="73">
        <v>16</v>
      </c>
      <c r="O79" s="73">
        <v>16</v>
      </c>
      <c r="P79" s="73">
        <v>17</v>
      </c>
      <c r="Q79" s="73">
        <v>19</v>
      </c>
      <c r="R79" s="73">
        <v>22</v>
      </c>
      <c r="S79" s="74"/>
      <c r="T79" s="178">
        <f t="shared" si="3"/>
        <v>12.785714285714286</v>
      </c>
      <c r="U79" s="141">
        <f t="shared" si="4"/>
        <v>-8.6734693877550963</v>
      </c>
    </row>
    <row r="80" spans="1:21" ht="15.5" x14ac:dyDescent="0.35">
      <c r="A80" s="54" t="s">
        <v>1002</v>
      </c>
      <c r="B80" s="161" t="s">
        <v>1003</v>
      </c>
      <c r="C80" s="143">
        <v>313.86</v>
      </c>
      <c r="D80" s="140">
        <v>100</v>
      </c>
      <c r="E80" s="72">
        <v>2</v>
      </c>
      <c r="F80" s="73">
        <v>2</v>
      </c>
      <c r="G80" s="73">
        <v>2</v>
      </c>
      <c r="H80" s="73">
        <v>2</v>
      </c>
      <c r="I80" s="73">
        <v>7</v>
      </c>
      <c r="J80" s="73">
        <v>7</v>
      </c>
      <c r="K80" s="73">
        <v>7</v>
      </c>
      <c r="L80" s="73">
        <v>7</v>
      </c>
      <c r="M80" s="73">
        <v>10</v>
      </c>
      <c r="N80" s="73">
        <v>14</v>
      </c>
      <c r="O80" s="73">
        <v>14</v>
      </c>
      <c r="P80" s="73">
        <v>15</v>
      </c>
      <c r="Q80" s="73">
        <v>16</v>
      </c>
      <c r="R80" s="73">
        <v>20</v>
      </c>
      <c r="S80" s="74"/>
      <c r="T80" s="178">
        <f t="shared" si="3"/>
        <v>8.9285714285714288</v>
      </c>
      <c r="U80" s="141">
        <f t="shared" si="4"/>
        <v>-36.224489795918366</v>
      </c>
    </row>
    <row r="81" spans="1:21" ht="15.5" x14ac:dyDescent="0.35">
      <c r="A81" s="54" t="s">
        <v>1004</v>
      </c>
      <c r="B81" s="161" t="s">
        <v>1005</v>
      </c>
      <c r="C81" s="143">
        <v>313.86</v>
      </c>
      <c r="D81" s="140">
        <v>100</v>
      </c>
      <c r="E81" s="72">
        <v>5</v>
      </c>
      <c r="F81" s="73">
        <v>7</v>
      </c>
      <c r="G81" s="73">
        <v>9</v>
      </c>
      <c r="H81" s="73">
        <v>11</v>
      </c>
      <c r="I81" s="73">
        <v>11</v>
      </c>
      <c r="J81" s="73">
        <v>11</v>
      </c>
      <c r="K81" s="73">
        <v>14</v>
      </c>
      <c r="L81" s="73">
        <v>14</v>
      </c>
      <c r="M81" s="73">
        <v>15</v>
      </c>
      <c r="N81" s="73">
        <v>15</v>
      </c>
      <c r="O81" s="73">
        <v>19</v>
      </c>
      <c r="P81" s="73"/>
      <c r="Q81" s="73"/>
      <c r="R81" s="73"/>
      <c r="S81" s="74"/>
      <c r="T81" s="178">
        <f t="shared" si="3"/>
        <v>11.909090909090908</v>
      </c>
      <c r="U81" s="141">
        <f t="shared" si="4"/>
        <v>-14.93506493506494</v>
      </c>
    </row>
    <row r="82" spans="1:21" ht="15.5" x14ac:dyDescent="0.35">
      <c r="A82" s="54" t="s">
        <v>1006</v>
      </c>
      <c r="B82" s="161" t="s">
        <v>1007</v>
      </c>
      <c r="C82" s="146" t="s">
        <v>1008</v>
      </c>
      <c r="D82" s="140">
        <v>100</v>
      </c>
      <c r="E82" s="72">
        <v>7</v>
      </c>
      <c r="F82" s="73">
        <v>7</v>
      </c>
      <c r="G82" s="73">
        <v>8</v>
      </c>
      <c r="H82" s="73">
        <v>8</v>
      </c>
      <c r="I82" s="73">
        <v>9</v>
      </c>
      <c r="J82" s="73">
        <v>11</v>
      </c>
      <c r="K82" s="73">
        <v>11</v>
      </c>
      <c r="L82" s="73">
        <v>15</v>
      </c>
      <c r="M82" s="73">
        <v>16</v>
      </c>
      <c r="N82" s="73">
        <v>17</v>
      </c>
      <c r="O82" s="73">
        <v>18</v>
      </c>
      <c r="P82" s="73"/>
      <c r="Q82" s="73"/>
      <c r="R82" s="73"/>
      <c r="S82" s="74"/>
      <c r="T82" s="178">
        <f t="shared" si="3"/>
        <v>11.545454545454545</v>
      </c>
      <c r="U82" s="141">
        <f t="shared" si="4"/>
        <v>-17.532467532467535</v>
      </c>
    </row>
    <row r="83" spans="1:21" ht="15.5" x14ac:dyDescent="0.35">
      <c r="A83" s="54" t="s">
        <v>1009</v>
      </c>
      <c r="B83" s="161" t="s">
        <v>1010</v>
      </c>
      <c r="C83" s="146" t="s">
        <v>1011</v>
      </c>
      <c r="D83" s="140">
        <v>100</v>
      </c>
      <c r="E83" s="72">
        <v>6</v>
      </c>
      <c r="F83" s="73">
        <v>13</v>
      </c>
      <c r="G83" s="73">
        <v>13</v>
      </c>
      <c r="H83" s="73">
        <v>14</v>
      </c>
      <c r="I83" s="73">
        <v>14</v>
      </c>
      <c r="J83" s="73">
        <v>15</v>
      </c>
      <c r="K83" s="73">
        <v>15</v>
      </c>
      <c r="L83" s="73">
        <v>15</v>
      </c>
      <c r="M83" s="73">
        <v>16</v>
      </c>
      <c r="N83" s="73">
        <v>16</v>
      </c>
      <c r="O83" s="73">
        <v>16</v>
      </c>
      <c r="P83" s="73">
        <v>16</v>
      </c>
      <c r="Q83" s="73">
        <v>17</v>
      </c>
      <c r="R83" s="73">
        <v>26</v>
      </c>
      <c r="S83" s="74"/>
      <c r="T83" s="178">
        <f t="shared" si="3"/>
        <v>15.142857142857142</v>
      </c>
      <c r="U83" s="141">
        <f t="shared" si="4"/>
        <v>8.1632653061224456</v>
      </c>
    </row>
    <row r="84" spans="1:21" ht="15.5" x14ac:dyDescent="0.35">
      <c r="A84" s="54" t="s">
        <v>1012</v>
      </c>
      <c r="B84" s="161" t="s">
        <v>1013</v>
      </c>
      <c r="C84" s="146" t="s">
        <v>1014</v>
      </c>
      <c r="D84" s="140">
        <v>100</v>
      </c>
      <c r="E84" s="72">
        <v>6</v>
      </c>
      <c r="F84" s="73">
        <v>9</v>
      </c>
      <c r="G84" s="73">
        <v>10</v>
      </c>
      <c r="H84" s="73">
        <v>11</v>
      </c>
      <c r="I84" s="73">
        <v>11</v>
      </c>
      <c r="J84" s="73">
        <v>11</v>
      </c>
      <c r="K84" s="73">
        <v>13</v>
      </c>
      <c r="L84" s="73">
        <v>13</v>
      </c>
      <c r="M84" s="73">
        <v>13</v>
      </c>
      <c r="N84" s="73">
        <v>13</v>
      </c>
      <c r="O84" s="73">
        <v>13</v>
      </c>
      <c r="P84" s="73">
        <v>15</v>
      </c>
      <c r="Q84" s="73">
        <v>10</v>
      </c>
      <c r="R84" s="73">
        <v>10</v>
      </c>
      <c r="S84" s="74">
        <v>10</v>
      </c>
      <c r="T84" s="178">
        <f t="shared" si="3"/>
        <v>11.2</v>
      </c>
      <c r="U84" s="141">
        <f t="shared" si="4"/>
        <v>-20.000000000000004</v>
      </c>
    </row>
    <row r="85" spans="1:21" ht="15.5" x14ac:dyDescent="0.35">
      <c r="A85" s="54" t="s">
        <v>1015</v>
      </c>
      <c r="B85" s="161" t="s">
        <v>1016</v>
      </c>
      <c r="C85" s="146" t="s">
        <v>1017</v>
      </c>
      <c r="D85" s="140">
        <v>100</v>
      </c>
      <c r="E85" s="72">
        <v>2</v>
      </c>
      <c r="F85" s="73">
        <v>2</v>
      </c>
      <c r="G85" s="73">
        <v>5</v>
      </c>
      <c r="H85" s="73">
        <v>6</v>
      </c>
      <c r="I85" s="73">
        <v>8</v>
      </c>
      <c r="J85" s="73">
        <v>8</v>
      </c>
      <c r="K85" s="73">
        <v>9</v>
      </c>
      <c r="L85" s="73">
        <v>9</v>
      </c>
      <c r="M85" s="73">
        <v>9</v>
      </c>
      <c r="N85" s="73">
        <v>10</v>
      </c>
      <c r="O85" s="73">
        <v>10</v>
      </c>
      <c r="P85" s="73">
        <v>10</v>
      </c>
      <c r="Q85" s="73">
        <v>12</v>
      </c>
      <c r="R85" s="73">
        <v>15</v>
      </c>
      <c r="S85" s="74">
        <v>16</v>
      </c>
      <c r="T85" s="178">
        <f t="shared" si="3"/>
        <v>8.7333333333333325</v>
      </c>
      <c r="U85" s="141">
        <f t="shared" si="4"/>
        <v>-37.619047619047628</v>
      </c>
    </row>
    <row r="86" spans="1:21" ht="15.5" x14ac:dyDescent="0.35">
      <c r="A86" s="54" t="s">
        <v>1018</v>
      </c>
      <c r="B86" s="161" t="s">
        <v>1019</v>
      </c>
      <c r="C86" s="146" t="s">
        <v>1020</v>
      </c>
      <c r="D86" s="140">
        <v>100</v>
      </c>
      <c r="E86" s="72">
        <v>7</v>
      </c>
      <c r="F86" s="73">
        <v>10</v>
      </c>
      <c r="G86" s="73">
        <v>10</v>
      </c>
      <c r="H86" s="73">
        <v>10</v>
      </c>
      <c r="I86" s="73">
        <v>10</v>
      </c>
      <c r="J86" s="73">
        <v>14</v>
      </c>
      <c r="K86" s="73">
        <v>14</v>
      </c>
      <c r="L86" s="73">
        <v>15</v>
      </c>
      <c r="M86" s="73">
        <v>15</v>
      </c>
      <c r="N86" s="73">
        <v>15</v>
      </c>
      <c r="O86" s="73">
        <v>15</v>
      </c>
      <c r="P86" s="73">
        <v>17</v>
      </c>
      <c r="Q86" s="73">
        <v>17</v>
      </c>
      <c r="R86" s="73">
        <v>17</v>
      </c>
      <c r="S86" s="74">
        <v>18</v>
      </c>
      <c r="T86" s="178">
        <f t="shared" si="3"/>
        <v>13.6</v>
      </c>
      <c r="U86" s="141">
        <f t="shared" si="4"/>
        <v>-2.8571428571428599</v>
      </c>
    </row>
    <row r="87" spans="1:21" ht="15.5" x14ac:dyDescent="0.35">
      <c r="A87" s="54" t="s">
        <v>1021</v>
      </c>
      <c r="B87" s="161" t="s">
        <v>1022</v>
      </c>
      <c r="C87" s="146" t="s">
        <v>1023</v>
      </c>
      <c r="D87" s="140">
        <v>100</v>
      </c>
      <c r="E87" s="72">
        <v>4</v>
      </c>
      <c r="F87" s="73">
        <v>8</v>
      </c>
      <c r="G87" s="73">
        <v>8</v>
      </c>
      <c r="H87" s="73">
        <v>8</v>
      </c>
      <c r="I87" s="73">
        <v>11</v>
      </c>
      <c r="J87" s="73">
        <v>11</v>
      </c>
      <c r="K87" s="73">
        <v>12</v>
      </c>
      <c r="L87" s="73">
        <v>13</v>
      </c>
      <c r="M87" s="73">
        <v>13</v>
      </c>
      <c r="N87" s="73">
        <v>15</v>
      </c>
      <c r="O87" s="73">
        <v>15</v>
      </c>
      <c r="P87" s="73">
        <v>15</v>
      </c>
      <c r="Q87" s="73">
        <v>16</v>
      </c>
      <c r="R87" s="73">
        <v>16</v>
      </c>
      <c r="S87" s="74"/>
      <c r="T87" s="178">
        <f t="shared" si="3"/>
        <v>11.785714285714286</v>
      </c>
      <c r="U87" s="141">
        <f t="shared" si="4"/>
        <v>-15.81632653061224</v>
      </c>
    </row>
    <row r="88" spans="1:21" ht="15.5" x14ac:dyDescent="0.35">
      <c r="A88" s="54" t="s">
        <v>1024</v>
      </c>
      <c r="B88" s="161" t="s">
        <v>1025</v>
      </c>
      <c r="C88" s="146" t="s">
        <v>1026</v>
      </c>
      <c r="D88" s="140">
        <v>100</v>
      </c>
      <c r="E88" s="72">
        <v>2</v>
      </c>
      <c r="F88" s="73">
        <v>6</v>
      </c>
      <c r="G88" s="73">
        <v>9</v>
      </c>
      <c r="H88" s="73">
        <v>9</v>
      </c>
      <c r="I88" s="73">
        <v>10</v>
      </c>
      <c r="J88" s="73">
        <v>11</v>
      </c>
      <c r="K88" s="73">
        <v>13</v>
      </c>
      <c r="L88" s="73">
        <v>13</v>
      </c>
      <c r="M88" s="73">
        <v>13</v>
      </c>
      <c r="N88" s="73">
        <v>14</v>
      </c>
      <c r="O88" s="73">
        <v>15</v>
      </c>
      <c r="P88" s="73">
        <v>15</v>
      </c>
      <c r="Q88" s="73">
        <v>17</v>
      </c>
      <c r="R88" s="73">
        <v>17</v>
      </c>
      <c r="S88" s="74"/>
      <c r="T88" s="178">
        <f t="shared" si="3"/>
        <v>11.714285714285714</v>
      </c>
      <c r="U88" s="141">
        <f t="shared" si="4"/>
        <v>-16.326530612244902</v>
      </c>
    </row>
    <row r="89" spans="1:21" ht="15.5" x14ac:dyDescent="0.35">
      <c r="A89" s="54" t="s">
        <v>1027</v>
      </c>
      <c r="B89" s="161" t="s">
        <v>1028</v>
      </c>
      <c r="C89" s="146" t="s">
        <v>1029</v>
      </c>
      <c r="D89" s="140">
        <v>100</v>
      </c>
      <c r="E89" s="72">
        <v>6</v>
      </c>
      <c r="F89" s="73">
        <v>7</v>
      </c>
      <c r="G89" s="73">
        <v>10</v>
      </c>
      <c r="H89" s="73">
        <v>8</v>
      </c>
      <c r="I89" s="73">
        <v>12</v>
      </c>
      <c r="J89" s="73">
        <v>13</v>
      </c>
      <c r="K89" s="73">
        <v>13</v>
      </c>
      <c r="L89" s="73">
        <v>14</v>
      </c>
      <c r="M89" s="73">
        <v>15</v>
      </c>
      <c r="N89" s="73">
        <v>16</v>
      </c>
      <c r="O89" s="73">
        <v>16</v>
      </c>
      <c r="P89" s="73">
        <v>17</v>
      </c>
      <c r="Q89" s="73">
        <v>17</v>
      </c>
      <c r="R89" s="73">
        <v>17</v>
      </c>
      <c r="S89" s="74">
        <v>20</v>
      </c>
      <c r="T89" s="178">
        <f t="shared" si="3"/>
        <v>13.4</v>
      </c>
      <c r="U89" s="141">
        <f t="shared" si="4"/>
        <v>-4.2857142857142829</v>
      </c>
    </row>
    <row r="90" spans="1:21" ht="15.5" x14ac:dyDescent="0.35">
      <c r="A90" s="54" t="s">
        <v>1030</v>
      </c>
      <c r="B90" s="161" t="s">
        <v>1031</v>
      </c>
      <c r="C90" s="146" t="s">
        <v>1032</v>
      </c>
      <c r="D90" s="140">
        <v>100</v>
      </c>
      <c r="E90" s="72">
        <v>6</v>
      </c>
      <c r="F90" s="73">
        <v>9</v>
      </c>
      <c r="G90" s="73">
        <v>10</v>
      </c>
      <c r="H90" s="73">
        <v>10</v>
      </c>
      <c r="I90" s="73">
        <v>11</v>
      </c>
      <c r="J90" s="73">
        <v>14</v>
      </c>
      <c r="K90" s="73">
        <v>14</v>
      </c>
      <c r="L90" s="73">
        <v>15</v>
      </c>
      <c r="M90" s="73">
        <v>16</v>
      </c>
      <c r="N90" s="73">
        <v>16</v>
      </c>
      <c r="O90" s="73">
        <v>16</v>
      </c>
      <c r="P90" s="73">
        <v>17</v>
      </c>
      <c r="Q90" s="73">
        <v>17</v>
      </c>
      <c r="R90" s="73">
        <v>17</v>
      </c>
      <c r="S90" s="74">
        <v>17</v>
      </c>
      <c r="T90" s="178">
        <f t="shared" si="3"/>
        <v>13.666666666666666</v>
      </c>
      <c r="U90" s="141">
        <f t="shared" si="4"/>
        <v>-2.3809523809523854</v>
      </c>
    </row>
    <row r="91" spans="1:21" ht="15.5" x14ac:dyDescent="0.35">
      <c r="A91" s="54" t="s">
        <v>1033</v>
      </c>
      <c r="B91" s="161" t="s">
        <v>1034</v>
      </c>
      <c r="C91" s="146" t="s">
        <v>1035</v>
      </c>
      <c r="D91" s="140">
        <v>100</v>
      </c>
      <c r="E91" s="72">
        <v>5</v>
      </c>
      <c r="F91" s="73">
        <v>10</v>
      </c>
      <c r="G91" s="73">
        <v>10</v>
      </c>
      <c r="H91" s="73">
        <v>13</v>
      </c>
      <c r="I91" s="73">
        <v>14</v>
      </c>
      <c r="J91" s="73">
        <v>14</v>
      </c>
      <c r="K91" s="73">
        <v>14</v>
      </c>
      <c r="L91" s="73">
        <v>14</v>
      </c>
      <c r="M91" s="73">
        <v>14</v>
      </c>
      <c r="N91" s="73">
        <v>15</v>
      </c>
      <c r="O91" s="73">
        <v>16</v>
      </c>
      <c r="P91" s="73">
        <v>16</v>
      </c>
      <c r="Q91" s="73">
        <v>17</v>
      </c>
      <c r="R91" s="73">
        <v>17</v>
      </c>
      <c r="S91" s="74">
        <v>17</v>
      </c>
      <c r="T91" s="178">
        <f t="shared" si="3"/>
        <v>13.733333333333333</v>
      </c>
      <c r="U91" s="141">
        <f t="shared" si="4"/>
        <v>-1.9047619047619109</v>
      </c>
    </row>
    <row r="92" spans="1:21" ht="15.5" x14ac:dyDescent="0.35">
      <c r="A92" s="54" t="s">
        <v>1036</v>
      </c>
      <c r="B92" s="161" t="s">
        <v>1037</v>
      </c>
      <c r="C92" s="146" t="s">
        <v>245</v>
      </c>
      <c r="D92" s="140">
        <v>100</v>
      </c>
      <c r="E92" s="72">
        <v>6</v>
      </c>
      <c r="F92" s="73">
        <v>14</v>
      </c>
      <c r="G92" s="73">
        <v>14</v>
      </c>
      <c r="H92" s="73">
        <v>14</v>
      </c>
      <c r="I92" s="73">
        <v>14</v>
      </c>
      <c r="J92" s="73">
        <v>15</v>
      </c>
      <c r="K92" s="73">
        <v>15</v>
      </c>
      <c r="L92" s="73">
        <v>15</v>
      </c>
      <c r="M92" s="73">
        <v>15</v>
      </c>
      <c r="N92" s="73">
        <v>15</v>
      </c>
      <c r="O92" s="73">
        <v>16</v>
      </c>
      <c r="P92" s="73">
        <v>16</v>
      </c>
      <c r="Q92" s="73">
        <v>16</v>
      </c>
      <c r="R92" s="73">
        <v>16</v>
      </c>
      <c r="S92" s="74">
        <v>16</v>
      </c>
      <c r="T92" s="178">
        <f t="shared" si="3"/>
        <v>14.466666666666667</v>
      </c>
      <c r="U92" s="141">
        <f t="shared" si="4"/>
        <v>3.3333333333333339</v>
      </c>
    </row>
    <row r="93" spans="1:21" ht="15.5" x14ac:dyDescent="0.35">
      <c r="A93" s="54" t="s">
        <v>1038</v>
      </c>
      <c r="B93" s="136" t="s">
        <v>1039</v>
      </c>
      <c r="C93" s="136">
        <v>433.57</v>
      </c>
      <c r="D93" s="140">
        <v>100</v>
      </c>
      <c r="E93" s="72">
        <v>6</v>
      </c>
      <c r="F93" s="73">
        <v>10</v>
      </c>
      <c r="G93" s="73">
        <v>10</v>
      </c>
      <c r="H93" s="73">
        <v>10</v>
      </c>
      <c r="I93" s="73">
        <v>12</v>
      </c>
      <c r="J93" s="73">
        <v>12</v>
      </c>
      <c r="K93" s="73">
        <v>15</v>
      </c>
      <c r="L93" s="73">
        <v>15</v>
      </c>
      <c r="M93" s="73">
        <v>15</v>
      </c>
      <c r="N93" s="73">
        <v>15</v>
      </c>
      <c r="O93" s="73">
        <v>15</v>
      </c>
      <c r="P93" s="73">
        <v>16</v>
      </c>
      <c r="Q93" s="73">
        <v>16</v>
      </c>
      <c r="R93" s="73"/>
      <c r="S93" s="74"/>
      <c r="T93" s="178">
        <f t="shared" si="3"/>
        <v>12.846153846153847</v>
      </c>
      <c r="U93" s="141">
        <f t="shared" si="4"/>
        <v>-8.2417582417582373</v>
      </c>
    </row>
    <row r="94" spans="1:21" ht="15.5" x14ac:dyDescent="0.35">
      <c r="A94" s="54" t="s">
        <v>1040</v>
      </c>
      <c r="B94" s="136" t="s">
        <v>1041</v>
      </c>
      <c r="C94" s="136">
        <v>298.45</v>
      </c>
      <c r="D94" s="140">
        <v>100</v>
      </c>
      <c r="E94" s="72">
        <v>2</v>
      </c>
      <c r="F94" s="73">
        <v>2</v>
      </c>
      <c r="G94" s="73">
        <v>3</v>
      </c>
      <c r="H94" s="73">
        <v>5</v>
      </c>
      <c r="I94" s="73">
        <v>8</v>
      </c>
      <c r="J94" s="73">
        <v>8</v>
      </c>
      <c r="K94" s="73">
        <v>8</v>
      </c>
      <c r="L94" s="73">
        <v>9</v>
      </c>
      <c r="M94" s="73">
        <v>11</v>
      </c>
      <c r="N94" s="73">
        <v>11</v>
      </c>
      <c r="O94" s="73">
        <v>12</v>
      </c>
      <c r="P94" s="73">
        <v>12</v>
      </c>
      <c r="Q94" s="73">
        <v>12</v>
      </c>
      <c r="R94" s="73">
        <v>16</v>
      </c>
      <c r="S94" s="74">
        <v>13</v>
      </c>
      <c r="T94" s="178">
        <f t="shared" si="3"/>
        <v>8.8000000000000007</v>
      </c>
      <c r="U94" s="141">
        <f t="shared" si="4"/>
        <v>-37.142857142857139</v>
      </c>
    </row>
    <row r="95" spans="1:21" ht="15.5" x14ac:dyDescent="0.35">
      <c r="A95" s="54" t="s">
        <v>1042</v>
      </c>
      <c r="B95" s="136" t="s">
        <v>1043</v>
      </c>
      <c r="C95" s="143">
        <v>285.42</v>
      </c>
      <c r="D95" s="140">
        <v>100</v>
      </c>
      <c r="E95" s="72">
        <v>12</v>
      </c>
      <c r="F95" s="73">
        <v>13</v>
      </c>
      <c r="G95" s="73">
        <v>13</v>
      </c>
      <c r="H95" s="73">
        <v>13</v>
      </c>
      <c r="I95" s="73">
        <v>15</v>
      </c>
      <c r="J95" s="73">
        <v>15</v>
      </c>
      <c r="K95" s="73">
        <v>15</v>
      </c>
      <c r="L95" s="73">
        <v>15</v>
      </c>
      <c r="M95" s="73">
        <v>15</v>
      </c>
      <c r="N95" s="73">
        <v>16</v>
      </c>
      <c r="O95" s="73">
        <v>16</v>
      </c>
      <c r="P95" s="73">
        <v>21</v>
      </c>
      <c r="Q95" s="73">
        <v>19</v>
      </c>
      <c r="R95" s="73">
        <v>17</v>
      </c>
      <c r="S95" s="74"/>
      <c r="T95" s="178">
        <f t="shared" si="3"/>
        <v>15.357142857142858</v>
      </c>
      <c r="U95" s="141">
        <f t="shared" si="4"/>
        <v>9.693877551020412</v>
      </c>
    </row>
    <row r="96" spans="1:21" ht="15.5" x14ac:dyDescent="0.35">
      <c r="A96" s="54" t="s">
        <v>1044</v>
      </c>
      <c r="B96" s="136" t="s">
        <v>1045</v>
      </c>
      <c r="C96" s="143">
        <v>355.43</v>
      </c>
      <c r="D96" s="140">
        <v>100</v>
      </c>
      <c r="E96" s="72">
        <v>6</v>
      </c>
      <c r="F96" s="73">
        <v>8</v>
      </c>
      <c r="G96" s="73">
        <v>8</v>
      </c>
      <c r="H96" s="73">
        <v>13</v>
      </c>
      <c r="I96" s="73">
        <v>13</v>
      </c>
      <c r="J96" s="73">
        <v>15</v>
      </c>
      <c r="K96" s="73">
        <v>15</v>
      </c>
      <c r="L96" s="73">
        <v>15</v>
      </c>
      <c r="M96" s="73">
        <v>15</v>
      </c>
      <c r="N96" s="73">
        <v>15</v>
      </c>
      <c r="O96" s="73">
        <v>15</v>
      </c>
      <c r="P96" s="73">
        <v>16</v>
      </c>
      <c r="Q96" s="73">
        <v>16</v>
      </c>
      <c r="R96" s="73">
        <v>16</v>
      </c>
      <c r="S96" s="74">
        <v>16</v>
      </c>
      <c r="T96" s="178">
        <f t="shared" si="3"/>
        <v>13.466666666666667</v>
      </c>
      <c r="U96" s="141">
        <f t="shared" si="4"/>
        <v>-3.8095238095238084</v>
      </c>
    </row>
    <row r="97" spans="1:21" ht="15.5" x14ac:dyDescent="0.35">
      <c r="A97" s="54" t="s">
        <v>1046</v>
      </c>
      <c r="B97" s="136" t="s">
        <v>1047</v>
      </c>
      <c r="C97" s="137">
        <v>665.61</v>
      </c>
      <c r="D97" s="140">
        <v>100</v>
      </c>
      <c r="E97" s="72">
        <v>4</v>
      </c>
      <c r="F97" s="73">
        <v>12</v>
      </c>
      <c r="G97" s="73">
        <v>14</v>
      </c>
      <c r="H97" s="73">
        <v>15</v>
      </c>
      <c r="I97" s="73">
        <v>15</v>
      </c>
      <c r="J97" s="73">
        <v>15</v>
      </c>
      <c r="K97" s="73">
        <v>15</v>
      </c>
      <c r="L97" s="73">
        <v>15</v>
      </c>
      <c r="M97" s="73">
        <v>15</v>
      </c>
      <c r="N97" s="73">
        <v>16</v>
      </c>
      <c r="O97" s="73">
        <v>17</v>
      </c>
      <c r="P97" s="73">
        <v>17</v>
      </c>
      <c r="Q97" s="73">
        <v>17</v>
      </c>
      <c r="R97" s="73">
        <v>17</v>
      </c>
      <c r="S97" s="74">
        <v>17</v>
      </c>
      <c r="T97" s="178">
        <f t="shared" si="3"/>
        <v>14.733333333333333</v>
      </c>
      <c r="U97" s="141">
        <f t="shared" si="4"/>
        <v>5.2380952380952319</v>
      </c>
    </row>
    <row r="98" spans="1:21" ht="15.5" x14ac:dyDescent="0.35">
      <c r="A98" s="54" t="s">
        <v>1048</v>
      </c>
      <c r="B98" s="136" t="s">
        <v>1049</v>
      </c>
      <c r="C98" s="143">
        <v>373.92</v>
      </c>
      <c r="D98" s="140">
        <v>100</v>
      </c>
      <c r="E98" s="72">
        <v>6</v>
      </c>
      <c r="F98" s="73">
        <v>6</v>
      </c>
      <c r="G98" s="73">
        <v>6</v>
      </c>
      <c r="H98" s="73">
        <v>12</v>
      </c>
      <c r="I98" s="73">
        <v>12</v>
      </c>
      <c r="J98" s="73">
        <v>13</v>
      </c>
      <c r="K98" s="73">
        <v>13</v>
      </c>
      <c r="L98" s="73">
        <v>13</v>
      </c>
      <c r="M98" s="73">
        <v>15</v>
      </c>
      <c r="N98" s="73">
        <v>15</v>
      </c>
      <c r="O98" s="73">
        <v>15</v>
      </c>
      <c r="P98" s="73">
        <v>116</v>
      </c>
      <c r="Q98" s="73">
        <v>17</v>
      </c>
      <c r="R98" s="73">
        <v>17</v>
      </c>
      <c r="S98" s="74">
        <v>17</v>
      </c>
      <c r="T98" s="178">
        <f t="shared" si="3"/>
        <v>19.533333333333335</v>
      </c>
      <c r="U98" s="141">
        <f t="shared" si="4"/>
        <v>39.523809523809533</v>
      </c>
    </row>
    <row r="99" spans="1:21" ht="15.5" x14ac:dyDescent="0.35">
      <c r="A99" s="54" t="s">
        <v>1050</v>
      </c>
      <c r="B99" s="136" t="s">
        <v>1051</v>
      </c>
      <c r="C99" s="143">
        <v>303.29000000000002</v>
      </c>
      <c r="D99" s="140">
        <v>100</v>
      </c>
      <c r="E99" s="72">
        <v>2</v>
      </c>
      <c r="F99" s="73">
        <v>4</v>
      </c>
      <c r="G99" s="73">
        <v>6</v>
      </c>
      <c r="H99" s="73">
        <v>13</v>
      </c>
      <c r="I99" s="73">
        <v>13</v>
      </c>
      <c r="J99" s="73">
        <v>13</v>
      </c>
      <c r="K99" s="73">
        <v>13</v>
      </c>
      <c r="L99" s="73">
        <v>14</v>
      </c>
      <c r="M99" s="73">
        <v>15</v>
      </c>
      <c r="N99" s="73">
        <v>15</v>
      </c>
      <c r="O99" s="73">
        <v>15</v>
      </c>
      <c r="P99" s="73">
        <v>15</v>
      </c>
      <c r="Q99" s="73">
        <v>16</v>
      </c>
      <c r="R99" s="73">
        <v>16</v>
      </c>
      <c r="S99" s="74">
        <v>17</v>
      </c>
      <c r="T99" s="178">
        <f t="shared" si="3"/>
        <v>12.466666666666667</v>
      </c>
      <c r="U99" s="141">
        <f t="shared" si="4"/>
        <v>-10.952380952380951</v>
      </c>
    </row>
    <row r="100" spans="1:21" ht="15.5" x14ac:dyDescent="0.35">
      <c r="A100" s="54" t="s">
        <v>1052</v>
      </c>
      <c r="B100" s="136" t="s">
        <v>1053</v>
      </c>
      <c r="C100" s="143">
        <v>254.28</v>
      </c>
      <c r="D100" s="140">
        <v>100</v>
      </c>
      <c r="E100" s="72">
        <v>2</v>
      </c>
      <c r="F100" s="73">
        <v>6</v>
      </c>
      <c r="G100" s="73">
        <v>8</v>
      </c>
      <c r="H100" s="73">
        <v>10</v>
      </c>
      <c r="I100" s="73">
        <v>11</v>
      </c>
      <c r="J100" s="73">
        <v>11</v>
      </c>
      <c r="K100" s="73">
        <v>13</v>
      </c>
      <c r="L100" s="73">
        <v>15</v>
      </c>
      <c r="M100" s="73">
        <v>15</v>
      </c>
      <c r="N100" s="73">
        <v>16</v>
      </c>
      <c r="O100" s="73">
        <v>16</v>
      </c>
      <c r="P100" s="73">
        <v>16</v>
      </c>
      <c r="Q100" s="73">
        <v>16</v>
      </c>
      <c r="R100" s="73">
        <v>17</v>
      </c>
      <c r="S100" s="74">
        <v>18</v>
      </c>
      <c r="T100" s="178">
        <f t="shared" si="3"/>
        <v>12.666666666666666</v>
      </c>
      <c r="U100" s="141">
        <f t="shared" ref="U100:U131" si="5">(T100-$T$3)/$T$3*100</f>
        <v>-9.5238095238095273</v>
      </c>
    </row>
    <row r="101" spans="1:21" ht="15.5" x14ac:dyDescent="0.35">
      <c r="A101" s="54" t="s">
        <v>1054</v>
      </c>
      <c r="B101" s="136" t="s">
        <v>1055</v>
      </c>
      <c r="C101" s="143">
        <v>294.17</v>
      </c>
      <c r="D101" s="140">
        <v>100</v>
      </c>
      <c r="E101" s="72">
        <v>10</v>
      </c>
      <c r="F101" s="73">
        <v>11</v>
      </c>
      <c r="G101" s="73">
        <v>12</v>
      </c>
      <c r="H101" s="73">
        <v>13</v>
      </c>
      <c r="I101" s="73">
        <v>13</v>
      </c>
      <c r="J101" s="73">
        <v>14</v>
      </c>
      <c r="K101" s="73">
        <v>15</v>
      </c>
      <c r="L101" s="73">
        <v>15</v>
      </c>
      <c r="M101" s="73">
        <v>16</v>
      </c>
      <c r="N101" s="73">
        <v>16</v>
      </c>
      <c r="O101" s="73">
        <v>16</v>
      </c>
      <c r="P101" s="73">
        <v>17</v>
      </c>
      <c r="Q101" s="73">
        <v>18</v>
      </c>
      <c r="R101" s="73">
        <v>20</v>
      </c>
      <c r="S101" s="74"/>
      <c r="T101" s="178">
        <f t="shared" si="3"/>
        <v>14.714285714285714</v>
      </c>
      <c r="U101" s="141">
        <f t="shared" si="5"/>
        <v>5.1020408163265252</v>
      </c>
    </row>
    <row r="102" spans="1:21" ht="15.5" x14ac:dyDescent="0.35">
      <c r="A102" s="54" t="s">
        <v>1056</v>
      </c>
      <c r="B102" s="162" t="s">
        <v>1057</v>
      </c>
      <c r="C102" s="143">
        <v>155.19</v>
      </c>
      <c r="D102" s="140">
        <v>100</v>
      </c>
      <c r="E102" s="72">
        <v>5</v>
      </c>
      <c r="F102" s="73">
        <v>6</v>
      </c>
      <c r="G102" s="73">
        <v>7</v>
      </c>
      <c r="H102" s="73">
        <v>11</v>
      </c>
      <c r="I102" s="73">
        <v>12</v>
      </c>
      <c r="J102" s="73">
        <v>15</v>
      </c>
      <c r="K102" s="73">
        <v>15</v>
      </c>
      <c r="L102" s="73">
        <v>15</v>
      </c>
      <c r="M102" s="73">
        <v>15</v>
      </c>
      <c r="N102" s="73">
        <v>16</v>
      </c>
      <c r="O102" s="73">
        <v>16</v>
      </c>
      <c r="P102" s="73">
        <v>16</v>
      </c>
      <c r="Q102" s="73">
        <v>16</v>
      </c>
      <c r="R102" s="73">
        <v>17</v>
      </c>
      <c r="S102" s="74">
        <v>17</v>
      </c>
      <c r="T102" s="178">
        <f t="shared" si="3"/>
        <v>13.266666666666667</v>
      </c>
      <c r="U102" s="141">
        <f t="shared" si="5"/>
        <v>-5.2380952380952319</v>
      </c>
    </row>
    <row r="103" spans="1:21" ht="15.5" x14ac:dyDescent="0.35">
      <c r="A103" s="54" t="s">
        <v>1058</v>
      </c>
      <c r="B103" s="163" t="s">
        <v>1059</v>
      </c>
      <c r="C103" s="143">
        <v>277.39999999999998</v>
      </c>
      <c r="D103" s="140">
        <v>100</v>
      </c>
      <c r="E103" s="72">
        <v>11</v>
      </c>
      <c r="F103" s="73">
        <v>11</v>
      </c>
      <c r="G103" s="73">
        <v>12</v>
      </c>
      <c r="H103" s="73">
        <v>13</v>
      </c>
      <c r="I103" s="73">
        <v>14</v>
      </c>
      <c r="J103" s="73">
        <v>15</v>
      </c>
      <c r="K103" s="73">
        <v>15</v>
      </c>
      <c r="L103" s="73">
        <v>15</v>
      </c>
      <c r="M103" s="73">
        <v>16</v>
      </c>
      <c r="N103" s="73">
        <v>16</v>
      </c>
      <c r="O103" s="73">
        <v>16</v>
      </c>
      <c r="P103" s="73">
        <v>16</v>
      </c>
      <c r="Q103" s="73"/>
      <c r="R103" s="73"/>
      <c r="S103" s="74"/>
      <c r="T103" s="178">
        <f t="shared" si="3"/>
        <v>14.166666666666666</v>
      </c>
      <c r="U103" s="141">
        <f t="shared" si="5"/>
        <v>1.1904761904761862</v>
      </c>
    </row>
    <row r="104" spans="1:21" ht="15.5" x14ac:dyDescent="0.35">
      <c r="A104" s="54" t="s">
        <v>2381</v>
      </c>
      <c r="B104" s="164" t="s">
        <v>1060</v>
      </c>
      <c r="C104" s="143">
        <v>116.12</v>
      </c>
      <c r="D104" s="140">
        <v>100</v>
      </c>
      <c r="E104" s="72">
        <v>3</v>
      </c>
      <c r="F104" s="73">
        <v>4</v>
      </c>
      <c r="G104" s="73">
        <v>10</v>
      </c>
      <c r="H104" s="73">
        <v>11</v>
      </c>
      <c r="I104" s="73">
        <v>13</v>
      </c>
      <c r="J104" s="73">
        <v>13</v>
      </c>
      <c r="K104" s="73">
        <v>14</v>
      </c>
      <c r="L104" s="73">
        <v>15</v>
      </c>
      <c r="M104" s="73">
        <v>15</v>
      </c>
      <c r="N104" s="73">
        <v>15</v>
      </c>
      <c r="O104" s="73">
        <v>15</v>
      </c>
      <c r="P104" s="73">
        <v>16</v>
      </c>
      <c r="Q104" s="73">
        <v>16</v>
      </c>
      <c r="R104" s="73">
        <v>16</v>
      </c>
      <c r="S104" s="74">
        <v>17</v>
      </c>
      <c r="T104" s="178">
        <f t="shared" si="3"/>
        <v>12.866666666666667</v>
      </c>
      <c r="U104" s="141">
        <f t="shared" si="5"/>
        <v>-8.0952380952380913</v>
      </c>
    </row>
    <row r="105" spans="1:21" ht="15.5" x14ac:dyDescent="0.35">
      <c r="A105" s="54" t="s">
        <v>1061</v>
      </c>
      <c r="B105" s="164" t="s">
        <v>1062</v>
      </c>
      <c r="C105" s="143">
        <v>219.24</v>
      </c>
      <c r="D105" s="140">
        <v>100</v>
      </c>
      <c r="E105" s="72">
        <v>3</v>
      </c>
      <c r="F105" s="73">
        <v>3</v>
      </c>
      <c r="G105" s="73">
        <v>8</v>
      </c>
      <c r="H105" s="73">
        <v>10</v>
      </c>
      <c r="I105" s="73">
        <v>10</v>
      </c>
      <c r="J105" s="73">
        <v>10</v>
      </c>
      <c r="K105" s="73">
        <v>10</v>
      </c>
      <c r="L105" s="73">
        <v>10</v>
      </c>
      <c r="M105" s="73">
        <v>12</v>
      </c>
      <c r="N105" s="73">
        <v>13</v>
      </c>
      <c r="O105" s="73">
        <v>13</v>
      </c>
      <c r="P105" s="73">
        <v>15</v>
      </c>
      <c r="Q105" s="73">
        <v>15</v>
      </c>
      <c r="R105" s="73">
        <v>15</v>
      </c>
      <c r="S105" s="74">
        <v>16</v>
      </c>
      <c r="T105" s="178">
        <f t="shared" si="3"/>
        <v>10.866666666666667</v>
      </c>
      <c r="U105" s="141">
        <f t="shared" si="5"/>
        <v>-22.380952380952376</v>
      </c>
    </row>
    <row r="106" spans="1:21" ht="15.5" x14ac:dyDescent="0.35">
      <c r="A106" s="54" t="s">
        <v>1063</v>
      </c>
      <c r="B106" s="164" t="s">
        <v>1064</v>
      </c>
      <c r="C106" s="143">
        <v>194.19</v>
      </c>
      <c r="D106" s="140">
        <v>100</v>
      </c>
      <c r="E106" s="72">
        <v>5</v>
      </c>
      <c r="F106" s="73">
        <v>8</v>
      </c>
      <c r="G106" s="73">
        <v>11</v>
      </c>
      <c r="H106" s="73">
        <v>11</v>
      </c>
      <c r="I106" s="73">
        <v>13</v>
      </c>
      <c r="J106" s="73">
        <v>13</v>
      </c>
      <c r="K106" s="73">
        <v>13</v>
      </c>
      <c r="L106" s="73">
        <v>13</v>
      </c>
      <c r="M106" s="73">
        <v>15</v>
      </c>
      <c r="N106" s="73">
        <v>15</v>
      </c>
      <c r="O106" s="73">
        <v>15</v>
      </c>
      <c r="P106" s="73">
        <v>16</v>
      </c>
      <c r="Q106" s="73">
        <v>16</v>
      </c>
      <c r="R106" s="73">
        <v>16</v>
      </c>
      <c r="S106" s="74">
        <v>17</v>
      </c>
      <c r="T106" s="178">
        <f t="shared" si="3"/>
        <v>13.133333333333333</v>
      </c>
      <c r="U106" s="141">
        <f t="shared" si="5"/>
        <v>-6.1904761904761942</v>
      </c>
    </row>
    <row r="107" spans="1:21" ht="15.5" x14ac:dyDescent="0.35">
      <c r="A107" s="54" t="s">
        <v>1065</v>
      </c>
      <c r="B107" s="136" t="s">
        <v>1066</v>
      </c>
      <c r="C107" s="143">
        <v>215.76</v>
      </c>
      <c r="D107" s="140">
        <v>100</v>
      </c>
      <c r="E107" s="72">
        <v>3</v>
      </c>
      <c r="F107" s="73">
        <v>6</v>
      </c>
      <c r="G107" s="73">
        <v>8</v>
      </c>
      <c r="H107" s="73">
        <v>10</v>
      </c>
      <c r="I107" s="73">
        <v>10</v>
      </c>
      <c r="J107" s="73">
        <v>11</v>
      </c>
      <c r="K107" s="73">
        <v>12</v>
      </c>
      <c r="L107" s="73">
        <v>13</v>
      </c>
      <c r="M107" s="73">
        <v>14</v>
      </c>
      <c r="N107" s="73">
        <v>15</v>
      </c>
      <c r="O107" s="73">
        <v>15</v>
      </c>
      <c r="P107" s="73">
        <v>15</v>
      </c>
      <c r="Q107" s="73">
        <v>15</v>
      </c>
      <c r="R107" s="73">
        <v>16</v>
      </c>
      <c r="S107" s="74"/>
      <c r="T107" s="178">
        <f t="shared" si="3"/>
        <v>11.642857142857142</v>
      </c>
      <c r="U107" s="141">
        <f t="shared" si="5"/>
        <v>-16.836734693877556</v>
      </c>
    </row>
    <row r="108" spans="1:21" ht="15.5" x14ac:dyDescent="0.35">
      <c r="A108" s="54" t="s">
        <v>1067</v>
      </c>
      <c r="B108" s="136" t="s">
        <v>1068</v>
      </c>
      <c r="C108" s="143">
        <v>142.16</v>
      </c>
      <c r="D108" s="140">
        <v>100</v>
      </c>
      <c r="E108" s="72">
        <v>6</v>
      </c>
      <c r="F108" s="73">
        <v>12</v>
      </c>
      <c r="G108" s="73">
        <v>13</v>
      </c>
      <c r="H108" s="73">
        <v>14</v>
      </c>
      <c r="I108" s="73">
        <v>15</v>
      </c>
      <c r="J108" s="73">
        <v>15</v>
      </c>
      <c r="K108" s="73">
        <v>15</v>
      </c>
      <c r="L108" s="73">
        <v>15</v>
      </c>
      <c r="M108" s="73">
        <v>16</v>
      </c>
      <c r="N108" s="73">
        <v>16</v>
      </c>
      <c r="O108" s="73">
        <v>16</v>
      </c>
      <c r="P108" s="73">
        <v>17</v>
      </c>
      <c r="Q108" s="73">
        <v>17</v>
      </c>
      <c r="R108" s="73">
        <v>17</v>
      </c>
      <c r="S108" s="74"/>
      <c r="T108" s="178">
        <f t="shared" si="3"/>
        <v>14.571428571428571</v>
      </c>
      <c r="U108" s="141">
        <f t="shared" si="5"/>
        <v>4.0816326530612228</v>
      </c>
    </row>
    <row r="109" spans="1:21" ht="15.5" x14ac:dyDescent="0.35">
      <c r="A109" s="54" t="s">
        <v>2382</v>
      </c>
      <c r="B109" s="136" t="s">
        <v>1069</v>
      </c>
      <c r="C109" s="143">
        <v>415.95</v>
      </c>
      <c r="D109" s="140">
        <v>100</v>
      </c>
      <c r="E109" s="72">
        <v>2</v>
      </c>
      <c r="F109" s="73">
        <v>8</v>
      </c>
      <c r="G109" s="73">
        <v>8</v>
      </c>
      <c r="H109" s="73">
        <v>10</v>
      </c>
      <c r="I109" s="73">
        <v>12</v>
      </c>
      <c r="J109" s="73">
        <v>13</v>
      </c>
      <c r="K109" s="73">
        <v>13</v>
      </c>
      <c r="L109" s="73">
        <v>15</v>
      </c>
      <c r="M109" s="73">
        <v>15</v>
      </c>
      <c r="N109" s="73">
        <v>15</v>
      </c>
      <c r="O109" s="73">
        <v>16</v>
      </c>
      <c r="P109" s="73">
        <v>17</v>
      </c>
      <c r="Q109" s="73">
        <v>17</v>
      </c>
      <c r="R109" s="73">
        <v>18</v>
      </c>
      <c r="S109" s="74">
        <v>19</v>
      </c>
      <c r="T109" s="178">
        <f t="shared" si="3"/>
        <v>13.2</v>
      </c>
      <c r="U109" s="141">
        <f t="shared" si="5"/>
        <v>-5.7142857142857197</v>
      </c>
    </row>
    <row r="110" spans="1:21" ht="15.5" x14ac:dyDescent="0.35">
      <c r="A110" s="54" t="s">
        <v>1070</v>
      </c>
      <c r="B110" s="136" t="s">
        <v>1071</v>
      </c>
      <c r="C110" s="143">
        <v>242.32</v>
      </c>
      <c r="D110" s="140">
        <v>100</v>
      </c>
      <c r="E110" s="72">
        <v>4</v>
      </c>
      <c r="F110" s="73">
        <v>4</v>
      </c>
      <c r="G110" s="73">
        <v>4</v>
      </c>
      <c r="H110" s="73">
        <v>5</v>
      </c>
      <c r="I110" s="73">
        <v>13</v>
      </c>
      <c r="J110" s="73">
        <v>13</v>
      </c>
      <c r="K110" s="73">
        <v>15</v>
      </c>
      <c r="L110" s="73">
        <v>15</v>
      </c>
      <c r="M110" s="73">
        <v>15</v>
      </c>
      <c r="N110" s="73">
        <v>15</v>
      </c>
      <c r="O110" s="73">
        <v>15</v>
      </c>
      <c r="P110" s="73">
        <v>15</v>
      </c>
      <c r="Q110" s="73">
        <v>15</v>
      </c>
      <c r="R110" s="73">
        <v>15</v>
      </c>
      <c r="S110" s="74">
        <v>16</v>
      </c>
      <c r="T110" s="178">
        <f t="shared" si="3"/>
        <v>11.933333333333334</v>
      </c>
      <c r="U110" s="141">
        <f t="shared" si="5"/>
        <v>-14.761904761904759</v>
      </c>
    </row>
    <row r="111" spans="1:21" ht="15.5" x14ac:dyDescent="0.35">
      <c r="A111" s="54" t="s">
        <v>1072</v>
      </c>
      <c r="B111" s="136" t="s">
        <v>1073</v>
      </c>
      <c r="C111" s="143">
        <v>257.22000000000003</v>
      </c>
      <c r="D111" s="140">
        <v>100</v>
      </c>
      <c r="E111" s="72">
        <v>2</v>
      </c>
      <c r="F111" s="73">
        <v>6</v>
      </c>
      <c r="G111" s="73">
        <v>12</v>
      </c>
      <c r="H111" s="73">
        <v>13</v>
      </c>
      <c r="I111" s="73">
        <v>13</v>
      </c>
      <c r="J111" s="73">
        <v>14</v>
      </c>
      <c r="K111" s="73">
        <v>15</v>
      </c>
      <c r="L111" s="73">
        <v>15</v>
      </c>
      <c r="M111" s="73">
        <v>15</v>
      </c>
      <c r="N111" s="73">
        <v>15</v>
      </c>
      <c r="O111" s="73">
        <v>15</v>
      </c>
      <c r="P111" s="73">
        <v>16</v>
      </c>
      <c r="Q111" s="73">
        <v>16</v>
      </c>
      <c r="R111" s="73">
        <v>16</v>
      </c>
      <c r="S111" s="74">
        <v>16</v>
      </c>
      <c r="T111" s="178">
        <f t="shared" si="3"/>
        <v>13.266666666666667</v>
      </c>
      <c r="U111" s="141">
        <f t="shared" si="5"/>
        <v>-5.2380952380952319</v>
      </c>
    </row>
    <row r="112" spans="1:21" ht="15.5" x14ac:dyDescent="0.35">
      <c r="A112" s="54" t="s">
        <v>1074</v>
      </c>
      <c r="B112" s="136" t="s">
        <v>1075</v>
      </c>
      <c r="C112" s="146" t="s">
        <v>1076</v>
      </c>
      <c r="D112" s="140">
        <v>100</v>
      </c>
      <c r="E112" s="72">
        <v>3</v>
      </c>
      <c r="F112" s="73">
        <v>7</v>
      </c>
      <c r="G112" s="73">
        <v>9</v>
      </c>
      <c r="H112" s="73">
        <v>9</v>
      </c>
      <c r="I112" s="73">
        <v>10</v>
      </c>
      <c r="J112" s="73">
        <v>12</v>
      </c>
      <c r="K112" s="73">
        <v>13</v>
      </c>
      <c r="L112" s="73">
        <v>15</v>
      </c>
      <c r="M112" s="73">
        <v>16</v>
      </c>
      <c r="N112" s="73">
        <v>16</v>
      </c>
      <c r="O112" s="73">
        <v>17</v>
      </c>
      <c r="P112" s="73">
        <v>17</v>
      </c>
      <c r="Q112" s="73">
        <v>17</v>
      </c>
      <c r="R112" s="73">
        <v>17</v>
      </c>
      <c r="S112" s="74">
        <v>17</v>
      </c>
      <c r="T112" s="178">
        <f t="shared" si="3"/>
        <v>13</v>
      </c>
      <c r="U112" s="141">
        <f t="shared" si="5"/>
        <v>-7.1428571428571423</v>
      </c>
    </row>
    <row r="113" spans="1:21" ht="15.5" x14ac:dyDescent="0.35">
      <c r="A113" s="54" t="s">
        <v>1077</v>
      </c>
      <c r="B113" s="54" t="s">
        <v>1078</v>
      </c>
      <c r="C113" s="54">
        <v>234.72</v>
      </c>
      <c r="D113" s="140">
        <v>100</v>
      </c>
      <c r="E113" s="72">
        <v>2</v>
      </c>
      <c r="F113" s="73">
        <v>3</v>
      </c>
      <c r="G113" s="73">
        <v>11</v>
      </c>
      <c r="H113" s="73">
        <v>11</v>
      </c>
      <c r="I113" s="73">
        <v>13</v>
      </c>
      <c r="J113" s="73">
        <v>13</v>
      </c>
      <c r="K113" s="73">
        <v>14</v>
      </c>
      <c r="L113" s="73">
        <v>15</v>
      </c>
      <c r="M113" s="73">
        <v>15</v>
      </c>
      <c r="N113" s="73">
        <v>15</v>
      </c>
      <c r="O113" s="73">
        <v>15</v>
      </c>
      <c r="P113" s="73">
        <v>15</v>
      </c>
      <c r="Q113" s="73">
        <v>16</v>
      </c>
      <c r="R113" s="73">
        <v>16</v>
      </c>
      <c r="S113" s="74">
        <v>16</v>
      </c>
      <c r="T113" s="178">
        <f t="shared" si="3"/>
        <v>12.666666666666666</v>
      </c>
      <c r="U113" s="141">
        <f t="shared" si="5"/>
        <v>-9.5238095238095273</v>
      </c>
    </row>
    <row r="114" spans="1:21" ht="15.5" x14ac:dyDescent="0.35">
      <c r="A114" s="54" t="s">
        <v>1079</v>
      </c>
      <c r="B114" s="136" t="s">
        <v>1080</v>
      </c>
      <c r="C114" s="143">
        <v>211.33</v>
      </c>
      <c r="D114" s="140">
        <v>100</v>
      </c>
      <c r="E114" s="72">
        <v>3</v>
      </c>
      <c r="F114" s="73">
        <v>6</v>
      </c>
      <c r="G114" s="73">
        <v>6</v>
      </c>
      <c r="H114" s="73">
        <v>11</v>
      </c>
      <c r="I114" s="73">
        <v>11</v>
      </c>
      <c r="J114" s="73">
        <v>11</v>
      </c>
      <c r="K114" s="73">
        <v>13</v>
      </c>
      <c r="L114" s="73">
        <v>15</v>
      </c>
      <c r="M114" s="73">
        <v>15</v>
      </c>
      <c r="N114" s="73">
        <v>15</v>
      </c>
      <c r="O114" s="73">
        <v>15</v>
      </c>
      <c r="P114" s="73">
        <v>16</v>
      </c>
      <c r="Q114" s="73">
        <v>16</v>
      </c>
      <c r="R114" s="73">
        <v>16</v>
      </c>
      <c r="S114" s="74">
        <v>17</v>
      </c>
      <c r="T114" s="178">
        <f t="shared" si="3"/>
        <v>12.4</v>
      </c>
      <c r="U114" s="141">
        <f t="shared" si="5"/>
        <v>-11.428571428571425</v>
      </c>
    </row>
    <row r="115" spans="1:21" ht="15.5" x14ac:dyDescent="0.35">
      <c r="A115" s="54" t="s">
        <v>1081</v>
      </c>
      <c r="B115" s="136" t="s">
        <v>1082</v>
      </c>
      <c r="C115" s="137">
        <v>257.24</v>
      </c>
      <c r="D115" s="140">
        <v>100</v>
      </c>
      <c r="E115" s="72">
        <v>7</v>
      </c>
      <c r="F115" s="73">
        <v>10</v>
      </c>
      <c r="G115" s="73">
        <v>13</v>
      </c>
      <c r="H115" s="73">
        <v>13</v>
      </c>
      <c r="I115" s="73">
        <v>13</v>
      </c>
      <c r="J115" s="73">
        <v>14</v>
      </c>
      <c r="K115" s="73">
        <v>14</v>
      </c>
      <c r="L115" s="73">
        <v>15</v>
      </c>
      <c r="M115" s="73">
        <v>16</v>
      </c>
      <c r="N115" s="73">
        <v>16</v>
      </c>
      <c r="O115" s="73">
        <v>16</v>
      </c>
      <c r="P115" s="73">
        <v>17</v>
      </c>
      <c r="Q115" s="73">
        <v>17</v>
      </c>
      <c r="R115" s="73">
        <v>17</v>
      </c>
      <c r="S115" s="74">
        <v>18</v>
      </c>
      <c r="T115" s="178">
        <f t="shared" si="3"/>
        <v>14.4</v>
      </c>
      <c r="U115" s="141">
        <f t="shared" si="5"/>
        <v>2.8571428571428599</v>
      </c>
    </row>
    <row r="116" spans="1:21" ht="15.5" x14ac:dyDescent="0.35">
      <c r="A116" s="54" t="s">
        <v>1083</v>
      </c>
      <c r="B116" s="136" t="s">
        <v>1084</v>
      </c>
      <c r="C116" s="143">
        <v>744.93</v>
      </c>
      <c r="D116" s="140">
        <v>100</v>
      </c>
      <c r="E116" s="72">
        <v>2</v>
      </c>
      <c r="F116" s="73">
        <v>11</v>
      </c>
      <c r="G116" s="73">
        <v>11</v>
      </c>
      <c r="H116" s="73">
        <v>13</v>
      </c>
      <c r="I116" s="73">
        <v>14</v>
      </c>
      <c r="J116" s="73">
        <v>14</v>
      </c>
      <c r="K116" s="73">
        <v>15</v>
      </c>
      <c r="L116" s="73">
        <v>15</v>
      </c>
      <c r="M116" s="73">
        <v>16</v>
      </c>
      <c r="N116" s="73">
        <v>16</v>
      </c>
      <c r="O116" s="73">
        <v>16</v>
      </c>
      <c r="P116" s="73">
        <v>16</v>
      </c>
      <c r="Q116" s="73">
        <v>18</v>
      </c>
      <c r="R116" s="73">
        <v>18</v>
      </c>
      <c r="S116" s="74">
        <v>20</v>
      </c>
      <c r="T116" s="178">
        <f t="shared" si="3"/>
        <v>14.333333333333334</v>
      </c>
      <c r="U116" s="141">
        <f t="shared" si="5"/>
        <v>2.3809523809523854</v>
      </c>
    </row>
    <row r="117" spans="1:21" ht="15.5" x14ac:dyDescent="0.35">
      <c r="A117" s="54" t="s">
        <v>1085</v>
      </c>
      <c r="B117" s="165" t="s">
        <v>1086</v>
      </c>
      <c r="C117" s="143">
        <v>213.66</v>
      </c>
      <c r="D117" s="140">
        <v>100</v>
      </c>
      <c r="E117" s="72">
        <v>13</v>
      </c>
      <c r="F117" s="73">
        <v>13</v>
      </c>
      <c r="G117" s="73">
        <v>14</v>
      </c>
      <c r="H117" s="73">
        <v>14</v>
      </c>
      <c r="I117" s="73">
        <v>15</v>
      </c>
      <c r="J117" s="73">
        <v>15</v>
      </c>
      <c r="K117" s="73">
        <v>15</v>
      </c>
      <c r="L117" s="73">
        <v>16</v>
      </c>
      <c r="M117" s="73">
        <v>17</v>
      </c>
      <c r="N117" s="73">
        <v>17</v>
      </c>
      <c r="O117" s="73">
        <v>17</v>
      </c>
      <c r="P117" s="73">
        <v>17</v>
      </c>
      <c r="Q117" s="73">
        <v>17</v>
      </c>
      <c r="R117" s="73">
        <v>18</v>
      </c>
      <c r="S117" s="74">
        <v>18</v>
      </c>
      <c r="T117" s="178">
        <f t="shared" si="3"/>
        <v>15.733333333333333</v>
      </c>
      <c r="U117" s="141">
        <f t="shared" si="5"/>
        <v>12.380952380952374</v>
      </c>
    </row>
    <row r="118" spans="1:21" ht="15.5" x14ac:dyDescent="0.35">
      <c r="A118" s="54" t="s">
        <v>1087</v>
      </c>
      <c r="B118" s="165" t="s">
        <v>1088</v>
      </c>
      <c r="C118" s="143">
        <v>226.23</v>
      </c>
      <c r="D118" s="140">
        <v>100</v>
      </c>
      <c r="E118" s="72">
        <v>4</v>
      </c>
      <c r="F118" s="73">
        <v>7</v>
      </c>
      <c r="G118" s="73">
        <v>11</v>
      </c>
      <c r="H118" s="73">
        <v>12</v>
      </c>
      <c r="I118" s="73">
        <v>12</v>
      </c>
      <c r="J118" s="73">
        <v>14</v>
      </c>
      <c r="K118" s="73">
        <v>15</v>
      </c>
      <c r="L118" s="73">
        <v>15</v>
      </c>
      <c r="M118" s="73">
        <v>15</v>
      </c>
      <c r="N118" s="73">
        <v>15</v>
      </c>
      <c r="O118" s="73">
        <v>16</v>
      </c>
      <c r="P118" s="73">
        <v>16</v>
      </c>
      <c r="Q118" s="73">
        <v>16</v>
      </c>
      <c r="R118" s="73">
        <v>18</v>
      </c>
      <c r="S118" s="74">
        <v>18</v>
      </c>
      <c r="T118" s="178">
        <f t="shared" si="3"/>
        <v>13.6</v>
      </c>
      <c r="U118" s="141">
        <f t="shared" si="5"/>
        <v>-2.8571428571428599</v>
      </c>
    </row>
    <row r="119" spans="1:21" ht="15.5" x14ac:dyDescent="0.35">
      <c r="A119" s="54" t="s">
        <v>1089</v>
      </c>
      <c r="B119" s="154" t="s">
        <v>1090</v>
      </c>
      <c r="C119" s="143">
        <v>298.33999999999997</v>
      </c>
      <c r="D119" s="140">
        <v>100</v>
      </c>
      <c r="E119" s="72">
        <v>2</v>
      </c>
      <c r="F119" s="73">
        <v>9</v>
      </c>
      <c r="G119" s="73">
        <v>10</v>
      </c>
      <c r="H119" s="73">
        <v>11</v>
      </c>
      <c r="I119" s="73">
        <v>12</v>
      </c>
      <c r="J119" s="73">
        <v>13</v>
      </c>
      <c r="K119" s="73">
        <v>13</v>
      </c>
      <c r="L119" s="73">
        <v>13</v>
      </c>
      <c r="M119" s="73">
        <v>13</v>
      </c>
      <c r="N119" s="73">
        <v>13</v>
      </c>
      <c r="O119" s="73">
        <v>13</v>
      </c>
      <c r="P119" s="73">
        <v>15</v>
      </c>
      <c r="Q119" s="73">
        <v>15</v>
      </c>
      <c r="R119" s="73">
        <v>15</v>
      </c>
      <c r="S119" s="74">
        <v>16</v>
      </c>
      <c r="T119" s="178">
        <f t="shared" si="3"/>
        <v>12.2</v>
      </c>
      <c r="U119" s="141">
        <f t="shared" si="5"/>
        <v>-12.857142857142861</v>
      </c>
    </row>
    <row r="120" spans="1:21" ht="15.5" x14ac:dyDescent="0.35">
      <c r="A120" s="54" t="s">
        <v>1091</v>
      </c>
      <c r="B120" s="136" t="s">
        <v>1092</v>
      </c>
      <c r="C120" s="143">
        <v>503.54</v>
      </c>
      <c r="D120" s="140">
        <v>100</v>
      </c>
      <c r="E120" s="72">
        <v>10</v>
      </c>
      <c r="F120" s="73">
        <v>11</v>
      </c>
      <c r="G120" s="73">
        <v>11</v>
      </c>
      <c r="H120" s="73">
        <v>12</v>
      </c>
      <c r="I120" s="73">
        <v>14</v>
      </c>
      <c r="J120" s="73">
        <v>16</v>
      </c>
      <c r="K120" s="73">
        <v>16</v>
      </c>
      <c r="L120" s="73">
        <v>16</v>
      </c>
      <c r="M120" s="73">
        <v>16</v>
      </c>
      <c r="N120" s="73">
        <v>16</v>
      </c>
      <c r="O120" s="73">
        <v>17</v>
      </c>
      <c r="P120" s="73">
        <v>18</v>
      </c>
      <c r="Q120" s="73">
        <v>20</v>
      </c>
      <c r="R120" s="73">
        <v>20</v>
      </c>
      <c r="S120" s="74">
        <v>20</v>
      </c>
      <c r="T120" s="178">
        <f t="shared" si="3"/>
        <v>15.533333333333333</v>
      </c>
      <c r="U120" s="141">
        <f t="shared" si="5"/>
        <v>10.952380952380951</v>
      </c>
    </row>
    <row r="121" spans="1:21" ht="15.5" x14ac:dyDescent="0.35">
      <c r="A121" s="54" t="s">
        <v>1093</v>
      </c>
      <c r="B121" s="136" t="s">
        <v>1094</v>
      </c>
      <c r="C121" s="143">
        <v>485.96</v>
      </c>
      <c r="D121" s="140">
        <v>100</v>
      </c>
      <c r="E121" s="72">
        <v>12</v>
      </c>
      <c r="F121" s="73">
        <v>13</v>
      </c>
      <c r="G121" s="73">
        <v>14</v>
      </c>
      <c r="H121" s="73">
        <v>15</v>
      </c>
      <c r="I121" s="73">
        <v>15</v>
      </c>
      <c r="J121" s="73">
        <v>15</v>
      </c>
      <c r="K121" s="73">
        <v>16</v>
      </c>
      <c r="L121" s="73">
        <v>16</v>
      </c>
      <c r="M121" s="73">
        <v>16</v>
      </c>
      <c r="N121" s="73">
        <v>17</v>
      </c>
      <c r="O121" s="73">
        <v>17</v>
      </c>
      <c r="P121" s="73">
        <v>19</v>
      </c>
      <c r="Q121" s="73">
        <v>19</v>
      </c>
      <c r="R121" s="73">
        <v>20</v>
      </c>
      <c r="S121" s="74">
        <v>20</v>
      </c>
      <c r="T121" s="178">
        <f t="shared" si="3"/>
        <v>16.266666666666666</v>
      </c>
      <c r="U121" s="141">
        <f t="shared" si="5"/>
        <v>16.190476190476183</v>
      </c>
    </row>
    <row r="122" spans="1:21" ht="15.5" x14ac:dyDescent="0.35">
      <c r="A122" s="54" t="s">
        <v>1095</v>
      </c>
      <c r="B122" s="166" t="s">
        <v>1096</v>
      </c>
      <c r="C122" s="143">
        <v>425.92</v>
      </c>
      <c r="D122" s="140">
        <v>100</v>
      </c>
      <c r="E122" s="72">
        <v>1</v>
      </c>
      <c r="F122" s="73">
        <v>1</v>
      </c>
      <c r="G122" s="73">
        <v>5</v>
      </c>
      <c r="H122" s="73">
        <v>10</v>
      </c>
      <c r="I122" s="73">
        <v>12</v>
      </c>
      <c r="J122" s="73">
        <v>13</v>
      </c>
      <c r="K122" s="73">
        <v>15</v>
      </c>
      <c r="L122" s="73">
        <v>15</v>
      </c>
      <c r="M122" s="73">
        <v>15</v>
      </c>
      <c r="N122" s="73">
        <v>16</v>
      </c>
      <c r="O122" s="73">
        <v>16</v>
      </c>
      <c r="P122" s="73">
        <v>16</v>
      </c>
      <c r="Q122" s="73">
        <v>17</v>
      </c>
      <c r="R122" s="73">
        <v>19</v>
      </c>
      <c r="S122" s="74">
        <v>22</v>
      </c>
      <c r="T122" s="178">
        <f t="shared" si="3"/>
        <v>12.866666666666667</v>
      </c>
      <c r="U122" s="141">
        <f t="shared" si="5"/>
        <v>-8.0952380952380913</v>
      </c>
    </row>
    <row r="123" spans="1:21" ht="15.5" x14ac:dyDescent="0.35">
      <c r="A123" s="54" t="s">
        <v>1097</v>
      </c>
      <c r="B123" s="167" t="s">
        <v>1098</v>
      </c>
      <c r="C123" s="143">
        <v>78</v>
      </c>
      <c r="D123" s="140">
        <v>100</v>
      </c>
      <c r="E123" s="72">
        <v>10</v>
      </c>
      <c r="F123" s="73">
        <v>13</v>
      </c>
      <c r="G123" s="73">
        <v>14</v>
      </c>
      <c r="H123" s="73">
        <v>16</v>
      </c>
      <c r="I123" s="73">
        <v>17</v>
      </c>
      <c r="J123" s="73">
        <v>17</v>
      </c>
      <c r="K123" s="73">
        <v>19</v>
      </c>
      <c r="L123" s="73">
        <v>19</v>
      </c>
      <c r="M123" s="73">
        <v>19</v>
      </c>
      <c r="N123" s="73">
        <v>19</v>
      </c>
      <c r="O123" s="73">
        <v>20</v>
      </c>
      <c r="P123" s="73">
        <v>21</v>
      </c>
      <c r="Q123" s="73">
        <v>21</v>
      </c>
      <c r="R123" s="73">
        <v>22</v>
      </c>
      <c r="S123" s="74">
        <v>22</v>
      </c>
      <c r="T123" s="178">
        <f t="shared" si="3"/>
        <v>17.933333333333334</v>
      </c>
      <c r="U123" s="141">
        <f t="shared" si="5"/>
        <v>28.095238095238095</v>
      </c>
    </row>
    <row r="124" spans="1:21" ht="15.5" x14ac:dyDescent="0.35">
      <c r="A124" s="54" t="s">
        <v>1099</v>
      </c>
      <c r="B124" s="167" t="s">
        <v>1100</v>
      </c>
      <c r="C124" s="143">
        <v>495.73</v>
      </c>
      <c r="D124" s="140">
        <v>100</v>
      </c>
      <c r="E124" s="72">
        <v>5</v>
      </c>
      <c r="F124" s="73">
        <v>7</v>
      </c>
      <c r="G124" s="73">
        <v>14</v>
      </c>
      <c r="H124" s="73">
        <v>16</v>
      </c>
      <c r="I124" s="73">
        <v>16</v>
      </c>
      <c r="J124" s="73">
        <v>16</v>
      </c>
      <c r="K124" s="73">
        <v>16</v>
      </c>
      <c r="L124" s="73">
        <v>16</v>
      </c>
      <c r="M124" s="73">
        <v>16</v>
      </c>
      <c r="N124" s="73">
        <v>16</v>
      </c>
      <c r="O124" s="73">
        <v>17</v>
      </c>
      <c r="P124" s="73">
        <v>19</v>
      </c>
      <c r="Q124" s="73">
        <v>19</v>
      </c>
      <c r="R124" s="73">
        <v>19</v>
      </c>
      <c r="S124" s="74">
        <v>20</v>
      </c>
      <c r="T124" s="178">
        <f t="shared" si="3"/>
        <v>15.466666666666667</v>
      </c>
      <c r="U124" s="141">
        <f t="shared" si="5"/>
        <v>10.476190476190476</v>
      </c>
    </row>
    <row r="125" spans="1:21" ht="15.5" x14ac:dyDescent="0.35">
      <c r="A125" s="54" t="s">
        <v>1101</v>
      </c>
      <c r="B125" s="167" t="s">
        <v>1102</v>
      </c>
      <c r="C125" s="143">
        <v>307.14</v>
      </c>
      <c r="D125" s="140">
        <v>100</v>
      </c>
      <c r="E125" s="72">
        <v>2</v>
      </c>
      <c r="F125" s="73">
        <v>11</v>
      </c>
      <c r="G125" s="73">
        <v>11</v>
      </c>
      <c r="H125" s="73">
        <v>11</v>
      </c>
      <c r="I125" s="73">
        <v>12</v>
      </c>
      <c r="J125" s="73">
        <v>16</v>
      </c>
      <c r="K125" s="73">
        <v>17</v>
      </c>
      <c r="L125" s="73">
        <v>17</v>
      </c>
      <c r="M125" s="73">
        <v>17</v>
      </c>
      <c r="N125" s="73">
        <v>17</v>
      </c>
      <c r="O125" s="73">
        <v>19</v>
      </c>
      <c r="P125" s="73">
        <v>19</v>
      </c>
      <c r="Q125" s="73">
        <v>20</v>
      </c>
      <c r="R125" s="73">
        <v>22</v>
      </c>
      <c r="S125" s="74">
        <v>22</v>
      </c>
      <c r="T125" s="178">
        <f t="shared" si="3"/>
        <v>15.533333333333333</v>
      </c>
      <c r="U125" s="141">
        <f t="shared" si="5"/>
        <v>10.952380952380951</v>
      </c>
    </row>
    <row r="126" spans="1:21" ht="15.5" x14ac:dyDescent="0.35">
      <c r="A126" s="54" t="s">
        <v>1103</v>
      </c>
      <c r="B126" s="167" t="s">
        <v>1104</v>
      </c>
      <c r="C126" s="143" t="s">
        <v>1105</v>
      </c>
      <c r="D126" s="140">
        <v>100</v>
      </c>
      <c r="E126" s="72">
        <v>9</v>
      </c>
      <c r="F126" s="73">
        <v>12</v>
      </c>
      <c r="G126" s="73">
        <v>14</v>
      </c>
      <c r="H126" s="73">
        <v>14</v>
      </c>
      <c r="I126" s="73">
        <v>14</v>
      </c>
      <c r="J126" s="73">
        <v>15</v>
      </c>
      <c r="K126" s="73">
        <v>15</v>
      </c>
      <c r="L126" s="73">
        <v>15</v>
      </c>
      <c r="M126" s="73">
        <v>15</v>
      </c>
      <c r="N126" s="73">
        <v>16</v>
      </c>
      <c r="O126" s="73">
        <v>16</v>
      </c>
      <c r="P126" s="73">
        <v>16</v>
      </c>
      <c r="Q126" s="73">
        <v>17</v>
      </c>
      <c r="R126" s="73">
        <v>19</v>
      </c>
      <c r="S126" s="74">
        <v>21</v>
      </c>
      <c r="T126" s="178">
        <f t="shared" si="3"/>
        <v>15.2</v>
      </c>
      <c r="U126" s="141">
        <f t="shared" si="5"/>
        <v>8.5714285714285658</v>
      </c>
    </row>
    <row r="127" spans="1:21" ht="15.5" x14ac:dyDescent="0.35">
      <c r="A127" s="54" t="s">
        <v>1106</v>
      </c>
      <c r="B127" s="167" t="s">
        <v>1107</v>
      </c>
      <c r="C127" s="143" t="s">
        <v>1108</v>
      </c>
      <c r="D127" s="140">
        <v>100</v>
      </c>
      <c r="E127" s="72">
        <v>1</v>
      </c>
      <c r="F127" s="73">
        <v>2</v>
      </c>
      <c r="G127" s="73">
        <v>3</v>
      </c>
      <c r="H127" s="73">
        <v>7</v>
      </c>
      <c r="I127" s="73">
        <v>5</v>
      </c>
      <c r="J127" s="73">
        <v>5</v>
      </c>
      <c r="K127" s="73">
        <v>5</v>
      </c>
      <c r="L127" s="73">
        <v>5</v>
      </c>
      <c r="M127" s="73">
        <v>5</v>
      </c>
      <c r="N127" s="73">
        <v>11</v>
      </c>
      <c r="O127" s="73">
        <v>11</v>
      </c>
      <c r="P127" s="73">
        <v>11</v>
      </c>
      <c r="Q127" s="73">
        <v>11</v>
      </c>
      <c r="R127" s="73">
        <v>11</v>
      </c>
      <c r="S127" s="74">
        <v>23</v>
      </c>
      <c r="T127" s="178">
        <f t="shared" si="3"/>
        <v>7.7333333333333334</v>
      </c>
      <c r="U127" s="141">
        <f t="shared" si="5"/>
        <v>-44.761904761904766</v>
      </c>
    </row>
    <row r="128" spans="1:21" ht="15.5" x14ac:dyDescent="0.35">
      <c r="A128" s="54" t="s">
        <v>1109</v>
      </c>
      <c r="B128" s="167" t="s">
        <v>1110</v>
      </c>
      <c r="C128" s="143" t="s">
        <v>1111</v>
      </c>
      <c r="D128" s="140">
        <v>100</v>
      </c>
      <c r="E128" s="72">
        <v>1</v>
      </c>
      <c r="F128" s="73">
        <v>3</v>
      </c>
      <c r="G128" s="73">
        <v>6</v>
      </c>
      <c r="H128" s="73">
        <v>6</v>
      </c>
      <c r="I128" s="73">
        <v>7</v>
      </c>
      <c r="J128" s="73">
        <v>7</v>
      </c>
      <c r="K128" s="73">
        <v>7</v>
      </c>
      <c r="L128" s="73">
        <v>8</v>
      </c>
      <c r="M128" s="73">
        <v>8</v>
      </c>
      <c r="N128" s="73">
        <v>8</v>
      </c>
      <c r="O128" s="73">
        <v>9</v>
      </c>
      <c r="P128" s="73">
        <v>10</v>
      </c>
      <c r="Q128" s="73">
        <v>10</v>
      </c>
      <c r="R128" s="73">
        <v>12</v>
      </c>
      <c r="S128" s="74">
        <v>12</v>
      </c>
      <c r="T128" s="178">
        <f t="shared" si="3"/>
        <v>7.6</v>
      </c>
      <c r="U128" s="141">
        <f t="shared" si="5"/>
        <v>-45.714285714285715</v>
      </c>
    </row>
    <row r="129" spans="1:21" ht="15.5" x14ac:dyDescent="0.35">
      <c r="A129" s="54" t="s">
        <v>1112</v>
      </c>
      <c r="B129" s="167" t="s">
        <v>1113</v>
      </c>
      <c r="C129" s="143" t="s">
        <v>1114</v>
      </c>
      <c r="D129" s="140">
        <v>100</v>
      </c>
      <c r="E129" s="72">
        <v>3</v>
      </c>
      <c r="F129" s="73">
        <v>10</v>
      </c>
      <c r="G129" s="73">
        <v>10</v>
      </c>
      <c r="H129" s="73">
        <v>11</v>
      </c>
      <c r="I129" s="73">
        <v>11</v>
      </c>
      <c r="J129" s="73">
        <v>11</v>
      </c>
      <c r="K129" s="73">
        <v>12</v>
      </c>
      <c r="L129" s="73">
        <v>15</v>
      </c>
      <c r="M129" s="73">
        <v>16</v>
      </c>
      <c r="N129" s="73">
        <v>17</v>
      </c>
      <c r="O129" s="73">
        <v>17</v>
      </c>
      <c r="P129" s="73">
        <v>19</v>
      </c>
      <c r="Q129" s="73">
        <v>19</v>
      </c>
      <c r="R129" s="73">
        <v>20</v>
      </c>
      <c r="S129" s="74">
        <v>22</v>
      </c>
      <c r="T129" s="178">
        <f t="shared" si="3"/>
        <v>14.2</v>
      </c>
      <c r="U129" s="141">
        <f t="shared" si="5"/>
        <v>1.4285714285714235</v>
      </c>
    </row>
    <row r="130" spans="1:21" ht="15.5" x14ac:dyDescent="0.35">
      <c r="A130" s="54" t="s">
        <v>1115</v>
      </c>
      <c r="B130" s="167" t="s">
        <v>1116</v>
      </c>
      <c r="C130" s="143">
        <v>347.88</v>
      </c>
      <c r="D130" s="140">
        <v>100</v>
      </c>
      <c r="E130" s="72">
        <v>12</v>
      </c>
      <c r="F130" s="73">
        <v>13</v>
      </c>
      <c r="G130" s="73">
        <v>13</v>
      </c>
      <c r="H130" s="73">
        <v>14</v>
      </c>
      <c r="I130" s="73">
        <v>15</v>
      </c>
      <c r="J130" s="73">
        <v>16</v>
      </c>
      <c r="K130" s="73">
        <v>16</v>
      </c>
      <c r="L130" s="73">
        <v>16</v>
      </c>
      <c r="M130" s="73">
        <v>16</v>
      </c>
      <c r="N130" s="73">
        <v>16</v>
      </c>
      <c r="O130" s="73">
        <v>19</v>
      </c>
      <c r="P130" s="73">
        <v>19</v>
      </c>
      <c r="Q130" s="73">
        <v>20</v>
      </c>
      <c r="R130" s="73">
        <v>21</v>
      </c>
      <c r="S130" s="74">
        <v>24</v>
      </c>
      <c r="T130" s="178">
        <f t="shared" si="3"/>
        <v>16.666666666666668</v>
      </c>
      <c r="U130" s="141">
        <f t="shared" si="5"/>
        <v>19.047619047619055</v>
      </c>
    </row>
    <row r="131" spans="1:21" ht="15.5" x14ac:dyDescent="0.35">
      <c r="A131" s="54" t="s">
        <v>1117</v>
      </c>
      <c r="B131" s="167" t="s">
        <v>1118</v>
      </c>
      <c r="C131" s="143">
        <v>398.29</v>
      </c>
      <c r="D131" s="140">
        <v>100</v>
      </c>
      <c r="E131" s="72">
        <v>8</v>
      </c>
      <c r="F131" s="73">
        <v>10</v>
      </c>
      <c r="G131" s="73">
        <v>14</v>
      </c>
      <c r="H131" s="73">
        <v>16</v>
      </c>
      <c r="I131" s="73">
        <v>16</v>
      </c>
      <c r="J131" s="73">
        <v>17</v>
      </c>
      <c r="K131" s="73">
        <v>17</v>
      </c>
      <c r="L131" s="73">
        <v>17</v>
      </c>
      <c r="M131" s="73">
        <v>17</v>
      </c>
      <c r="N131" s="73">
        <v>17</v>
      </c>
      <c r="O131" s="73">
        <v>19</v>
      </c>
      <c r="P131" s="73">
        <v>19</v>
      </c>
      <c r="Q131" s="73">
        <v>21</v>
      </c>
      <c r="R131" s="73">
        <v>21</v>
      </c>
      <c r="S131" s="74">
        <v>22</v>
      </c>
      <c r="T131" s="178">
        <f t="shared" si="3"/>
        <v>16.733333333333334</v>
      </c>
      <c r="U131" s="141">
        <f t="shared" si="5"/>
        <v>19.523809523809529</v>
      </c>
    </row>
    <row r="132" spans="1:21" ht="15.5" x14ac:dyDescent="0.35">
      <c r="A132" s="54" t="s">
        <v>1119</v>
      </c>
      <c r="B132" s="167" t="s">
        <v>1120</v>
      </c>
      <c r="C132" s="146" t="s">
        <v>1121</v>
      </c>
      <c r="D132" s="140">
        <v>100</v>
      </c>
      <c r="E132" s="72">
        <v>1</v>
      </c>
      <c r="F132" s="73">
        <v>3</v>
      </c>
      <c r="G132" s="73">
        <v>10</v>
      </c>
      <c r="H132" s="73">
        <v>11</v>
      </c>
      <c r="I132" s="73">
        <v>13</v>
      </c>
      <c r="J132" s="73">
        <v>13</v>
      </c>
      <c r="K132" s="73">
        <v>14</v>
      </c>
      <c r="L132" s="73">
        <v>16</v>
      </c>
      <c r="M132" s="73">
        <v>16</v>
      </c>
      <c r="N132" s="73">
        <v>16</v>
      </c>
      <c r="O132" s="73">
        <v>16</v>
      </c>
      <c r="P132" s="73">
        <v>16</v>
      </c>
      <c r="Q132" s="73">
        <v>17</v>
      </c>
      <c r="R132" s="73">
        <v>17</v>
      </c>
      <c r="S132" s="74">
        <v>18</v>
      </c>
      <c r="T132" s="178">
        <f t="shared" ref="T132:T171" si="6">AVERAGE(E132:S132)</f>
        <v>13.133333333333333</v>
      </c>
      <c r="U132" s="141">
        <f t="shared" ref="U132:U163" si="7">(T132-$T$3)/$T$3*100</f>
        <v>-6.1904761904761942</v>
      </c>
    </row>
    <row r="133" spans="1:21" ht="15.5" x14ac:dyDescent="0.35">
      <c r="A133" s="54" t="s">
        <v>1122</v>
      </c>
      <c r="B133" s="167" t="s">
        <v>1123</v>
      </c>
      <c r="C133" s="146" t="s">
        <v>1023</v>
      </c>
      <c r="D133" s="140">
        <v>100</v>
      </c>
      <c r="E133" s="72">
        <v>9</v>
      </c>
      <c r="F133" s="73">
        <v>10</v>
      </c>
      <c r="G133" s="73">
        <v>12</v>
      </c>
      <c r="H133" s="73">
        <v>12</v>
      </c>
      <c r="I133" s="73">
        <v>15</v>
      </c>
      <c r="J133" s="73">
        <v>15</v>
      </c>
      <c r="K133" s="73">
        <v>16</v>
      </c>
      <c r="L133" s="73">
        <v>16</v>
      </c>
      <c r="M133" s="73">
        <v>17</v>
      </c>
      <c r="N133" s="73">
        <v>17</v>
      </c>
      <c r="O133" s="73">
        <v>19</v>
      </c>
      <c r="P133" s="73">
        <v>19</v>
      </c>
      <c r="Q133" s="73">
        <v>19</v>
      </c>
      <c r="R133" s="73">
        <v>19</v>
      </c>
      <c r="S133" s="74">
        <v>19</v>
      </c>
      <c r="T133" s="178">
        <f t="shared" si="6"/>
        <v>15.6</v>
      </c>
      <c r="U133" s="141">
        <f t="shared" si="7"/>
        <v>11.428571428571425</v>
      </c>
    </row>
    <row r="134" spans="1:21" ht="15.5" x14ac:dyDescent="0.35">
      <c r="A134" s="54" t="s">
        <v>1124</v>
      </c>
      <c r="B134" s="136" t="s">
        <v>1125</v>
      </c>
      <c r="C134" s="143">
        <v>295.33</v>
      </c>
      <c r="D134" s="140">
        <v>100</v>
      </c>
      <c r="E134" s="72">
        <v>3</v>
      </c>
      <c r="F134" s="73">
        <v>11</v>
      </c>
      <c r="G134" s="73">
        <v>12</v>
      </c>
      <c r="H134" s="73">
        <v>15</v>
      </c>
      <c r="I134" s="73">
        <v>15</v>
      </c>
      <c r="J134" s="73">
        <v>16</v>
      </c>
      <c r="K134" s="73">
        <v>17</v>
      </c>
      <c r="L134" s="73">
        <v>17</v>
      </c>
      <c r="M134" s="73">
        <v>17</v>
      </c>
      <c r="N134" s="73">
        <v>19</v>
      </c>
      <c r="O134" s="73">
        <v>19</v>
      </c>
      <c r="P134" s="73">
        <v>19</v>
      </c>
      <c r="Q134" s="73">
        <v>20</v>
      </c>
      <c r="R134" s="73">
        <v>20</v>
      </c>
      <c r="S134" s="74">
        <v>22</v>
      </c>
      <c r="T134" s="178">
        <f t="shared" si="6"/>
        <v>16.133333333333333</v>
      </c>
      <c r="U134" s="141">
        <f t="shared" si="7"/>
        <v>15.238095238095234</v>
      </c>
    </row>
    <row r="135" spans="1:21" ht="15.5" x14ac:dyDescent="0.35">
      <c r="A135" s="54" t="s">
        <v>1126</v>
      </c>
      <c r="B135" s="136" t="s">
        <v>1127</v>
      </c>
      <c r="C135" s="143">
        <v>822.93</v>
      </c>
      <c r="D135" s="140">
        <v>100</v>
      </c>
      <c r="E135" s="72">
        <v>3</v>
      </c>
      <c r="F135" s="73">
        <v>5</v>
      </c>
      <c r="G135" s="73">
        <v>13</v>
      </c>
      <c r="H135" s="73">
        <v>15</v>
      </c>
      <c r="I135" s="73">
        <v>15</v>
      </c>
      <c r="J135" s="73">
        <v>15</v>
      </c>
      <c r="K135" s="73">
        <v>15</v>
      </c>
      <c r="L135" s="73">
        <v>16</v>
      </c>
      <c r="M135" s="73">
        <v>16</v>
      </c>
      <c r="N135" s="73">
        <v>16</v>
      </c>
      <c r="O135" s="73">
        <v>17</v>
      </c>
      <c r="P135" s="73">
        <v>17</v>
      </c>
      <c r="Q135" s="73">
        <v>19</v>
      </c>
      <c r="R135" s="73">
        <v>23</v>
      </c>
      <c r="S135" s="74">
        <v>25</v>
      </c>
      <c r="T135" s="178">
        <f t="shared" si="6"/>
        <v>15.333333333333334</v>
      </c>
      <c r="U135" s="141">
        <f t="shared" si="7"/>
        <v>9.5238095238095273</v>
      </c>
    </row>
    <row r="136" spans="1:21" ht="15.5" x14ac:dyDescent="0.35">
      <c r="A136" s="54" t="s">
        <v>1128</v>
      </c>
      <c r="B136" s="136" t="s">
        <v>1129</v>
      </c>
      <c r="C136" s="143">
        <v>857</v>
      </c>
      <c r="D136" s="140">
        <v>100</v>
      </c>
      <c r="E136" s="72">
        <v>1</v>
      </c>
      <c r="F136" s="73">
        <v>1</v>
      </c>
      <c r="G136" s="73">
        <v>9</v>
      </c>
      <c r="H136" s="73">
        <v>10</v>
      </c>
      <c r="I136" s="73">
        <v>12</v>
      </c>
      <c r="J136" s="73">
        <v>14</v>
      </c>
      <c r="K136" s="73">
        <v>16</v>
      </c>
      <c r="L136" s="73">
        <v>16</v>
      </c>
      <c r="M136" s="73">
        <v>17</v>
      </c>
      <c r="N136" s="73">
        <v>19</v>
      </c>
      <c r="O136" s="73">
        <v>19</v>
      </c>
      <c r="P136" s="73">
        <v>19</v>
      </c>
      <c r="Q136" s="73">
        <v>19</v>
      </c>
      <c r="R136" s="73">
        <v>20</v>
      </c>
      <c r="S136" s="74">
        <v>20</v>
      </c>
      <c r="T136" s="178">
        <f t="shared" si="6"/>
        <v>14.133333333333333</v>
      </c>
      <c r="U136" s="141">
        <f t="shared" si="7"/>
        <v>0.952380952380949</v>
      </c>
    </row>
    <row r="137" spans="1:21" ht="15.5" x14ac:dyDescent="0.35">
      <c r="A137" s="54" t="s">
        <v>1130</v>
      </c>
      <c r="B137" s="136" t="s">
        <v>1131</v>
      </c>
      <c r="C137" s="143">
        <v>558.70000000000005</v>
      </c>
      <c r="D137" s="140">
        <v>100</v>
      </c>
      <c r="E137" s="72">
        <v>2</v>
      </c>
      <c r="F137" s="73">
        <v>2</v>
      </c>
      <c r="G137" s="73">
        <v>2</v>
      </c>
      <c r="H137" s="73">
        <v>9</v>
      </c>
      <c r="I137" s="73">
        <v>9</v>
      </c>
      <c r="J137" s="73">
        <v>12</v>
      </c>
      <c r="K137" s="73">
        <v>13</v>
      </c>
      <c r="L137" s="73">
        <v>13</v>
      </c>
      <c r="M137" s="73">
        <v>15</v>
      </c>
      <c r="N137" s="73">
        <v>16</v>
      </c>
      <c r="O137" s="73">
        <v>16</v>
      </c>
      <c r="P137" s="73">
        <v>16</v>
      </c>
      <c r="Q137" s="73">
        <v>17</v>
      </c>
      <c r="R137" s="73">
        <v>19</v>
      </c>
      <c r="S137" s="74">
        <v>20</v>
      </c>
      <c r="T137" s="178">
        <f t="shared" si="6"/>
        <v>12.066666666666666</v>
      </c>
      <c r="U137" s="141">
        <f t="shared" si="7"/>
        <v>-13.80952380952381</v>
      </c>
    </row>
    <row r="138" spans="1:21" ht="15.5" x14ac:dyDescent="0.35">
      <c r="A138" s="54" t="s">
        <v>1132</v>
      </c>
      <c r="B138" s="136" t="s">
        <v>1133</v>
      </c>
      <c r="C138" s="143">
        <v>176.12</v>
      </c>
      <c r="D138" s="140">
        <v>100</v>
      </c>
      <c r="E138" s="72">
        <v>4</v>
      </c>
      <c r="F138" s="73">
        <v>7</v>
      </c>
      <c r="G138" s="73">
        <v>10</v>
      </c>
      <c r="H138" s="73">
        <v>11</v>
      </c>
      <c r="I138" s="73">
        <v>12</v>
      </c>
      <c r="J138" s="73">
        <v>13</v>
      </c>
      <c r="K138" s="73">
        <v>13</v>
      </c>
      <c r="L138" s="73">
        <v>14</v>
      </c>
      <c r="M138" s="73">
        <v>15</v>
      </c>
      <c r="N138" s="73">
        <v>16</v>
      </c>
      <c r="O138" s="73">
        <v>17</v>
      </c>
      <c r="P138" s="73">
        <v>19</v>
      </c>
      <c r="Q138" s="73">
        <v>20</v>
      </c>
      <c r="R138" s="73">
        <v>22</v>
      </c>
      <c r="S138" s="74">
        <v>24</v>
      </c>
      <c r="T138" s="178">
        <f t="shared" si="6"/>
        <v>14.466666666666667</v>
      </c>
      <c r="U138" s="141">
        <f t="shared" si="7"/>
        <v>3.3333333333333339</v>
      </c>
    </row>
    <row r="139" spans="1:21" ht="15.5" x14ac:dyDescent="0.35">
      <c r="A139" s="54" t="s">
        <v>1134</v>
      </c>
      <c r="B139" s="136" t="s">
        <v>1135</v>
      </c>
      <c r="C139" s="143">
        <v>139.62</v>
      </c>
      <c r="D139" s="140">
        <v>100</v>
      </c>
      <c r="E139" s="72">
        <v>1</v>
      </c>
      <c r="F139" s="73">
        <v>12</v>
      </c>
      <c r="G139" s="73">
        <v>12</v>
      </c>
      <c r="H139" s="73">
        <v>12</v>
      </c>
      <c r="I139" s="73">
        <v>12</v>
      </c>
      <c r="J139" s="73">
        <v>15</v>
      </c>
      <c r="K139" s="73">
        <v>15</v>
      </c>
      <c r="L139" s="73">
        <v>16</v>
      </c>
      <c r="M139" s="73">
        <v>16</v>
      </c>
      <c r="N139" s="73">
        <v>16</v>
      </c>
      <c r="O139" s="73">
        <v>19</v>
      </c>
      <c r="P139" s="73">
        <v>19</v>
      </c>
      <c r="Q139" s="73">
        <v>22</v>
      </c>
      <c r="R139" s="73">
        <v>22</v>
      </c>
      <c r="S139" s="74">
        <v>22</v>
      </c>
      <c r="T139" s="178">
        <f t="shared" si="6"/>
        <v>15.4</v>
      </c>
      <c r="U139" s="141">
        <f t="shared" si="7"/>
        <v>10.000000000000002</v>
      </c>
    </row>
    <row r="140" spans="1:21" ht="15.5" x14ac:dyDescent="0.35">
      <c r="A140" s="54" t="s">
        <v>1136</v>
      </c>
      <c r="B140" s="136" t="s">
        <v>1137</v>
      </c>
      <c r="C140" s="143">
        <v>113.12</v>
      </c>
      <c r="D140" s="140">
        <v>100</v>
      </c>
      <c r="E140" s="72">
        <v>5</v>
      </c>
      <c r="F140" s="73">
        <v>12</v>
      </c>
      <c r="G140" s="73">
        <v>14</v>
      </c>
      <c r="H140" s="73">
        <v>14</v>
      </c>
      <c r="I140" s="73">
        <v>15</v>
      </c>
      <c r="J140" s="73">
        <v>15</v>
      </c>
      <c r="K140" s="73">
        <v>15</v>
      </c>
      <c r="L140" s="73">
        <v>16</v>
      </c>
      <c r="M140" s="73">
        <v>16</v>
      </c>
      <c r="N140" s="73">
        <v>17</v>
      </c>
      <c r="O140" s="73">
        <v>17</v>
      </c>
      <c r="P140" s="73">
        <v>17</v>
      </c>
      <c r="Q140" s="73">
        <v>17</v>
      </c>
      <c r="R140" s="73">
        <v>19</v>
      </c>
      <c r="S140" s="74">
        <v>22</v>
      </c>
      <c r="T140" s="178">
        <f t="shared" si="6"/>
        <v>15.4</v>
      </c>
      <c r="U140" s="141">
        <f t="shared" si="7"/>
        <v>10.000000000000002</v>
      </c>
    </row>
    <row r="141" spans="1:21" ht="15.5" x14ac:dyDescent="0.35">
      <c r="A141" s="54" t="s">
        <v>1138</v>
      </c>
      <c r="B141" s="136" t="s">
        <v>1139</v>
      </c>
      <c r="C141" s="143">
        <v>482.44</v>
      </c>
      <c r="D141" s="140">
        <v>100</v>
      </c>
      <c r="E141" s="72">
        <v>3</v>
      </c>
      <c r="F141" s="73">
        <v>7</v>
      </c>
      <c r="G141" s="73">
        <v>8</v>
      </c>
      <c r="H141" s="73">
        <v>10</v>
      </c>
      <c r="I141" s="73">
        <v>10</v>
      </c>
      <c r="J141" s="73">
        <v>13</v>
      </c>
      <c r="K141" s="73">
        <v>15</v>
      </c>
      <c r="L141" s="73">
        <v>15</v>
      </c>
      <c r="M141" s="73">
        <v>15</v>
      </c>
      <c r="N141" s="73">
        <v>16</v>
      </c>
      <c r="O141" s="73">
        <v>16</v>
      </c>
      <c r="P141" s="73">
        <v>16</v>
      </c>
      <c r="Q141" s="73">
        <v>17</v>
      </c>
      <c r="R141" s="73">
        <v>19</v>
      </c>
      <c r="S141" s="74">
        <v>21</v>
      </c>
      <c r="T141" s="178">
        <f t="shared" si="6"/>
        <v>13.4</v>
      </c>
      <c r="U141" s="141">
        <f t="shared" si="7"/>
        <v>-4.2857142857142829</v>
      </c>
    </row>
    <row r="142" spans="1:21" ht="15.5" x14ac:dyDescent="0.35">
      <c r="A142" s="54" t="s">
        <v>1140</v>
      </c>
      <c r="B142" s="136" t="s">
        <v>1141</v>
      </c>
      <c r="C142" s="146" t="s">
        <v>1142</v>
      </c>
      <c r="D142" s="140">
        <v>100</v>
      </c>
      <c r="E142" s="72">
        <v>4</v>
      </c>
      <c r="F142" s="73">
        <v>11</v>
      </c>
      <c r="G142" s="73">
        <v>15</v>
      </c>
      <c r="H142" s="73">
        <v>15</v>
      </c>
      <c r="I142" s="73">
        <v>15</v>
      </c>
      <c r="J142" s="73">
        <v>17</v>
      </c>
      <c r="K142" s="73">
        <v>17</v>
      </c>
      <c r="L142" s="73">
        <v>17</v>
      </c>
      <c r="M142" s="73">
        <v>19</v>
      </c>
      <c r="N142" s="73">
        <v>20</v>
      </c>
      <c r="O142" s="73">
        <v>20</v>
      </c>
      <c r="P142" s="73">
        <v>20</v>
      </c>
      <c r="Q142" s="73">
        <v>21</v>
      </c>
      <c r="R142" s="73">
        <v>22</v>
      </c>
      <c r="S142" s="74">
        <v>22</v>
      </c>
      <c r="T142" s="178">
        <f t="shared" si="6"/>
        <v>17</v>
      </c>
      <c r="U142" s="141">
        <f t="shared" si="7"/>
        <v>21.428571428571427</v>
      </c>
    </row>
    <row r="143" spans="1:21" ht="15.5" x14ac:dyDescent="0.35">
      <c r="A143" s="54" t="s">
        <v>1143</v>
      </c>
      <c r="B143" s="136" t="s">
        <v>1144</v>
      </c>
      <c r="C143" s="143">
        <v>304.44</v>
      </c>
      <c r="D143" s="140">
        <v>100</v>
      </c>
      <c r="E143" s="72">
        <v>10</v>
      </c>
      <c r="F143" s="73">
        <v>13</v>
      </c>
      <c r="G143" s="73">
        <v>15</v>
      </c>
      <c r="H143" s="73">
        <v>15</v>
      </c>
      <c r="I143" s="73">
        <v>15</v>
      </c>
      <c r="J143" s="73">
        <v>15</v>
      </c>
      <c r="K143" s="73">
        <v>16</v>
      </c>
      <c r="L143" s="73">
        <v>16</v>
      </c>
      <c r="M143" s="73">
        <v>17</v>
      </c>
      <c r="N143" s="73">
        <v>17</v>
      </c>
      <c r="O143" s="73">
        <v>17</v>
      </c>
      <c r="P143" s="73">
        <v>17</v>
      </c>
      <c r="Q143" s="73">
        <v>17</v>
      </c>
      <c r="R143" s="73">
        <v>17</v>
      </c>
      <c r="S143" s="74">
        <v>21</v>
      </c>
      <c r="T143" s="178">
        <f t="shared" si="6"/>
        <v>15.866666666666667</v>
      </c>
      <c r="U143" s="141">
        <f t="shared" si="7"/>
        <v>13.333333333333336</v>
      </c>
    </row>
    <row r="144" spans="1:21" ht="15.5" x14ac:dyDescent="0.35">
      <c r="A144" s="54" t="s">
        <v>1145</v>
      </c>
      <c r="B144" s="136" t="s">
        <v>1146</v>
      </c>
      <c r="C144" s="143">
        <v>430.55</v>
      </c>
      <c r="D144" s="140">
        <v>100</v>
      </c>
      <c r="E144" s="72">
        <v>1</v>
      </c>
      <c r="F144" s="73">
        <v>3</v>
      </c>
      <c r="G144" s="73">
        <v>3</v>
      </c>
      <c r="H144" s="73">
        <v>6</v>
      </c>
      <c r="I144" s="73">
        <v>12</v>
      </c>
      <c r="J144" s="73">
        <v>14</v>
      </c>
      <c r="K144" s="73">
        <v>14</v>
      </c>
      <c r="L144" s="73">
        <v>16</v>
      </c>
      <c r="M144" s="73">
        <v>16</v>
      </c>
      <c r="N144" s="73">
        <v>16</v>
      </c>
      <c r="O144" s="73">
        <v>16</v>
      </c>
      <c r="P144" s="73">
        <v>16</v>
      </c>
      <c r="Q144" s="73">
        <v>16</v>
      </c>
      <c r="R144" s="73">
        <v>19</v>
      </c>
      <c r="S144" s="74">
        <v>19</v>
      </c>
      <c r="T144" s="178">
        <f t="shared" si="6"/>
        <v>12.466666666666667</v>
      </c>
      <c r="U144" s="141">
        <f t="shared" si="7"/>
        <v>-10.952380952380951</v>
      </c>
    </row>
    <row r="145" spans="1:21" ht="15.5" x14ac:dyDescent="0.35">
      <c r="A145" s="54" t="s">
        <v>1147</v>
      </c>
      <c r="B145" s="168" t="s">
        <v>1148</v>
      </c>
      <c r="C145" s="143">
        <v>392.57</v>
      </c>
      <c r="D145" s="140">
        <v>100</v>
      </c>
      <c r="E145" s="72">
        <v>1</v>
      </c>
      <c r="F145" s="73">
        <v>3</v>
      </c>
      <c r="G145" s="73">
        <v>3</v>
      </c>
      <c r="H145" s="73">
        <v>3</v>
      </c>
      <c r="I145" s="73">
        <v>4</v>
      </c>
      <c r="J145" s="73">
        <v>5</v>
      </c>
      <c r="K145" s="73">
        <v>6</v>
      </c>
      <c r="L145" s="73">
        <v>6</v>
      </c>
      <c r="M145" s="73">
        <v>6</v>
      </c>
      <c r="N145" s="73">
        <v>7</v>
      </c>
      <c r="O145" s="73">
        <v>10</v>
      </c>
      <c r="P145" s="73">
        <v>16</v>
      </c>
      <c r="Q145" s="73">
        <v>18</v>
      </c>
      <c r="R145" s="73">
        <v>18</v>
      </c>
      <c r="S145" s="74">
        <v>22</v>
      </c>
      <c r="T145" s="178">
        <f t="shared" si="6"/>
        <v>8.5333333333333332</v>
      </c>
      <c r="U145" s="141">
        <f t="shared" si="7"/>
        <v>-39.047619047619051</v>
      </c>
    </row>
    <row r="146" spans="1:21" ht="15.5" x14ac:dyDescent="0.35">
      <c r="A146" s="54" t="s">
        <v>1149</v>
      </c>
      <c r="B146" s="169" t="s">
        <v>1150</v>
      </c>
      <c r="C146" s="143">
        <v>136.19</v>
      </c>
      <c r="D146" s="140">
        <v>100</v>
      </c>
      <c r="E146" s="72">
        <v>3</v>
      </c>
      <c r="F146" s="73">
        <v>4</v>
      </c>
      <c r="G146" s="73">
        <v>7</v>
      </c>
      <c r="H146" s="73">
        <v>11</v>
      </c>
      <c r="I146" s="73">
        <v>13</v>
      </c>
      <c r="J146" s="73">
        <v>13</v>
      </c>
      <c r="K146" s="73">
        <v>13</v>
      </c>
      <c r="L146" s="73">
        <v>15</v>
      </c>
      <c r="M146" s="73">
        <v>16</v>
      </c>
      <c r="N146" s="73">
        <v>16</v>
      </c>
      <c r="O146" s="73">
        <v>16</v>
      </c>
      <c r="P146" s="73">
        <v>16</v>
      </c>
      <c r="Q146" s="73">
        <v>16</v>
      </c>
      <c r="R146" s="73">
        <v>18</v>
      </c>
      <c r="S146" s="74">
        <v>19</v>
      </c>
      <c r="T146" s="178">
        <f t="shared" si="6"/>
        <v>13.066666666666666</v>
      </c>
      <c r="U146" s="141">
        <f t="shared" si="7"/>
        <v>-6.6666666666666679</v>
      </c>
    </row>
    <row r="147" spans="1:21" ht="15.5" x14ac:dyDescent="0.35">
      <c r="A147" s="54" t="s">
        <v>1151</v>
      </c>
      <c r="B147" s="170" t="s">
        <v>1152</v>
      </c>
      <c r="C147" s="143">
        <v>392.57</v>
      </c>
      <c r="D147" s="140">
        <v>100</v>
      </c>
      <c r="E147" s="72">
        <v>6</v>
      </c>
      <c r="F147" s="73">
        <v>9</v>
      </c>
      <c r="G147" s="73">
        <v>9</v>
      </c>
      <c r="H147" s="73">
        <v>9</v>
      </c>
      <c r="I147" s="73">
        <v>11</v>
      </c>
      <c r="J147" s="73">
        <v>11</v>
      </c>
      <c r="K147" s="73">
        <v>16</v>
      </c>
      <c r="L147" s="73">
        <v>17</v>
      </c>
      <c r="M147" s="73">
        <v>17</v>
      </c>
      <c r="N147" s="73">
        <v>18</v>
      </c>
      <c r="O147" s="73">
        <v>18</v>
      </c>
      <c r="P147" s="73">
        <v>20</v>
      </c>
      <c r="Q147" s="73">
        <v>20</v>
      </c>
      <c r="R147" s="73">
        <v>21</v>
      </c>
      <c r="S147" s="74">
        <v>27</v>
      </c>
      <c r="T147" s="178">
        <f t="shared" si="6"/>
        <v>15.266666666666667</v>
      </c>
      <c r="U147" s="141">
        <f t="shared" si="7"/>
        <v>9.0476190476190528</v>
      </c>
    </row>
    <row r="148" spans="1:21" ht="15.5" x14ac:dyDescent="0.35">
      <c r="A148" s="54" t="s">
        <v>1153</v>
      </c>
      <c r="B148" s="170" t="s">
        <v>1154</v>
      </c>
      <c r="C148" s="143">
        <v>176.17</v>
      </c>
      <c r="D148" s="140">
        <v>100</v>
      </c>
      <c r="E148" s="72">
        <v>5</v>
      </c>
      <c r="F148" s="73">
        <v>6</v>
      </c>
      <c r="G148" s="73">
        <v>7</v>
      </c>
      <c r="H148" s="73">
        <v>7</v>
      </c>
      <c r="I148" s="73">
        <v>13</v>
      </c>
      <c r="J148" s="73">
        <v>13</v>
      </c>
      <c r="K148" s="73">
        <v>16</v>
      </c>
      <c r="L148" s="73">
        <v>16</v>
      </c>
      <c r="M148" s="73">
        <v>17</v>
      </c>
      <c r="N148" s="73">
        <v>18</v>
      </c>
      <c r="O148" s="73">
        <v>18</v>
      </c>
      <c r="P148" s="73">
        <v>19</v>
      </c>
      <c r="Q148" s="73">
        <v>19</v>
      </c>
      <c r="R148" s="73">
        <v>19</v>
      </c>
      <c r="S148" s="74">
        <v>20</v>
      </c>
      <c r="T148" s="178">
        <f t="shared" si="6"/>
        <v>14.2</v>
      </c>
      <c r="U148" s="141">
        <f t="shared" si="7"/>
        <v>1.4285714285714235</v>
      </c>
    </row>
    <row r="149" spans="1:21" ht="15.5" x14ac:dyDescent="0.35">
      <c r="A149" s="54" t="s">
        <v>1155</v>
      </c>
      <c r="B149" s="170" t="s">
        <v>1156</v>
      </c>
      <c r="C149" s="143">
        <v>402.52</v>
      </c>
      <c r="D149" s="140">
        <v>100</v>
      </c>
      <c r="E149" s="72">
        <v>9</v>
      </c>
      <c r="F149" s="73">
        <v>9</v>
      </c>
      <c r="G149" s="73">
        <v>13</v>
      </c>
      <c r="H149" s="73">
        <v>13</v>
      </c>
      <c r="I149" s="73">
        <v>15</v>
      </c>
      <c r="J149" s="73">
        <v>15</v>
      </c>
      <c r="K149" s="73">
        <v>16</v>
      </c>
      <c r="L149" s="73">
        <v>16</v>
      </c>
      <c r="M149" s="73">
        <v>16</v>
      </c>
      <c r="N149" s="73">
        <v>16</v>
      </c>
      <c r="O149" s="73">
        <v>16</v>
      </c>
      <c r="P149" s="73">
        <v>16</v>
      </c>
      <c r="Q149" s="73">
        <v>17</v>
      </c>
      <c r="R149" s="73">
        <v>17</v>
      </c>
      <c r="S149" s="74">
        <v>18</v>
      </c>
      <c r="T149" s="178">
        <f t="shared" si="6"/>
        <v>14.8</v>
      </c>
      <c r="U149" s="141">
        <f t="shared" si="7"/>
        <v>5.7142857142857197</v>
      </c>
    </row>
    <row r="150" spans="1:21" ht="15.5" x14ac:dyDescent="0.35">
      <c r="A150" s="54" t="s">
        <v>1157</v>
      </c>
      <c r="B150" s="170" t="s">
        <v>1158</v>
      </c>
      <c r="C150" s="146" t="s">
        <v>1159</v>
      </c>
      <c r="D150" s="140">
        <v>100</v>
      </c>
      <c r="E150" s="72">
        <v>2</v>
      </c>
      <c r="F150" s="73">
        <v>3</v>
      </c>
      <c r="G150" s="73">
        <v>3</v>
      </c>
      <c r="H150" s="73">
        <v>6</v>
      </c>
      <c r="I150" s="73">
        <v>9</v>
      </c>
      <c r="J150" s="73">
        <v>10</v>
      </c>
      <c r="K150" s="73">
        <v>10</v>
      </c>
      <c r="L150" s="73">
        <v>10</v>
      </c>
      <c r="M150" s="73">
        <v>13</v>
      </c>
      <c r="N150" s="73">
        <v>15</v>
      </c>
      <c r="O150" s="73">
        <v>16</v>
      </c>
      <c r="P150" s="73">
        <v>16</v>
      </c>
      <c r="Q150" s="73">
        <v>17</v>
      </c>
      <c r="R150" s="73">
        <v>20</v>
      </c>
      <c r="S150" s="74">
        <v>22</v>
      </c>
      <c r="T150" s="178">
        <f t="shared" si="6"/>
        <v>11.466666666666667</v>
      </c>
      <c r="U150" s="141">
        <f t="shared" si="7"/>
        <v>-18.095238095238095</v>
      </c>
    </row>
    <row r="151" spans="1:21" ht="15.5" x14ac:dyDescent="0.35">
      <c r="A151" s="54" t="s">
        <v>1160</v>
      </c>
      <c r="B151" s="170" t="s">
        <v>1161</v>
      </c>
      <c r="C151" s="146" t="s">
        <v>1162</v>
      </c>
      <c r="D151" s="140">
        <v>100</v>
      </c>
      <c r="E151" s="72">
        <v>3</v>
      </c>
      <c r="F151" s="73">
        <v>6</v>
      </c>
      <c r="G151" s="73">
        <v>9</v>
      </c>
      <c r="H151" s="73">
        <v>9</v>
      </c>
      <c r="I151" s="73">
        <v>10</v>
      </c>
      <c r="J151" s="73">
        <v>12</v>
      </c>
      <c r="K151" s="73">
        <v>15</v>
      </c>
      <c r="L151" s="73">
        <v>15</v>
      </c>
      <c r="M151" s="73">
        <v>15</v>
      </c>
      <c r="N151" s="73">
        <v>16</v>
      </c>
      <c r="O151" s="73">
        <v>17</v>
      </c>
      <c r="P151" s="73">
        <v>17</v>
      </c>
      <c r="Q151" s="73">
        <v>18</v>
      </c>
      <c r="R151" s="73">
        <v>18</v>
      </c>
      <c r="S151" s="74">
        <v>22</v>
      </c>
      <c r="T151" s="178">
        <f t="shared" si="6"/>
        <v>13.466666666666667</v>
      </c>
      <c r="U151" s="141">
        <f t="shared" si="7"/>
        <v>-3.8095238095238084</v>
      </c>
    </row>
    <row r="152" spans="1:21" ht="15.5" x14ac:dyDescent="0.35">
      <c r="A152" s="54" t="s">
        <v>1163</v>
      </c>
      <c r="B152" s="170" t="s">
        <v>1164</v>
      </c>
      <c r="C152" s="146" t="s">
        <v>1165</v>
      </c>
      <c r="D152" s="140">
        <v>100</v>
      </c>
      <c r="E152" s="72">
        <v>2</v>
      </c>
      <c r="F152" s="73">
        <v>2</v>
      </c>
      <c r="G152" s="73">
        <v>4</v>
      </c>
      <c r="H152" s="73">
        <v>7</v>
      </c>
      <c r="I152" s="73">
        <v>12</v>
      </c>
      <c r="J152" s="73">
        <v>12</v>
      </c>
      <c r="K152" s="73">
        <v>13</v>
      </c>
      <c r="L152" s="73">
        <v>13</v>
      </c>
      <c r="M152" s="73">
        <v>13</v>
      </c>
      <c r="N152" s="73">
        <v>14</v>
      </c>
      <c r="O152" s="73">
        <v>15</v>
      </c>
      <c r="P152" s="73">
        <v>16</v>
      </c>
      <c r="Q152" s="73">
        <v>17</v>
      </c>
      <c r="R152" s="73">
        <v>17</v>
      </c>
      <c r="S152" s="74">
        <v>21</v>
      </c>
      <c r="T152" s="178">
        <f t="shared" si="6"/>
        <v>11.866666666666667</v>
      </c>
      <c r="U152" s="141">
        <f t="shared" si="7"/>
        <v>-15.238095238095234</v>
      </c>
    </row>
    <row r="153" spans="1:21" ht="15.5" x14ac:dyDescent="0.35">
      <c r="A153" s="54" t="s">
        <v>1166</v>
      </c>
      <c r="B153" s="170" t="s">
        <v>1167</v>
      </c>
      <c r="C153" s="146" t="s">
        <v>1168</v>
      </c>
      <c r="D153" s="140">
        <v>100</v>
      </c>
      <c r="E153" s="72">
        <v>5</v>
      </c>
      <c r="F153" s="73">
        <v>8</v>
      </c>
      <c r="G153" s="73">
        <v>8</v>
      </c>
      <c r="H153" s="73">
        <v>9</v>
      </c>
      <c r="I153" s="73">
        <v>10</v>
      </c>
      <c r="J153" s="73">
        <v>11</v>
      </c>
      <c r="K153" s="73">
        <v>12</v>
      </c>
      <c r="L153" s="73">
        <v>13</v>
      </c>
      <c r="M153" s="73">
        <v>13</v>
      </c>
      <c r="N153" s="73">
        <v>15</v>
      </c>
      <c r="O153" s="73">
        <v>15</v>
      </c>
      <c r="P153" s="73">
        <v>15</v>
      </c>
      <c r="Q153" s="73">
        <v>15</v>
      </c>
      <c r="R153" s="73">
        <v>16</v>
      </c>
      <c r="S153" s="74">
        <v>16</v>
      </c>
      <c r="T153" s="178">
        <f t="shared" si="6"/>
        <v>12.066666666666666</v>
      </c>
      <c r="U153" s="141">
        <f t="shared" si="7"/>
        <v>-13.80952380952381</v>
      </c>
    </row>
    <row r="154" spans="1:21" ht="15.5" x14ac:dyDescent="0.35">
      <c r="A154" s="54" t="s">
        <v>1169</v>
      </c>
      <c r="B154" s="170" t="s">
        <v>1170</v>
      </c>
      <c r="C154" s="146" t="s">
        <v>1171</v>
      </c>
      <c r="D154" s="140">
        <v>100</v>
      </c>
      <c r="E154" s="72">
        <v>3</v>
      </c>
      <c r="F154" s="73">
        <v>8</v>
      </c>
      <c r="G154" s="73">
        <v>9</v>
      </c>
      <c r="H154" s="73">
        <v>14</v>
      </c>
      <c r="I154" s="73">
        <v>14</v>
      </c>
      <c r="J154" s="73">
        <v>15</v>
      </c>
      <c r="K154" s="73">
        <v>15</v>
      </c>
      <c r="L154" s="73">
        <v>16</v>
      </c>
      <c r="M154" s="73">
        <v>18</v>
      </c>
      <c r="N154" s="73">
        <v>18</v>
      </c>
      <c r="O154" s="73">
        <v>18</v>
      </c>
      <c r="P154" s="73">
        <v>19</v>
      </c>
      <c r="Q154" s="73">
        <v>19</v>
      </c>
      <c r="R154" s="73">
        <v>20</v>
      </c>
      <c r="S154" s="74">
        <v>21</v>
      </c>
      <c r="T154" s="178">
        <f t="shared" si="6"/>
        <v>15.133333333333333</v>
      </c>
      <c r="U154" s="141">
        <f t="shared" si="7"/>
        <v>8.0952380952380913</v>
      </c>
    </row>
    <row r="155" spans="1:21" ht="15.5" x14ac:dyDescent="0.35">
      <c r="A155" s="54" t="s">
        <v>1172</v>
      </c>
      <c r="B155" s="170" t="s">
        <v>1173</v>
      </c>
      <c r="C155" s="146" t="s">
        <v>1174</v>
      </c>
      <c r="D155" s="140">
        <v>100</v>
      </c>
      <c r="E155" s="72">
        <v>5</v>
      </c>
      <c r="F155" s="73">
        <v>8</v>
      </c>
      <c r="G155" s="73">
        <v>10</v>
      </c>
      <c r="H155" s="73">
        <v>11</v>
      </c>
      <c r="I155" s="73">
        <v>11</v>
      </c>
      <c r="J155" s="73">
        <v>15</v>
      </c>
      <c r="K155" s="73">
        <v>15</v>
      </c>
      <c r="L155" s="73">
        <v>16</v>
      </c>
      <c r="M155" s="73">
        <v>16</v>
      </c>
      <c r="N155" s="73">
        <v>16</v>
      </c>
      <c r="O155" s="73">
        <v>17</v>
      </c>
      <c r="P155" s="73">
        <v>18</v>
      </c>
      <c r="Q155" s="73">
        <v>18</v>
      </c>
      <c r="R155" s="73">
        <v>18</v>
      </c>
      <c r="S155" s="74">
        <v>20</v>
      </c>
      <c r="T155" s="178">
        <f t="shared" si="6"/>
        <v>14.266666666666667</v>
      </c>
      <c r="U155" s="141">
        <f t="shared" si="7"/>
        <v>1.9047619047619109</v>
      </c>
    </row>
    <row r="156" spans="1:21" ht="15.5" x14ac:dyDescent="0.35">
      <c r="A156" s="54" t="s">
        <v>1175</v>
      </c>
      <c r="B156" s="136" t="s">
        <v>1176</v>
      </c>
      <c r="C156" s="143">
        <v>253.26</v>
      </c>
      <c r="D156" s="140">
        <v>100</v>
      </c>
      <c r="E156" s="72">
        <v>3</v>
      </c>
      <c r="F156" s="73">
        <v>5</v>
      </c>
      <c r="G156" s="73">
        <v>7</v>
      </c>
      <c r="H156" s="73">
        <v>7</v>
      </c>
      <c r="I156" s="73">
        <v>7</v>
      </c>
      <c r="J156" s="73">
        <v>8</v>
      </c>
      <c r="K156" s="73">
        <v>8</v>
      </c>
      <c r="L156" s="73">
        <v>8</v>
      </c>
      <c r="M156" s="73">
        <v>8</v>
      </c>
      <c r="N156" s="73">
        <v>9</v>
      </c>
      <c r="O156" s="73">
        <v>12</v>
      </c>
      <c r="P156" s="73">
        <v>13</v>
      </c>
      <c r="Q156" s="73">
        <v>15</v>
      </c>
      <c r="R156" s="73">
        <v>15</v>
      </c>
      <c r="S156" s="74">
        <v>16</v>
      </c>
      <c r="T156" s="178">
        <f t="shared" si="6"/>
        <v>9.4</v>
      </c>
      <c r="U156" s="141">
        <f t="shared" si="7"/>
        <v>-32.857142857142854</v>
      </c>
    </row>
    <row r="157" spans="1:21" ht="15.5" x14ac:dyDescent="0.35">
      <c r="A157" s="54" t="s">
        <v>1177</v>
      </c>
      <c r="B157" s="136" t="s">
        <v>1178</v>
      </c>
      <c r="C157" s="143">
        <v>297.74</v>
      </c>
      <c r="D157" s="140">
        <v>100</v>
      </c>
      <c r="E157" s="72">
        <v>1</v>
      </c>
      <c r="F157" s="73">
        <v>1</v>
      </c>
      <c r="G157" s="73">
        <v>7</v>
      </c>
      <c r="H157" s="73">
        <v>9</v>
      </c>
      <c r="I157" s="73">
        <v>9</v>
      </c>
      <c r="J157" s="73">
        <v>13</v>
      </c>
      <c r="K157" s="73">
        <v>13</v>
      </c>
      <c r="L157" s="73">
        <v>14</v>
      </c>
      <c r="M157" s="73">
        <v>15</v>
      </c>
      <c r="N157" s="73">
        <v>15</v>
      </c>
      <c r="O157" s="73">
        <v>15</v>
      </c>
      <c r="P157" s="73">
        <v>16</v>
      </c>
      <c r="Q157" s="73">
        <v>17</v>
      </c>
      <c r="R157" s="73">
        <v>17</v>
      </c>
      <c r="S157" s="74">
        <v>17</v>
      </c>
      <c r="T157" s="178">
        <f t="shared" si="6"/>
        <v>11.933333333333334</v>
      </c>
      <c r="U157" s="141">
        <f t="shared" si="7"/>
        <v>-14.761904761904759</v>
      </c>
    </row>
    <row r="158" spans="1:21" ht="15.5" x14ac:dyDescent="0.35">
      <c r="A158" s="54" t="s">
        <v>1179</v>
      </c>
      <c r="B158" s="171" t="s">
        <v>1180</v>
      </c>
      <c r="C158" s="143">
        <v>416.57</v>
      </c>
      <c r="D158" s="140">
        <v>100</v>
      </c>
      <c r="E158" s="72">
        <v>5</v>
      </c>
      <c r="F158" s="73">
        <v>6</v>
      </c>
      <c r="G158" s="73">
        <v>7</v>
      </c>
      <c r="H158" s="73">
        <v>9</v>
      </c>
      <c r="I158" s="73">
        <v>10</v>
      </c>
      <c r="J158" s="73">
        <v>11</v>
      </c>
      <c r="K158" s="73">
        <v>12</v>
      </c>
      <c r="L158" s="73">
        <v>12</v>
      </c>
      <c r="M158" s="73">
        <v>14</v>
      </c>
      <c r="N158" s="73">
        <v>14</v>
      </c>
      <c r="O158" s="73">
        <v>15</v>
      </c>
      <c r="P158" s="73">
        <v>15</v>
      </c>
      <c r="Q158" s="73">
        <v>15</v>
      </c>
      <c r="R158" s="73">
        <v>16</v>
      </c>
      <c r="S158" s="74">
        <v>20</v>
      </c>
      <c r="T158" s="178">
        <f t="shared" si="6"/>
        <v>12.066666666666666</v>
      </c>
      <c r="U158" s="141">
        <f t="shared" si="7"/>
        <v>-13.80952380952381</v>
      </c>
    </row>
    <row r="159" spans="1:21" ht="15.5" x14ac:dyDescent="0.35">
      <c r="A159" s="54" t="s">
        <v>1181</v>
      </c>
      <c r="B159" s="172" t="s">
        <v>1182</v>
      </c>
      <c r="C159" s="143">
        <v>330.74</v>
      </c>
      <c r="D159" s="140">
        <v>100</v>
      </c>
      <c r="E159" s="72">
        <v>6</v>
      </c>
      <c r="F159" s="73">
        <v>9</v>
      </c>
      <c r="G159" s="73">
        <v>11</v>
      </c>
      <c r="H159" s="73">
        <v>13</v>
      </c>
      <c r="I159" s="73">
        <v>15</v>
      </c>
      <c r="J159" s="73">
        <v>15</v>
      </c>
      <c r="K159" s="73">
        <v>15</v>
      </c>
      <c r="L159" s="73">
        <v>15</v>
      </c>
      <c r="M159" s="73">
        <v>15</v>
      </c>
      <c r="N159" s="73">
        <v>16</v>
      </c>
      <c r="O159" s="73">
        <v>16</v>
      </c>
      <c r="P159" s="73">
        <v>16</v>
      </c>
      <c r="Q159" s="73">
        <v>16</v>
      </c>
      <c r="R159" s="73">
        <v>17</v>
      </c>
      <c r="S159" s="74">
        <v>18</v>
      </c>
      <c r="T159" s="178">
        <f t="shared" si="6"/>
        <v>14.2</v>
      </c>
      <c r="U159" s="141">
        <f t="shared" si="7"/>
        <v>1.4285714285714235</v>
      </c>
    </row>
    <row r="160" spans="1:21" ht="15.5" x14ac:dyDescent="0.35">
      <c r="A160" s="54" t="s">
        <v>1183</v>
      </c>
      <c r="B160" s="173" t="s">
        <v>1184</v>
      </c>
      <c r="C160" s="143">
        <v>348.42</v>
      </c>
      <c r="D160" s="140">
        <v>100</v>
      </c>
      <c r="E160" s="72">
        <v>3</v>
      </c>
      <c r="F160" s="73">
        <v>12</v>
      </c>
      <c r="G160" s="73">
        <v>12</v>
      </c>
      <c r="H160" s="73">
        <v>13</v>
      </c>
      <c r="I160" s="73">
        <v>14</v>
      </c>
      <c r="J160" s="73">
        <v>15</v>
      </c>
      <c r="K160" s="73">
        <v>16</v>
      </c>
      <c r="L160" s="73">
        <v>16</v>
      </c>
      <c r="M160" s="73">
        <v>16</v>
      </c>
      <c r="N160" s="73">
        <v>16</v>
      </c>
      <c r="O160" s="73">
        <v>16</v>
      </c>
      <c r="P160" s="73">
        <v>16</v>
      </c>
      <c r="Q160" s="73">
        <v>17</v>
      </c>
      <c r="R160" s="73">
        <v>17</v>
      </c>
      <c r="S160" s="74">
        <v>20</v>
      </c>
      <c r="T160" s="178">
        <f t="shared" si="6"/>
        <v>14.6</v>
      </c>
      <c r="U160" s="141">
        <f t="shared" si="7"/>
        <v>4.2857142857142829</v>
      </c>
    </row>
    <row r="161" spans="1:21" ht="15.5" x14ac:dyDescent="0.35">
      <c r="A161" s="54" t="s">
        <v>1185</v>
      </c>
      <c r="B161" s="173" t="s">
        <v>1186</v>
      </c>
      <c r="C161" s="143">
        <v>295.72000000000003</v>
      </c>
      <c r="D161" s="140">
        <v>100</v>
      </c>
      <c r="E161" s="72">
        <v>3</v>
      </c>
      <c r="F161" s="73">
        <v>8</v>
      </c>
      <c r="G161" s="73">
        <v>9</v>
      </c>
      <c r="H161" s="73">
        <v>10</v>
      </c>
      <c r="I161" s="73">
        <v>11</v>
      </c>
      <c r="J161" s="73">
        <v>11</v>
      </c>
      <c r="K161" s="73">
        <v>11</v>
      </c>
      <c r="L161" s="73">
        <v>14</v>
      </c>
      <c r="M161" s="73">
        <v>14</v>
      </c>
      <c r="N161" s="73">
        <v>14</v>
      </c>
      <c r="O161" s="73">
        <v>15</v>
      </c>
      <c r="P161" s="73">
        <v>16</v>
      </c>
      <c r="Q161" s="73">
        <v>16</v>
      </c>
      <c r="R161" s="73">
        <v>16</v>
      </c>
      <c r="S161" s="74">
        <v>18</v>
      </c>
      <c r="T161" s="178">
        <f t="shared" si="6"/>
        <v>12.4</v>
      </c>
      <c r="U161" s="141">
        <f t="shared" si="7"/>
        <v>-11.428571428571425</v>
      </c>
    </row>
    <row r="162" spans="1:21" ht="15.5" x14ac:dyDescent="0.35">
      <c r="A162" s="54" t="s">
        <v>1187</v>
      </c>
      <c r="B162" s="173" t="s">
        <v>1188</v>
      </c>
      <c r="C162" s="143">
        <v>338.77</v>
      </c>
      <c r="D162" s="140">
        <v>100</v>
      </c>
      <c r="E162" s="72">
        <v>8</v>
      </c>
      <c r="F162" s="73">
        <v>8</v>
      </c>
      <c r="G162" s="73">
        <v>9</v>
      </c>
      <c r="H162" s="73">
        <v>10</v>
      </c>
      <c r="I162" s="73">
        <v>12</v>
      </c>
      <c r="J162" s="73">
        <v>14</v>
      </c>
      <c r="K162" s="73">
        <v>15</v>
      </c>
      <c r="L162" s="73">
        <v>15</v>
      </c>
      <c r="M162" s="73">
        <v>15</v>
      </c>
      <c r="N162" s="73">
        <v>16</v>
      </c>
      <c r="O162" s="73">
        <v>16</v>
      </c>
      <c r="P162" s="73">
        <v>17</v>
      </c>
      <c r="Q162" s="73">
        <v>17</v>
      </c>
      <c r="R162" s="73">
        <v>18</v>
      </c>
      <c r="S162" s="74">
        <v>19</v>
      </c>
      <c r="T162" s="178">
        <f t="shared" si="6"/>
        <v>13.933333333333334</v>
      </c>
      <c r="U162" s="141">
        <f t="shared" si="7"/>
        <v>-0.4761904761904745</v>
      </c>
    </row>
    <row r="163" spans="1:21" ht="15.5" x14ac:dyDescent="0.35">
      <c r="A163" s="54" t="s">
        <v>1189</v>
      </c>
      <c r="B163" s="173" t="s">
        <v>1190</v>
      </c>
      <c r="C163" s="143">
        <v>249.7</v>
      </c>
      <c r="D163" s="140">
        <v>100</v>
      </c>
      <c r="E163" s="72">
        <v>3</v>
      </c>
      <c r="F163" s="73">
        <v>9</v>
      </c>
      <c r="G163" s="73">
        <v>10</v>
      </c>
      <c r="H163" s="73">
        <v>10</v>
      </c>
      <c r="I163" s="73">
        <v>10</v>
      </c>
      <c r="J163" s="73">
        <v>10</v>
      </c>
      <c r="K163" s="73">
        <v>10</v>
      </c>
      <c r="L163" s="73">
        <v>10</v>
      </c>
      <c r="M163" s="73">
        <v>10</v>
      </c>
      <c r="N163" s="73">
        <v>10</v>
      </c>
      <c r="O163" s="73">
        <v>10</v>
      </c>
      <c r="P163" s="73">
        <v>10</v>
      </c>
      <c r="Q163" s="73">
        <v>11</v>
      </c>
      <c r="R163" s="73">
        <v>13</v>
      </c>
      <c r="S163" s="74">
        <v>15</v>
      </c>
      <c r="T163" s="178">
        <f t="shared" si="6"/>
        <v>10.066666666666666</v>
      </c>
      <c r="U163" s="141">
        <f t="shared" si="7"/>
        <v>-28.095238095238095</v>
      </c>
    </row>
    <row r="164" spans="1:21" ht="15.5" x14ac:dyDescent="0.35">
      <c r="A164" s="54" t="s">
        <v>1191</v>
      </c>
      <c r="B164" s="173" t="s">
        <v>1192</v>
      </c>
      <c r="C164" s="143">
        <v>182.17</v>
      </c>
      <c r="D164" s="140">
        <v>100</v>
      </c>
      <c r="E164" s="72">
        <v>8</v>
      </c>
      <c r="F164" s="73">
        <v>10</v>
      </c>
      <c r="G164" s="73">
        <v>10</v>
      </c>
      <c r="H164" s="73">
        <v>10</v>
      </c>
      <c r="I164" s="73">
        <v>10</v>
      </c>
      <c r="J164" s="73">
        <v>11</v>
      </c>
      <c r="K164" s="73">
        <v>11</v>
      </c>
      <c r="L164" s="73">
        <v>11</v>
      </c>
      <c r="M164" s="73">
        <v>13</v>
      </c>
      <c r="N164" s="73">
        <v>15</v>
      </c>
      <c r="O164" s="73">
        <v>15</v>
      </c>
      <c r="P164" s="73">
        <v>17</v>
      </c>
      <c r="Q164" s="73">
        <v>19</v>
      </c>
      <c r="R164" s="73">
        <v>20</v>
      </c>
      <c r="S164" s="74">
        <v>20</v>
      </c>
      <c r="T164" s="178">
        <f t="shared" si="6"/>
        <v>13.333333333333334</v>
      </c>
      <c r="U164" s="141">
        <f t="shared" ref="U164:U171" si="8">(T164-$T$3)/$T$3*100</f>
        <v>-4.7619047619047574</v>
      </c>
    </row>
    <row r="165" spans="1:21" ht="15.5" x14ac:dyDescent="0.35">
      <c r="A165" s="54" t="s">
        <v>1193</v>
      </c>
      <c r="B165" s="173" t="s">
        <v>1194</v>
      </c>
      <c r="C165" s="146" t="s">
        <v>1195</v>
      </c>
      <c r="D165" s="140">
        <v>100</v>
      </c>
      <c r="E165" s="72">
        <v>6</v>
      </c>
      <c r="F165" s="73">
        <v>9</v>
      </c>
      <c r="G165" s="73">
        <v>11</v>
      </c>
      <c r="H165" s="73">
        <v>12</v>
      </c>
      <c r="I165" s="73">
        <v>12</v>
      </c>
      <c r="J165" s="73">
        <v>12</v>
      </c>
      <c r="K165" s="73">
        <v>12</v>
      </c>
      <c r="L165" s="73">
        <v>12</v>
      </c>
      <c r="M165" s="73">
        <v>13</v>
      </c>
      <c r="N165" s="73">
        <v>14</v>
      </c>
      <c r="O165" s="73">
        <v>14</v>
      </c>
      <c r="P165" s="73">
        <v>16</v>
      </c>
      <c r="Q165" s="73">
        <v>16</v>
      </c>
      <c r="R165" s="73">
        <v>18</v>
      </c>
      <c r="S165" s="74">
        <v>19</v>
      </c>
      <c r="T165" s="178">
        <f t="shared" si="6"/>
        <v>13.066666666666666</v>
      </c>
      <c r="U165" s="141">
        <f t="shared" si="8"/>
        <v>-6.6666666666666679</v>
      </c>
    </row>
    <row r="166" spans="1:21" ht="15.5" x14ac:dyDescent="0.35">
      <c r="A166" s="54" t="s">
        <v>1196</v>
      </c>
      <c r="B166" s="173" t="s">
        <v>1197</v>
      </c>
      <c r="C166" s="146" t="s">
        <v>1198</v>
      </c>
      <c r="D166" s="140">
        <v>100</v>
      </c>
      <c r="E166" s="72">
        <v>3</v>
      </c>
      <c r="F166" s="73">
        <v>9</v>
      </c>
      <c r="G166" s="73">
        <v>9</v>
      </c>
      <c r="H166" s="73">
        <v>10</v>
      </c>
      <c r="I166" s="73">
        <v>11</v>
      </c>
      <c r="J166" s="73">
        <v>11</v>
      </c>
      <c r="K166" s="73">
        <v>12</v>
      </c>
      <c r="L166" s="73">
        <v>13</v>
      </c>
      <c r="M166" s="73">
        <v>15</v>
      </c>
      <c r="N166" s="73">
        <v>15</v>
      </c>
      <c r="O166" s="73">
        <v>15</v>
      </c>
      <c r="P166" s="73">
        <v>15</v>
      </c>
      <c r="Q166" s="73">
        <v>15</v>
      </c>
      <c r="R166" s="73">
        <v>16</v>
      </c>
      <c r="S166" s="74">
        <v>17</v>
      </c>
      <c r="T166" s="178">
        <f t="shared" si="6"/>
        <v>12.4</v>
      </c>
      <c r="U166" s="141">
        <f t="shared" si="8"/>
        <v>-11.428571428571425</v>
      </c>
    </row>
    <row r="167" spans="1:21" ht="15.5" x14ac:dyDescent="0.35">
      <c r="A167" s="54" t="s">
        <v>1199</v>
      </c>
      <c r="B167" s="136" t="s">
        <v>1200</v>
      </c>
      <c r="C167" s="143">
        <v>475.57</v>
      </c>
      <c r="D167" s="140">
        <v>100</v>
      </c>
      <c r="E167" s="72">
        <v>5</v>
      </c>
      <c r="F167" s="73">
        <v>9</v>
      </c>
      <c r="G167" s="73">
        <v>11</v>
      </c>
      <c r="H167" s="73">
        <v>11</v>
      </c>
      <c r="I167" s="73">
        <v>16</v>
      </c>
      <c r="J167" s="73">
        <v>16</v>
      </c>
      <c r="K167" s="73">
        <v>16</v>
      </c>
      <c r="L167" s="73">
        <v>16</v>
      </c>
      <c r="M167" s="73">
        <v>17</v>
      </c>
      <c r="N167" s="73">
        <v>17</v>
      </c>
      <c r="O167" s="73">
        <v>17</v>
      </c>
      <c r="P167" s="73">
        <v>17</v>
      </c>
      <c r="Q167" s="73">
        <v>19</v>
      </c>
      <c r="R167" s="73">
        <v>20</v>
      </c>
      <c r="S167" s="74">
        <v>20</v>
      </c>
      <c r="T167" s="178">
        <f t="shared" si="6"/>
        <v>15.133333333333333</v>
      </c>
      <c r="U167" s="141">
        <f t="shared" si="8"/>
        <v>8.0952380952380913</v>
      </c>
    </row>
    <row r="168" spans="1:21" ht="15.5" x14ac:dyDescent="0.35">
      <c r="A168" s="54" t="s">
        <v>1201</v>
      </c>
      <c r="B168" s="136" t="s">
        <v>1202</v>
      </c>
      <c r="C168" s="143">
        <v>319.39999999999998</v>
      </c>
      <c r="D168" s="140">
        <v>100</v>
      </c>
      <c r="E168" s="72">
        <v>4</v>
      </c>
      <c r="F168" s="73">
        <v>6</v>
      </c>
      <c r="G168" s="73">
        <v>7</v>
      </c>
      <c r="H168" s="73">
        <v>11</v>
      </c>
      <c r="I168" s="73">
        <v>11</v>
      </c>
      <c r="J168" s="73">
        <v>12</v>
      </c>
      <c r="K168" s="73">
        <v>13</v>
      </c>
      <c r="L168" s="73">
        <v>13</v>
      </c>
      <c r="M168" s="73">
        <v>16</v>
      </c>
      <c r="N168" s="73">
        <v>16</v>
      </c>
      <c r="O168" s="73">
        <v>17</v>
      </c>
      <c r="P168" s="73">
        <v>19</v>
      </c>
      <c r="Q168" s="73">
        <v>19</v>
      </c>
      <c r="R168" s="73">
        <v>20</v>
      </c>
      <c r="S168" s="74">
        <v>20</v>
      </c>
      <c r="T168" s="178">
        <f t="shared" si="6"/>
        <v>13.6</v>
      </c>
      <c r="U168" s="141">
        <f t="shared" si="8"/>
        <v>-2.8571428571428599</v>
      </c>
    </row>
    <row r="169" spans="1:21" ht="15.5" x14ac:dyDescent="0.35">
      <c r="A169" s="54" t="s">
        <v>1203</v>
      </c>
      <c r="B169" s="174" t="s">
        <v>1204</v>
      </c>
      <c r="C169" s="143">
        <v>357.49</v>
      </c>
      <c r="D169" s="140">
        <v>100</v>
      </c>
      <c r="E169" s="72">
        <v>2</v>
      </c>
      <c r="F169" s="73">
        <v>4</v>
      </c>
      <c r="G169" s="73">
        <v>4</v>
      </c>
      <c r="H169" s="73">
        <v>4</v>
      </c>
      <c r="I169" s="73">
        <v>11</v>
      </c>
      <c r="J169" s="73">
        <v>13</v>
      </c>
      <c r="K169" s="73">
        <v>13</v>
      </c>
      <c r="L169" s="73">
        <v>16</v>
      </c>
      <c r="M169" s="73">
        <v>16</v>
      </c>
      <c r="N169" s="73">
        <v>17</v>
      </c>
      <c r="O169" s="73">
        <v>17</v>
      </c>
      <c r="P169" s="73">
        <v>17</v>
      </c>
      <c r="Q169" s="73">
        <v>17</v>
      </c>
      <c r="R169" s="73">
        <v>17</v>
      </c>
      <c r="S169" s="74">
        <v>17</v>
      </c>
      <c r="T169" s="178">
        <f t="shared" si="6"/>
        <v>12.333333333333334</v>
      </c>
      <c r="U169" s="141">
        <f t="shared" si="8"/>
        <v>-11.9047619047619</v>
      </c>
    </row>
    <row r="170" spans="1:21" ht="15.5" x14ac:dyDescent="0.35">
      <c r="A170" s="54" t="s">
        <v>1205</v>
      </c>
      <c r="B170" s="175" t="s">
        <v>1206</v>
      </c>
      <c r="C170" s="143">
        <v>427.96</v>
      </c>
      <c r="D170" s="140">
        <v>100</v>
      </c>
      <c r="E170" s="72">
        <v>5</v>
      </c>
      <c r="F170" s="73">
        <v>5</v>
      </c>
      <c r="G170" s="73">
        <v>5</v>
      </c>
      <c r="H170" s="73">
        <v>6</v>
      </c>
      <c r="I170" s="73">
        <v>12</v>
      </c>
      <c r="J170" s="73">
        <v>13</v>
      </c>
      <c r="K170" s="73">
        <v>13</v>
      </c>
      <c r="L170" s="73">
        <v>15</v>
      </c>
      <c r="M170" s="73">
        <v>15</v>
      </c>
      <c r="N170" s="73">
        <v>15</v>
      </c>
      <c r="O170" s="73">
        <v>16</v>
      </c>
      <c r="P170" s="73">
        <v>16</v>
      </c>
      <c r="Q170" s="73">
        <v>17</v>
      </c>
      <c r="R170" s="73">
        <v>17</v>
      </c>
      <c r="S170" s="74">
        <v>19</v>
      </c>
      <c r="T170" s="178">
        <f t="shared" si="6"/>
        <v>12.6</v>
      </c>
      <c r="U170" s="141">
        <f t="shared" si="8"/>
        <v>-10.000000000000002</v>
      </c>
    </row>
    <row r="171" spans="1:21" ht="15.5" x14ac:dyDescent="0.35">
      <c r="A171" s="54" t="s">
        <v>1207</v>
      </c>
      <c r="B171" s="175" t="s">
        <v>1208</v>
      </c>
      <c r="C171" s="143">
        <v>396.51</v>
      </c>
      <c r="D171" s="140">
        <v>100</v>
      </c>
      <c r="E171" s="72">
        <v>8</v>
      </c>
      <c r="F171" s="73">
        <v>10</v>
      </c>
      <c r="G171" s="73">
        <v>10</v>
      </c>
      <c r="H171" s="73">
        <v>13</v>
      </c>
      <c r="I171" s="73">
        <v>13</v>
      </c>
      <c r="J171" s="73">
        <v>13</v>
      </c>
      <c r="K171" s="73">
        <v>14</v>
      </c>
      <c r="L171" s="73">
        <v>15</v>
      </c>
      <c r="M171" s="73">
        <v>15</v>
      </c>
      <c r="N171" s="73">
        <v>15</v>
      </c>
      <c r="O171" s="73">
        <v>15</v>
      </c>
      <c r="P171" s="73">
        <v>16</v>
      </c>
      <c r="Q171" s="73">
        <v>18</v>
      </c>
      <c r="R171" s="73">
        <v>18</v>
      </c>
      <c r="S171" s="74">
        <v>19</v>
      </c>
      <c r="T171" s="178">
        <f t="shared" si="6"/>
        <v>14.133333333333333</v>
      </c>
      <c r="U171" s="141">
        <f t="shared" si="8"/>
        <v>0.952380952380949</v>
      </c>
    </row>
  </sheetData>
  <mergeCells count="7">
    <mergeCell ref="U1:U2"/>
    <mergeCell ref="E1:S1"/>
    <mergeCell ref="A1:A2"/>
    <mergeCell ref="B1:B2"/>
    <mergeCell ref="C1:C2"/>
    <mergeCell ref="D1:D2"/>
    <mergeCell ref="T1:T2"/>
  </mergeCells>
  <phoneticPr fontId="2" type="noConversion"/>
  <conditionalFormatting sqref="C50 C57:C65 C90:C94 C100:C102">
    <cfRule type="expression" dxfId="21" priority="1" stopIfTrue="1">
      <formula>AND(SUMPRODUCT(IFERROR(1*((#REF!&amp;"x")=(C50&amp;"x")),0))&gt;1,NOT(ISBLANK(C50)))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33"/>
  <sheetViews>
    <sheetView zoomScale="70" zoomScaleNormal="70" workbookViewId="0">
      <selection activeCell="E1" sqref="E1:S1"/>
    </sheetView>
  </sheetViews>
  <sheetFormatPr defaultColWidth="11.58203125" defaultRowHeight="14" x14ac:dyDescent="0.3"/>
  <cols>
    <col min="1" max="1" width="28.75" style="179" customWidth="1"/>
    <col min="2" max="2" width="14.75" style="179" customWidth="1"/>
    <col min="3" max="3" width="17.6640625" style="179" customWidth="1"/>
    <col min="4" max="4" width="18.33203125" style="179" customWidth="1"/>
    <col min="5" max="5" width="5.4140625" style="179" customWidth="1"/>
    <col min="6" max="6" width="3.4140625" style="179" customWidth="1"/>
    <col min="7" max="7" width="5.25" style="179" customWidth="1"/>
    <col min="8" max="8" width="5.9140625" style="179" customWidth="1"/>
    <col min="9" max="9" width="4.5" style="179" customWidth="1"/>
    <col min="10" max="10" width="6.5" style="179" customWidth="1"/>
    <col min="11" max="11" width="6" style="179" customWidth="1"/>
    <col min="12" max="13" width="5.75" style="179" customWidth="1"/>
    <col min="14" max="14" width="5.1640625" style="179" customWidth="1"/>
    <col min="15" max="15" width="5.75" style="179" customWidth="1"/>
    <col min="16" max="16" width="6.1640625" style="179" customWidth="1"/>
    <col min="17" max="17" width="6.75" style="179" customWidth="1"/>
    <col min="18" max="18" width="5.6640625" style="179" customWidth="1"/>
    <col min="19" max="19" width="5.4140625" style="179" customWidth="1"/>
    <col min="20" max="20" width="17.1640625" style="179" customWidth="1"/>
    <col min="21" max="21" width="16.6640625" style="179" customWidth="1"/>
    <col min="22" max="16384" width="11.58203125" style="179"/>
  </cols>
  <sheetData>
    <row r="1" spans="1:21" ht="15" x14ac:dyDescent="0.3">
      <c r="A1" s="51"/>
      <c r="B1" s="51"/>
      <c r="C1" s="51"/>
      <c r="D1" s="51"/>
      <c r="E1" s="12" t="s">
        <v>2398</v>
      </c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51"/>
      <c r="U1" s="51"/>
    </row>
    <row r="2" spans="1:21" ht="15" x14ac:dyDescent="0.3">
      <c r="A2" s="52" t="s">
        <v>0</v>
      </c>
      <c r="B2" s="52" t="s">
        <v>1</v>
      </c>
      <c r="C2" s="52" t="s">
        <v>2</v>
      </c>
      <c r="D2" s="52" t="s">
        <v>3</v>
      </c>
      <c r="E2" s="80" t="s">
        <v>2383</v>
      </c>
      <c r="F2" s="81" t="s">
        <v>2384</v>
      </c>
      <c r="G2" s="81" t="s">
        <v>2385</v>
      </c>
      <c r="H2" s="81" t="s">
        <v>2386</v>
      </c>
      <c r="I2" s="81" t="s">
        <v>2387</v>
      </c>
      <c r="J2" s="81" t="s">
        <v>2388</v>
      </c>
      <c r="K2" s="81" t="s">
        <v>2389</v>
      </c>
      <c r="L2" s="81" t="s">
        <v>2390</v>
      </c>
      <c r="M2" s="81" t="s">
        <v>2391</v>
      </c>
      <c r="N2" s="81" t="s">
        <v>2392</v>
      </c>
      <c r="O2" s="81" t="s">
        <v>2393</v>
      </c>
      <c r="P2" s="81" t="s">
        <v>2394</v>
      </c>
      <c r="Q2" s="81" t="s">
        <v>2395</v>
      </c>
      <c r="R2" s="81" t="s">
        <v>2396</v>
      </c>
      <c r="S2" s="82" t="s">
        <v>2397</v>
      </c>
      <c r="T2" s="53" t="s">
        <v>4</v>
      </c>
      <c r="U2" s="53" t="s">
        <v>5</v>
      </c>
    </row>
    <row r="3" spans="1:21" ht="15.5" x14ac:dyDescent="0.3">
      <c r="A3" s="20" t="s">
        <v>6</v>
      </c>
      <c r="B3" s="20"/>
      <c r="C3" s="20"/>
      <c r="D3" s="20">
        <v>0</v>
      </c>
      <c r="E3" s="125">
        <v>1</v>
      </c>
      <c r="F3" s="126">
        <v>7</v>
      </c>
      <c r="G3" s="126">
        <v>8</v>
      </c>
      <c r="H3" s="126">
        <v>12</v>
      </c>
      <c r="I3" s="126">
        <v>13</v>
      </c>
      <c r="J3" s="126">
        <v>14</v>
      </c>
      <c r="K3" s="126">
        <v>15</v>
      </c>
      <c r="L3" s="126">
        <v>16</v>
      </c>
      <c r="M3" s="126">
        <v>17</v>
      </c>
      <c r="N3" s="126">
        <v>17</v>
      </c>
      <c r="O3" s="126">
        <v>17</v>
      </c>
      <c r="P3" s="126">
        <v>18</v>
      </c>
      <c r="Q3" s="126">
        <v>18</v>
      </c>
      <c r="R3" s="126">
        <v>19</v>
      </c>
      <c r="S3" s="127">
        <v>26</v>
      </c>
      <c r="T3" s="24">
        <f>AVERAGE(E3:S3)</f>
        <v>14.533333333333333</v>
      </c>
      <c r="U3" s="24"/>
    </row>
    <row r="4" spans="1:21" ht="15.5" x14ac:dyDescent="0.3">
      <c r="A4" s="20" t="s">
        <v>1209</v>
      </c>
      <c r="B4" s="90" t="s">
        <v>1210</v>
      </c>
      <c r="C4" s="24" t="s">
        <v>1211</v>
      </c>
      <c r="D4" s="20">
        <v>100</v>
      </c>
      <c r="E4" s="125">
        <v>2</v>
      </c>
      <c r="F4" s="126">
        <v>4</v>
      </c>
      <c r="G4" s="126">
        <v>10</v>
      </c>
      <c r="H4" s="126">
        <v>14</v>
      </c>
      <c r="I4" s="126">
        <v>15</v>
      </c>
      <c r="J4" s="126">
        <v>15</v>
      </c>
      <c r="K4" s="126">
        <v>15</v>
      </c>
      <c r="L4" s="126">
        <v>16</v>
      </c>
      <c r="M4" s="126">
        <v>16</v>
      </c>
      <c r="N4" s="126">
        <v>16</v>
      </c>
      <c r="O4" s="126">
        <v>17</v>
      </c>
      <c r="P4" s="126">
        <v>18</v>
      </c>
      <c r="Q4" s="126">
        <v>18</v>
      </c>
      <c r="R4" s="126">
        <v>18</v>
      </c>
      <c r="S4" s="127">
        <v>21</v>
      </c>
      <c r="T4" s="24">
        <f t="shared" ref="T4:T33" si="0">AVERAGE(E4:S4)</f>
        <v>14.333333333333334</v>
      </c>
      <c r="U4" s="24">
        <f>(T4-14.53)/14.53*100</f>
        <v>-1.353521449873816</v>
      </c>
    </row>
    <row r="5" spans="1:21" ht="15.5" x14ac:dyDescent="0.3">
      <c r="A5" s="20" t="s">
        <v>1212</v>
      </c>
      <c r="B5" s="90" t="s">
        <v>1213</v>
      </c>
      <c r="C5" s="24" t="s">
        <v>1214</v>
      </c>
      <c r="D5" s="20">
        <v>100</v>
      </c>
      <c r="E5" s="125">
        <v>9</v>
      </c>
      <c r="F5" s="126">
        <v>9</v>
      </c>
      <c r="G5" s="126">
        <v>15</v>
      </c>
      <c r="H5" s="126">
        <v>15</v>
      </c>
      <c r="I5" s="126">
        <v>15</v>
      </c>
      <c r="J5" s="126">
        <v>16</v>
      </c>
      <c r="K5" s="126">
        <v>16</v>
      </c>
      <c r="L5" s="126">
        <v>16</v>
      </c>
      <c r="M5" s="126">
        <v>16</v>
      </c>
      <c r="N5" s="126">
        <v>16</v>
      </c>
      <c r="O5" s="126">
        <v>19</v>
      </c>
      <c r="P5" s="126">
        <v>19</v>
      </c>
      <c r="Q5" s="126">
        <v>19</v>
      </c>
      <c r="R5" s="126">
        <v>20</v>
      </c>
      <c r="S5" s="127">
        <v>21</v>
      </c>
      <c r="T5" s="24">
        <f t="shared" si="0"/>
        <v>16.066666666666666</v>
      </c>
      <c r="U5" s="24">
        <f t="shared" ref="U5:U33" si="1">(T5-14.53)/14.53*100</f>
        <v>10.575820142234461</v>
      </c>
    </row>
    <row r="6" spans="1:21" ht="15.5" x14ac:dyDescent="0.3">
      <c r="A6" s="20" t="s">
        <v>1215</v>
      </c>
      <c r="B6" s="90" t="s">
        <v>1216</v>
      </c>
      <c r="C6" s="24" t="s">
        <v>1217</v>
      </c>
      <c r="D6" s="20">
        <v>100</v>
      </c>
      <c r="E6" s="125">
        <v>6</v>
      </c>
      <c r="F6" s="126">
        <v>10</v>
      </c>
      <c r="G6" s="126">
        <v>10</v>
      </c>
      <c r="H6" s="126">
        <v>10</v>
      </c>
      <c r="I6" s="126">
        <v>10</v>
      </c>
      <c r="J6" s="126">
        <v>10</v>
      </c>
      <c r="K6" s="126">
        <v>10</v>
      </c>
      <c r="L6" s="126">
        <v>10</v>
      </c>
      <c r="M6" s="126">
        <v>10</v>
      </c>
      <c r="N6" s="126">
        <v>10</v>
      </c>
      <c r="O6" s="126">
        <v>10</v>
      </c>
      <c r="P6" s="126">
        <v>10</v>
      </c>
      <c r="Q6" s="126">
        <v>10</v>
      </c>
      <c r="R6" s="126">
        <v>10</v>
      </c>
      <c r="S6" s="127">
        <v>10</v>
      </c>
      <c r="T6" s="24">
        <f t="shared" si="0"/>
        <v>9.7333333333333325</v>
      </c>
      <c r="U6" s="24">
        <f t="shared" si="1"/>
        <v>-33.012158752007345</v>
      </c>
    </row>
    <row r="7" spans="1:21" ht="15.5" x14ac:dyDescent="0.3">
      <c r="A7" s="20" t="s">
        <v>1218</v>
      </c>
      <c r="B7" s="90" t="s">
        <v>1219</v>
      </c>
      <c r="C7" s="24" t="s">
        <v>1220</v>
      </c>
      <c r="D7" s="20">
        <v>100</v>
      </c>
      <c r="E7" s="125">
        <v>4</v>
      </c>
      <c r="F7" s="126">
        <v>10</v>
      </c>
      <c r="G7" s="126">
        <v>10</v>
      </c>
      <c r="H7" s="126">
        <v>10</v>
      </c>
      <c r="I7" s="126">
        <v>10</v>
      </c>
      <c r="J7" s="126">
        <v>10</v>
      </c>
      <c r="K7" s="126">
        <v>10</v>
      </c>
      <c r="L7" s="126">
        <v>10</v>
      </c>
      <c r="M7" s="126">
        <v>10</v>
      </c>
      <c r="N7" s="126">
        <v>10</v>
      </c>
      <c r="O7" s="126">
        <v>10</v>
      </c>
      <c r="P7" s="126">
        <v>10</v>
      </c>
      <c r="Q7" s="126">
        <v>10</v>
      </c>
      <c r="R7" s="126">
        <v>10</v>
      </c>
      <c r="S7" s="127">
        <v>10</v>
      </c>
      <c r="T7" s="24">
        <f t="shared" si="0"/>
        <v>9.6</v>
      </c>
      <c r="U7" s="24">
        <f t="shared" si="1"/>
        <v>-33.929800412938746</v>
      </c>
    </row>
    <row r="8" spans="1:21" ht="15.5" x14ac:dyDescent="0.3">
      <c r="A8" s="20" t="s">
        <v>1221</v>
      </c>
      <c r="B8" s="90" t="s">
        <v>1222</v>
      </c>
      <c r="C8" s="24" t="s">
        <v>1223</v>
      </c>
      <c r="D8" s="20">
        <v>100</v>
      </c>
      <c r="E8" s="125">
        <v>4</v>
      </c>
      <c r="F8" s="126">
        <v>6</v>
      </c>
      <c r="G8" s="126">
        <v>9</v>
      </c>
      <c r="H8" s="126">
        <v>10</v>
      </c>
      <c r="I8" s="126">
        <v>10</v>
      </c>
      <c r="J8" s="126">
        <v>10</v>
      </c>
      <c r="K8" s="126">
        <v>10</v>
      </c>
      <c r="L8" s="126">
        <v>10</v>
      </c>
      <c r="M8" s="126">
        <v>10</v>
      </c>
      <c r="N8" s="126">
        <v>10</v>
      </c>
      <c r="O8" s="126">
        <v>10</v>
      </c>
      <c r="P8" s="126">
        <v>10</v>
      </c>
      <c r="Q8" s="126">
        <v>10</v>
      </c>
      <c r="R8" s="126">
        <v>10</v>
      </c>
      <c r="S8" s="127">
        <v>10</v>
      </c>
      <c r="T8" s="24">
        <f t="shared" si="0"/>
        <v>9.2666666666666675</v>
      </c>
      <c r="U8" s="24">
        <f t="shared" si="1"/>
        <v>-36.223904565267254</v>
      </c>
    </row>
    <row r="9" spans="1:21" ht="15.5" x14ac:dyDescent="0.3">
      <c r="A9" s="20" t="s">
        <v>1224</v>
      </c>
      <c r="B9" s="90" t="s">
        <v>1225</v>
      </c>
      <c r="C9" s="24">
        <v>529.45000000000005</v>
      </c>
      <c r="D9" s="20">
        <v>100</v>
      </c>
      <c r="E9" s="125">
        <v>3</v>
      </c>
      <c r="F9" s="126">
        <v>12</v>
      </c>
      <c r="G9" s="126">
        <v>13</v>
      </c>
      <c r="H9" s="126">
        <v>15</v>
      </c>
      <c r="I9" s="126">
        <v>16</v>
      </c>
      <c r="J9" s="126">
        <v>16</v>
      </c>
      <c r="K9" s="126">
        <v>17</v>
      </c>
      <c r="L9" s="126">
        <v>17</v>
      </c>
      <c r="M9" s="126">
        <v>18</v>
      </c>
      <c r="N9" s="126">
        <v>18</v>
      </c>
      <c r="O9" s="126">
        <v>18</v>
      </c>
      <c r="P9" s="126">
        <v>19</v>
      </c>
      <c r="Q9" s="126">
        <v>20</v>
      </c>
      <c r="R9" s="126">
        <v>20</v>
      </c>
      <c r="S9" s="127">
        <v>21</v>
      </c>
      <c r="T9" s="24">
        <f t="shared" si="0"/>
        <v>16.2</v>
      </c>
      <c r="U9" s="24">
        <f t="shared" si="1"/>
        <v>11.493461803165864</v>
      </c>
    </row>
    <row r="10" spans="1:21" ht="15.5" x14ac:dyDescent="0.3">
      <c r="A10" s="20" t="s">
        <v>1226</v>
      </c>
      <c r="B10" s="20" t="s">
        <v>1227</v>
      </c>
      <c r="C10" s="24">
        <v>242.23</v>
      </c>
      <c r="D10" s="20">
        <v>100</v>
      </c>
      <c r="E10" s="125">
        <v>3</v>
      </c>
      <c r="F10" s="126">
        <v>10</v>
      </c>
      <c r="G10" s="126">
        <v>10</v>
      </c>
      <c r="H10" s="126">
        <v>10</v>
      </c>
      <c r="I10" s="126">
        <v>10</v>
      </c>
      <c r="J10" s="126">
        <v>10</v>
      </c>
      <c r="K10" s="126">
        <v>10</v>
      </c>
      <c r="L10" s="126">
        <v>10</v>
      </c>
      <c r="M10" s="126">
        <v>10</v>
      </c>
      <c r="N10" s="126">
        <v>10</v>
      </c>
      <c r="O10" s="126">
        <v>10</v>
      </c>
      <c r="P10" s="126">
        <v>10</v>
      </c>
      <c r="Q10" s="126">
        <v>10</v>
      </c>
      <c r="R10" s="126">
        <v>10</v>
      </c>
      <c r="S10" s="127">
        <v>10</v>
      </c>
      <c r="T10" s="24">
        <f t="shared" si="0"/>
        <v>9.5333333333333332</v>
      </c>
      <c r="U10" s="24">
        <f t="shared" si="1"/>
        <v>-34.388621243404451</v>
      </c>
    </row>
    <row r="11" spans="1:21" ht="15.5" x14ac:dyDescent="0.3">
      <c r="A11" s="20" t="s">
        <v>1228</v>
      </c>
      <c r="B11" s="21" t="s">
        <v>1229</v>
      </c>
      <c r="C11" s="24">
        <v>315.67</v>
      </c>
      <c r="D11" s="20">
        <v>100</v>
      </c>
      <c r="E11" s="125">
        <v>4</v>
      </c>
      <c r="F11" s="126">
        <v>4</v>
      </c>
      <c r="G11" s="126">
        <v>4</v>
      </c>
      <c r="H11" s="126">
        <v>4</v>
      </c>
      <c r="I11" s="126">
        <v>5</v>
      </c>
      <c r="J11" s="126">
        <v>5</v>
      </c>
      <c r="K11" s="126">
        <v>6</v>
      </c>
      <c r="L11" s="126">
        <v>6</v>
      </c>
      <c r="M11" s="126">
        <v>6</v>
      </c>
      <c r="N11" s="126">
        <v>6</v>
      </c>
      <c r="O11" s="126">
        <v>6</v>
      </c>
      <c r="P11" s="126">
        <v>6</v>
      </c>
      <c r="Q11" s="126">
        <v>7</v>
      </c>
      <c r="R11" s="126">
        <v>7</v>
      </c>
      <c r="S11" s="127">
        <v>7</v>
      </c>
      <c r="T11" s="24">
        <f t="shared" si="0"/>
        <v>5.5333333333333332</v>
      </c>
      <c r="U11" s="24">
        <f t="shared" si="1"/>
        <v>-61.917871071346639</v>
      </c>
    </row>
    <row r="12" spans="1:21" ht="15.5" x14ac:dyDescent="0.3">
      <c r="A12" s="20" t="s">
        <v>1230</v>
      </c>
      <c r="B12" s="21" t="s">
        <v>1231</v>
      </c>
      <c r="C12" s="24">
        <v>720.96</v>
      </c>
      <c r="D12" s="20">
        <v>100</v>
      </c>
      <c r="E12" s="125">
        <v>14</v>
      </c>
      <c r="F12" s="126">
        <v>15</v>
      </c>
      <c r="G12" s="126">
        <v>15</v>
      </c>
      <c r="H12" s="126">
        <v>15</v>
      </c>
      <c r="I12" s="126">
        <v>16</v>
      </c>
      <c r="J12" s="126">
        <v>16</v>
      </c>
      <c r="K12" s="126">
        <v>16</v>
      </c>
      <c r="L12" s="126">
        <v>16</v>
      </c>
      <c r="M12" s="126">
        <v>17</v>
      </c>
      <c r="N12" s="126">
        <v>18</v>
      </c>
      <c r="O12" s="126">
        <v>18</v>
      </c>
      <c r="P12" s="126">
        <v>18</v>
      </c>
      <c r="Q12" s="126">
        <v>20</v>
      </c>
      <c r="R12" s="126">
        <v>22</v>
      </c>
      <c r="S12" s="127">
        <v>23</v>
      </c>
      <c r="T12" s="24">
        <f t="shared" si="0"/>
        <v>17.266666666666666</v>
      </c>
      <c r="U12" s="24">
        <f t="shared" si="1"/>
        <v>18.834595090617114</v>
      </c>
    </row>
    <row r="13" spans="1:21" ht="15.5" x14ac:dyDescent="0.3">
      <c r="A13" s="20" t="s">
        <v>1232</v>
      </c>
      <c r="B13" s="21" t="s">
        <v>1233</v>
      </c>
      <c r="C13" s="22">
        <v>224.21</v>
      </c>
      <c r="D13" s="20">
        <v>100</v>
      </c>
      <c r="E13" s="125">
        <v>5</v>
      </c>
      <c r="F13" s="126">
        <v>11</v>
      </c>
      <c r="G13" s="126">
        <v>11</v>
      </c>
      <c r="H13" s="126">
        <v>15</v>
      </c>
      <c r="I13" s="126">
        <v>16</v>
      </c>
      <c r="J13" s="126">
        <v>17</v>
      </c>
      <c r="K13" s="126">
        <v>17</v>
      </c>
      <c r="L13" s="126">
        <v>18</v>
      </c>
      <c r="M13" s="126">
        <v>18</v>
      </c>
      <c r="N13" s="126">
        <v>18</v>
      </c>
      <c r="O13" s="126">
        <v>18</v>
      </c>
      <c r="P13" s="126">
        <v>18</v>
      </c>
      <c r="Q13" s="126">
        <v>19</v>
      </c>
      <c r="R13" s="126">
        <v>19</v>
      </c>
      <c r="S13" s="127">
        <v>21</v>
      </c>
      <c r="T13" s="24">
        <f t="shared" si="0"/>
        <v>16.066666666666666</v>
      </c>
      <c r="U13" s="24">
        <f t="shared" si="1"/>
        <v>10.575820142234461</v>
      </c>
    </row>
    <row r="14" spans="1:21" ht="15.5" x14ac:dyDescent="0.3">
      <c r="A14" s="20" t="s">
        <v>1234</v>
      </c>
      <c r="B14" s="21" t="s">
        <v>1235</v>
      </c>
      <c r="C14" s="22">
        <v>420.46</v>
      </c>
      <c r="D14" s="20">
        <v>100</v>
      </c>
      <c r="E14" s="125">
        <v>13</v>
      </c>
      <c r="F14" s="126">
        <v>15</v>
      </c>
      <c r="G14" s="126">
        <v>16</v>
      </c>
      <c r="H14" s="126">
        <v>16</v>
      </c>
      <c r="I14" s="126">
        <v>17</v>
      </c>
      <c r="J14" s="126">
        <v>17</v>
      </c>
      <c r="K14" s="126">
        <v>17</v>
      </c>
      <c r="L14" s="126">
        <v>18</v>
      </c>
      <c r="M14" s="126">
        <v>18</v>
      </c>
      <c r="N14" s="126">
        <v>18</v>
      </c>
      <c r="O14" s="126">
        <v>18</v>
      </c>
      <c r="P14" s="126">
        <v>19</v>
      </c>
      <c r="Q14" s="126">
        <v>20</v>
      </c>
      <c r="R14" s="126">
        <v>21</v>
      </c>
      <c r="S14" s="127">
        <v>22</v>
      </c>
      <c r="T14" s="24">
        <f t="shared" si="0"/>
        <v>17.666666666666668</v>
      </c>
      <c r="U14" s="24">
        <f t="shared" si="1"/>
        <v>21.587520073411344</v>
      </c>
    </row>
    <row r="15" spans="1:21" ht="15.5" x14ac:dyDescent="0.3">
      <c r="A15" s="20" t="s">
        <v>1236</v>
      </c>
      <c r="B15" s="21" t="s">
        <v>1237</v>
      </c>
      <c r="C15" s="22">
        <v>283.24</v>
      </c>
      <c r="D15" s="20">
        <v>100</v>
      </c>
      <c r="E15" s="125">
        <v>3</v>
      </c>
      <c r="F15" s="126">
        <v>7</v>
      </c>
      <c r="G15" s="126">
        <v>12</v>
      </c>
      <c r="H15" s="126">
        <v>15</v>
      </c>
      <c r="I15" s="126">
        <v>17</v>
      </c>
      <c r="J15" s="126">
        <v>18</v>
      </c>
      <c r="K15" s="126">
        <v>19</v>
      </c>
      <c r="L15" s="126">
        <v>19</v>
      </c>
      <c r="M15" s="126">
        <v>20</v>
      </c>
      <c r="N15" s="126">
        <v>21</v>
      </c>
      <c r="O15" s="126">
        <v>21</v>
      </c>
      <c r="P15" s="126">
        <v>21</v>
      </c>
      <c r="Q15" s="126">
        <v>22</v>
      </c>
      <c r="R15" s="126">
        <v>24</v>
      </c>
      <c r="S15" s="127">
        <v>24</v>
      </c>
      <c r="T15" s="24">
        <f t="shared" si="0"/>
        <v>17.533333333333335</v>
      </c>
      <c r="U15" s="24">
        <f t="shared" si="1"/>
        <v>20.669878412479946</v>
      </c>
    </row>
    <row r="16" spans="1:21" ht="15.5" x14ac:dyDescent="0.3">
      <c r="A16" s="20" t="s">
        <v>1238</v>
      </c>
      <c r="B16" s="21" t="s">
        <v>1239</v>
      </c>
      <c r="C16" s="24">
        <v>519.44000000000005</v>
      </c>
      <c r="D16" s="20">
        <v>100</v>
      </c>
      <c r="E16" s="125">
        <v>17</v>
      </c>
      <c r="F16" s="126">
        <v>17</v>
      </c>
      <c r="G16" s="126">
        <v>18</v>
      </c>
      <c r="H16" s="126">
        <v>18</v>
      </c>
      <c r="I16" s="126">
        <v>19</v>
      </c>
      <c r="J16" s="126">
        <v>19</v>
      </c>
      <c r="K16" s="126">
        <v>19</v>
      </c>
      <c r="L16" s="126">
        <v>19</v>
      </c>
      <c r="M16" s="126">
        <v>21</v>
      </c>
      <c r="N16" s="126">
        <v>21</v>
      </c>
      <c r="O16" s="126">
        <v>21</v>
      </c>
      <c r="P16" s="126">
        <v>22</v>
      </c>
      <c r="Q16" s="126">
        <v>23</v>
      </c>
      <c r="R16" s="126">
        <v>25</v>
      </c>
      <c r="S16" s="127">
        <v>25</v>
      </c>
      <c r="T16" s="24">
        <f t="shared" si="0"/>
        <v>20.266666666666666</v>
      </c>
      <c r="U16" s="24">
        <f t="shared" si="1"/>
        <v>39.481532461573757</v>
      </c>
    </row>
    <row r="17" spans="1:21" ht="15.5" x14ac:dyDescent="0.3">
      <c r="A17" s="20" t="s">
        <v>1240</v>
      </c>
      <c r="B17" s="20" t="s">
        <v>1241</v>
      </c>
      <c r="C17" s="22">
        <v>482.51</v>
      </c>
      <c r="D17" s="20">
        <v>100</v>
      </c>
      <c r="E17" s="125">
        <v>10</v>
      </c>
      <c r="F17" s="126">
        <v>10</v>
      </c>
      <c r="G17" s="126">
        <v>10</v>
      </c>
      <c r="H17" s="126">
        <v>11</v>
      </c>
      <c r="I17" s="126">
        <v>12</v>
      </c>
      <c r="J17" s="126">
        <v>15</v>
      </c>
      <c r="K17" s="126">
        <v>17</v>
      </c>
      <c r="L17" s="126">
        <v>17</v>
      </c>
      <c r="M17" s="126">
        <v>17</v>
      </c>
      <c r="N17" s="126">
        <v>17</v>
      </c>
      <c r="O17" s="126">
        <v>17</v>
      </c>
      <c r="P17" s="126">
        <v>18</v>
      </c>
      <c r="Q17" s="126">
        <v>18</v>
      </c>
      <c r="R17" s="126">
        <v>19</v>
      </c>
      <c r="S17" s="127">
        <v>22</v>
      </c>
      <c r="T17" s="24">
        <f t="shared" si="0"/>
        <v>15.333333333333334</v>
      </c>
      <c r="U17" s="24">
        <f t="shared" si="1"/>
        <v>5.5287910071117317</v>
      </c>
    </row>
    <row r="18" spans="1:21" ht="15.5" x14ac:dyDescent="0.3">
      <c r="A18" s="20" t="s">
        <v>1242</v>
      </c>
      <c r="B18" s="20" t="s">
        <v>1243</v>
      </c>
      <c r="C18" s="22">
        <v>266.3</v>
      </c>
      <c r="D18" s="20">
        <v>100</v>
      </c>
      <c r="E18" s="125">
        <v>8</v>
      </c>
      <c r="F18" s="126">
        <v>8</v>
      </c>
      <c r="G18" s="126">
        <v>12</v>
      </c>
      <c r="H18" s="126">
        <v>14</v>
      </c>
      <c r="I18" s="126">
        <v>14</v>
      </c>
      <c r="J18" s="126">
        <v>14</v>
      </c>
      <c r="K18" s="126">
        <v>15</v>
      </c>
      <c r="L18" s="126">
        <v>15</v>
      </c>
      <c r="M18" s="126">
        <v>15</v>
      </c>
      <c r="N18" s="126">
        <v>16</v>
      </c>
      <c r="O18" s="126">
        <v>17</v>
      </c>
      <c r="P18" s="126">
        <v>18</v>
      </c>
      <c r="Q18" s="126">
        <v>19</v>
      </c>
      <c r="R18" s="126">
        <v>19</v>
      </c>
      <c r="S18" s="127">
        <v>21</v>
      </c>
      <c r="T18" s="24">
        <f t="shared" si="0"/>
        <v>15</v>
      </c>
      <c r="U18" s="24">
        <f t="shared" si="1"/>
        <v>3.2346868547832113</v>
      </c>
    </row>
    <row r="19" spans="1:21" ht="15.5" x14ac:dyDescent="0.3">
      <c r="A19" s="20" t="s">
        <v>1244</v>
      </c>
      <c r="B19" s="20" t="s">
        <v>1245</v>
      </c>
      <c r="C19" s="22">
        <v>236.23</v>
      </c>
      <c r="D19" s="20">
        <v>100</v>
      </c>
      <c r="E19" s="125">
        <v>2</v>
      </c>
      <c r="F19" s="126">
        <v>3</v>
      </c>
      <c r="G19" s="126">
        <v>11</v>
      </c>
      <c r="H19" s="126">
        <v>17</v>
      </c>
      <c r="I19" s="126">
        <v>17</v>
      </c>
      <c r="J19" s="126">
        <v>18</v>
      </c>
      <c r="K19" s="126">
        <v>18</v>
      </c>
      <c r="L19" s="126">
        <v>18</v>
      </c>
      <c r="M19" s="126">
        <v>18</v>
      </c>
      <c r="N19" s="126">
        <v>19</v>
      </c>
      <c r="O19" s="126">
        <v>19</v>
      </c>
      <c r="P19" s="126">
        <v>19</v>
      </c>
      <c r="Q19" s="126">
        <v>19</v>
      </c>
      <c r="R19" s="126">
        <v>19</v>
      </c>
      <c r="S19" s="127">
        <v>20</v>
      </c>
      <c r="T19" s="24">
        <f t="shared" si="0"/>
        <v>15.8</v>
      </c>
      <c r="U19" s="24">
        <f t="shared" si="1"/>
        <v>8.7405368203716538</v>
      </c>
    </row>
    <row r="20" spans="1:21" ht="15.5" x14ac:dyDescent="0.3">
      <c r="A20" s="20" t="s">
        <v>1246</v>
      </c>
      <c r="B20" s="20" t="s">
        <v>1247</v>
      </c>
      <c r="C20" s="35" t="s">
        <v>1248</v>
      </c>
      <c r="D20" s="20">
        <v>100</v>
      </c>
      <c r="E20" s="125">
        <v>3</v>
      </c>
      <c r="F20" s="126">
        <v>3</v>
      </c>
      <c r="G20" s="126">
        <v>3</v>
      </c>
      <c r="H20" s="126">
        <v>3</v>
      </c>
      <c r="I20" s="126">
        <v>6</v>
      </c>
      <c r="J20" s="126">
        <v>5</v>
      </c>
      <c r="K20" s="126">
        <v>9</v>
      </c>
      <c r="L20" s="126">
        <v>11</v>
      </c>
      <c r="M20" s="126">
        <v>11</v>
      </c>
      <c r="N20" s="126">
        <v>11</v>
      </c>
      <c r="O20" s="126">
        <v>19</v>
      </c>
      <c r="P20" s="126">
        <v>21</v>
      </c>
      <c r="Q20" s="126">
        <v>21</v>
      </c>
      <c r="R20" s="126">
        <v>23</v>
      </c>
      <c r="S20" s="127">
        <v>24</v>
      </c>
      <c r="T20" s="24">
        <f t="shared" si="0"/>
        <v>11.533333333333333</v>
      </c>
      <c r="U20" s="24">
        <f t="shared" si="1"/>
        <v>-20.623996329433353</v>
      </c>
    </row>
    <row r="21" spans="1:21" ht="15.5" x14ac:dyDescent="0.3">
      <c r="A21" s="20" t="s">
        <v>1249</v>
      </c>
      <c r="B21" s="20" t="s">
        <v>1250</v>
      </c>
      <c r="C21" s="35" t="s">
        <v>1251</v>
      </c>
      <c r="D21" s="20">
        <v>100</v>
      </c>
      <c r="E21" s="125">
        <v>2</v>
      </c>
      <c r="F21" s="126">
        <v>2</v>
      </c>
      <c r="G21" s="126">
        <v>4</v>
      </c>
      <c r="H21" s="126">
        <v>5</v>
      </c>
      <c r="I21" s="126">
        <v>10</v>
      </c>
      <c r="J21" s="126">
        <v>11</v>
      </c>
      <c r="K21" s="126">
        <v>13</v>
      </c>
      <c r="L21" s="126">
        <v>13</v>
      </c>
      <c r="M21" s="126">
        <v>16</v>
      </c>
      <c r="N21" s="126">
        <v>16</v>
      </c>
      <c r="O21" s="126">
        <v>16</v>
      </c>
      <c r="P21" s="126">
        <v>17</v>
      </c>
      <c r="Q21" s="126">
        <v>18</v>
      </c>
      <c r="R21" s="126">
        <v>19</v>
      </c>
      <c r="S21" s="127">
        <v>20</v>
      </c>
      <c r="T21" s="24">
        <f t="shared" si="0"/>
        <v>12.133333333333333</v>
      </c>
      <c r="U21" s="24">
        <f t="shared" si="1"/>
        <v>-16.494608855242028</v>
      </c>
    </row>
    <row r="22" spans="1:21" ht="15.5" x14ac:dyDescent="0.3">
      <c r="A22" s="20" t="s">
        <v>1252</v>
      </c>
      <c r="B22" s="20" t="s">
        <v>1253</v>
      </c>
      <c r="C22" s="22">
        <v>476.46</v>
      </c>
      <c r="D22" s="20">
        <v>100</v>
      </c>
      <c r="E22" s="125">
        <v>7</v>
      </c>
      <c r="F22" s="126">
        <v>10</v>
      </c>
      <c r="G22" s="126">
        <v>10</v>
      </c>
      <c r="H22" s="126">
        <v>11</v>
      </c>
      <c r="I22" s="126">
        <v>11</v>
      </c>
      <c r="J22" s="126">
        <v>11</v>
      </c>
      <c r="K22" s="126">
        <v>11</v>
      </c>
      <c r="L22" s="126">
        <v>11</v>
      </c>
      <c r="M22" s="126">
        <v>11</v>
      </c>
      <c r="N22" s="126">
        <v>11</v>
      </c>
      <c r="O22" s="126">
        <v>11</v>
      </c>
      <c r="P22" s="126">
        <v>11</v>
      </c>
      <c r="Q22" s="126">
        <v>11</v>
      </c>
      <c r="R22" s="126">
        <v>11</v>
      </c>
      <c r="S22" s="127">
        <v>11</v>
      </c>
      <c r="T22" s="24">
        <f t="shared" si="0"/>
        <v>10.6</v>
      </c>
      <c r="U22" s="24">
        <f t="shared" si="1"/>
        <v>-27.047487955953198</v>
      </c>
    </row>
    <row r="23" spans="1:21" ht="15.5" x14ac:dyDescent="0.3">
      <c r="A23" s="20" t="s">
        <v>1254</v>
      </c>
      <c r="B23" s="20" t="s">
        <v>1255</v>
      </c>
      <c r="C23" s="22">
        <v>277.23</v>
      </c>
      <c r="D23" s="20">
        <v>100</v>
      </c>
      <c r="E23" s="125">
        <v>2</v>
      </c>
      <c r="F23" s="126">
        <v>12</v>
      </c>
      <c r="G23" s="126">
        <v>16</v>
      </c>
      <c r="H23" s="126">
        <v>17</v>
      </c>
      <c r="I23" s="126">
        <v>17</v>
      </c>
      <c r="J23" s="126">
        <v>17</v>
      </c>
      <c r="K23" s="126">
        <v>18</v>
      </c>
      <c r="L23" s="126">
        <v>19</v>
      </c>
      <c r="M23" s="126">
        <v>21</v>
      </c>
      <c r="N23" s="126">
        <v>21</v>
      </c>
      <c r="O23" s="126">
        <v>21</v>
      </c>
      <c r="P23" s="126">
        <v>23</v>
      </c>
      <c r="Q23" s="126">
        <v>24</v>
      </c>
      <c r="R23" s="126">
        <v>24</v>
      </c>
      <c r="S23" s="127">
        <v>24</v>
      </c>
      <c r="T23" s="24">
        <f t="shared" si="0"/>
        <v>18.399999999999999</v>
      </c>
      <c r="U23" s="24">
        <f t="shared" si="1"/>
        <v>26.634549208534064</v>
      </c>
    </row>
    <row r="24" spans="1:21" ht="15.5" x14ac:dyDescent="0.3">
      <c r="A24" s="20" t="s">
        <v>1256</v>
      </c>
      <c r="B24" s="20" t="s">
        <v>1257</v>
      </c>
      <c r="C24" s="22">
        <v>822.94</v>
      </c>
      <c r="D24" s="20">
        <v>100</v>
      </c>
      <c r="E24" s="125">
        <v>2</v>
      </c>
      <c r="F24" s="126">
        <v>2</v>
      </c>
      <c r="G24" s="126">
        <v>5</v>
      </c>
      <c r="H24" s="126">
        <v>6</v>
      </c>
      <c r="I24" s="126">
        <v>6</v>
      </c>
      <c r="J24" s="126">
        <v>6</v>
      </c>
      <c r="K24" s="126">
        <v>9</v>
      </c>
      <c r="L24" s="126">
        <v>9</v>
      </c>
      <c r="M24" s="126">
        <v>10</v>
      </c>
      <c r="N24" s="126">
        <v>10</v>
      </c>
      <c r="O24" s="126">
        <v>10</v>
      </c>
      <c r="P24" s="126">
        <v>10</v>
      </c>
      <c r="Q24" s="126">
        <v>10</v>
      </c>
      <c r="R24" s="126">
        <v>10</v>
      </c>
      <c r="S24" s="127">
        <v>10</v>
      </c>
      <c r="T24" s="24">
        <f t="shared" si="0"/>
        <v>7.666666666666667</v>
      </c>
      <c r="U24" s="24">
        <f t="shared" si="1"/>
        <v>-47.235604496444132</v>
      </c>
    </row>
    <row r="25" spans="1:21" ht="15.5" x14ac:dyDescent="0.3">
      <c r="A25" s="20" t="s">
        <v>1258</v>
      </c>
      <c r="B25" s="20" t="s">
        <v>1259</v>
      </c>
      <c r="C25" s="22">
        <v>1457.38</v>
      </c>
      <c r="D25" s="20">
        <v>100</v>
      </c>
      <c r="E25" s="125">
        <v>2</v>
      </c>
      <c r="F25" s="126">
        <v>2</v>
      </c>
      <c r="G25" s="126">
        <v>11</v>
      </c>
      <c r="H25" s="126">
        <v>11</v>
      </c>
      <c r="I25" s="126">
        <v>11</v>
      </c>
      <c r="J25" s="126">
        <v>11</v>
      </c>
      <c r="K25" s="126">
        <v>11</v>
      </c>
      <c r="L25" s="126">
        <v>11</v>
      </c>
      <c r="M25" s="126">
        <v>14</v>
      </c>
      <c r="N25" s="126">
        <v>15</v>
      </c>
      <c r="O25" s="126">
        <v>16</v>
      </c>
      <c r="P25" s="126">
        <v>16</v>
      </c>
      <c r="Q25" s="126">
        <v>18</v>
      </c>
      <c r="R25" s="126">
        <v>21</v>
      </c>
      <c r="S25" s="127">
        <v>25</v>
      </c>
      <c r="T25" s="24">
        <f t="shared" si="0"/>
        <v>13</v>
      </c>
      <c r="U25" s="24">
        <f t="shared" si="1"/>
        <v>-10.529938059187884</v>
      </c>
    </row>
    <row r="26" spans="1:21" ht="15.5" x14ac:dyDescent="0.3">
      <c r="A26" s="20" t="s">
        <v>1260</v>
      </c>
      <c r="B26" s="20" t="s">
        <v>1261</v>
      </c>
      <c r="C26" s="22">
        <v>211.15</v>
      </c>
      <c r="D26" s="20">
        <v>100</v>
      </c>
      <c r="E26" s="125">
        <v>2</v>
      </c>
      <c r="F26" s="126">
        <v>10</v>
      </c>
      <c r="G26" s="126">
        <v>16</v>
      </c>
      <c r="H26" s="126">
        <v>17</v>
      </c>
      <c r="I26" s="126">
        <v>18</v>
      </c>
      <c r="J26" s="126">
        <v>18</v>
      </c>
      <c r="K26" s="126">
        <v>18</v>
      </c>
      <c r="L26" s="126">
        <v>18</v>
      </c>
      <c r="M26" s="126">
        <v>18</v>
      </c>
      <c r="N26" s="126">
        <v>18</v>
      </c>
      <c r="O26" s="126">
        <v>22</v>
      </c>
      <c r="P26" s="126">
        <v>22</v>
      </c>
      <c r="Q26" s="126">
        <v>23</v>
      </c>
      <c r="R26" s="126">
        <v>24</v>
      </c>
      <c r="S26" s="127">
        <v>25</v>
      </c>
      <c r="T26" s="24">
        <f t="shared" si="0"/>
        <v>17.933333333333334</v>
      </c>
      <c r="U26" s="24">
        <f t="shared" si="1"/>
        <v>23.422803395274151</v>
      </c>
    </row>
    <row r="27" spans="1:21" ht="15.5" x14ac:dyDescent="0.3">
      <c r="A27" s="20" t="s">
        <v>1262</v>
      </c>
      <c r="B27" s="20" t="s">
        <v>1263</v>
      </c>
      <c r="C27" s="22">
        <v>248.3</v>
      </c>
      <c r="D27" s="20">
        <v>100</v>
      </c>
      <c r="E27" s="125">
        <v>9</v>
      </c>
      <c r="F27" s="126">
        <v>9</v>
      </c>
      <c r="G27" s="126">
        <v>9</v>
      </c>
      <c r="H27" s="126">
        <v>10</v>
      </c>
      <c r="I27" s="126">
        <v>10</v>
      </c>
      <c r="J27" s="126">
        <v>10</v>
      </c>
      <c r="K27" s="126">
        <v>11</v>
      </c>
      <c r="L27" s="126">
        <v>15</v>
      </c>
      <c r="M27" s="126">
        <v>18</v>
      </c>
      <c r="N27" s="126">
        <v>18</v>
      </c>
      <c r="O27" s="126">
        <v>21</v>
      </c>
      <c r="P27" s="126">
        <v>22</v>
      </c>
      <c r="Q27" s="126">
        <v>22</v>
      </c>
      <c r="R27" s="126">
        <v>22</v>
      </c>
      <c r="S27" s="127">
        <v>25</v>
      </c>
      <c r="T27" s="24">
        <f t="shared" si="0"/>
        <v>15.4</v>
      </c>
      <c r="U27" s="24">
        <f t="shared" si="1"/>
        <v>5.9876118375774334</v>
      </c>
    </row>
    <row r="28" spans="1:21" ht="15.5" x14ac:dyDescent="0.3">
      <c r="A28" s="20" t="s">
        <v>1264</v>
      </c>
      <c r="B28" s="20" t="s">
        <v>1265</v>
      </c>
      <c r="C28" s="22">
        <v>180.27</v>
      </c>
      <c r="D28" s="20">
        <v>100</v>
      </c>
      <c r="E28" s="125">
        <v>8</v>
      </c>
      <c r="F28" s="126">
        <v>8</v>
      </c>
      <c r="G28" s="126">
        <v>9</v>
      </c>
      <c r="H28" s="126">
        <v>10</v>
      </c>
      <c r="I28" s="126">
        <v>10</v>
      </c>
      <c r="J28" s="126">
        <v>11</v>
      </c>
      <c r="K28" s="126">
        <v>11</v>
      </c>
      <c r="L28" s="126">
        <v>11</v>
      </c>
      <c r="M28" s="126">
        <v>11</v>
      </c>
      <c r="N28" s="126">
        <v>11</v>
      </c>
      <c r="O28" s="126">
        <v>11</v>
      </c>
      <c r="P28" s="126">
        <v>11</v>
      </c>
      <c r="Q28" s="126">
        <v>11</v>
      </c>
      <c r="R28" s="126">
        <v>11</v>
      </c>
      <c r="S28" s="127">
        <v>11</v>
      </c>
      <c r="T28" s="24">
        <f t="shared" si="0"/>
        <v>10.333333333333334</v>
      </c>
      <c r="U28" s="24">
        <f t="shared" si="1"/>
        <v>-28.882771277816005</v>
      </c>
    </row>
    <row r="29" spans="1:21" ht="15.5" x14ac:dyDescent="0.3">
      <c r="A29" s="20" t="s">
        <v>1266</v>
      </c>
      <c r="B29" s="20" t="s">
        <v>1267</v>
      </c>
      <c r="C29" s="22">
        <v>473.4</v>
      </c>
      <c r="D29" s="20">
        <v>100</v>
      </c>
      <c r="E29" s="125">
        <v>9</v>
      </c>
      <c r="F29" s="126">
        <v>9</v>
      </c>
      <c r="G29" s="126">
        <v>9</v>
      </c>
      <c r="H29" s="126">
        <v>9</v>
      </c>
      <c r="I29" s="126">
        <v>9</v>
      </c>
      <c r="J29" s="126">
        <v>9</v>
      </c>
      <c r="K29" s="126">
        <v>10</v>
      </c>
      <c r="L29" s="126">
        <v>10</v>
      </c>
      <c r="M29" s="126">
        <v>10</v>
      </c>
      <c r="N29" s="126">
        <v>10</v>
      </c>
      <c r="O29" s="126">
        <v>10</v>
      </c>
      <c r="P29" s="126">
        <v>10</v>
      </c>
      <c r="Q29" s="126">
        <v>10</v>
      </c>
      <c r="R29" s="126">
        <v>10</v>
      </c>
      <c r="S29" s="127">
        <v>10</v>
      </c>
      <c r="T29" s="24">
        <f t="shared" si="0"/>
        <v>9.6</v>
      </c>
      <c r="U29" s="24">
        <f t="shared" si="1"/>
        <v>-33.929800412938746</v>
      </c>
    </row>
    <row r="30" spans="1:21" ht="15.5" x14ac:dyDescent="0.3">
      <c r="A30" s="20" t="s">
        <v>1268</v>
      </c>
      <c r="B30" s="20" t="s">
        <v>1269</v>
      </c>
      <c r="C30" s="22">
        <v>99.09</v>
      </c>
      <c r="D30" s="20">
        <v>100</v>
      </c>
      <c r="E30" s="125">
        <v>3</v>
      </c>
      <c r="F30" s="126">
        <v>3</v>
      </c>
      <c r="G30" s="126">
        <v>9</v>
      </c>
      <c r="H30" s="126">
        <v>10</v>
      </c>
      <c r="I30" s="126">
        <v>10</v>
      </c>
      <c r="J30" s="126">
        <v>10</v>
      </c>
      <c r="K30" s="126">
        <v>10</v>
      </c>
      <c r="L30" s="126">
        <v>10</v>
      </c>
      <c r="M30" s="126">
        <v>10</v>
      </c>
      <c r="N30" s="126">
        <v>10</v>
      </c>
      <c r="O30" s="126">
        <v>10</v>
      </c>
      <c r="P30" s="126">
        <v>10</v>
      </c>
      <c r="Q30" s="126">
        <v>10</v>
      </c>
      <c r="R30" s="126">
        <v>10</v>
      </c>
      <c r="S30" s="127">
        <v>10</v>
      </c>
      <c r="T30" s="24">
        <f t="shared" si="0"/>
        <v>9</v>
      </c>
      <c r="U30" s="24">
        <f t="shared" si="1"/>
        <v>-38.059187887130072</v>
      </c>
    </row>
    <row r="31" spans="1:21" ht="15.5" x14ac:dyDescent="0.3">
      <c r="A31" s="20" t="s">
        <v>1270</v>
      </c>
      <c r="B31" s="20" t="s">
        <v>1271</v>
      </c>
      <c r="C31" s="35" t="s">
        <v>1272</v>
      </c>
      <c r="D31" s="20">
        <v>100</v>
      </c>
      <c r="E31" s="125">
        <v>2</v>
      </c>
      <c r="F31" s="126">
        <v>3</v>
      </c>
      <c r="G31" s="126">
        <v>10</v>
      </c>
      <c r="H31" s="126">
        <v>10</v>
      </c>
      <c r="I31" s="126">
        <v>10</v>
      </c>
      <c r="J31" s="126">
        <v>10</v>
      </c>
      <c r="K31" s="126">
        <v>10</v>
      </c>
      <c r="L31" s="126">
        <v>10</v>
      </c>
      <c r="M31" s="126">
        <v>10</v>
      </c>
      <c r="N31" s="126">
        <v>10</v>
      </c>
      <c r="O31" s="126">
        <v>10</v>
      </c>
      <c r="P31" s="126">
        <v>10</v>
      </c>
      <c r="Q31" s="126">
        <v>10</v>
      </c>
      <c r="R31" s="126">
        <v>10</v>
      </c>
      <c r="S31" s="127">
        <v>10</v>
      </c>
      <c r="T31" s="24">
        <f t="shared" si="0"/>
        <v>9</v>
      </c>
      <c r="U31" s="24">
        <f t="shared" si="1"/>
        <v>-38.059187887130072</v>
      </c>
    </row>
    <row r="32" spans="1:21" ht="15.5" x14ac:dyDescent="0.3">
      <c r="A32" s="20" t="s">
        <v>1273</v>
      </c>
      <c r="B32" s="20" t="s">
        <v>1274</v>
      </c>
      <c r="C32" s="35" t="s">
        <v>1275</v>
      </c>
      <c r="D32" s="20">
        <v>100</v>
      </c>
      <c r="E32" s="125">
        <v>9</v>
      </c>
      <c r="F32" s="126">
        <v>10</v>
      </c>
      <c r="G32" s="126">
        <v>10</v>
      </c>
      <c r="H32" s="126">
        <v>12</v>
      </c>
      <c r="I32" s="126">
        <v>18</v>
      </c>
      <c r="J32" s="126">
        <v>19</v>
      </c>
      <c r="K32" s="126">
        <v>19</v>
      </c>
      <c r="L32" s="126">
        <v>19</v>
      </c>
      <c r="M32" s="126">
        <v>20</v>
      </c>
      <c r="N32" s="126">
        <v>20</v>
      </c>
      <c r="O32" s="126">
        <v>21</v>
      </c>
      <c r="P32" s="126">
        <v>21</v>
      </c>
      <c r="Q32" s="126">
        <v>22</v>
      </c>
      <c r="R32" s="126">
        <v>23</v>
      </c>
      <c r="S32" s="127">
        <v>23</v>
      </c>
      <c r="T32" s="24">
        <f t="shared" si="0"/>
        <v>17.733333333333334</v>
      </c>
      <c r="U32" s="24">
        <f t="shared" si="1"/>
        <v>22.046340903877049</v>
      </c>
    </row>
    <row r="33" spans="1:21" ht="15.5" x14ac:dyDescent="0.3">
      <c r="A33" s="20" t="s">
        <v>1276</v>
      </c>
      <c r="B33" s="20" t="s">
        <v>1277</v>
      </c>
      <c r="C33" s="35" t="s">
        <v>1278</v>
      </c>
      <c r="D33" s="20">
        <v>100</v>
      </c>
      <c r="E33" s="125">
        <v>8</v>
      </c>
      <c r="F33" s="126">
        <v>10</v>
      </c>
      <c r="G33" s="126">
        <v>10</v>
      </c>
      <c r="H33" s="126">
        <v>10</v>
      </c>
      <c r="I33" s="126">
        <v>10</v>
      </c>
      <c r="J33" s="126">
        <v>10</v>
      </c>
      <c r="K33" s="126">
        <v>15</v>
      </c>
      <c r="L33" s="126">
        <v>16</v>
      </c>
      <c r="M33" s="126">
        <v>19</v>
      </c>
      <c r="N33" s="126">
        <v>19</v>
      </c>
      <c r="O33" s="126">
        <v>19</v>
      </c>
      <c r="P33" s="126">
        <v>20</v>
      </c>
      <c r="Q33" s="126">
        <v>23</v>
      </c>
      <c r="R33" s="126">
        <v>23</v>
      </c>
      <c r="S33" s="127">
        <v>25</v>
      </c>
      <c r="T33" s="24">
        <f t="shared" si="0"/>
        <v>15.8</v>
      </c>
      <c r="U33" s="24">
        <f t="shared" si="1"/>
        <v>8.7405368203716538</v>
      </c>
    </row>
  </sheetData>
  <mergeCells count="1">
    <mergeCell ref="E1:S1"/>
  </mergeCells>
  <phoneticPr fontId="2" type="noConversion"/>
  <conditionalFormatting sqref="C13:C17 C19:C25">
    <cfRule type="expression" dxfId="20" priority="1" stopIfTrue="1">
      <formula>AND(SUMPRODUCT(IFERROR(1*(($C:$C&amp;"x")=(C13&amp;"x")),0))&gt;1,NOT(ISBLANK(C13)))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8"/>
  <sheetViews>
    <sheetView zoomScale="70" zoomScaleNormal="70" workbookViewId="0">
      <selection activeCell="E1" sqref="E1:S1"/>
    </sheetView>
  </sheetViews>
  <sheetFormatPr defaultColWidth="11.58203125" defaultRowHeight="14" x14ac:dyDescent="0.3"/>
  <cols>
    <col min="1" max="1" width="22.33203125" customWidth="1"/>
    <col min="2" max="2" width="15.33203125" customWidth="1"/>
    <col min="3" max="3" width="17.6640625" customWidth="1"/>
    <col min="4" max="4" width="18.75" customWidth="1"/>
    <col min="5" max="5" width="5.83203125" customWidth="1"/>
    <col min="6" max="6" width="3.9140625" customWidth="1"/>
    <col min="7" max="7" width="4.75" customWidth="1"/>
    <col min="8" max="9" width="5" customWidth="1"/>
    <col min="10" max="10" width="4.08203125" customWidth="1"/>
    <col min="11" max="11" width="6.33203125" customWidth="1"/>
    <col min="12" max="12" width="4.75" customWidth="1"/>
    <col min="13" max="13" width="4.25" customWidth="1"/>
    <col min="14" max="14" width="5.58203125" customWidth="1"/>
    <col min="15" max="15" width="5.25" customWidth="1"/>
    <col min="16" max="16" width="5.58203125" customWidth="1"/>
    <col min="17" max="17" width="5" customWidth="1"/>
    <col min="18" max="18" width="5.25" customWidth="1"/>
    <col min="19" max="19" width="4.1640625" customWidth="1"/>
    <col min="20" max="20" width="19.6640625" customWidth="1"/>
    <col min="21" max="21" width="21.1640625" customWidth="1"/>
  </cols>
  <sheetData>
    <row r="1" spans="1:21" ht="15" x14ac:dyDescent="0.3">
      <c r="A1" s="189" t="s">
        <v>0</v>
      </c>
      <c r="B1" s="189" t="s">
        <v>1</v>
      </c>
      <c r="C1" s="189" t="s">
        <v>2</v>
      </c>
      <c r="D1" s="189" t="s">
        <v>3</v>
      </c>
      <c r="E1" s="12" t="s">
        <v>2398</v>
      </c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90" t="s">
        <v>4</v>
      </c>
      <c r="U1" s="190" t="s">
        <v>5</v>
      </c>
    </row>
    <row r="2" spans="1:21" ht="15" x14ac:dyDescent="0.3">
      <c r="A2" s="129"/>
      <c r="B2" s="129"/>
      <c r="C2" s="129"/>
      <c r="D2" s="129"/>
      <c r="E2" s="80" t="s">
        <v>2383</v>
      </c>
      <c r="F2" s="81" t="s">
        <v>2384</v>
      </c>
      <c r="G2" s="81" t="s">
        <v>2385</v>
      </c>
      <c r="H2" s="81" t="s">
        <v>2386</v>
      </c>
      <c r="I2" s="81" t="s">
        <v>2387</v>
      </c>
      <c r="J2" s="81" t="s">
        <v>2388</v>
      </c>
      <c r="K2" s="81" t="s">
        <v>2389</v>
      </c>
      <c r="L2" s="81" t="s">
        <v>2390</v>
      </c>
      <c r="M2" s="81" t="s">
        <v>2391</v>
      </c>
      <c r="N2" s="81" t="s">
        <v>2392</v>
      </c>
      <c r="O2" s="81" t="s">
        <v>2393</v>
      </c>
      <c r="P2" s="81" t="s">
        <v>2394</v>
      </c>
      <c r="Q2" s="81" t="s">
        <v>2395</v>
      </c>
      <c r="R2" s="81" t="s">
        <v>2396</v>
      </c>
      <c r="S2" s="82" t="s">
        <v>2397</v>
      </c>
      <c r="T2" s="131"/>
      <c r="U2" s="131"/>
    </row>
    <row r="3" spans="1:21" ht="15.5" x14ac:dyDescent="0.3">
      <c r="A3" s="132" t="s">
        <v>6</v>
      </c>
      <c r="B3" s="132"/>
      <c r="C3" s="132"/>
      <c r="D3" s="132">
        <v>0</v>
      </c>
      <c r="E3" s="125">
        <v>5</v>
      </c>
      <c r="F3" s="126">
        <v>6</v>
      </c>
      <c r="G3" s="126">
        <v>8</v>
      </c>
      <c r="H3" s="126">
        <v>9</v>
      </c>
      <c r="I3" s="126">
        <v>11</v>
      </c>
      <c r="J3" s="126">
        <v>12</v>
      </c>
      <c r="K3" s="126">
        <v>14</v>
      </c>
      <c r="L3" s="126">
        <v>16</v>
      </c>
      <c r="M3" s="126">
        <v>16</v>
      </c>
      <c r="N3" s="126">
        <v>17</v>
      </c>
      <c r="O3" s="126">
        <v>17</v>
      </c>
      <c r="P3" s="126">
        <v>19</v>
      </c>
      <c r="Q3" s="126">
        <v>21</v>
      </c>
      <c r="R3" s="126">
        <v>22</v>
      </c>
      <c r="S3" s="127">
        <v>23</v>
      </c>
      <c r="T3" s="191">
        <f>AVERAGE(E3:S4)</f>
        <v>13.655172413793103</v>
      </c>
      <c r="U3" s="191"/>
    </row>
    <row r="4" spans="1:21" ht="15.5" x14ac:dyDescent="0.3">
      <c r="A4" s="133"/>
      <c r="B4" s="133"/>
      <c r="C4" s="133"/>
      <c r="D4" s="133"/>
      <c r="E4" s="125">
        <v>5</v>
      </c>
      <c r="F4" s="126">
        <v>6</v>
      </c>
      <c r="G4" s="126">
        <v>8</v>
      </c>
      <c r="H4" s="126">
        <v>8</v>
      </c>
      <c r="I4" s="126">
        <v>10</v>
      </c>
      <c r="J4" s="126">
        <v>11</v>
      </c>
      <c r="K4" s="126">
        <v>12</v>
      </c>
      <c r="L4" s="126">
        <v>14</v>
      </c>
      <c r="M4" s="126">
        <v>15</v>
      </c>
      <c r="N4" s="126">
        <v>16</v>
      </c>
      <c r="O4" s="126">
        <v>17</v>
      </c>
      <c r="P4" s="126">
        <v>17</v>
      </c>
      <c r="Q4" s="126">
        <v>19</v>
      </c>
      <c r="R4" s="126">
        <v>22</v>
      </c>
      <c r="S4" s="127"/>
      <c r="T4" s="192"/>
      <c r="U4" s="192"/>
    </row>
    <row r="5" spans="1:21" ht="15.5" x14ac:dyDescent="0.35">
      <c r="A5" s="24" t="s">
        <v>1279</v>
      </c>
      <c r="B5" s="182" t="s">
        <v>1280</v>
      </c>
      <c r="C5" s="183">
        <v>454.44</v>
      </c>
      <c r="D5" s="180">
        <v>100</v>
      </c>
      <c r="E5" s="186">
        <v>6</v>
      </c>
      <c r="F5" s="187">
        <v>6</v>
      </c>
      <c r="G5" s="187">
        <v>8</v>
      </c>
      <c r="H5" s="187">
        <v>9</v>
      </c>
      <c r="I5" s="187">
        <v>10</v>
      </c>
      <c r="J5" s="187">
        <v>13</v>
      </c>
      <c r="K5" s="187">
        <v>13</v>
      </c>
      <c r="L5" s="187">
        <v>13</v>
      </c>
      <c r="M5" s="187">
        <v>13</v>
      </c>
      <c r="N5" s="187">
        <v>14</v>
      </c>
      <c r="O5" s="187">
        <v>16</v>
      </c>
      <c r="P5" s="187">
        <v>17</v>
      </c>
      <c r="Q5" s="187">
        <v>18</v>
      </c>
      <c r="R5" s="187">
        <v>19</v>
      </c>
      <c r="S5" s="188"/>
      <c r="T5" s="181">
        <f>AVERAGE(E5:S5)</f>
        <v>12.5</v>
      </c>
      <c r="U5" s="24">
        <f>(T5-13.66)/13.66*100</f>
        <v>-8.4919472913616421</v>
      </c>
    </row>
    <row r="6" spans="1:21" ht="15.5" x14ac:dyDescent="0.35">
      <c r="A6" s="20" t="s">
        <v>2316</v>
      </c>
      <c r="B6" s="184" t="s">
        <v>1281</v>
      </c>
      <c r="C6" s="22">
        <v>130.08000000000001</v>
      </c>
      <c r="D6" s="180">
        <v>100</v>
      </c>
      <c r="E6" s="186">
        <v>7</v>
      </c>
      <c r="F6" s="187">
        <v>9</v>
      </c>
      <c r="G6" s="187">
        <v>10</v>
      </c>
      <c r="H6" s="187">
        <v>10</v>
      </c>
      <c r="I6" s="187">
        <v>10</v>
      </c>
      <c r="J6" s="187">
        <v>11</v>
      </c>
      <c r="K6" s="187">
        <v>11</v>
      </c>
      <c r="L6" s="187">
        <v>13</v>
      </c>
      <c r="M6" s="187">
        <v>13</v>
      </c>
      <c r="N6" s="187">
        <v>16</v>
      </c>
      <c r="O6" s="187">
        <v>16</v>
      </c>
      <c r="P6" s="187">
        <v>16</v>
      </c>
      <c r="Q6" s="187">
        <v>17</v>
      </c>
      <c r="R6" s="187">
        <v>17</v>
      </c>
      <c r="S6" s="188">
        <v>19</v>
      </c>
      <c r="T6" s="181">
        <f t="shared" ref="T6:T28" si="0">AVERAGE(E6:S6)</f>
        <v>13</v>
      </c>
      <c r="U6" s="24">
        <f>(T6-13.66)/13.66*100</f>
        <v>-4.8316251830161061</v>
      </c>
    </row>
    <row r="7" spans="1:21" ht="15.5" x14ac:dyDescent="0.35">
      <c r="A7" s="20" t="s">
        <v>1282</v>
      </c>
      <c r="B7" s="184" t="s">
        <v>1283</v>
      </c>
      <c r="C7" s="22">
        <v>299.66000000000003</v>
      </c>
      <c r="D7" s="180">
        <v>100</v>
      </c>
      <c r="E7" s="186">
        <v>5</v>
      </c>
      <c r="F7" s="187">
        <v>9</v>
      </c>
      <c r="G7" s="187">
        <v>10</v>
      </c>
      <c r="H7" s="187">
        <v>10</v>
      </c>
      <c r="I7" s="187">
        <v>10</v>
      </c>
      <c r="J7" s="187">
        <v>10</v>
      </c>
      <c r="K7" s="187">
        <v>10</v>
      </c>
      <c r="L7" s="187">
        <v>10</v>
      </c>
      <c r="M7" s="187">
        <v>10</v>
      </c>
      <c r="N7" s="187">
        <v>10</v>
      </c>
      <c r="O7" s="187">
        <v>10</v>
      </c>
      <c r="P7" s="187">
        <v>10</v>
      </c>
      <c r="Q7" s="187">
        <v>10</v>
      </c>
      <c r="R7" s="187">
        <v>10</v>
      </c>
      <c r="S7" s="188">
        <v>10</v>
      </c>
      <c r="T7" s="181">
        <f t="shared" si="0"/>
        <v>9.6</v>
      </c>
      <c r="U7" s="24">
        <f>(T7-13.66)/13.66*100</f>
        <v>-29.721815519765745</v>
      </c>
    </row>
    <row r="8" spans="1:21" ht="15.5" x14ac:dyDescent="0.35">
      <c r="A8" s="20" t="s">
        <v>1284</v>
      </c>
      <c r="B8" s="184" t="s">
        <v>1285</v>
      </c>
      <c r="C8" s="183">
        <v>246.3</v>
      </c>
      <c r="D8" s="180">
        <v>100</v>
      </c>
      <c r="E8" s="186">
        <v>3</v>
      </c>
      <c r="F8" s="187">
        <v>5</v>
      </c>
      <c r="G8" s="187">
        <v>7</v>
      </c>
      <c r="H8" s="187">
        <v>10</v>
      </c>
      <c r="I8" s="187">
        <v>10</v>
      </c>
      <c r="J8" s="187">
        <v>10</v>
      </c>
      <c r="K8" s="187">
        <v>10</v>
      </c>
      <c r="L8" s="187">
        <v>10</v>
      </c>
      <c r="M8" s="187">
        <v>10</v>
      </c>
      <c r="N8" s="187">
        <v>12</v>
      </c>
      <c r="O8" s="187">
        <v>13</v>
      </c>
      <c r="P8" s="187">
        <v>16</v>
      </c>
      <c r="Q8" s="187">
        <v>18</v>
      </c>
      <c r="R8" s="187">
        <v>18</v>
      </c>
      <c r="S8" s="188">
        <v>18</v>
      </c>
      <c r="T8" s="181">
        <f t="shared" si="0"/>
        <v>11.333333333333334</v>
      </c>
      <c r="U8" s="24">
        <f>(T8-13.66)/13.66*100</f>
        <v>-17.032698877501218</v>
      </c>
    </row>
    <row r="9" spans="1:21" ht="15.5" x14ac:dyDescent="0.35">
      <c r="A9" s="20" t="s">
        <v>1286</v>
      </c>
      <c r="B9" s="184" t="s">
        <v>1287</v>
      </c>
      <c r="C9" s="183">
        <v>167.19</v>
      </c>
      <c r="D9" s="180">
        <v>100</v>
      </c>
      <c r="E9" s="186">
        <v>5</v>
      </c>
      <c r="F9" s="187">
        <v>8</v>
      </c>
      <c r="G9" s="187">
        <v>10</v>
      </c>
      <c r="H9" s="187">
        <v>10</v>
      </c>
      <c r="I9" s="187">
        <v>10</v>
      </c>
      <c r="J9" s="187">
        <v>10</v>
      </c>
      <c r="K9" s="187">
        <v>10</v>
      </c>
      <c r="L9" s="187">
        <v>13</v>
      </c>
      <c r="M9" s="187">
        <v>20</v>
      </c>
      <c r="N9" s="187">
        <v>20</v>
      </c>
      <c r="O9" s="187">
        <v>21</v>
      </c>
      <c r="P9" s="187">
        <v>21</v>
      </c>
      <c r="Q9" s="187">
        <v>21</v>
      </c>
      <c r="R9" s="187">
        <v>21</v>
      </c>
      <c r="S9" s="188">
        <v>21</v>
      </c>
      <c r="T9" s="181">
        <f t="shared" si="0"/>
        <v>14.733333333333333</v>
      </c>
      <c r="U9" s="24">
        <f>(T9-13.66)/13.66*100</f>
        <v>7.8574914592484069</v>
      </c>
    </row>
    <row r="10" spans="1:21" ht="15.5" x14ac:dyDescent="0.35">
      <c r="A10" s="20" t="s">
        <v>1288</v>
      </c>
      <c r="B10" s="184" t="s">
        <v>1289</v>
      </c>
      <c r="C10" s="183">
        <v>303.68</v>
      </c>
      <c r="D10" s="180">
        <v>100</v>
      </c>
      <c r="E10" s="186">
        <v>4</v>
      </c>
      <c r="F10" s="187">
        <v>5</v>
      </c>
      <c r="G10" s="187">
        <v>5</v>
      </c>
      <c r="H10" s="187">
        <v>10</v>
      </c>
      <c r="I10" s="187">
        <v>10</v>
      </c>
      <c r="J10" s="187">
        <v>10</v>
      </c>
      <c r="K10" s="187">
        <v>10</v>
      </c>
      <c r="L10" s="187">
        <v>10</v>
      </c>
      <c r="M10" s="187">
        <v>12</v>
      </c>
      <c r="N10" s="187">
        <v>13</v>
      </c>
      <c r="O10" s="187">
        <v>13</v>
      </c>
      <c r="P10" s="187">
        <v>15</v>
      </c>
      <c r="Q10" s="187">
        <v>15</v>
      </c>
      <c r="R10" s="187">
        <v>16</v>
      </c>
      <c r="S10" s="188">
        <v>20</v>
      </c>
      <c r="T10" s="181">
        <f t="shared" si="0"/>
        <v>11.2</v>
      </c>
      <c r="U10" s="24">
        <f t="shared" ref="U10:U28" si="1">(T10-13.66)/13.66*100</f>
        <v>-18.008784773060036</v>
      </c>
    </row>
    <row r="11" spans="1:21" ht="15.5" x14ac:dyDescent="0.35">
      <c r="A11" s="20" t="s">
        <v>1290</v>
      </c>
      <c r="B11" s="184" t="s">
        <v>1291</v>
      </c>
      <c r="C11" s="183">
        <v>244.2</v>
      </c>
      <c r="D11" s="180">
        <v>100</v>
      </c>
      <c r="E11" s="186">
        <v>6</v>
      </c>
      <c r="F11" s="187">
        <v>6</v>
      </c>
      <c r="G11" s="187">
        <v>6</v>
      </c>
      <c r="H11" s="187">
        <v>7</v>
      </c>
      <c r="I11" s="187">
        <v>7</v>
      </c>
      <c r="J11" s="187">
        <v>10</v>
      </c>
      <c r="K11" s="187">
        <v>10</v>
      </c>
      <c r="L11" s="187">
        <v>10</v>
      </c>
      <c r="M11" s="187">
        <v>10</v>
      </c>
      <c r="N11" s="187">
        <v>10</v>
      </c>
      <c r="O11" s="187">
        <v>12</v>
      </c>
      <c r="P11" s="187">
        <v>13</v>
      </c>
      <c r="Q11" s="187">
        <v>15</v>
      </c>
      <c r="R11" s="187">
        <v>15</v>
      </c>
      <c r="S11" s="188">
        <v>16</v>
      </c>
      <c r="T11" s="181">
        <f t="shared" si="0"/>
        <v>10.199999999999999</v>
      </c>
      <c r="U11" s="24">
        <f t="shared" si="1"/>
        <v>-25.329428989751101</v>
      </c>
    </row>
    <row r="12" spans="1:21" ht="15.5" x14ac:dyDescent="0.35">
      <c r="A12" s="20" t="s">
        <v>1292</v>
      </c>
      <c r="B12" s="184" t="s">
        <v>1293</v>
      </c>
      <c r="C12" s="22">
        <v>365.21</v>
      </c>
      <c r="D12" s="180">
        <v>100</v>
      </c>
      <c r="E12" s="186">
        <v>1</v>
      </c>
      <c r="F12" s="187">
        <v>5</v>
      </c>
      <c r="G12" s="187">
        <v>5</v>
      </c>
      <c r="H12" s="187">
        <v>5</v>
      </c>
      <c r="I12" s="187">
        <v>6</v>
      </c>
      <c r="J12" s="187">
        <v>7</v>
      </c>
      <c r="K12" s="187">
        <v>7</v>
      </c>
      <c r="L12" s="187">
        <v>7</v>
      </c>
      <c r="M12" s="187">
        <v>8</v>
      </c>
      <c r="N12" s="187">
        <v>10</v>
      </c>
      <c r="O12" s="187">
        <v>10</v>
      </c>
      <c r="P12" s="187">
        <v>10</v>
      </c>
      <c r="Q12" s="187">
        <v>10</v>
      </c>
      <c r="R12" s="187">
        <v>10</v>
      </c>
      <c r="S12" s="188">
        <v>10</v>
      </c>
      <c r="T12" s="181">
        <f t="shared" si="0"/>
        <v>7.4</v>
      </c>
      <c r="U12" s="24">
        <f t="shared" si="1"/>
        <v>-45.827232796486086</v>
      </c>
    </row>
    <row r="13" spans="1:21" ht="15.5" x14ac:dyDescent="0.35">
      <c r="A13" s="20" t="s">
        <v>1294</v>
      </c>
      <c r="B13" s="184" t="s">
        <v>1295</v>
      </c>
      <c r="C13" s="183">
        <v>76.05</v>
      </c>
      <c r="D13" s="180">
        <v>100</v>
      </c>
      <c r="E13" s="186">
        <v>6</v>
      </c>
      <c r="F13" s="187">
        <v>6</v>
      </c>
      <c r="G13" s="187">
        <v>6</v>
      </c>
      <c r="H13" s="187">
        <v>7</v>
      </c>
      <c r="I13" s="187">
        <v>7</v>
      </c>
      <c r="J13" s="187">
        <v>10</v>
      </c>
      <c r="K13" s="187">
        <v>10</v>
      </c>
      <c r="L13" s="187">
        <v>11</v>
      </c>
      <c r="M13" s="187">
        <v>12</v>
      </c>
      <c r="N13" s="187">
        <v>13</v>
      </c>
      <c r="O13" s="187">
        <v>13</v>
      </c>
      <c r="P13" s="187">
        <v>13</v>
      </c>
      <c r="Q13" s="187">
        <v>16</v>
      </c>
      <c r="R13" s="187">
        <v>17</v>
      </c>
      <c r="S13" s="188">
        <v>17</v>
      </c>
      <c r="T13" s="181">
        <f t="shared" si="0"/>
        <v>10.933333333333334</v>
      </c>
      <c r="U13" s="24">
        <f t="shared" si="1"/>
        <v>-19.960956564177646</v>
      </c>
    </row>
    <row r="14" spans="1:21" ht="15.5" x14ac:dyDescent="0.35">
      <c r="A14" s="20" t="s">
        <v>1296</v>
      </c>
      <c r="B14" s="184" t="s">
        <v>1297</v>
      </c>
      <c r="C14" s="183">
        <v>407.57</v>
      </c>
      <c r="D14" s="180">
        <v>100</v>
      </c>
      <c r="E14" s="186">
        <v>5</v>
      </c>
      <c r="F14" s="187">
        <v>6</v>
      </c>
      <c r="G14" s="187">
        <v>6</v>
      </c>
      <c r="H14" s="187">
        <v>7</v>
      </c>
      <c r="I14" s="187">
        <v>7</v>
      </c>
      <c r="J14" s="187">
        <v>7</v>
      </c>
      <c r="K14" s="187">
        <v>10</v>
      </c>
      <c r="L14" s="187">
        <v>10</v>
      </c>
      <c r="M14" s="187">
        <v>10</v>
      </c>
      <c r="N14" s="187">
        <v>10</v>
      </c>
      <c r="O14" s="187">
        <v>13</v>
      </c>
      <c r="P14" s="187">
        <v>13</v>
      </c>
      <c r="Q14" s="187">
        <v>15</v>
      </c>
      <c r="R14" s="187">
        <v>16</v>
      </c>
      <c r="S14" s="188">
        <v>16</v>
      </c>
      <c r="T14" s="181">
        <f t="shared" si="0"/>
        <v>10.066666666666666</v>
      </c>
      <c r="U14" s="24">
        <f t="shared" si="1"/>
        <v>-26.305514885309911</v>
      </c>
    </row>
    <row r="15" spans="1:21" ht="15.5" x14ac:dyDescent="0.35">
      <c r="A15" s="20" t="s">
        <v>1298</v>
      </c>
      <c r="B15" s="184" t="s">
        <v>1299</v>
      </c>
      <c r="C15" s="183">
        <v>152.18</v>
      </c>
      <c r="D15" s="180">
        <v>100</v>
      </c>
      <c r="E15" s="186">
        <v>10</v>
      </c>
      <c r="F15" s="187">
        <v>10</v>
      </c>
      <c r="G15" s="187">
        <v>10</v>
      </c>
      <c r="H15" s="187">
        <v>10</v>
      </c>
      <c r="I15" s="187">
        <v>10</v>
      </c>
      <c r="J15" s="187">
        <v>10</v>
      </c>
      <c r="K15" s="187">
        <v>10</v>
      </c>
      <c r="L15" s="187">
        <v>10</v>
      </c>
      <c r="M15" s="187">
        <v>10</v>
      </c>
      <c r="N15" s="187">
        <v>10</v>
      </c>
      <c r="O15" s="187">
        <v>10</v>
      </c>
      <c r="P15" s="187">
        <v>10</v>
      </c>
      <c r="Q15" s="187">
        <v>10</v>
      </c>
      <c r="R15" s="187">
        <v>10</v>
      </c>
      <c r="S15" s="188">
        <v>10</v>
      </c>
      <c r="T15" s="181">
        <f t="shared" si="0"/>
        <v>10</v>
      </c>
      <c r="U15" s="24">
        <f t="shared" si="1"/>
        <v>-26.793557833089316</v>
      </c>
    </row>
    <row r="16" spans="1:21" ht="15.5" x14ac:dyDescent="0.35">
      <c r="A16" s="20" t="s">
        <v>1300</v>
      </c>
      <c r="B16" s="184" t="s">
        <v>1301</v>
      </c>
      <c r="C16" s="183">
        <v>194.15</v>
      </c>
      <c r="D16" s="180">
        <v>100</v>
      </c>
      <c r="E16" s="186">
        <v>2</v>
      </c>
      <c r="F16" s="187">
        <v>4</v>
      </c>
      <c r="G16" s="187">
        <v>5</v>
      </c>
      <c r="H16" s="187">
        <v>6</v>
      </c>
      <c r="I16" s="187">
        <v>7</v>
      </c>
      <c r="J16" s="187">
        <v>9</v>
      </c>
      <c r="K16" s="187">
        <v>10</v>
      </c>
      <c r="L16" s="187">
        <v>12</v>
      </c>
      <c r="M16" s="187">
        <v>15</v>
      </c>
      <c r="N16" s="187">
        <v>15</v>
      </c>
      <c r="O16" s="187">
        <v>15</v>
      </c>
      <c r="P16" s="187">
        <v>16</v>
      </c>
      <c r="Q16" s="187">
        <v>21</v>
      </c>
      <c r="R16" s="187"/>
      <c r="S16" s="188"/>
      <c r="T16" s="181">
        <f t="shared" si="0"/>
        <v>10.538461538461538</v>
      </c>
      <c r="U16" s="24">
        <f t="shared" si="1"/>
        <v>-22.851672485640275</v>
      </c>
    </row>
    <row r="17" spans="1:21" ht="15.5" x14ac:dyDescent="0.35">
      <c r="A17" s="20" t="s">
        <v>1302</v>
      </c>
      <c r="B17" s="184" t="s">
        <v>1303</v>
      </c>
      <c r="C17" s="183">
        <v>246.19</v>
      </c>
      <c r="D17" s="180">
        <v>100</v>
      </c>
      <c r="E17" s="186">
        <v>1</v>
      </c>
      <c r="F17" s="187">
        <v>2</v>
      </c>
      <c r="G17" s="187">
        <v>3</v>
      </c>
      <c r="H17" s="187">
        <v>5</v>
      </c>
      <c r="I17" s="187">
        <v>6</v>
      </c>
      <c r="J17" s="187">
        <v>7</v>
      </c>
      <c r="K17" s="187">
        <v>8</v>
      </c>
      <c r="L17" s="187">
        <v>8</v>
      </c>
      <c r="M17" s="187">
        <v>8</v>
      </c>
      <c r="N17" s="187">
        <v>10</v>
      </c>
      <c r="O17" s="187">
        <v>10</v>
      </c>
      <c r="P17" s="187">
        <v>15</v>
      </c>
      <c r="Q17" s="187">
        <v>16</v>
      </c>
      <c r="R17" s="187">
        <v>17</v>
      </c>
      <c r="S17" s="188">
        <v>21</v>
      </c>
      <c r="T17" s="181">
        <f t="shared" si="0"/>
        <v>9.1333333333333329</v>
      </c>
      <c r="U17" s="24">
        <f t="shared" si="1"/>
        <v>-33.138116154221578</v>
      </c>
    </row>
    <row r="18" spans="1:21" ht="15.5" x14ac:dyDescent="0.35">
      <c r="A18" s="20" t="s">
        <v>1304</v>
      </c>
      <c r="B18" s="184" t="s">
        <v>1305</v>
      </c>
      <c r="C18" s="183">
        <v>257.26</v>
      </c>
      <c r="D18" s="180">
        <v>100</v>
      </c>
      <c r="E18" s="186">
        <v>4</v>
      </c>
      <c r="F18" s="187">
        <v>5</v>
      </c>
      <c r="G18" s="187">
        <v>5</v>
      </c>
      <c r="H18" s="187">
        <v>5</v>
      </c>
      <c r="I18" s="187">
        <v>6</v>
      </c>
      <c r="J18" s="187">
        <v>9</v>
      </c>
      <c r="K18" s="187">
        <v>9</v>
      </c>
      <c r="L18" s="187">
        <v>9</v>
      </c>
      <c r="M18" s="187">
        <v>9</v>
      </c>
      <c r="N18" s="187">
        <v>9</v>
      </c>
      <c r="O18" s="187">
        <v>10</v>
      </c>
      <c r="P18" s="187">
        <v>10</v>
      </c>
      <c r="Q18" s="187">
        <v>10</v>
      </c>
      <c r="R18" s="187">
        <v>10</v>
      </c>
      <c r="S18" s="188">
        <v>21</v>
      </c>
      <c r="T18" s="181">
        <f t="shared" si="0"/>
        <v>8.7333333333333325</v>
      </c>
      <c r="U18" s="24">
        <f t="shared" si="1"/>
        <v>-36.066373840898009</v>
      </c>
    </row>
    <row r="19" spans="1:21" ht="15.5" x14ac:dyDescent="0.35">
      <c r="A19" s="20" t="s">
        <v>1306</v>
      </c>
      <c r="B19" s="184" t="s">
        <v>1307</v>
      </c>
      <c r="C19" s="185" t="s">
        <v>1308</v>
      </c>
      <c r="D19" s="180">
        <v>100</v>
      </c>
      <c r="E19" s="186">
        <v>3</v>
      </c>
      <c r="F19" s="187">
        <v>4</v>
      </c>
      <c r="G19" s="187">
        <v>4</v>
      </c>
      <c r="H19" s="187">
        <v>6</v>
      </c>
      <c r="I19" s="187">
        <v>7</v>
      </c>
      <c r="J19" s="187">
        <v>7</v>
      </c>
      <c r="K19" s="187">
        <v>7</v>
      </c>
      <c r="L19" s="187">
        <v>7</v>
      </c>
      <c r="M19" s="187">
        <v>7</v>
      </c>
      <c r="N19" s="187">
        <v>7</v>
      </c>
      <c r="O19" s="187">
        <v>7</v>
      </c>
      <c r="P19" s="187">
        <v>8</v>
      </c>
      <c r="Q19" s="187">
        <v>8</v>
      </c>
      <c r="R19" s="187">
        <v>8</v>
      </c>
      <c r="S19" s="188">
        <v>8</v>
      </c>
      <c r="T19" s="181">
        <f t="shared" si="0"/>
        <v>6.5333333333333332</v>
      </c>
      <c r="U19" s="24">
        <f t="shared" si="1"/>
        <v>-52.171791117618348</v>
      </c>
    </row>
    <row r="20" spans="1:21" ht="15.5" x14ac:dyDescent="0.35">
      <c r="A20" s="20" t="s">
        <v>1309</v>
      </c>
      <c r="B20" s="184" t="s">
        <v>1310</v>
      </c>
      <c r="C20" s="185" t="s">
        <v>1311</v>
      </c>
      <c r="D20" s="180">
        <v>100</v>
      </c>
      <c r="E20" s="186">
        <v>3</v>
      </c>
      <c r="F20" s="187">
        <v>4</v>
      </c>
      <c r="G20" s="187">
        <v>5</v>
      </c>
      <c r="H20" s="187">
        <v>5</v>
      </c>
      <c r="I20" s="187">
        <v>5</v>
      </c>
      <c r="J20" s="187">
        <v>5</v>
      </c>
      <c r="K20" s="187">
        <v>5</v>
      </c>
      <c r="L20" s="187">
        <v>6</v>
      </c>
      <c r="M20" s="187">
        <v>9</v>
      </c>
      <c r="N20" s="187">
        <v>10</v>
      </c>
      <c r="O20" s="187">
        <v>10</v>
      </c>
      <c r="P20" s="187">
        <v>13</v>
      </c>
      <c r="Q20" s="187">
        <v>13</v>
      </c>
      <c r="R20" s="187">
        <v>15</v>
      </c>
      <c r="S20" s="188">
        <v>18</v>
      </c>
      <c r="T20" s="181">
        <f t="shared" si="0"/>
        <v>8.4</v>
      </c>
      <c r="U20" s="24">
        <f t="shared" si="1"/>
        <v>-38.506588579795022</v>
      </c>
    </row>
    <row r="21" spans="1:21" ht="15.5" x14ac:dyDescent="0.35">
      <c r="A21" s="20" t="s">
        <v>1312</v>
      </c>
      <c r="B21" s="184" t="s">
        <v>1313</v>
      </c>
      <c r="C21" s="185" t="s">
        <v>1314</v>
      </c>
      <c r="D21" s="180">
        <v>100</v>
      </c>
      <c r="E21" s="186">
        <v>1</v>
      </c>
      <c r="F21" s="187">
        <v>4</v>
      </c>
      <c r="G21" s="187">
        <v>4</v>
      </c>
      <c r="H21" s="187">
        <v>4</v>
      </c>
      <c r="I21" s="187">
        <v>4</v>
      </c>
      <c r="J21" s="187">
        <v>5</v>
      </c>
      <c r="K21" s="187">
        <v>6</v>
      </c>
      <c r="L21" s="187">
        <v>9</v>
      </c>
      <c r="M21" s="187">
        <v>9</v>
      </c>
      <c r="N21" s="187">
        <v>10</v>
      </c>
      <c r="O21" s="187">
        <v>10</v>
      </c>
      <c r="P21" s="187">
        <v>10</v>
      </c>
      <c r="Q21" s="187">
        <v>10</v>
      </c>
      <c r="R21" s="187">
        <v>10</v>
      </c>
      <c r="S21" s="188">
        <v>10</v>
      </c>
      <c r="T21" s="181">
        <f t="shared" si="0"/>
        <v>7.0666666666666664</v>
      </c>
      <c r="U21" s="24">
        <f t="shared" si="1"/>
        <v>-48.26744753538312</v>
      </c>
    </row>
    <row r="22" spans="1:21" ht="15.5" x14ac:dyDescent="0.35">
      <c r="A22" s="20" t="s">
        <v>1315</v>
      </c>
      <c r="B22" s="180" t="s">
        <v>1316</v>
      </c>
      <c r="C22" s="22">
        <v>589.71</v>
      </c>
      <c r="D22" s="180">
        <v>100</v>
      </c>
      <c r="E22" s="186">
        <v>4</v>
      </c>
      <c r="F22" s="187">
        <v>4</v>
      </c>
      <c r="G22" s="187">
        <v>5</v>
      </c>
      <c r="H22" s="187">
        <v>9</v>
      </c>
      <c r="I22" s="187">
        <v>9</v>
      </c>
      <c r="J22" s="187">
        <v>9</v>
      </c>
      <c r="K22" s="187">
        <v>10</v>
      </c>
      <c r="L22" s="187">
        <v>10</v>
      </c>
      <c r="M22" s="187">
        <v>10</v>
      </c>
      <c r="N22" s="187">
        <v>10</v>
      </c>
      <c r="O22" s="187">
        <v>17</v>
      </c>
      <c r="P22" s="187">
        <v>18</v>
      </c>
      <c r="Q22" s="187">
        <v>18</v>
      </c>
      <c r="R22" s="187">
        <v>18</v>
      </c>
      <c r="S22" s="188">
        <v>20</v>
      </c>
      <c r="T22" s="181">
        <f t="shared" si="0"/>
        <v>11.4</v>
      </c>
      <c r="U22" s="24">
        <f t="shared" si="1"/>
        <v>-16.544655929721813</v>
      </c>
    </row>
    <row r="23" spans="1:21" ht="15.5" x14ac:dyDescent="0.35">
      <c r="A23" s="20" t="s">
        <v>1317</v>
      </c>
      <c r="B23" s="180" t="s">
        <v>1318</v>
      </c>
      <c r="C23" s="183">
        <v>145.54</v>
      </c>
      <c r="D23" s="180">
        <v>100</v>
      </c>
      <c r="E23" s="186">
        <v>3</v>
      </c>
      <c r="F23" s="187">
        <v>4</v>
      </c>
      <c r="G23" s="187">
        <v>4</v>
      </c>
      <c r="H23" s="187">
        <v>4</v>
      </c>
      <c r="I23" s="187">
        <v>5</v>
      </c>
      <c r="J23" s="187">
        <v>5</v>
      </c>
      <c r="K23" s="187">
        <v>5</v>
      </c>
      <c r="L23" s="187">
        <v>9</v>
      </c>
      <c r="M23" s="187">
        <v>10</v>
      </c>
      <c r="N23" s="187">
        <v>15</v>
      </c>
      <c r="O23" s="187">
        <v>17</v>
      </c>
      <c r="P23" s="187">
        <v>18</v>
      </c>
      <c r="Q23" s="187">
        <v>18</v>
      </c>
      <c r="R23" s="187">
        <v>20</v>
      </c>
      <c r="S23" s="188">
        <v>22</v>
      </c>
      <c r="T23" s="181">
        <f t="shared" si="0"/>
        <v>10.6</v>
      </c>
      <c r="U23" s="24">
        <f t="shared" si="1"/>
        <v>-22.401171303074673</v>
      </c>
    </row>
    <row r="24" spans="1:21" ht="15.5" x14ac:dyDescent="0.35">
      <c r="A24" s="20" t="s">
        <v>1319</v>
      </c>
      <c r="B24" s="180" t="s">
        <v>1320</v>
      </c>
      <c r="C24" s="183">
        <v>200.17</v>
      </c>
      <c r="D24" s="180">
        <v>100</v>
      </c>
      <c r="E24" s="186">
        <v>3</v>
      </c>
      <c r="F24" s="187">
        <v>5</v>
      </c>
      <c r="G24" s="187">
        <v>6</v>
      </c>
      <c r="H24" s="187">
        <v>10</v>
      </c>
      <c r="I24" s="187">
        <v>12</v>
      </c>
      <c r="J24" s="187">
        <v>16</v>
      </c>
      <c r="K24" s="187">
        <v>17</v>
      </c>
      <c r="L24" s="187">
        <v>17</v>
      </c>
      <c r="M24" s="187">
        <v>18</v>
      </c>
      <c r="N24" s="187">
        <v>19</v>
      </c>
      <c r="O24" s="187">
        <v>19</v>
      </c>
      <c r="P24" s="187">
        <v>19</v>
      </c>
      <c r="Q24" s="187">
        <v>20</v>
      </c>
      <c r="R24" s="187">
        <v>21</v>
      </c>
      <c r="S24" s="188">
        <v>21</v>
      </c>
      <c r="T24" s="181">
        <f t="shared" si="0"/>
        <v>14.866666666666667</v>
      </c>
      <c r="U24" s="24">
        <f t="shared" si="1"/>
        <v>8.8335773548072254</v>
      </c>
    </row>
    <row r="25" spans="1:21" ht="15.5" x14ac:dyDescent="0.35">
      <c r="A25" s="20" t="s">
        <v>1321</v>
      </c>
      <c r="B25" s="180" t="s">
        <v>1322</v>
      </c>
      <c r="C25" s="183">
        <v>563.64</v>
      </c>
      <c r="D25" s="180">
        <v>100</v>
      </c>
      <c r="E25" s="186">
        <v>1</v>
      </c>
      <c r="F25" s="187">
        <v>1</v>
      </c>
      <c r="G25" s="187">
        <v>1</v>
      </c>
      <c r="H25" s="187">
        <v>3</v>
      </c>
      <c r="I25" s="187">
        <v>3</v>
      </c>
      <c r="J25" s="187">
        <v>4</v>
      </c>
      <c r="K25" s="187">
        <v>5</v>
      </c>
      <c r="L25" s="187">
        <v>5</v>
      </c>
      <c r="M25" s="187">
        <v>8</v>
      </c>
      <c r="N25" s="187">
        <v>10</v>
      </c>
      <c r="O25" s="187">
        <v>10</v>
      </c>
      <c r="P25" s="187">
        <v>10</v>
      </c>
      <c r="Q25" s="187">
        <v>10</v>
      </c>
      <c r="R25" s="187">
        <v>13</v>
      </c>
      <c r="S25" s="188">
        <v>13</v>
      </c>
      <c r="T25" s="181">
        <f t="shared" si="0"/>
        <v>6.4666666666666668</v>
      </c>
      <c r="U25" s="24">
        <f t="shared" si="1"/>
        <v>-52.65983406539776</v>
      </c>
    </row>
    <row r="26" spans="1:21" ht="15.5" x14ac:dyDescent="0.35">
      <c r="A26" s="20" t="s">
        <v>1323</v>
      </c>
      <c r="B26" s="180" t="s">
        <v>1324</v>
      </c>
      <c r="C26" s="183">
        <v>285.3</v>
      </c>
      <c r="D26" s="180">
        <v>100</v>
      </c>
      <c r="E26" s="186">
        <v>5</v>
      </c>
      <c r="F26" s="187">
        <v>5</v>
      </c>
      <c r="G26" s="187">
        <v>6</v>
      </c>
      <c r="H26" s="187">
        <v>10</v>
      </c>
      <c r="I26" s="187">
        <v>10</v>
      </c>
      <c r="J26" s="187">
        <v>16</v>
      </c>
      <c r="K26" s="187">
        <v>17</v>
      </c>
      <c r="L26" s="187">
        <v>17</v>
      </c>
      <c r="M26" s="187">
        <v>17</v>
      </c>
      <c r="N26" s="187">
        <v>17</v>
      </c>
      <c r="O26" s="187">
        <v>18</v>
      </c>
      <c r="P26" s="187">
        <v>19</v>
      </c>
      <c r="Q26" s="187">
        <v>20</v>
      </c>
      <c r="R26" s="187">
        <v>21</v>
      </c>
      <c r="S26" s="188">
        <v>21</v>
      </c>
      <c r="T26" s="181">
        <f t="shared" si="0"/>
        <v>14.6</v>
      </c>
      <c r="U26" s="24">
        <f t="shared" si="1"/>
        <v>6.8814055636896008</v>
      </c>
    </row>
    <row r="27" spans="1:21" ht="15.5" x14ac:dyDescent="0.35">
      <c r="A27" s="20" t="s">
        <v>1325</v>
      </c>
      <c r="B27" s="180" t="s">
        <v>1326</v>
      </c>
      <c r="C27" s="183">
        <v>264.32</v>
      </c>
      <c r="D27" s="180">
        <v>100</v>
      </c>
      <c r="E27" s="186">
        <v>2</v>
      </c>
      <c r="F27" s="187">
        <v>4</v>
      </c>
      <c r="G27" s="187">
        <v>4</v>
      </c>
      <c r="H27" s="187">
        <v>4</v>
      </c>
      <c r="I27" s="187">
        <v>4</v>
      </c>
      <c r="J27" s="187">
        <v>6</v>
      </c>
      <c r="K27" s="187">
        <v>6</v>
      </c>
      <c r="L27" s="187">
        <v>8</v>
      </c>
      <c r="M27" s="187">
        <v>10</v>
      </c>
      <c r="N27" s="187">
        <v>10</v>
      </c>
      <c r="O27" s="187">
        <v>10</v>
      </c>
      <c r="P27" s="187">
        <v>10</v>
      </c>
      <c r="Q27" s="187">
        <v>10</v>
      </c>
      <c r="R27" s="187">
        <v>10</v>
      </c>
      <c r="S27" s="188">
        <v>10</v>
      </c>
      <c r="T27" s="181">
        <f t="shared" si="0"/>
        <v>7.2</v>
      </c>
      <c r="U27" s="24">
        <f t="shared" si="1"/>
        <v>-47.291361639824302</v>
      </c>
    </row>
    <row r="28" spans="1:21" ht="15.5" x14ac:dyDescent="0.35">
      <c r="A28" s="20" t="s">
        <v>1327</v>
      </c>
      <c r="B28" s="180" t="s">
        <v>1328</v>
      </c>
      <c r="C28" s="183">
        <v>298.95999999999998</v>
      </c>
      <c r="D28" s="180">
        <v>100</v>
      </c>
      <c r="E28" s="186">
        <v>5</v>
      </c>
      <c r="F28" s="187">
        <v>6</v>
      </c>
      <c r="G28" s="187">
        <v>6</v>
      </c>
      <c r="H28" s="187">
        <v>7</v>
      </c>
      <c r="I28" s="187">
        <v>8</v>
      </c>
      <c r="J28" s="187">
        <v>9</v>
      </c>
      <c r="K28" s="187">
        <v>9</v>
      </c>
      <c r="L28" s="187">
        <v>10</v>
      </c>
      <c r="M28" s="187">
        <v>10</v>
      </c>
      <c r="N28" s="187">
        <v>10</v>
      </c>
      <c r="O28" s="187">
        <v>10</v>
      </c>
      <c r="P28" s="187">
        <v>14</v>
      </c>
      <c r="Q28" s="187">
        <v>14</v>
      </c>
      <c r="R28" s="187">
        <v>19</v>
      </c>
      <c r="S28" s="188">
        <v>19</v>
      </c>
      <c r="T28" s="181">
        <f t="shared" si="0"/>
        <v>10.4</v>
      </c>
      <c r="U28" s="24">
        <f t="shared" si="1"/>
        <v>-23.865300146412881</v>
      </c>
    </row>
  </sheetData>
  <mergeCells count="13">
    <mergeCell ref="U1:U2"/>
    <mergeCell ref="A3:A4"/>
    <mergeCell ref="B3:B4"/>
    <mergeCell ref="C3:C4"/>
    <mergeCell ref="D3:D4"/>
    <mergeCell ref="T3:T4"/>
    <mergeCell ref="U3:U4"/>
    <mergeCell ref="E1:S1"/>
    <mergeCell ref="D1:D2"/>
    <mergeCell ref="C1:C2"/>
    <mergeCell ref="B1:B2"/>
    <mergeCell ref="A1:A2"/>
    <mergeCell ref="T1:T2"/>
  </mergeCells>
  <phoneticPr fontId="2" type="noConversion"/>
  <conditionalFormatting sqref="C13:C21">
    <cfRule type="expression" dxfId="19" priority="1" stopIfTrue="1">
      <formula>AND(SUMPRODUCT(IFERROR(1*(($C:$C&amp;"x")=(C13&amp;"x")),0))&gt;1,NOT(ISBLANK(C13)))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21"/>
  <sheetViews>
    <sheetView zoomScale="70" zoomScaleNormal="70" workbookViewId="0">
      <selection activeCell="E1" sqref="E1:S1"/>
    </sheetView>
  </sheetViews>
  <sheetFormatPr defaultColWidth="11.58203125" defaultRowHeight="14" x14ac:dyDescent="0.3"/>
  <cols>
    <col min="1" max="1" width="27.75" customWidth="1"/>
    <col min="2" max="2" width="20.6640625" customWidth="1"/>
    <col min="3" max="3" width="17.75" customWidth="1"/>
    <col min="4" max="4" width="18.1640625" customWidth="1"/>
    <col min="5" max="5" width="5.33203125" customWidth="1"/>
    <col min="6" max="6" width="5.58203125" customWidth="1"/>
    <col min="7" max="7" width="4.6640625" customWidth="1"/>
    <col min="8" max="8" width="4.83203125" customWidth="1"/>
    <col min="9" max="9" width="4.6640625" customWidth="1"/>
    <col min="10" max="10" width="5" customWidth="1"/>
    <col min="11" max="11" width="5.5" customWidth="1"/>
    <col min="12" max="12" width="4.75" customWidth="1"/>
    <col min="13" max="13" width="5.08203125" customWidth="1"/>
    <col min="14" max="15" width="4.75" customWidth="1"/>
    <col min="16" max="16" width="4.6640625" customWidth="1"/>
    <col min="17" max="17" width="3.9140625" customWidth="1"/>
    <col min="18" max="19" width="4.6640625" customWidth="1"/>
    <col min="20" max="21" width="10.75" style="8"/>
  </cols>
  <sheetData>
    <row r="1" spans="1:22" ht="15" x14ac:dyDescent="0.3">
      <c r="A1" s="128" t="s">
        <v>0</v>
      </c>
      <c r="B1" s="128" t="s">
        <v>1</v>
      </c>
      <c r="C1" s="128" t="s">
        <v>2</v>
      </c>
      <c r="D1" s="128" t="s">
        <v>3</v>
      </c>
      <c r="E1" s="12" t="s">
        <v>2398</v>
      </c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76" t="s">
        <v>4</v>
      </c>
      <c r="U1" s="176" t="s">
        <v>5</v>
      </c>
    </row>
    <row r="2" spans="1:22" ht="15" x14ac:dyDescent="0.3">
      <c r="A2" s="129"/>
      <c r="B2" s="129"/>
      <c r="C2" s="129"/>
      <c r="D2" s="129"/>
      <c r="E2" s="80" t="s">
        <v>2383</v>
      </c>
      <c r="F2" s="81" t="s">
        <v>2384</v>
      </c>
      <c r="G2" s="81" t="s">
        <v>2385</v>
      </c>
      <c r="H2" s="81" t="s">
        <v>2386</v>
      </c>
      <c r="I2" s="81" t="s">
        <v>2387</v>
      </c>
      <c r="J2" s="81" t="s">
        <v>2388</v>
      </c>
      <c r="K2" s="81" t="s">
        <v>2389</v>
      </c>
      <c r="L2" s="81" t="s">
        <v>2390</v>
      </c>
      <c r="M2" s="81" t="s">
        <v>2391</v>
      </c>
      <c r="N2" s="81" t="s">
        <v>2392</v>
      </c>
      <c r="O2" s="81" t="s">
        <v>2393</v>
      </c>
      <c r="P2" s="81" t="s">
        <v>2394</v>
      </c>
      <c r="Q2" s="81" t="s">
        <v>2395</v>
      </c>
      <c r="R2" s="81" t="s">
        <v>2396</v>
      </c>
      <c r="S2" s="82" t="s">
        <v>2397</v>
      </c>
      <c r="T2" s="177"/>
      <c r="U2" s="177"/>
      <c r="V2" s="193"/>
    </row>
    <row r="3" spans="1:22" ht="15.5" x14ac:dyDescent="0.3">
      <c r="A3" s="132" t="s">
        <v>6</v>
      </c>
      <c r="B3" s="132"/>
      <c r="C3" s="132"/>
      <c r="D3" s="132">
        <v>0</v>
      </c>
      <c r="E3" s="125">
        <v>1</v>
      </c>
      <c r="F3" s="126">
        <v>6</v>
      </c>
      <c r="G3" s="126">
        <v>11</v>
      </c>
      <c r="H3" s="126">
        <v>12</v>
      </c>
      <c r="I3" s="126">
        <v>13</v>
      </c>
      <c r="J3" s="126">
        <v>15</v>
      </c>
      <c r="K3" s="126">
        <v>15</v>
      </c>
      <c r="L3" s="126">
        <v>16</v>
      </c>
      <c r="M3" s="126">
        <v>16</v>
      </c>
      <c r="N3" s="126">
        <v>16</v>
      </c>
      <c r="O3" s="126">
        <v>16</v>
      </c>
      <c r="P3" s="126">
        <v>16</v>
      </c>
      <c r="Q3" s="126">
        <v>18</v>
      </c>
      <c r="R3" s="126">
        <v>18</v>
      </c>
      <c r="S3" s="127">
        <v>24</v>
      </c>
      <c r="T3" s="139"/>
      <c r="U3" s="139"/>
    </row>
    <row r="4" spans="1:22" ht="15.5" x14ac:dyDescent="0.3">
      <c r="A4" s="133"/>
      <c r="B4" s="133"/>
      <c r="C4" s="133"/>
      <c r="D4" s="133"/>
      <c r="E4" s="125">
        <v>4</v>
      </c>
      <c r="F4" s="126">
        <v>9</v>
      </c>
      <c r="G4" s="126">
        <v>11</v>
      </c>
      <c r="H4" s="126">
        <v>12</v>
      </c>
      <c r="I4" s="126">
        <v>13</v>
      </c>
      <c r="J4" s="126">
        <v>14</v>
      </c>
      <c r="K4" s="126">
        <v>14</v>
      </c>
      <c r="L4" s="126">
        <v>16</v>
      </c>
      <c r="M4" s="126">
        <v>17</v>
      </c>
      <c r="N4" s="126">
        <v>17</v>
      </c>
      <c r="O4" s="126">
        <v>17</v>
      </c>
      <c r="P4" s="126">
        <v>17</v>
      </c>
      <c r="Q4" s="126">
        <v>19</v>
      </c>
      <c r="R4" s="126">
        <v>22</v>
      </c>
      <c r="S4" s="127">
        <v>23</v>
      </c>
      <c r="T4" s="139">
        <f>AVERAGE(E3:S4)</f>
        <v>14.6</v>
      </c>
      <c r="U4" s="139"/>
    </row>
    <row r="5" spans="1:22" ht="15.5" x14ac:dyDescent="0.3">
      <c r="A5" s="20" t="s">
        <v>1329</v>
      </c>
      <c r="B5" s="194" t="s">
        <v>1330</v>
      </c>
      <c r="C5" s="35" t="s">
        <v>1331</v>
      </c>
      <c r="D5" s="20">
        <v>100</v>
      </c>
      <c r="E5" s="125">
        <v>10</v>
      </c>
      <c r="F5" s="126">
        <v>11</v>
      </c>
      <c r="G5" s="126">
        <v>12</v>
      </c>
      <c r="H5" s="126">
        <v>12</v>
      </c>
      <c r="I5" s="126">
        <v>13</v>
      </c>
      <c r="J5" s="126">
        <v>13</v>
      </c>
      <c r="K5" s="126">
        <v>16</v>
      </c>
      <c r="L5" s="126">
        <v>16</v>
      </c>
      <c r="M5" s="126">
        <v>13</v>
      </c>
      <c r="N5" s="126">
        <v>17</v>
      </c>
      <c r="O5" s="126">
        <v>17</v>
      </c>
      <c r="P5" s="126">
        <v>17</v>
      </c>
      <c r="Q5" s="126">
        <v>17</v>
      </c>
      <c r="R5" s="126">
        <v>17</v>
      </c>
      <c r="S5" s="127">
        <v>17</v>
      </c>
      <c r="T5" s="139">
        <f>AVERAGE(E5:S5)</f>
        <v>14.533333333333333</v>
      </c>
      <c r="U5" s="139">
        <f t="shared" ref="U5:U68" si="0">(T5-$T$4)/$T$4*100</f>
        <v>-0.45662100456620847</v>
      </c>
    </row>
    <row r="6" spans="1:22" ht="15.5" x14ac:dyDescent="0.3">
      <c r="A6" s="20" t="s">
        <v>1332</v>
      </c>
      <c r="B6" s="122" t="s">
        <v>1333</v>
      </c>
      <c r="C6" s="35" t="s">
        <v>1334</v>
      </c>
      <c r="D6" s="20">
        <v>100</v>
      </c>
      <c r="E6" s="125">
        <v>2</v>
      </c>
      <c r="F6" s="126">
        <v>2</v>
      </c>
      <c r="G6" s="126">
        <v>10</v>
      </c>
      <c r="H6" s="126">
        <v>10</v>
      </c>
      <c r="I6" s="126">
        <v>10</v>
      </c>
      <c r="J6" s="126">
        <v>11</v>
      </c>
      <c r="K6" s="126">
        <v>11</v>
      </c>
      <c r="L6" s="126">
        <v>11</v>
      </c>
      <c r="M6" s="126">
        <v>12</v>
      </c>
      <c r="N6" s="126">
        <v>13</v>
      </c>
      <c r="O6" s="126">
        <v>14</v>
      </c>
      <c r="P6" s="126">
        <v>14</v>
      </c>
      <c r="Q6" s="126">
        <v>15</v>
      </c>
      <c r="R6" s="126"/>
      <c r="S6" s="127"/>
      <c r="T6" s="139">
        <f t="shared" ref="T6:T69" si="1">AVERAGE(E6:S6)</f>
        <v>10.384615384615385</v>
      </c>
      <c r="U6" s="139">
        <f t="shared" si="0"/>
        <v>-28.872497365648048</v>
      </c>
    </row>
    <row r="7" spans="1:22" ht="15.5" x14ac:dyDescent="0.3">
      <c r="A7" s="20" t="s">
        <v>1335</v>
      </c>
      <c r="B7" s="122" t="s">
        <v>1336</v>
      </c>
      <c r="C7" s="35" t="s">
        <v>1337</v>
      </c>
      <c r="D7" s="20">
        <v>100</v>
      </c>
      <c r="E7" s="125">
        <v>3</v>
      </c>
      <c r="F7" s="126">
        <v>5</v>
      </c>
      <c r="G7" s="126">
        <v>5</v>
      </c>
      <c r="H7" s="126">
        <v>6</v>
      </c>
      <c r="I7" s="126">
        <v>11</v>
      </c>
      <c r="J7" s="126">
        <v>11</v>
      </c>
      <c r="K7" s="126">
        <v>12</v>
      </c>
      <c r="L7" s="126">
        <v>12</v>
      </c>
      <c r="M7" s="126">
        <v>13</v>
      </c>
      <c r="N7" s="126">
        <v>13</v>
      </c>
      <c r="O7" s="126">
        <v>17</v>
      </c>
      <c r="P7" s="126">
        <v>17</v>
      </c>
      <c r="Q7" s="126">
        <v>17</v>
      </c>
      <c r="R7" s="126">
        <v>17</v>
      </c>
      <c r="S7" s="127">
        <v>17</v>
      </c>
      <c r="T7" s="139">
        <f t="shared" si="1"/>
        <v>11.733333333333333</v>
      </c>
      <c r="U7" s="139">
        <f t="shared" si="0"/>
        <v>-19.634703196347036</v>
      </c>
    </row>
    <row r="8" spans="1:22" ht="15.5" x14ac:dyDescent="0.3">
      <c r="A8" s="20" t="s">
        <v>1338</v>
      </c>
      <c r="B8" s="122" t="s">
        <v>1339</v>
      </c>
      <c r="C8" s="35" t="s">
        <v>1340</v>
      </c>
      <c r="D8" s="20">
        <v>100</v>
      </c>
      <c r="E8" s="125">
        <v>2</v>
      </c>
      <c r="F8" s="126">
        <v>2</v>
      </c>
      <c r="G8" s="126">
        <v>2</v>
      </c>
      <c r="H8" s="126">
        <v>3</v>
      </c>
      <c r="I8" s="126">
        <v>3</v>
      </c>
      <c r="J8" s="126">
        <v>14</v>
      </c>
      <c r="K8" s="126">
        <v>14</v>
      </c>
      <c r="L8" s="126">
        <v>15</v>
      </c>
      <c r="M8" s="126">
        <v>15</v>
      </c>
      <c r="N8" s="126">
        <v>15</v>
      </c>
      <c r="O8" s="126">
        <v>16</v>
      </c>
      <c r="P8" s="126">
        <v>17</v>
      </c>
      <c r="Q8" s="126">
        <v>17</v>
      </c>
      <c r="R8" s="126">
        <v>21</v>
      </c>
      <c r="S8" s="127"/>
      <c r="T8" s="139">
        <f t="shared" si="1"/>
        <v>11.142857142857142</v>
      </c>
      <c r="U8" s="139">
        <f t="shared" si="0"/>
        <v>-23.679060665362037</v>
      </c>
    </row>
    <row r="9" spans="1:22" ht="15.5" x14ac:dyDescent="0.3">
      <c r="A9" s="20" t="s">
        <v>1341</v>
      </c>
      <c r="B9" s="122" t="s">
        <v>1342</v>
      </c>
      <c r="C9" s="35" t="s">
        <v>1343</v>
      </c>
      <c r="D9" s="20">
        <v>100</v>
      </c>
      <c r="E9" s="125">
        <v>3</v>
      </c>
      <c r="F9" s="126">
        <v>6</v>
      </c>
      <c r="G9" s="126">
        <v>11</v>
      </c>
      <c r="H9" s="126">
        <v>11</v>
      </c>
      <c r="I9" s="126">
        <v>11</v>
      </c>
      <c r="J9" s="126">
        <v>11</v>
      </c>
      <c r="K9" s="126">
        <v>11</v>
      </c>
      <c r="L9" s="126">
        <v>11</v>
      </c>
      <c r="M9" s="126">
        <v>11</v>
      </c>
      <c r="N9" s="126">
        <v>11</v>
      </c>
      <c r="O9" s="126">
        <v>12</v>
      </c>
      <c r="P9" s="126">
        <v>13</v>
      </c>
      <c r="Q9" s="126">
        <v>14</v>
      </c>
      <c r="R9" s="126">
        <v>15</v>
      </c>
      <c r="S9" s="127">
        <v>16</v>
      </c>
      <c r="T9" s="139">
        <f t="shared" si="1"/>
        <v>11.133333333333333</v>
      </c>
      <c r="U9" s="139">
        <f t="shared" si="0"/>
        <v>-23.744292237442924</v>
      </c>
    </row>
    <row r="10" spans="1:22" ht="15.5" x14ac:dyDescent="0.3">
      <c r="A10" s="20" t="s">
        <v>1344</v>
      </c>
      <c r="B10" s="122" t="s">
        <v>1345</v>
      </c>
      <c r="C10" s="24">
        <v>261.7</v>
      </c>
      <c r="D10" s="20">
        <v>100</v>
      </c>
      <c r="E10" s="125">
        <v>4</v>
      </c>
      <c r="F10" s="126">
        <v>4</v>
      </c>
      <c r="G10" s="126">
        <v>4</v>
      </c>
      <c r="H10" s="126">
        <v>5</v>
      </c>
      <c r="I10" s="126">
        <v>6</v>
      </c>
      <c r="J10" s="126">
        <v>6</v>
      </c>
      <c r="K10" s="126">
        <v>6</v>
      </c>
      <c r="L10" s="126">
        <v>6</v>
      </c>
      <c r="M10" s="126">
        <v>8</v>
      </c>
      <c r="N10" s="126">
        <v>9</v>
      </c>
      <c r="O10" s="126">
        <v>9</v>
      </c>
      <c r="P10" s="126">
        <v>9</v>
      </c>
      <c r="Q10" s="126">
        <v>10</v>
      </c>
      <c r="R10" s="126">
        <v>10</v>
      </c>
      <c r="S10" s="127">
        <v>10</v>
      </c>
      <c r="T10" s="139">
        <f t="shared" si="1"/>
        <v>7.0666666666666664</v>
      </c>
      <c r="U10" s="139">
        <f t="shared" si="0"/>
        <v>-51.598173515981735</v>
      </c>
    </row>
    <row r="11" spans="1:22" ht="16" x14ac:dyDescent="0.3">
      <c r="A11" s="20" t="s">
        <v>1346</v>
      </c>
      <c r="B11" s="122" t="s">
        <v>1347</v>
      </c>
      <c r="C11" s="35" t="s">
        <v>1348</v>
      </c>
      <c r="D11" s="20">
        <v>100</v>
      </c>
      <c r="E11" s="125">
        <v>2</v>
      </c>
      <c r="F11" s="126">
        <v>3</v>
      </c>
      <c r="G11" s="126">
        <v>6</v>
      </c>
      <c r="H11" s="126">
        <v>10</v>
      </c>
      <c r="I11" s="126">
        <v>10</v>
      </c>
      <c r="J11" s="126">
        <v>11</v>
      </c>
      <c r="K11" s="126">
        <v>12</v>
      </c>
      <c r="L11" s="126">
        <v>12</v>
      </c>
      <c r="M11" s="126">
        <v>12</v>
      </c>
      <c r="N11" s="126">
        <v>12</v>
      </c>
      <c r="O11" s="126">
        <v>12</v>
      </c>
      <c r="P11" s="126">
        <v>12</v>
      </c>
      <c r="Q11" s="126">
        <v>13</v>
      </c>
      <c r="R11" s="126">
        <v>14</v>
      </c>
      <c r="S11" s="127">
        <v>19</v>
      </c>
      <c r="T11" s="139">
        <f t="shared" si="1"/>
        <v>10.666666666666666</v>
      </c>
      <c r="U11" s="139">
        <f t="shared" si="0"/>
        <v>-26.940639269406397</v>
      </c>
    </row>
    <row r="12" spans="1:22" ht="15.5" x14ac:dyDescent="0.3">
      <c r="A12" s="20" t="s">
        <v>1349</v>
      </c>
      <c r="B12" s="122" t="s">
        <v>1350</v>
      </c>
      <c r="C12" s="35">
        <v>260.28514000000001</v>
      </c>
      <c r="D12" s="20">
        <v>100</v>
      </c>
      <c r="E12" s="125">
        <v>3</v>
      </c>
      <c r="F12" s="126">
        <v>9</v>
      </c>
      <c r="G12" s="126">
        <v>9</v>
      </c>
      <c r="H12" s="126">
        <v>11</v>
      </c>
      <c r="I12" s="126">
        <v>11</v>
      </c>
      <c r="J12" s="126">
        <v>12</v>
      </c>
      <c r="K12" s="126">
        <v>14</v>
      </c>
      <c r="L12" s="126">
        <v>14</v>
      </c>
      <c r="M12" s="126">
        <v>15</v>
      </c>
      <c r="N12" s="126">
        <v>15</v>
      </c>
      <c r="O12" s="126">
        <v>15</v>
      </c>
      <c r="P12" s="126">
        <v>16</v>
      </c>
      <c r="Q12" s="126">
        <v>16</v>
      </c>
      <c r="R12" s="126">
        <v>17</v>
      </c>
      <c r="S12" s="127">
        <v>19</v>
      </c>
      <c r="T12" s="139">
        <f t="shared" si="1"/>
        <v>13.066666666666666</v>
      </c>
      <c r="U12" s="139">
        <f t="shared" si="0"/>
        <v>-10.50228310502283</v>
      </c>
    </row>
    <row r="13" spans="1:22" ht="15.5" x14ac:dyDescent="0.3">
      <c r="A13" s="20" t="s">
        <v>1351</v>
      </c>
      <c r="B13" s="20" t="s">
        <v>1352</v>
      </c>
      <c r="C13" s="20">
        <v>410.34</v>
      </c>
      <c r="D13" s="20">
        <v>100</v>
      </c>
      <c r="E13" s="125">
        <v>4</v>
      </c>
      <c r="F13" s="126">
        <v>6</v>
      </c>
      <c r="G13" s="126">
        <v>10</v>
      </c>
      <c r="H13" s="126">
        <v>12</v>
      </c>
      <c r="I13" s="126">
        <v>12</v>
      </c>
      <c r="J13" s="126">
        <v>12</v>
      </c>
      <c r="K13" s="126">
        <v>12</v>
      </c>
      <c r="L13" s="126">
        <v>13</v>
      </c>
      <c r="M13" s="126">
        <v>15</v>
      </c>
      <c r="N13" s="126">
        <v>16</v>
      </c>
      <c r="O13" s="126">
        <v>17</v>
      </c>
      <c r="P13" s="126">
        <v>17</v>
      </c>
      <c r="Q13" s="126">
        <v>17</v>
      </c>
      <c r="R13" s="126">
        <v>18</v>
      </c>
      <c r="S13" s="127">
        <v>18</v>
      </c>
      <c r="T13" s="139">
        <f t="shared" si="1"/>
        <v>13.266666666666667</v>
      </c>
      <c r="U13" s="139">
        <f t="shared" si="0"/>
        <v>-9.1324200913241942</v>
      </c>
    </row>
    <row r="14" spans="1:22" ht="15.5" x14ac:dyDescent="0.3">
      <c r="A14" s="20" t="s">
        <v>1353</v>
      </c>
      <c r="B14" s="195" t="s">
        <v>1354</v>
      </c>
      <c r="C14" s="35">
        <v>358.84</v>
      </c>
      <c r="D14" s="20">
        <v>100</v>
      </c>
      <c r="E14" s="125">
        <v>7</v>
      </c>
      <c r="F14" s="126">
        <v>10</v>
      </c>
      <c r="G14" s="126">
        <v>10</v>
      </c>
      <c r="H14" s="126">
        <v>10</v>
      </c>
      <c r="I14" s="126">
        <v>10</v>
      </c>
      <c r="J14" s="126">
        <v>10</v>
      </c>
      <c r="K14" s="126">
        <v>12</v>
      </c>
      <c r="L14" s="126">
        <v>12</v>
      </c>
      <c r="M14" s="126">
        <v>12</v>
      </c>
      <c r="N14" s="126">
        <v>12</v>
      </c>
      <c r="O14" s="126">
        <v>12</v>
      </c>
      <c r="P14" s="126">
        <v>13</v>
      </c>
      <c r="Q14" s="126">
        <v>14</v>
      </c>
      <c r="R14" s="126">
        <v>17</v>
      </c>
      <c r="S14" s="127">
        <v>15</v>
      </c>
      <c r="T14" s="139">
        <f t="shared" si="1"/>
        <v>11.733333333333333</v>
      </c>
      <c r="U14" s="139">
        <f t="shared" si="0"/>
        <v>-19.634703196347036</v>
      </c>
    </row>
    <row r="15" spans="1:22" ht="15.5" x14ac:dyDescent="0.3">
      <c r="A15" s="20" t="s">
        <v>1355</v>
      </c>
      <c r="B15" s="20" t="s">
        <v>1356</v>
      </c>
      <c r="C15" s="22">
        <v>316.37</v>
      </c>
      <c r="D15" s="20">
        <v>100</v>
      </c>
      <c r="E15" s="125">
        <v>3</v>
      </c>
      <c r="F15" s="126">
        <v>7</v>
      </c>
      <c r="G15" s="126">
        <v>10</v>
      </c>
      <c r="H15" s="126">
        <v>10</v>
      </c>
      <c r="I15" s="126">
        <v>10</v>
      </c>
      <c r="J15" s="126">
        <v>10</v>
      </c>
      <c r="K15" s="126">
        <v>10</v>
      </c>
      <c r="L15" s="126">
        <v>10</v>
      </c>
      <c r="M15" s="126">
        <v>10</v>
      </c>
      <c r="N15" s="126">
        <v>11</v>
      </c>
      <c r="O15" s="126">
        <v>11</v>
      </c>
      <c r="P15" s="126">
        <v>11</v>
      </c>
      <c r="Q15" s="126">
        <v>12</v>
      </c>
      <c r="R15" s="126">
        <v>12</v>
      </c>
      <c r="S15" s="127">
        <v>17</v>
      </c>
      <c r="T15" s="139">
        <f t="shared" si="1"/>
        <v>10.266666666666667</v>
      </c>
      <c r="U15" s="139">
        <f t="shared" si="0"/>
        <v>-29.680365296803647</v>
      </c>
    </row>
    <row r="16" spans="1:22" ht="15.5" x14ac:dyDescent="0.3">
      <c r="A16" s="20" t="s">
        <v>1357</v>
      </c>
      <c r="B16" s="20" t="s">
        <v>1358</v>
      </c>
      <c r="C16" s="22">
        <v>285.36</v>
      </c>
      <c r="D16" s="20">
        <v>100</v>
      </c>
      <c r="E16" s="125">
        <v>3</v>
      </c>
      <c r="F16" s="126">
        <v>3</v>
      </c>
      <c r="G16" s="126">
        <v>3</v>
      </c>
      <c r="H16" s="126">
        <v>10</v>
      </c>
      <c r="I16" s="126">
        <v>10</v>
      </c>
      <c r="J16" s="126">
        <v>11</v>
      </c>
      <c r="K16" s="126">
        <v>12</v>
      </c>
      <c r="L16" s="126">
        <v>12</v>
      </c>
      <c r="M16" s="126">
        <v>12</v>
      </c>
      <c r="N16" s="126">
        <v>12</v>
      </c>
      <c r="O16" s="126">
        <v>13</v>
      </c>
      <c r="P16" s="126">
        <v>14</v>
      </c>
      <c r="Q16" s="126">
        <v>15</v>
      </c>
      <c r="R16" s="126">
        <v>15</v>
      </c>
      <c r="S16" s="127">
        <v>17</v>
      </c>
      <c r="T16" s="139">
        <f t="shared" si="1"/>
        <v>10.8</v>
      </c>
      <c r="U16" s="139">
        <f t="shared" si="0"/>
        <v>-26.027397260273965</v>
      </c>
    </row>
    <row r="17" spans="1:21" ht="15.5" x14ac:dyDescent="0.3">
      <c r="A17" s="20" t="s">
        <v>1359</v>
      </c>
      <c r="B17" s="196" t="s">
        <v>1360</v>
      </c>
      <c r="C17" s="22">
        <v>136.11000000000001</v>
      </c>
      <c r="D17" s="20">
        <v>100</v>
      </c>
      <c r="E17" s="125">
        <v>4</v>
      </c>
      <c r="F17" s="126">
        <v>4</v>
      </c>
      <c r="G17" s="126">
        <v>8</v>
      </c>
      <c r="H17" s="126">
        <v>12</v>
      </c>
      <c r="I17" s="126">
        <v>12</v>
      </c>
      <c r="J17" s="126">
        <v>12</v>
      </c>
      <c r="K17" s="126">
        <v>12</v>
      </c>
      <c r="L17" s="126">
        <v>15</v>
      </c>
      <c r="M17" s="126">
        <v>15</v>
      </c>
      <c r="N17" s="126">
        <v>17</v>
      </c>
      <c r="O17" s="126">
        <v>17</v>
      </c>
      <c r="P17" s="126">
        <v>17</v>
      </c>
      <c r="Q17" s="126">
        <v>20</v>
      </c>
      <c r="R17" s="126">
        <v>21</v>
      </c>
      <c r="S17" s="127"/>
      <c r="T17" s="139">
        <f t="shared" si="1"/>
        <v>13.285714285714286</v>
      </c>
      <c r="U17" s="139">
        <f t="shared" si="0"/>
        <v>-9.0019569471624195</v>
      </c>
    </row>
    <row r="18" spans="1:21" ht="15.5" x14ac:dyDescent="0.3">
      <c r="A18" s="20" t="s">
        <v>1361</v>
      </c>
      <c r="B18" s="20" t="s">
        <v>1362</v>
      </c>
      <c r="C18" s="22">
        <v>399.44</v>
      </c>
      <c r="D18" s="20">
        <v>100</v>
      </c>
      <c r="E18" s="125">
        <v>10</v>
      </c>
      <c r="F18" s="126">
        <v>12</v>
      </c>
      <c r="G18" s="126">
        <v>12</v>
      </c>
      <c r="H18" s="126">
        <v>13</v>
      </c>
      <c r="I18" s="126">
        <v>14</v>
      </c>
      <c r="J18" s="126">
        <v>14</v>
      </c>
      <c r="K18" s="126">
        <v>14</v>
      </c>
      <c r="L18" s="126">
        <v>15</v>
      </c>
      <c r="M18" s="126">
        <v>15</v>
      </c>
      <c r="N18" s="126">
        <v>15</v>
      </c>
      <c r="O18" s="126">
        <v>15</v>
      </c>
      <c r="P18" s="126">
        <v>15</v>
      </c>
      <c r="Q18" s="126">
        <v>17</v>
      </c>
      <c r="R18" s="126">
        <v>17</v>
      </c>
      <c r="S18" s="127">
        <v>19</v>
      </c>
      <c r="T18" s="139">
        <f t="shared" si="1"/>
        <v>14.466666666666667</v>
      </c>
      <c r="U18" s="139">
        <f t="shared" si="0"/>
        <v>-0.91324200913241693</v>
      </c>
    </row>
    <row r="19" spans="1:21" ht="15.5" x14ac:dyDescent="0.3">
      <c r="A19" s="20" t="s">
        <v>1363</v>
      </c>
      <c r="B19" s="20" t="s">
        <v>1364</v>
      </c>
      <c r="C19" s="22">
        <v>248.24</v>
      </c>
      <c r="D19" s="20">
        <v>100</v>
      </c>
      <c r="E19" s="125">
        <v>5</v>
      </c>
      <c r="F19" s="126">
        <v>5</v>
      </c>
      <c r="G19" s="126">
        <v>6</v>
      </c>
      <c r="H19" s="126">
        <v>7</v>
      </c>
      <c r="I19" s="126">
        <v>10</v>
      </c>
      <c r="J19" s="126">
        <v>10</v>
      </c>
      <c r="K19" s="126">
        <v>11</v>
      </c>
      <c r="L19" s="126">
        <v>12</v>
      </c>
      <c r="M19" s="126">
        <v>12</v>
      </c>
      <c r="N19" s="126">
        <v>12</v>
      </c>
      <c r="O19" s="126">
        <v>14</v>
      </c>
      <c r="P19" s="126">
        <v>14</v>
      </c>
      <c r="Q19" s="126">
        <v>14</v>
      </c>
      <c r="R19" s="126">
        <v>15</v>
      </c>
      <c r="S19" s="127">
        <v>17</v>
      </c>
      <c r="T19" s="139">
        <f t="shared" si="1"/>
        <v>10.933333333333334</v>
      </c>
      <c r="U19" s="139">
        <f t="shared" si="0"/>
        <v>-25.11415525114155</v>
      </c>
    </row>
    <row r="20" spans="1:21" ht="15.5" x14ac:dyDescent="0.3">
      <c r="A20" s="20" t="s">
        <v>1365</v>
      </c>
      <c r="B20" s="20" t="s">
        <v>1366</v>
      </c>
      <c r="C20" s="22">
        <v>424.08</v>
      </c>
      <c r="D20" s="20">
        <v>100</v>
      </c>
      <c r="E20" s="125">
        <v>4</v>
      </c>
      <c r="F20" s="126">
        <v>9</v>
      </c>
      <c r="G20" s="126">
        <v>10</v>
      </c>
      <c r="H20" s="126">
        <v>10</v>
      </c>
      <c r="I20" s="126">
        <v>10</v>
      </c>
      <c r="J20" s="126">
        <v>10</v>
      </c>
      <c r="K20" s="126">
        <v>10</v>
      </c>
      <c r="L20" s="126">
        <v>10</v>
      </c>
      <c r="M20" s="126">
        <v>10</v>
      </c>
      <c r="N20" s="126">
        <v>17</v>
      </c>
      <c r="O20" s="126">
        <v>11</v>
      </c>
      <c r="P20" s="126">
        <v>11</v>
      </c>
      <c r="Q20" s="126">
        <v>11</v>
      </c>
      <c r="R20" s="126">
        <v>14</v>
      </c>
      <c r="S20" s="127">
        <v>16</v>
      </c>
      <c r="T20" s="139">
        <f t="shared" si="1"/>
        <v>10.866666666666667</v>
      </c>
      <c r="U20" s="139">
        <f t="shared" si="0"/>
        <v>-25.570776255707756</v>
      </c>
    </row>
    <row r="21" spans="1:21" ht="15.5" x14ac:dyDescent="0.3">
      <c r="A21" s="20" t="s">
        <v>1367</v>
      </c>
      <c r="B21" s="20" t="s">
        <v>1368</v>
      </c>
      <c r="C21" s="35" t="s">
        <v>1369</v>
      </c>
      <c r="D21" s="20">
        <v>100</v>
      </c>
      <c r="E21" s="125">
        <v>12</v>
      </c>
      <c r="F21" s="126">
        <v>12</v>
      </c>
      <c r="G21" s="126">
        <v>12</v>
      </c>
      <c r="H21" s="126">
        <v>14</v>
      </c>
      <c r="I21" s="126">
        <v>17</v>
      </c>
      <c r="J21" s="126">
        <v>17</v>
      </c>
      <c r="K21" s="126">
        <v>17</v>
      </c>
      <c r="L21" s="126">
        <v>17</v>
      </c>
      <c r="M21" s="126">
        <v>17</v>
      </c>
      <c r="N21" s="126">
        <v>17</v>
      </c>
      <c r="O21" s="126">
        <v>17</v>
      </c>
      <c r="P21" s="126">
        <v>17</v>
      </c>
      <c r="Q21" s="126">
        <v>17</v>
      </c>
      <c r="R21" s="126">
        <v>19</v>
      </c>
      <c r="S21" s="127">
        <v>20</v>
      </c>
      <c r="T21" s="139">
        <f t="shared" si="1"/>
        <v>16.133333333333333</v>
      </c>
      <c r="U21" s="139">
        <f t="shared" si="0"/>
        <v>10.50228310502283</v>
      </c>
    </row>
    <row r="22" spans="1:21" ht="15.5" x14ac:dyDescent="0.3">
      <c r="A22" s="20" t="s">
        <v>1370</v>
      </c>
      <c r="B22" s="20" t="s">
        <v>1371</v>
      </c>
      <c r="C22" s="22" t="s">
        <v>1372</v>
      </c>
      <c r="D22" s="20">
        <v>100</v>
      </c>
      <c r="E22" s="125">
        <v>9</v>
      </c>
      <c r="F22" s="126">
        <v>9</v>
      </c>
      <c r="G22" s="126">
        <v>10</v>
      </c>
      <c r="H22" s="126">
        <v>13</v>
      </c>
      <c r="I22" s="126">
        <v>13</v>
      </c>
      <c r="J22" s="126">
        <v>16</v>
      </c>
      <c r="K22" s="126">
        <v>17</v>
      </c>
      <c r="L22" s="126">
        <v>17</v>
      </c>
      <c r="M22" s="126">
        <v>17</v>
      </c>
      <c r="N22" s="126">
        <v>17</v>
      </c>
      <c r="O22" s="126">
        <v>17</v>
      </c>
      <c r="P22" s="126">
        <v>19</v>
      </c>
      <c r="Q22" s="126">
        <v>21</v>
      </c>
      <c r="R22" s="126">
        <v>22</v>
      </c>
      <c r="S22" s="127">
        <v>24</v>
      </c>
      <c r="T22" s="139">
        <f t="shared" si="1"/>
        <v>16.066666666666666</v>
      </c>
      <c r="U22" s="139">
        <f t="shared" si="0"/>
        <v>10.045662100456623</v>
      </c>
    </row>
    <row r="23" spans="1:21" ht="15.5" x14ac:dyDescent="0.3">
      <c r="A23" s="20" t="s">
        <v>1373</v>
      </c>
      <c r="B23" s="20" t="s">
        <v>1374</v>
      </c>
      <c r="C23" s="24">
        <v>126.11</v>
      </c>
      <c r="D23" s="20">
        <v>100</v>
      </c>
      <c r="E23" s="125">
        <v>4</v>
      </c>
      <c r="F23" s="126">
        <v>4</v>
      </c>
      <c r="G23" s="126">
        <v>4</v>
      </c>
      <c r="H23" s="126">
        <v>4</v>
      </c>
      <c r="I23" s="126">
        <v>5</v>
      </c>
      <c r="J23" s="126">
        <v>6</v>
      </c>
      <c r="K23" s="126">
        <v>9</v>
      </c>
      <c r="L23" s="126">
        <v>11</v>
      </c>
      <c r="M23" s="126">
        <v>12</v>
      </c>
      <c r="N23" s="126">
        <v>12</v>
      </c>
      <c r="O23" s="126">
        <v>12</v>
      </c>
      <c r="P23" s="126">
        <v>14</v>
      </c>
      <c r="Q23" s="126">
        <v>14</v>
      </c>
      <c r="R23" s="126">
        <v>16</v>
      </c>
      <c r="S23" s="127">
        <v>17</v>
      </c>
      <c r="T23" s="139">
        <f t="shared" si="1"/>
        <v>9.6</v>
      </c>
      <c r="U23" s="139">
        <f t="shared" si="0"/>
        <v>-34.246575342465754</v>
      </c>
    </row>
    <row r="24" spans="1:21" ht="15.5" x14ac:dyDescent="0.3">
      <c r="A24" s="20" t="s">
        <v>1375</v>
      </c>
      <c r="B24" s="21" t="s">
        <v>1376</v>
      </c>
      <c r="C24" s="22">
        <v>169.57</v>
      </c>
      <c r="D24" s="20">
        <v>100</v>
      </c>
      <c r="E24" s="125">
        <v>2</v>
      </c>
      <c r="F24" s="126">
        <v>3</v>
      </c>
      <c r="G24" s="126">
        <v>4</v>
      </c>
      <c r="H24" s="126">
        <v>4</v>
      </c>
      <c r="I24" s="126">
        <v>4</v>
      </c>
      <c r="J24" s="126">
        <v>12</v>
      </c>
      <c r="K24" s="126">
        <v>12</v>
      </c>
      <c r="L24" s="126">
        <v>12</v>
      </c>
      <c r="M24" s="126">
        <v>12</v>
      </c>
      <c r="N24" s="126">
        <v>12</v>
      </c>
      <c r="O24" s="126">
        <v>12</v>
      </c>
      <c r="P24" s="126">
        <v>12</v>
      </c>
      <c r="Q24" s="126">
        <v>13</v>
      </c>
      <c r="R24" s="126">
        <v>13</v>
      </c>
      <c r="S24" s="127"/>
      <c r="T24" s="139">
        <f t="shared" si="1"/>
        <v>9.0714285714285712</v>
      </c>
      <c r="U24" s="139">
        <f t="shared" si="0"/>
        <v>-37.866927592954994</v>
      </c>
    </row>
    <row r="25" spans="1:21" ht="15.5" x14ac:dyDescent="0.3">
      <c r="A25" s="20" t="s">
        <v>1377</v>
      </c>
      <c r="B25" s="21" t="s">
        <v>1378</v>
      </c>
      <c r="C25" s="22">
        <v>311.85000000000002</v>
      </c>
      <c r="D25" s="20">
        <v>100</v>
      </c>
      <c r="E25" s="125">
        <v>2</v>
      </c>
      <c r="F25" s="126">
        <v>3</v>
      </c>
      <c r="G25" s="126">
        <v>3</v>
      </c>
      <c r="H25" s="126">
        <v>4</v>
      </c>
      <c r="I25" s="126">
        <v>4</v>
      </c>
      <c r="J25" s="126">
        <v>4</v>
      </c>
      <c r="K25" s="126">
        <v>4</v>
      </c>
      <c r="L25" s="126">
        <v>4</v>
      </c>
      <c r="M25" s="126">
        <v>5</v>
      </c>
      <c r="N25" s="126">
        <v>5</v>
      </c>
      <c r="O25" s="126">
        <v>12</v>
      </c>
      <c r="P25" s="126">
        <v>12</v>
      </c>
      <c r="Q25" s="126">
        <v>13</v>
      </c>
      <c r="R25" s="126">
        <v>17</v>
      </c>
      <c r="S25" s="127">
        <v>21</v>
      </c>
      <c r="T25" s="139">
        <f t="shared" si="1"/>
        <v>7.5333333333333332</v>
      </c>
      <c r="U25" s="139">
        <f t="shared" si="0"/>
        <v>-48.401826484018265</v>
      </c>
    </row>
    <row r="26" spans="1:21" ht="15.5" x14ac:dyDescent="0.3">
      <c r="A26" s="20" t="s">
        <v>1379</v>
      </c>
      <c r="B26" s="20" t="s">
        <v>1380</v>
      </c>
      <c r="C26" s="35" t="s">
        <v>1381</v>
      </c>
      <c r="D26" s="20">
        <v>100</v>
      </c>
      <c r="E26" s="125">
        <v>6</v>
      </c>
      <c r="F26" s="126">
        <v>9</v>
      </c>
      <c r="G26" s="126">
        <v>11</v>
      </c>
      <c r="H26" s="126">
        <v>12</v>
      </c>
      <c r="I26" s="126">
        <v>12</v>
      </c>
      <c r="J26" s="126">
        <v>12</v>
      </c>
      <c r="K26" s="126">
        <v>13</v>
      </c>
      <c r="L26" s="126">
        <v>13</v>
      </c>
      <c r="M26" s="126">
        <v>15</v>
      </c>
      <c r="N26" s="126">
        <v>15</v>
      </c>
      <c r="O26" s="126">
        <v>15</v>
      </c>
      <c r="P26" s="126">
        <v>15</v>
      </c>
      <c r="Q26" s="126">
        <v>16</v>
      </c>
      <c r="R26" s="126">
        <v>18</v>
      </c>
      <c r="S26" s="127"/>
      <c r="T26" s="139">
        <f t="shared" si="1"/>
        <v>13</v>
      </c>
      <c r="U26" s="139">
        <f t="shared" si="0"/>
        <v>-10.958904109589039</v>
      </c>
    </row>
    <row r="27" spans="1:21" ht="15.5" x14ac:dyDescent="0.3">
      <c r="A27" s="20" t="s">
        <v>1382</v>
      </c>
      <c r="B27" s="20" t="s">
        <v>1383</v>
      </c>
      <c r="C27" s="22">
        <v>473.56</v>
      </c>
      <c r="D27" s="20">
        <v>100</v>
      </c>
      <c r="E27" s="125">
        <v>5</v>
      </c>
      <c r="F27" s="126">
        <v>7</v>
      </c>
      <c r="G27" s="126">
        <v>9</v>
      </c>
      <c r="H27" s="126">
        <v>11</v>
      </c>
      <c r="I27" s="126">
        <v>11</v>
      </c>
      <c r="J27" s="126">
        <v>11</v>
      </c>
      <c r="K27" s="126">
        <v>13</v>
      </c>
      <c r="L27" s="126">
        <v>13</v>
      </c>
      <c r="M27" s="126">
        <v>13</v>
      </c>
      <c r="N27" s="126">
        <v>14</v>
      </c>
      <c r="O27" s="126">
        <v>14</v>
      </c>
      <c r="P27" s="126">
        <v>15</v>
      </c>
      <c r="Q27" s="126">
        <v>16</v>
      </c>
      <c r="R27" s="126">
        <v>17</v>
      </c>
      <c r="S27" s="127"/>
      <c r="T27" s="139">
        <f t="shared" si="1"/>
        <v>12.071428571428571</v>
      </c>
      <c r="U27" s="139">
        <f t="shared" si="0"/>
        <v>-17.318982387475536</v>
      </c>
    </row>
    <row r="28" spans="1:21" ht="15.5" x14ac:dyDescent="0.3">
      <c r="A28" s="20" t="s">
        <v>1384</v>
      </c>
      <c r="B28" s="20" t="s">
        <v>1385</v>
      </c>
      <c r="C28" s="35" t="s">
        <v>1386</v>
      </c>
      <c r="D28" s="20">
        <v>100</v>
      </c>
      <c r="E28" s="125">
        <v>2</v>
      </c>
      <c r="F28" s="126">
        <v>7</v>
      </c>
      <c r="G28" s="126">
        <v>9</v>
      </c>
      <c r="H28" s="126">
        <v>10</v>
      </c>
      <c r="I28" s="126">
        <v>11</v>
      </c>
      <c r="J28" s="126">
        <v>11</v>
      </c>
      <c r="K28" s="126">
        <v>11</v>
      </c>
      <c r="L28" s="126">
        <v>12</v>
      </c>
      <c r="M28" s="126">
        <v>12</v>
      </c>
      <c r="N28" s="126">
        <v>13</v>
      </c>
      <c r="O28" s="126">
        <v>14</v>
      </c>
      <c r="P28" s="126">
        <v>15</v>
      </c>
      <c r="Q28" s="126">
        <v>16</v>
      </c>
      <c r="R28" s="126">
        <v>16</v>
      </c>
      <c r="S28" s="127">
        <v>17</v>
      </c>
      <c r="T28" s="139">
        <f t="shared" si="1"/>
        <v>11.733333333333333</v>
      </c>
      <c r="U28" s="139">
        <f t="shared" si="0"/>
        <v>-19.634703196347036</v>
      </c>
    </row>
    <row r="29" spans="1:21" ht="15.5" x14ac:dyDescent="0.3">
      <c r="A29" s="20" t="s">
        <v>1387</v>
      </c>
      <c r="B29" s="197" t="s">
        <v>1388</v>
      </c>
      <c r="C29" s="22">
        <v>137.13999999999999</v>
      </c>
      <c r="D29" s="20">
        <v>100</v>
      </c>
      <c r="E29" s="125">
        <v>4</v>
      </c>
      <c r="F29" s="126">
        <v>4</v>
      </c>
      <c r="G29" s="126">
        <v>10</v>
      </c>
      <c r="H29" s="126">
        <v>10</v>
      </c>
      <c r="I29" s="126">
        <v>10</v>
      </c>
      <c r="J29" s="126">
        <v>11</v>
      </c>
      <c r="K29" s="126">
        <v>12</v>
      </c>
      <c r="L29" s="126">
        <v>12</v>
      </c>
      <c r="M29" s="126">
        <v>12</v>
      </c>
      <c r="N29" s="126">
        <v>13</v>
      </c>
      <c r="O29" s="126">
        <v>13</v>
      </c>
      <c r="P29" s="126">
        <v>13</v>
      </c>
      <c r="Q29" s="126">
        <v>16</v>
      </c>
      <c r="R29" s="126">
        <v>17</v>
      </c>
      <c r="S29" s="127">
        <v>17</v>
      </c>
      <c r="T29" s="139">
        <f t="shared" si="1"/>
        <v>11.6</v>
      </c>
      <c r="U29" s="139">
        <f t="shared" si="0"/>
        <v>-20.547945205479454</v>
      </c>
    </row>
    <row r="30" spans="1:21" ht="15.5" x14ac:dyDescent="0.3">
      <c r="A30" s="20" t="s">
        <v>1389</v>
      </c>
      <c r="B30" s="197" t="s">
        <v>1390</v>
      </c>
      <c r="C30" s="22" t="s">
        <v>1391</v>
      </c>
      <c r="D30" s="20">
        <v>100</v>
      </c>
      <c r="E30" s="125">
        <v>4</v>
      </c>
      <c r="F30" s="126">
        <v>7</v>
      </c>
      <c r="G30" s="126">
        <v>7</v>
      </c>
      <c r="H30" s="126">
        <v>7</v>
      </c>
      <c r="I30" s="126">
        <v>7</v>
      </c>
      <c r="J30" s="126">
        <v>9</v>
      </c>
      <c r="K30" s="126">
        <v>11</v>
      </c>
      <c r="L30" s="126">
        <v>12</v>
      </c>
      <c r="M30" s="126">
        <v>12</v>
      </c>
      <c r="N30" s="126">
        <v>12</v>
      </c>
      <c r="O30" s="126">
        <v>12</v>
      </c>
      <c r="P30" s="126">
        <v>13</v>
      </c>
      <c r="Q30" s="126">
        <v>14</v>
      </c>
      <c r="R30" s="126">
        <v>16</v>
      </c>
      <c r="S30" s="127">
        <v>17</v>
      </c>
      <c r="T30" s="139">
        <f t="shared" si="1"/>
        <v>10.666666666666666</v>
      </c>
      <c r="U30" s="139">
        <f t="shared" si="0"/>
        <v>-26.940639269406397</v>
      </c>
    </row>
    <row r="31" spans="1:21" ht="15.5" x14ac:dyDescent="0.3">
      <c r="A31" s="20" t="s">
        <v>1392</v>
      </c>
      <c r="B31" s="197" t="s">
        <v>1393</v>
      </c>
      <c r="C31" s="22">
        <v>165.19</v>
      </c>
      <c r="D31" s="20">
        <v>100</v>
      </c>
      <c r="E31" s="125">
        <v>2</v>
      </c>
      <c r="F31" s="126">
        <v>7</v>
      </c>
      <c r="G31" s="126">
        <v>7</v>
      </c>
      <c r="H31" s="126">
        <v>7</v>
      </c>
      <c r="I31" s="126">
        <v>9</v>
      </c>
      <c r="J31" s="126">
        <v>9</v>
      </c>
      <c r="K31" s="126">
        <v>13</v>
      </c>
      <c r="L31" s="126">
        <v>13</v>
      </c>
      <c r="M31" s="126">
        <v>14</v>
      </c>
      <c r="N31" s="126">
        <v>14</v>
      </c>
      <c r="O31" s="126">
        <v>15</v>
      </c>
      <c r="P31" s="126">
        <v>16</v>
      </c>
      <c r="Q31" s="126">
        <v>17</v>
      </c>
      <c r="R31" s="126">
        <v>17</v>
      </c>
      <c r="S31" s="127">
        <v>20</v>
      </c>
      <c r="T31" s="139">
        <f t="shared" si="1"/>
        <v>12</v>
      </c>
      <c r="U31" s="139">
        <f t="shared" si="0"/>
        <v>-17.80821917808219</v>
      </c>
    </row>
    <row r="32" spans="1:21" ht="15.5" x14ac:dyDescent="0.3">
      <c r="A32" s="20" t="s">
        <v>1394</v>
      </c>
      <c r="B32" s="20" t="s">
        <v>1395</v>
      </c>
      <c r="C32" s="22">
        <v>171.15</v>
      </c>
      <c r="D32" s="20">
        <v>100</v>
      </c>
      <c r="E32" s="125">
        <v>10</v>
      </c>
      <c r="F32" s="126">
        <v>12</v>
      </c>
      <c r="G32" s="126">
        <v>14</v>
      </c>
      <c r="H32" s="126">
        <v>14</v>
      </c>
      <c r="I32" s="126">
        <v>15</v>
      </c>
      <c r="J32" s="126">
        <v>16</v>
      </c>
      <c r="K32" s="126">
        <v>17</v>
      </c>
      <c r="L32" s="126">
        <v>17</v>
      </c>
      <c r="M32" s="126">
        <v>17</v>
      </c>
      <c r="N32" s="126">
        <v>17</v>
      </c>
      <c r="O32" s="126">
        <v>21</v>
      </c>
      <c r="P32" s="126">
        <v>21</v>
      </c>
      <c r="Q32" s="126"/>
      <c r="R32" s="126"/>
      <c r="S32" s="127"/>
      <c r="T32" s="139">
        <f t="shared" si="1"/>
        <v>15.916666666666666</v>
      </c>
      <c r="U32" s="139">
        <f t="shared" si="0"/>
        <v>9.0182648401826473</v>
      </c>
    </row>
    <row r="33" spans="1:21" ht="15.5" x14ac:dyDescent="0.3">
      <c r="A33" s="20" t="s">
        <v>1396</v>
      </c>
      <c r="B33" s="20" t="s">
        <v>1397</v>
      </c>
      <c r="C33" s="24">
        <v>281.32</v>
      </c>
      <c r="D33" s="20">
        <v>100</v>
      </c>
      <c r="E33" s="125">
        <v>4</v>
      </c>
      <c r="F33" s="126">
        <v>5</v>
      </c>
      <c r="G33" s="126">
        <v>7</v>
      </c>
      <c r="H33" s="126">
        <v>7</v>
      </c>
      <c r="I33" s="126">
        <v>9</v>
      </c>
      <c r="J33" s="126">
        <v>10</v>
      </c>
      <c r="K33" s="126">
        <v>10</v>
      </c>
      <c r="L33" s="126">
        <v>10</v>
      </c>
      <c r="M33" s="126">
        <v>10</v>
      </c>
      <c r="N33" s="126">
        <v>10</v>
      </c>
      <c r="O33" s="126">
        <v>11</v>
      </c>
      <c r="P33" s="126">
        <v>11</v>
      </c>
      <c r="Q33" s="126">
        <v>11</v>
      </c>
      <c r="R33" s="126">
        <v>11</v>
      </c>
      <c r="S33" s="127">
        <v>12</v>
      </c>
      <c r="T33" s="139">
        <f t="shared" si="1"/>
        <v>9.1999999999999993</v>
      </c>
      <c r="U33" s="139">
        <f t="shared" si="0"/>
        <v>-36.986301369863014</v>
      </c>
    </row>
    <row r="34" spans="1:21" ht="15.5" x14ac:dyDescent="0.3">
      <c r="A34" s="20" t="s">
        <v>1398</v>
      </c>
      <c r="B34" s="20" t="s">
        <v>1399</v>
      </c>
      <c r="C34" s="22">
        <v>294.39</v>
      </c>
      <c r="D34" s="20">
        <v>100</v>
      </c>
      <c r="E34" s="125">
        <v>5</v>
      </c>
      <c r="F34" s="126">
        <v>5</v>
      </c>
      <c r="G34" s="126">
        <v>5</v>
      </c>
      <c r="H34" s="126">
        <v>7</v>
      </c>
      <c r="I34" s="126">
        <v>8</v>
      </c>
      <c r="J34" s="126">
        <v>8</v>
      </c>
      <c r="K34" s="126">
        <v>8</v>
      </c>
      <c r="L34" s="126">
        <v>8</v>
      </c>
      <c r="M34" s="126">
        <v>11</v>
      </c>
      <c r="N34" s="126">
        <v>13</v>
      </c>
      <c r="O34" s="126">
        <v>13</v>
      </c>
      <c r="P34" s="126">
        <v>14</v>
      </c>
      <c r="Q34" s="126">
        <v>15</v>
      </c>
      <c r="R34" s="126">
        <v>19</v>
      </c>
      <c r="S34" s="127">
        <v>20</v>
      </c>
      <c r="T34" s="139">
        <f t="shared" si="1"/>
        <v>10.6</v>
      </c>
      <c r="U34" s="139">
        <f t="shared" si="0"/>
        <v>-27.397260273972602</v>
      </c>
    </row>
    <row r="35" spans="1:21" ht="15.5" x14ac:dyDescent="0.3">
      <c r="A35" s="20" t="s">
        <v>1400</v>
      </c>
      <c r="B35" s="20" t="s">
        <v>1401</v>
      </c>
      <c r="C35" s="22">
        <v>294.39</v>
      </c>
      <c r="D35" s="20">
        <v>100</v>
      </c>
      <c r="E35" s="125">
        <v>4</v>
      </c>
      <c r="F35" s="126">
        <v>5</v>
      </c>
      <c r="G35" s="126">
        <v>9</v>
      </c>
      <c r="H35" s="126">
        <v>9</v>
      </c>
      <c r="I35" s="126">
        <v>12</v>
      </c>
      <c r="J35" s="126">
        <v>14</v>
      </c>
      <c r="K35" s="126">
        <v>14</v>
      </c>
      <c r="L35" s="126">
        <v>14</v>
      </c>
      <c r="M35" s="126">
        <v>14</v>
      </c>
      <c r="N35" s="126">
        <v>15</v>
      </c>
      <c r="O35" s="126">
        <v>15</v>
      </c>
      <c r="P35" s="126">
        <v>16</v>
      </c>
      <c r="Q35" s="126">
        <v>16</v>
      </c>
      <c r="R35" s="126">
        <v>16</v>
      </c>
      <c r="S35" s="127">
        <v>16</v>
      </c>
      <c r="T35" s="139">
        <f t="shared" si="1"/>
        <v>12.6</v>
      </c>
      <c r="U35" s="139">
        <f t="shared" si="0"/>
        <v>-13.698630136986301</v>
      </c>
    </row>
    <row r="36" spans="1:21" ht="15.5" x14ac:dyDescent="0.3">
      <c r="A36" s="20" t="s">
        <v>1402</v>
      </c>
      <c r="B36" s="20" t="s">
        <v>1403</v>
      </c>
      <c r="C36" s="22">
        <v>397.34</v>
      </c>
      <c r="D36" s="20">
        <v>100</v>
      </c>
      <c r="E36" s="125">
        <v>7</v>
      </c>
      <c r="F36" s="126">
        <v>7</v>
      </c>
      <c r="G36" s="126">
        <v>11</v>
      </c>
      <c r="H36" s="126">
        <v>12</v>
      </c>
      <c r="I36" s="126">
        <v>14</v>
      </c>
      <c r="J36" s="126">
        <v>14</v>
      </c>
      <c r="K36" s="126">
        <v>15</v>
      </c>
      <c r="L36" s="126">
        <v>15</v>
      </c>
      <c r="M36" s="126">
        <v>16</v>
      </c>
      <c r="N36" s="126">
        <v>16</v>
      </c>
      <c r="O36" s="126">
        <v>16</v>
      </c>
      <c r="P36" s="126">
        <v>20</v>
      </c>
      <c r="Q36" s="126">
        <v>22</v>
      </c>
      <c r="R36" s="126">
        <v>22</v>
      </c>
      <c r="S36" s="127">
        <v>22</v>
      </c>
      <c r="T36" s="139">
        <f t="shared" si="1"/>
        <v>15.266666666666667</v>
      </c>
      <c r="U36" s="139">
        <f t="shared" si="0"/>
        <v>4.5662100456621086</v>
      </c>
    </row>
    <row r="37" spans="1:21" ht="15.5" x14ac:dyDescent="0.3">
      <c r="A37" s="20" t="s">
        <v>1404</v>
      </c>
      <c r="B37" s="20" t="s">
        <v>1405</v>
      </c>
      <c r="C37" s="22">
        <v>265.33</v>
      </c>
      <c r="D37" s="20">
        <v>100</v>
      </c>
      <c r="E37" s="125">
        <v>2</v>
      </c>
      <c r="F37" s="126">
        <v>2</v>
      </c>
      <c r="G37" s="126">
        <v>6</v>
      </c>
      <c r="H37" s="126">
        <v>6</v>
      </c>
      <c r="I37" s="126">
        <v>8</v>
      </c>
      <c r="J37" s="126">
        <v>12</v>
      </c>
      <c r="K37" s="126">
        <v>13</v>
      </c>
      <c r="L37" s="126">
        <v>15</v>
      </c>
      <c r="M37" s="126">
        <v>15</v>
      </c>
      <c r="N37" s="126">
        <v>15</v>
      </c>
      <c r="O37" s="126">
        <v>15</v>
      </c>
      <c r="P37" s="126">
        <v>15</v>
      </c>
      <c r="Q37" s="126">
        <v>17</v>
      </c>
      <c r="R37" s="126">
        <v>17</v>
      </c>
      <c r="S37" s="127">
        <v>17</v>
      </c>
      <c r="T37" s="139">
        <f t="shared" si="1"/>
        <v>11.666666666666666</v>
      </c>
      <c r="U37" s="139">
        <f t="shared" si="0"/>
        <v>-20.091324200913245</v>
      </c>
    </row>
    <row r="38" spans="1:21" ht="15.5" x14ac:dyDescent="0.3">
      <c r="A38" s="20" t="s">
        <v>1406</v>
      </c>
      <c r="B38" s="20" t="s">
        <v>1407</v>
      </c>
      <c r="C38" s="22">
        <v>312.41000000000003</v>
      </c>
      <c r="D38" s="20">
        <v>100</v>
      </c>
      <c r="E38" s="125">
        <v>3</v>
      </c>
      <c r="F38" s="126">
        <v>3</v>
      </c>
      <c r="G38" s="126">
        <v>3</v>
      </c>
      <c r="H38" s="126">
        <v>13</v>
      </c>
      <c r="I38" s="126">
        <v>13</v>
      </c>
      <c r="J38" s="126">
        <v>13</v>
      </c>
      <c r="K38" s="126">
        <v>13</v>
      </c>
      <c r="L38" s="126">
        <v>13</v>
      </c>
      <c r="M38" s="126">
        <v>13</v>
      </c>
      <c r="N38" s="126">
        <v>15</v>
      </c>
      <c r="O38" s="126">
        <v>15</v>
      </c>
      <c r="P38" s="126">
        <v>16</v>
      </c>
      <c r="Q38" s="126">
        <v>18</v>
      </c>
      <c r="R38" s="126">
        <v>20</v>
      </c>
      <c r="S38" s="127">
        <v>20</v>
      </c>
      <c r="T38" s="139">
        <f t="shared" si="1"/>
        <v>12.733333333333333</v>
      </c>
      <c r="U38" s="139">
        <f t="shared" si="0"/>
        <v>-12.785388127853887</v>
      </c>
    </row>
    <row r="39" spans="1:21" ht="15.5" x14ac:dyDescent="0.3">
      <c r="A39" s="20" t="s">
        <v>1408</v>
      </c>
      <c r="B39" s="20" t="s">
        <v>1409</v>
      </c>
      <c r="C39" s="22">
        <v>307.27999999999997</v>
      </c>
      <c r="D39" s="20">
        <v>100</v>
      </c>
      <c r="E39" s="125">
        <v>10</v>
      </c>
      <c r="F39" s="126">
        <v>10</v>
      </c>
      <c r="G39" s="126">
        <v>10</v>
      </c>
      <c r="H39" s="126">
        <v>10</v>
      </c>
      <c r="I39" s="126">
        <v>10</v>
      </c>
      <c r="J39" s="126">
        <v>10</v>
      </c>
      <c r="K39" s="126">
        <v>10</v>
      </c>
      <c r="L39" s="126">
        <v>11</v>
      </c>
      <c r="M39" s="126">
        <v>12</v>
      </c>
      <c r="N39" s="126">
        <v>12</v>
      </c>
      <c r="O39" s="126">
        <v>12</v>
      </c>
      <c r="P39" s="126">
        <v>14</v>
      </c>
      <c r="Q39" s="126">
        <v>14</v>
      </c>
      <c r="R39" s="126"/>
      <c r="S39" s="127"/>
      <c r="T39" s="139">
        <f t="shared" si="1"/>
        <v>11.153846153846153</v>
      </c>
      <c r="U39" s="139">
        <f t="shared" si="0"/>
        <v>-23.603793466807168</v>
      </c>
    </row>
    <row r="40" spans="1:21" ht="15.5" x14ac:dyDescent="0.3">
      <c r="A40" s="20" t="s">
        <v>1410</v>
      </c>
      <c r="B40" s="20" t="s">
        <v>1411</v>
      </c>
      <c r="C40" s="22">
        <v>528.94000000000005</v>
      </c>
      <c r="D40" s="20">
        <v>100</v>
      </c>
      <c r="E40" s="125">
        <v>12</v>
      </c>
      <c r="F40" s="126">
        <v>12</v>
      </c>
      <c r="G40" s="126">
        <v>12</v>
      </c>
      <c r="H40" s="126">
        <v>12</v>
      </c>
      <c r="I40" s="126">
        <v>12</v>
      </c>
      <c r="J40" s="126">
        <v>12</v>
      </c>
      <c r="K40" s="126">
        <v>13</v>
      </c>
      <c r="L40" s="126">
        <v>14</v>
      </c>
      <c r="M40" s="126">
        <v>14</v>
      </c>
      <c r="N40" s="126">
        <v>15</v>
      </c>
      <c r="O40" s="126">
        <v>15</v>
      </c>
      <c r="P40" s="126">
        <v>15</v>
      </c>
      <c r="Q40" s="126"/>
      <c r="R40" s="126"/>
      <c r="S40" s="127"/>
      <c r="T40" s="139">
        <f>AVERAGE(E40:S40)</f>
        <v>13.166666666666666</v>
      </c>
      <c r="U40" s="139">
        <f t="shared" si="0"/>
        <v>-9.8173515981735182</v>
      </c>
    </row>
    <row r="41" spans="1:21" ht="15.5" x14ac:dyDescent="0.3">
      <c r="A41" s="20" t="s">
        <v>1412</v>
      </c>
      <c r="B41" s="198" t="s">
        <v>1413</v>
      </c>
      <c r="C41" s="22">
        <v>248.71</v>
      </c>
      <c r="D41" s="20">
        <v>100</v>
      </c>
      <c r="E41" s="125">
        <v>6</v>
      </c>
      <c r="F41" s="126">
        <v>6</v>
      </c>
      <c r="G41" s="126">
        <v>11</v>
      </c>
      <c r="H41" s="126">
        <v>12</v>
      </c>
      <c r="I41" s="126">
        <v>12</v>
      </c>
      <c r="J41" s="126">
        <v>12</v>
      </c>
      <c r="K41" s="126">
        <v>13</v>
      </c>
      <c r="L41" s="126">
        <v>13</v>
      </c>
      <c r="M41" s="126">
        <v>13</v>
      </c>
      <c r="N41" s="126">
        <v>16</v>
      </c>
      <c r="O41" s="126">
        <v>16</v>
      </c>
      <c r="P41" s="126">
        <v>16</v>
      </c>
      <c r="Q41" s="126">
        <v>17</v>
      </c>
      <c r="R41" s="126">
        <v>17</v>
      </c>
      <c r="S41" s="127">
        <v>21</v>
      </c>
      <c r="T41" s="139">
        <f t="shared" si="1"/>
        <v>13.4</v>
      </c>
      <c r="U41" s="139">
        <f t="shared" si="0"/>
        <v>-8.2191780821917764</v>
      </c>
    </row>
    <row r="42" spans="1:21" ht="15.5" x14ac:dyDescent="0.3">
      <c r="A42" s="20" t="s">
        <v>1414</v>
      </c>
      <c r="B42" s="199" t="s">
        <v>1415</v>
      </c>
      <c r="C42" s="22">
        <v>384.42</v>
      </c>
      <c r="D42" s="20">
        <v>100</v>
      </c>
      <c r="E42" s="125">
        <v>8</v>
      </c>
      <c r="F42" s="126">
        <v>9</v>
      </c>
      <c r="G42" s="126">
        <v>9</v>
      </c>
      <c r="H42" s="126">
        <v>11</v>
      </c>
      <c r="I42" s="126">
        <v>11</v>
      </c>
      <c r="J42" s="126">
        <v>11</v>
      </c>
      <c r="K42" s="126">
        <v>12</v>
      </c>
      <c r="L42" s="126">
        <v>13</v>
      </c>
      <c r="M42" s="126">
        <v>13</v>
      </c>
      <c r="N42" s="126">
        <v>15</v>
      </c>
      <c r="O42" s="126">
        <v>16</v>
      </c>
      <c r="P42" s="126">
        <v>18</v>
      </c>
      <c r="Q42" s="126"/>
      <c r="R42" s="126"/>
      <c r="S42" s="127"/>
      <c r="T42" s="139">
        <f t="shared" si="1"/>
        <v>12.166666666666666</v>
      </c>
      <c r="U42" s="139">
        <f t="shared" si="0"/>
        <v>-16.666666666666668</v>
      </c>
    </row>
    <row r="43" spans="1:21" ht="15.5" x14ac:dyDescent="0.3">
      <c r="A43" s="20" t="s">
        <v>1416</v>
      </c>
      <c r="B43" s="200" t="s">
        <v>1417</v>
      </c>
      <c r="C43" s="24">
        <v>594.67999999999995</v>
      </c>
      <c r="D43" s="20">
        <v>100</v>
      </c>
      <c r="E43" s="125">
        <v>2</v>
      </c>
      <c r="F43" s="126">
        <v>3</v>
      </c>
      <c r="G43" s="126">
        <v>3</v>
      </c>
      <c r="H43" s="126">
        <v>7</v>
      </c>
      <c r="I43" s="126">
        <v>7</v>
      </c>
      <c r="J43" s="126">
        <v>7</v>
      </c>
      <c r="K43" s="126">
        <v>9</v>
      </c>
      <c r="L43" s="126">
        <v>11</v>
      </c>
      <c r="M43" s="126">
        <v>11</v>
      </c>
      <c r="N43" s="126">
        <v>11</v>
      </c>
      <c r="O43" s="126">
        <v>11</v>
      </c>
      <c r="P43" s="126">
        <v>12</v>
      </c>
      <c r="Q43" s="126">
        <v>13</v>
      </c>
      <c r="R43" s="126">
        <v>21</v>
      </c>
      <c r="S43" s="127"/>
      <c r="T43" s="139">
        <f t="shared" si="1"/>
        <v>9.1428571428571423</v>
      </c>
      <c r="U43" s="139">
        <f t="shared" si="0"/>
        <v>-37.37769080234834</v>
      </c>
    </row>
    <row r="44" spans="1:21" ht="15.5" x14ac:dyDescent="0.3">
      <c r="A44" s="20" t="s">
        <v>1418</v>
      </c>
      <c r="B44" s="200" t="s">
        <v>1419</v>
      </c>
      <c r="C44" s="22">
        <v>212.24</v>
      </c>
      <c r="D44" s="20">
        <v>100</v>
      </c>
      <c r="E44" s="125">
        <v>2</v>
      </c>
      <c r="F44" s="126">
        <v>6</v>
      </c>
      <c r="G44" s="126">
        <v>6</v>
      </c>
      <c r="H44" s="126">
        <v>10</v>
      </c>
      <c r="I44" s="126">
        <v>12</v>
      </c>
      <c r="J44" s="126">
        <v>13</v>
      </c>
      <c r="K44" s="126">
        <v>14</v>
      </c>
      <c r="L44" s="126">
        <v>15</v>
      </c>
      <c r="M44" s="126">
        <v>15</v>
      </c>
      <c r="N44" s="126">
        <v>15</v>
      </c>
      <c r="O44" s="126">
        <v>16</v>
      </c>
      <c r="P44" s="126">
        <v>16</v>
      </c>
      <c r="Q44" s="126">
        <v>16</v>
      </c>
      <c r="R44" s="126">
        <v>19</v>
      </c>
      <c r="S44" s="127"/>
      <c r="T44" s="139">
        <f t="shared" si="1"/>
        <v>12.5</v>
      </c>
      <c r="U44" s="139">
        <f t="shared" si="0"/>
        <v>-14.383561643835616</v>
      </c>
    </row>
    <row r="45" spans="1:21" ht="15.5" x14ac:dyDescent="0.3">
      <c r="A45" s="20" t="s">
        <v>1420</v>
      </c>
      <c r="B45" s="20" t="s">
        <v>1421</v>
      </c>
      <c r="C45" s="22">
        <v>359.66</v>
      </c>
      <c r="D45" s="20">
        <v>100</v>
      </c>
      <c r="E45" s="125">
        <v>4</v>
      </c>
      <c r="F45" s="126">
        <v>4</v>
      </c>
      <c r="G45" s="126">
        <v>7</v>
      </c>
      <c r="H45" s="126">
        <v>10</v>
      </c>
      <c r="I45" s="126">
        <v>10</v>
      </c>
      <c r="J45" s="126">
        <v>10</v>
      </c>
      <c r="K45" s="126">
        <v>10</v>
      </c>
      <c r="L45" s="126">
        <v>11</v>
      </c>
      <c r="M45" s="126">
        <v>11</v>
      </c>
      <c r="N45" s="126">
        <v>11</v>
      </c>
      <c r="O45" s="126">
        <v>12</v>
      </c>
      <c r="P45" s="126">
        <v>12</v>
      </c>
      <c r="Q45" s="126">
        <v>12</v>
      </c>
      <c r="R45" s="126">
        <v>12</v>
      </c>
      <c r="S45" s="127">
        <v>14</v>
      </c>
      <c r="T45" s="139">
        <f t="shared" si="1"/>
        <v>10</v>
      </c>
      <c r="U45" s="139">
        <f t="shared" si="0"/>
        <v>-31.506849315068493</v>
      </c>
    </row>
    <row r="46" spans="1:21" ht="15.5" x14ac:dyDescent="0.3">
      <c r="A46" s="20" t="s">
        <v>1422</v>
      </c>
      <c r="B46" s="20" t="s">
        <v>1423</v>
      </c>
      <c r="C46" s="22">
        <v>225.16</v>
      </c>
      <c r="D46" s="20">
        <v>100</v>
      </c>
      <c r="E46" s="125">
        <v>10</v>
      </c>
      <c r="F46" s="126">
        <v>13</v>
      </c>
      <c r="G46" s="126">
        <v>13</v>
      </c>
      <c r="H46" s="126">
        <v>13</v>
      </c>
      <c r="I46" s="126">
        <v>13</v>
      </c>
      <c r="J46" s="126">
        <v>13</v>
      </c>
      <c r="K46" s="126">
        <v>15</v>
      </c>
      <c r="L46" s="126">
        <v>15</v>
      </c>
      <c r="M46" s="126">
        <v>16</v>
      </c>
      <c r="N46" s="126">
        <v>16</v>
      </c>
      <c r="O46" s="126">
        <v>16</v>
      </c>
      <c r="P46" s="126">
        <v>16</v>
      </c>
      <c r="Q46" s="126">
        <v>19</v>
      </c>
      <c r="R46" s="126">
        <v>20</v>
      </c>
      <c r="S46" s="127">
        <v>22</v>
      </c>
      <c r="T46" s="139">
        <f t="shared" si="1"/>
        <v>15.333333333333334</v>
      </c>
      <c r="U46" s="139">
        <f t="shared" si="0"/>
        <v>5.0228310502283176</v>
      </c>
    </row>
    <row r="47" spans="1:21" ht="15.5" x14ac:dyDescent="0.3">
      <c r="A47" s="20" t="s">
        <v>1424</v>
      </c>
      <c r="B47" s="20" t="s">
        <v>1425</v>
      </c>
      <c r="C47" s="22">
        <v>417.54</v>
      </c>
      <c r="D47" s="20">
        <v>100</v>
      </c>
      <c r="E47" s="125">
        <v>3</v>
      </c>
      <c r="F47" s="126">
        <v>3</v>
      </c>
      <c r="G47" s="126">
        <v>9</v>
      </c>
      <c r="H47" s="126">
        <v>11</v>
      </c>
      <c r="I47" s="126">
        <v>15</v>
      </c>
      <c r="J47" s="126">
        <v>16</v>
      </c>
      <c r="K47" s="126">
        <v>17</v>
      </c>
      <c r="L47" s="126">
        <v>17</v>
      </c>
      <c r="M47" s="126">
        <v>17</v>
      </c>
      <c r="N47" s="126">
        <v>17</v>
      </c>
      <c r="O47" s="126">
        <v>17</v>
      </c>
      <c r="P47" s="126">
        <v>18</v>
      </c>
      <c r="Q47" s="126">
        <v>18</v>
      </c>
      <c r="R47" s="126">
        <v>20</v>
      </c>
      <c r="S47" s="127"/>
      <c r="T47" s="139">
        <f t="shared" si="1"/>
        <v>14.142857142857142</v>
      </c>
      <c r="U47" s="139">
        <f t="shared" si="0"/>
        <v>-3.1311154598825843</v>
      </c>
    </row>
    <row r="48" spans="1:21" ht="15.5" x14ac:dyDescent="0.3">
      <c r="A48" s="20" t="s">
        <v>1426</v>
      </c>
      <c r="B48" s="20" t="s">
        <v>1427</v>
      </c>
      <c r="C48" s="22">
        <v>298.37</v>
      </c>
      <c r="D48" s="20">
        <v>100</v>
      </c>
      <c r="E48" s="125">
        <v>12</v>
      </c>
      <c r="F48" s="126">
        <v>13</v>
      </c>
      <c r="G48" s="126">
        <v>14</v>
      </c>
      <c r="H48" s="126">
        <v>15</v>
      </c>
      <c r="I48" s="126">
        <v>15</v>
      </c>
      <c r="J48" s="126">
        <v>15</v>
      </c>
      <c r="K48" s="126">
        <v>16</v>
      </c>
      <c r="L48" s="126">
        <v>16</v>
      </c>
      <c r="M48" s="126">
        <v>16</v>
      </c>
      <c r="N48" s="126">
        <v>16</v>
      </c>
      <c r="O48" s="126">
        <v>16</v>
      </c>
      <c r="P48" s="126">
        <v>17</v>
      </c>
      <c r="Q48" s="126">
        <v>18</v>
      </c>
      <c r="R48" s="126">
        <v>19</v>
      </c>
      <c r="S48" s="127">
        <v>21</v>
      </c>
      <c r="T48" s="139">
        <f t="shared" si="1"/>
        <v>15.933333333333334</v>
      </c>
      <c r="U48" s="139">
        <f t="shared" si="0"/>
        <v>9.1324200913242048</v>
      </c>
    </row>
    <row r="49" spans="1:21" ht="15.5" x14ac:dyDescent="0.3">
      <c r="A49" s="20" t="s">
        <v>1428</v>
      </c>
      <c r="B49" s="20" t="s">
        <v>1429</v>
      </c>
      <c r="C49" s="22">
        <v>240.75</v>
      </c>
      <c r="D49" s="20">
        <v>100</v>
      </c>
      <c r="E49" s="125">
        <v>2</v>
      </c>
      <c r="F49" s="126">
        <v>3</v>
      </c>
      <c r="G49" s="126">
        <v>3</v>
      </c>
      <c r="H49" s="126">
        <v>3</v>
      </c>
      <c r="I49" s="126">
        <v>6</v>
      </c>
      <c r="J49" s="126">
        <v>10</v>
      </c>
      <c r="K49" s="126">
        <v>12</v>
      </c>
      <c r="L49" s="126">
        <v>14</v>
      </c>
      <c r="M49" s="126">
        <v>15</v>
      </c>
      <c r="N49" s="126">
        <v>15</v>
      </c>
      <c r="O49" s="126"/>
      <c r="P49" s="126"/>
      <c r="Q49" s="126"/>
      <c r="R49" s="126"/>
      <c r="S49" s="127"/>
      <c r="T49" s="139">
        <f t="shared" si="1"/>
        <v>8.3000000000000007</v>
      </c>
      <c r="U49" s="139">
        <f t="shared" si="0"/>
        <v>-43.150684931506845</v>
      </c>
    </row>
    <row r="50" spans="1:21" ht="15.5" x14ac:dyDescent="0.3">
      <c r="A50" s="20" t="s">
        <v>1430</v>
      </c>
      <c r="B50" s="20" t="s">
        <v>1431</v>
      </c>
      <c r="C50" s="22">
        <v>455.34</v>
      </c>
      <c r="D50" s="20">
        <v>100</v>
      </c>
      <c r="E50" s="125">
        <v>12</v>
      </c>
      <c r="F50" s="126">
        <v>12</v>
      </c>
      <c r="G50" s="126">
        <v>12</v>
      </c>
      <c r="H50" s="126">
        <v>13</v>
      </c>
      <c r="I50" s="126">
        <v>16</v>
      </c>
      <c r="J50" s="126">
        <v>18</v>
      </c>
      <c r="K50" s="126">
        <v>19</v>
      </c>
      <c r="L50" s="126">
        <v>19</v>
      </c>
      <c r="M50" s="126">
        <v>19</v>
      </c>
      <c r="N50" s="126">
        <v>19</v>
      </c>
      <c r="O50" s="126">
        <v>19</v>
      </c>
      <c r="P50" s="126">
        <v>19</v>
      </c>
      <c r="Q50" s="126">
        <v>19</v>
      </c>
      <c r="R50" s="126">
        <v>19</v>
      </c>
      <c r="S50" s="127">
        <v>19</v>
      </c>
      <c r="T50" s="139">
        <f t="shared" si="1"/>
        <v>16.933333333333334</v>
      </c>
      <c r="U50" s="139">
        <f t="shared" si="0"/>
        <v>15.981735159817356</v>
      </c>
    </row>
    <row r="51" spans="1:21" ht="15.5" x14ac:dyDescent="0.3">
      <c r="A51" s="20" t="s">
        <v>1432</v>
      </c>
      <c r="B51" s="20" t="s">
        <v>1433</v>
      </c>
      <c r="C51" s="22">
        <v>200.15</v>
      </c>
      <c r="D51" s="20">
        <v>100</v>
      </c>
      <c r="E51" s="125">
        <v>2</v>
      </c>
      <c r="F51" s="126">
        <v>8</v>
      </c>
      <c r="G51" s="126">
        <v>9</v>
      </c>
      <c r="H51" s="126">
        <v>10</v>
      </c>
      <c r="I51" s="126">
        <v>11</v>
      </c>
      <c r="J51" s="126">
        <v>12</v>
      </c>
      <c r="K51" s="126">
        <v>13</v>
      </c>
      <c r="L51" s="126">
        <v>14</v>
      </c>
      <c r="M51" s="126">
        <v>15</v>
      </c>
      <c r="N51" s="126">
        <v>15</v>
      </c>
      <c r="O51" s="126">
        <v>16</v>
      </c>
      <c r="P51" s="126">
        <v>16</v>
      </c>
      <c r="Q51" s="126">
        <v>16</v>
      </c>
      <c r="R51" s="126">
        <v>16</v>
      </c>
      <c r="S51" s="127">
        <v>18</v>
      </c>
      <c r="T51" s="139">
        <f t="shared" si="1"/>
        <v>12.733333333333333</v>
      </c>
      <c r="U51" s="139">
        <f t="shared" si="0"/>
        <v>-12.785388127853887</v>
      </c>
    </row>
    <row r="52" spans="1:21" ht="15.5" x14ac:dyDescent="0.3">
      <c r="A52" s="20" t="s">
        <v>1434</v>
      </c>
      <c r="B52" s="20" t="s">
        <v>1435</v>
      </c>
      <c r="C52" s="22">
        <v>194.27</v>
      </c>
      <c r="D52" s="20">
        <v>100</v>
      </c>
      <c r="E52" s="125">
        <v>4</v>
      </c>
      <c r="F52" s="126">
        <v>9</v>
      </c>
      <c r="G52" s="126">
        <v>12</v>
      </c>
      <c r="H52" s="126">
        <v>13</v>
      </c>
      <c r="I52" s="126">
        <v>13</v>
      </c>
      <c r="J52" s="126">
        <v>14</v>
      </c>
      <c r="K52" s="126">
        <v>16</v>
      </c>
      <c r="L52" s="126">
        <v>17</v>
      </c>
      <c r="M52" s="126">
        <v>17</v>
      </c>
      <c r="N52" s="126">
        <v>18</v>
      </c>
      <c r="O52" s="126">
        <v>18</v>
      </c>
      <c r="P52" s="126">
        <v>19</v>
      </c>
      <c r="Q52" s="126">
        <v>20</v>
      </c>
      <c r="R52" s="126">
        <v>21</v>
      </c>
      <c r="S52" s="127">
        <v>22</v>
      </c>
      <c r="T52" s="139">
        <f t="shared" si="1"/>
        <v>15.533333333333333</v>
      </c>
      <c r="U52" s="139">
        <f t="shared" si="0"/>
        <v>6.3926940639269434</v>
      </c>
    </row>
    <row r="53" spans="1:21" ht="15.5" x14ac:dyDescent="0.3">
      <c r="A53" s="20" t="s">
        <v>1436</v>
      </c>
      <c r="B53" s="20" t="s">
        <v>1437</v>
      </c>
      <c r="C53" s="22">
        <v>187.18</v>
      </c>
      <c r="D53" s="20">
        <v>100</v>
      </c>
      <c r="E53" s="125">
        <v>3</v>
      </c>
      <c r="F53" s="126">
        <v>6</v>
      </c>
      <c r="G53" s="126">
        <v>7</v>
      </c>
      <c r="H53" s="126">
        <v>9</v>
      </c>
      <c r="I53" s="126">
        <v>11</v>
      </c>
      <c r="J53" s="126">
        <v>13</v>
      </c>
      <c r="K53" s="126">
        <v>13</v>
      </c>
      <c r="L53" s="126">
        <v>15</v>
      </c>
      <c r="M53" s="126">
        <v>16</v>
      </c>
      <c r="N53" s="126">
        <v>16</v>
      </c>
      <c r="O53" s="126">
        <v>17</v>
      </c>
      <c r="P53" s="126">
        <v>18</v>
      </c>
      <c r="Q53" s="126">
        <v>19</v>
      </c>
      <c r="R53" s="126">
        <v>19</v>
      </c>
      <c r="S53" s="127">
        <v>19</v>
      </c>
      <c r="T53" s="139">
        <f t="shared" si="1"/>
        <v>13.4</v>
      </c>
      <c r="U53" s="139">
        <f t="shared" si="0"/>
        <v>-8.2191780821917764</v>
      </c>
    </row>
    <row r="54" spans="1:21" ht="15.5" x14ac:dyDescent="0.3">
      <c r="A54" s="20" t="s">
        <v>1438</v>
      </c>
      <c r="B54" s="20" t="s">
        <v>1439</v>
      </c>
      <c r="C54" s="22">
        <v>282.33</v>
      </c>
      <c r="D54" s="20">
        <v>100</v>
      </c>
      <c r="E54" s="125">
        <v>7</v>
      </c>
      <c r="F54" s="126">
        <v>9</v>
      </c>
      <c r="G54" s="126">
        <v>12</v>
      </c>
      <c r="H54" s="126">
        <v>12</v>
      </c>
      <c r="I54" s="126">
        <v>15</v>
      </c>
      <c r="J54" s="126">
        <v>17</v>
      </c>
      <c r="K54" s="126">
        <v>17</v>
      </c>
      <c r="L54" s="126">
        <v>17</v>
      </c>
      <c r="M54" s="126">
        <v>17</v>
      </c>
      <c r="N54" s="126">
        <v>17</v>
      </c>
      <c r="O54" s="126">
        <v>18</v>
      </c>
      <c r="P54" s="126">
        <v>19</v>
      </c>
      <c r="Q54" s="126">
        <v>21</v>
      </c>
      <c r="R54" s="126"/>
      <c r="S54" s="127"/>
      <c r="T54" s="139">
        <f t="shared" si="1"/>
        <v>15.23076923076923</v>
      </c>
      <c r="U54" s="139">
        <f t="shared" si="0"/>
        <v>4.3203371970495228</v>
      </c>
    </row>
    <row r="55" spans="1:21" ht="15.5" x14ac:dyDescent="0.3">
      <c r="A55" s="20" t="s">
        <v>1440</v>
      </c>
      <c r="B55" s="20" t="s">
        <v>1441</v>
      </c>
      <c r="C55" s="22">
        <v>201.25</v>
      </c>
      <c r="D55" s="20">
        <v>100</v>
      </c>
      <c r="E55" s="125">
        <v>2</v>
      </c>
      <c r="F55" s="126">
        <v>9</v>
      </c>
      <c r="G55" s="126">
        <v>9</v>
      </c>
      <c r="H55" s="126">
        <v>9</v>
      </c>
      <c r="I55" s="126">
        <v>9</v>
      </c>
      <c r="J55" s="126">
        <v>12</v>
      </c>
      <c r="K55" s="126">
        <v>12</v>
      </c>
      <c r="L55" s="126">
        <v>12</v>
      </c>
      <c r="M55" s="126">
        <v>13</v>
      </c>
      <c r="N55" s="126">
        <v>14</v>
      </c>
      <c r="O55" s="126">
        <v>14</v>
      </c>
      <c r="P55" s="126">
        <v>15</v>
      </c>
      <c r="Q55" s="126">
        <v>15</v>
      </c>
      <c r="R55" s="126">
        <v>16</v>
      </c>
      <c r="S55" s="127">
        <v>17</v>
      </c>
      <c r="T55" s="139">
        <f t="shared" si="1"/>
        <v>11.866666666666667</v>
      </c>
      <c r="U55" s="139">
        <f t="shared" si="0"/>
        <v>-18.721461187214604</v>
      </c>
    </row>
    <row r="56" spans="1:21" ht="15.5" x14ac:dyDescent="0.3">
      <c r="A56" s="20" t="s">
        <v>1442</v>
      </c>
      <c r="B56" s="20" t="s">
        <v>1443</v>
      </c>
      <c r="C56" s="22">
        <v>428.78</v>
      </c>
      <c r="D56" s="20">
        <v>100</v>
      </c>
      <c r="E56" s="125">
        <v>9</v>
      </c>
      <c r="F56" s="126">
        <v>12</v>
      </c>
      <c r="G56" s="126">
        <v>12</v>
      </c>
      <c r="H56" s="126">
        <v>12</v>
      </c>
      <c r="I56" s="126">
        <v>12</v>
      </c>
      <c r="J56" s="126">
        <v>12</v>
      </c>
      <c r="K56" s="126">
        <v>14</v>
      </c>
      <c r="L56" s="126">
        <v>16</v>
      </c>
      <c r="M56" s="126">
        <v>16</v>
      </c>
      <c r="N56" s="126">
        <v>16</v>
      </c>
      <c r="O56" s="126">
        <v>16</v>
      </c>
      <c r="P56" s="126">
        <v>17</v>
      </c>
      <c r="Q56" s="126">
        <v>17</v>
      </c>
      <c r="R56" s="126">
        <v>17</v>
      </c>
      <c r="S56" s="127"/>
      <c r="T56" s="139">
        <f t="shared" si="1"/>
        <v>14.142857142857142</v>
      </c>
      <c r="U56" s="139">
        <f t="shared" si="0"/>
        <v>-3.1311154598825843</v>
      </c>
    </row>
    <row r="57" spans="1:21" ht="15.5" x14ac:dyDescent="0.3">
      <c r="A57" s="20" t="s">
        <v>1444</v>
      </c>
      <c r="B57" s="20" t="s">
        <v>1445</v>
      </c>
      <c r="C57" s="22">
        <v>315.35000000000002</v>
      </c>
      <c r="D57" s="20">
        <v>100</v>
      </c>
      <c r="E57" s="125">
        <v>9</v>
      </c>
      <c r="F57" s="126">
        <v>9</v>
      </c>
      <c r="G57" s="126">
        <v>11</v>
      </c>
      <c r="H57" s="126">
        <v>11</v>
      </c>
      <c r="I57" s="126">
        <v>11</v>
      </c>
      <c r="J57" s="126">
        <v>11</v>
      </c>
      <c r="K57" s="126">
        <v>13</v>
      </c>
      <c r="L57" s="126">
        <v>13</v>
      </c>
      <c r="M57" s="126">
        <v>13</v>
      </c>
      <c r="N57" s="126">
        <v>13</v>
      </c>
      <c r="O57" s="126">
        <v>13</v>
      </c>
      <c r="P57" s="126">
        <v>13</v>
      </c>
      <c r="Q57" s="126">
        <v>16</v>
      </c>
      <c r="R57" s="126">
        <v>17</v>
      </c>
      <c r="S57" s="127">
        <v>21</v>
      </c>
      <c r="T57" s="139">
        <f t="shared" si="1"/>
        <v>12.933333333333334</v>
      </c>
      <c r="U57" s="139">
        <f t="shared" si="0"/>
        <v>-11.415525114155248</v>
      </c>
    </row>
    <row r="58" spans="1:21" ht="15.5" x14ac:dyDescent="0.3">
      <c r="A58" s="20" t="s">
        <v>1446</v>
      </c>
      <c r="B58" s="20" t="s">
        <v>1447</v>
      </c>
      <c r="C58" s="22">
        <v>356.05</v>
      </c>
      <c r="D58" s="20">
        <v>100</v>
      </c>
      <c r="E58" s="125">
        <v>3</v>
      </c>
      <c r="F58" s="126">
        <v>3</v>
      </c>
      <c r="G58" s="126">
        <v>5</v>
      </c>
      <c r="H58" s="126">
        <v>6</v>
      </c>
      <c r="I58" s="126">
        <v>11</v>
      </c>
      <c r="J58" s="126">
        <v>12</v>
      </c>
      <c r="K58" s="126">
        <v>12</v>
      </c>
      <c r="L58" s="126">
        <v>12</v>
      </c>
      <c r="M58" s="126">
        <v>12</v>
      </c>
      <c r="N58" s="126">
        <v>12</v>
      </c>
      <c r="O58" s="126">
        <v>16</v>
      </c>
      <c r="P58" s="126">
        <v>17</v>
      </c>
      <c r="Q58" s="126">
        <v>17</v>
      </c>
      <c r="R58" s="126">
        <v>19</v>
      </c>
      <c r="S58" s="127">
        <v>19</v>
      </c>
      <c r="T58" s="139">
        <f t="shared" si="1"/>
        <v>11.733333333333333</v>
      </c>
      <c r="U58" s="139">
        <f t="shared" si="0"/>
        <v>-19.634703196347036</v>
      </c>
    </row>
    <row r="59" spans="1:21" ht="15.5" x14ac:dyDescent="0.3">
      <c r="A59" s="20" t="s">
        <v>1448</v>
      </c>
      <c r="B59" s="20" t="s">
        <v>1449</v>
      </c>
      <c r="C59" s="22">
        <v>425.38</v>
      </c>
      <c r="D59" s="20">
        <v>100</v>
      </c>
      <c r="E59" s="125">
        <v>5</v>
      </c>
      <c r="F59" s="126">
        <v>5</v>
      </c>
      <c r="G59" s="126">
        <v>10</v>
      </c>
      <c r="H59" s="126">
        <v>12</v>
      </c>
      <c r="I59" s="126">
        <v>12</v>
      </c>
      <c r="J59" s="126">
        <v>13</v>
      </c>
      <c r="K59" s="126">
        <v>15</v>
      </c>
      <c r="L59" s="126">
        <v>15</v>
      </c>
      <c r="M59" s="126">
        <v>15</v>
      </c>
      <c r="N59" s="126">
        <v>15</v>
      </c>
      <c r="O59" s="126">
        <v>17</v>
      </c>
      <c r="P59" s="126">
        <v>17</v>
      </c>
      <c r="Q59" s="126">
        <v>18</v>
      </c>
      <c r="R59" s="126">
        <v>18</v>
      </c>
      <c r="S59" s="127"/>
      <c r="T59" s="139">
        <f t="shared" si="1"/>
        <v>13.357142857142858</v>
      </c>
      <c r="U59" s="139">
        <f t="shared" si="0"/>
        <v>-8.5127201565557673</v>
      </c>
    </row>
    <row r="60" spans="1:21" ht="15.5" x14ac:dyDescent="0.3">
      <c r="A60" s="20" t="s">
        <v>1450</v>
      </c>
      <c r="B60" s="20" t="s">
        <v>1451</v>
      </c>
      <c r="C60" s="22">
        <v>391.42</v>
      </c>
      <c r="D60" s="20">
        <v>100</v>
      </c>
      <c r="E60" s="125">
        <v>6</v>
      </c>
      <c r="F60" s="126">
        <v>11</v>
      </c>
      <c r="G60" s="126">
        <v>12</v>
      </c>
      <c r="H60" s="126">
        <v>12</v>
      </c>
      <c r="I60" s="126">
        <v>12</v>
      </c>
      <c r="J60" s="126">
        <v>14</v>
      </c>
      <c r="K60" s="126">
        <v>14</v>
      </c>
      <c r="L60" s="126">
        <v>15</v>
      </c>
      <c r="M60" s="126">
        <v>15</v>
      </c>
      <c r="N60" s="126">
        <v>16</v>
      </c>
      <c r="O60" s="126">
        <v>16</v>
      </c>
      <c r="P60" s="126">
        <v>17</v>
      </c>
      <c r="Q60" s="126">
        <v>17</v>
      </c>
      <c r="R60" s="126">
        <v>17</v>
      </c>
      <c r="S60" s="127">
        <v>21</v>
      </c>
      <c r="T60" s="139">
        <f t="shared" si="1"/>
        <v>14.333333333333334</v>
      </c>
      <c r="U60" s="139">
        <f t="shared" si="0"/>
        <v>-1.8264840182648339</v>
      </c>
    </row>
    <row r="61" spans="1:21" ht="15.5" x14ac:dyDescent="0.3">
      <c r="A61" s="20" t="s">
        <v>1452</v>
      </c>
      <c r="B61" s="20" t="s">
        <v>1453</v>
      </c>
      <c r="C61" s="35" t="s">
        <v>1454</v>
      </c>
      <c r="D61" s="20">
        <v>100</v>
      </c>
      <c r="E61" s="125">
        <v>3</v>
      </c>
      <c r="F61" s="126">
        <v>3</v>
      </c>
      <c r="G61" s="126">
        <v>3</v>
      </c>
      <c r="H61" s="126">
        <v>3</v>
      </c>
      <c r="I61" s="126">
        <v>3</v>
      </c>
      <c r="J61" s="126">
        <v>3</v>
      </c>
      <c r="K61" s="126">
        <v>3</v>
      </c>
      <c r="L61" s="126">
        <v>3</v>
      </c>
      <c r="M61" s="126">
        <v>3</v>
      </c>
      <c r="N61" s="126">
        <v>3</v>
      </c>
      <c r="O61" s="126">
        <v>4</v>
      </c>
      <c r="P61" s="126">
        <v>5</v>
      </c>
      <c r="Q61" s="126"/>
      <c r="R61" s="126"/>
      <c r="S61" s="127"/>
      <c r="T61" s="139">
        <f t="shared" si="1"/>
        <v>3.25</v>
      </c>
      <c r="U61" s="139">
        <f t="shared" si="0"/>
        <v>-77.739726027397253</v>
      </c>
    </row>
    <row r="62" spans="1:21" ht="15.5" x14ac:dyDescent="0.3">
      <c r="A62" s="20" t="s">
        <v>1455</v>
      </c>
      <c r="B62" s="20" t="s">
        <v>1456</v>
      </c>
      <c r="C62" s="35" t="s">
        <v>1457</v>
      </c>
      <c r="D62" s="20">
        <v>100</v>
      </c>
      <c r="E62" s="125">
        <v>5</v>
      </c>
      <c r="F62" s="126">
        <v>5</v>
      </c>
      <c r="G62" s="126">
        <v>8</v>
      </c>
      <c r="H62" s="126">
        <v>9</v>
      </c>
      <c r="I62" s="126">
        <v>11</v>
      </c>
      <c r="J62" s="126">
        <v>13</v>
      </c>
      <c r="K62" s="126">
        <v>13</v>
      </c>
      <c r="L62" s="126">
        <v>14</v>
      </c>
      <c r="M62" s="126">
        <v>14</v>
      </c>
      <c r="N62" s="126">
        <v>14</v>
      </c>
      <c r="O62" s="126">
        <v>14</v>
      </c>
      <c r="P62" s="126">
        <v>17</v>
      </c>
      <c r="Q62" s="126">
        <v>19</v>
      </c>
      <c r="R62" s="126"/>
      <c r="S62" s="127"/>
      <c r="T62" s="139">
        <f t="shared" si="1"/>
        <v>12</v>
      </c>
      <c r="U62" s="139">
        <f t="shared" si="0"/>
        <v>-17.80821917808219</v>
      </c>
    </row>
    <row r="63" spans="1:21" ht="15.5" x14ac:dyDescent="0.3">
      <c r="A63" s="20" t="s">
        <v>1458</v>
      </c>
      <c r="B63" s="20" t="s">
        <v>1459</v>
      </c>
      <c r="C63" s="35" t="s">
        <v>1460</v>
      </c>
      <c r="D63" s="20">
        <v>100</v>
      </c>
      <c r="E63" s="125">
        <v>3</v>
      </c>
      <c r="F63" s="126">
        <v>9</v>
      </c>
      <c r="G63" s="126">
        <v>11</v>
      </c>
      <c r="H63" s="126">
        <v>12</v>
      </c>
      <c r="I63" s="126">
        <v>12</v>
      </c>
      <c r="J63" s="126">
        <v>12</v>
      </c>
      <c r="K63" s="126">
        <v>13</v>
      </c>
      <c r="L63" s="126">
        <v>14</v>
      </c>
      <c r="M63" s="126">
        <v>14</v>
      </c>
      <c r="N63" s="126">
        <v>14</v>
      </c>
      <c r="O63" s="126">
        <v>14</v>
      </c>
      <c r="P63" s="126">
        <v>14</v>
      </c>
      <c r="Q63" s="126">
        <v>14</v>
      </c>
      <c r="R63" s="126">
        <v>16</v>
      </c>
      <c r="S63" s="127">
        <v>16</v>
      </c>
      <c r="T63" s="139">
        <f t="shared" si="1"/>
        <v>12.533333333333333</v>
      </c>
      <c r="U63" s="139">
        <f t="shared" si="0"/>
        <v>-14.15525114155251</v>
      </c>
    </row>
    <row r="64" spans="1:21" ht="15.5" x14ac:dyDescent="0.3">
      <c r="A64" s="20" t="s">
        <v>1461</v>
      </c>
      <c r="B64" s="20" t="s">
        <v>1462</v>
      </c>
      <c r="C64" s="35">
        <v>299.35000000000002</v>
      </c>
      <c r="D64" s="20">
        <v>100</v>
      </c>
      <c r="E64" s="125">
        <v>3</v>
      </c>
      <c r="F64" s="126">
        <v>3</v>
      </c>
      <c r="G64" s="126">
        <v>8</v>
      </c>
      <c r="H64" s="126">
        <v>10</v>
      </c>
      <c r="I64" s="126">
        <v>10</v>
      </c>
      <c r="J64" s="126">
        <v>10</v>
      </c>
      <c r="K64" s="126">
        <v>12</v>
      </c>
      <c r="L64" s="126">
        <v>12</v>
      </c>
      <c r="M64" s="126">
        <v>13</v>
      </c>
      <c r="N64" s="126">
        <v>14</v>
      </c>
      <c r="O64" s="126">
        <v>15</v>
      </c>
      <c r="P64" s="126">
        <v>15</v>
      </c>
      <c r="Q64" s="126">
        <v>17</v>
      </c>
      <c r="R64" s="126">
        <v>17</v>
      </c>
      <c r="S64" s="127">
        <v>18</v>
      </c>
      <c r="T64" s="139">
        <f t="shared" si="1"/>
        <v>11.8</v>
      </c>
      <c r="U64" s="139">
        <f t="shared" si="0"/>
        <v>-19.178082191780817</v>
      </c>
    </row>
    <row r="65" spans="1:21" ht="15.5" x14ac:dyDescent="0.3">
      <c r="A65" s="20" t="s">
        <v>1463</v>
      </c>
      <c r="B65" s="20" t="s">
        <v>1464</v>
      </c>
      <c r="C65" s="35" t="s">
        <v>1465</v>
      </c>
      <c r="D65" s="20">
        <v>100</v>
      </c>
      <c r="E65" s="125">
        <v>2</v>
      </c>
      <c r="F65" s="126">
        <v>6</v>
      </c>
      <c r="G65" s="126">
        <v>8</v>
      </c>
      <c r="H65" s="126">
        <v>9</v>
      </c>
      <c r="I65" s="126">
        <v>12</v>
      </c>
      <c r="J65" s="126">
        <v>13</v>
      </c>
      <c r="K65" s="126">
        <v>13</v>
      </c>
      <c r="L65" s="126">
        <v>15</v>
      </c>
      <c r="M65" s="126">
        <v>17</v>
      </c>
      <c r="N65" s="126">
        <v>17</v>
      </c>
      <c r="O65" s="126">
        <v>17</v>
      </c>
      <c r="P65" s="126">
        <v>19</v>
      </c>
      <c r="Q65" s="126">
        <v>19</v>
      </c>
      <c r="R65" s="126">
        <v>20</v>
      </c>
      <c r="S65" s="127"/>
      <c r="T65" s="139">
        <f t="shared" si="1"/>
        <v>13.357142857142858</v>
      </c>
      <c r="U65" s="139">
        <f t="shared" si="0"/>
        <v>-8.5127201565557673</v>
      </c>
    </row>
    <row r="66" spans="1:21" ht="15.5" x14ac:dyDescent="0.3">
      <c r="A66" s="20" t="s">
        <v>1466</v>
      </c>
      <c r="B66" s="20" t="s">
        <v>1467</v>
      </c>
      <c r="C66" s="35" t="s">
        <v>1468</v>
      </c>
      <c r="D66" s="20">
        <v>100</v>
      </c>
      <c r="E66" s="125">
        <v>6</v>
      </c>
      <c r="F66" s="126">
        <v>10</v>
      </c>
      <c r="G66" s="126">
        <v>10</v>
      </c>
      <c r="H66" s="126">
        <v>10</v>
      </c>
      <c r="I66" s="126">
        <v>10</v>
      </c>
      <c r="J66" s="126">
        <v>11</v>
      </c>
      <c r="K66" s="126">
        <v>14</v>
      </c>
      <c r="L66" s="126">
        <v>16</v>
      </c>
      <c r="M66" s="126">
        <v>17</v>
      </c>
      <c r="N66" s="126">
        <v>20</v>
      </c>
      <c r="O66" s="126">
        <v>21</v>
      </c>
      <c r="P66" s="126">
        <v>21</v>
      </c>
      <c r="Q66" s="126">
        <v>22</v>
      </c>
      <c r="R66" s="126">
        <v>23</v>
      </c>
      <c r="S66" s="127">
        <v>19</v>
      </c>
      <c r="T66" s="139">
        <f t="shared" si="1"/>
        <v>15.333333333333334</v>
      </c>
      <c r="U66" s="139">
        <f t="shared" si="0"/>
        <v>5.0228310502283176</v>
      </c>
    </row>
    <row r="67" spans="1:21" ht="15.5" x14ac:dyDescent="0.3">
      <c r="A67" s="20" t="s">
        <v>1469</v>
      </c>
      <c r="B67" s="20" t="s">
        <v>1470</v>
      </c>
      <c r="C67" s="35" t="s">
        <v>1471</v>
      </c>
      <c r="D67" s="20">
        <v>100</v>
      </c>
      <c r="E67" s="125">
        <v>8</v>
      </c>
      <c r="F67" s="126">
        <v>10</v>
      </c>
      <c r="G67" s="126">
        <v>15</v>
      </c>
      <c r="H67" s="126">
        <v>15</v>
      </c>
      <c r="I67" s="126">
        <v>16</v>
      </c>
      <c r="J67" s="126">
        <v>17</v>
      </c>
      <c r="K67" s="126">
        <v>17</v>
      </c>
      <c r="L67" s="126">
        <v>20</v>
      </c>
      <c r="M67" s="126">
        <v>20</v>
      </c>
      <c r="N67" s="126">
        <v>22</v>
      </c>
      <c r="O67" s="126">
        <v>22</v>
      </c>
      <c r="P67" s="126">
        <v>22</v>
      </c>
      <c r="Q67" s="126">
        <v>23</v>
      </c>
      <c r="R67" s="126">
        <v>23</v>
      </c>
      <c r="S67" s="127"/>
      <c r="T67" s="139">
        <f t="shared" si="1"/>
        <v>17.857142857142858</v>
      </c>
      <c r="U67" s="139">
        <f t="shared" si="0"/>
        <v>22.309197651663411</v>
      </c>
    </row>
    <row r="68" spans="1:21" ht="15.5" x14ac:dyDescent="0.3">
      <c r="A68" s="20" t="s">
        <v>1472</v>
      </c>
      <c r="B68" s="20" t="s">
        <v>1473</v>
      </c>
      <c r="C68" s="22">
        <v>452.59</v>
      </c>
      <c r="D68" s="20">
        <v>100</v>
      </c>
      <c r="E68" s="125">
        <v>2</v>
      </c>
      <c r="F68" s="126">
        <v>2</v>
      </c>
      <c r="G68" s="126">
        <v>2</v>
      </c>
      <c r="H68" s="126">
        <v>2</v>
      </c>
      <c r="I68" s="126">
        <v>2</v>
      </c>
      <c r="J68" s="126">
        <v>2</v>
      </c>
      <c r="K68" s="126">
        <v>2</v>
      </c>
      <c r="L68" s="126">
        <v>2</v>
      </c>
      <c r="M68" s="126">
        <v>3</v>
      </c>
      <c r="N68" s="126">
        <v>3</v>
      </c>
      <c r="O68" s="126">
        <v>3</v>
      </c>
      <c r="P68" s="126">
        <v>3</v>
      </c>
      <c r="Q68" s="126"/>
      <c r="R68" s="126"/>
      <c r="S68" s="127"/>
      <c r="T68" s="139">
        <f t="shared" si="1"/>
        <v>2.3333333333333335</v>
      </c>
      <c r="U68" s="139">
        <f t="shared" si="0"/>
        <v>-84.018264840182638</v>
      </c>
    </row>
    <row r="69" spans="1:21" ht="15.5" x14ac:dyDescent="0.3">
      <c r="A69" s="20" t="s">
        <v>1474</v>
      </c>
      <c r="B69" s="20" t="s">
        <v>1475</v>
      </c>
      <c r="C69" s="22">
        <v>490.62</v>
      </c>
      <c r="D69" s="20">
        <v>100</v>
      </c>
      <c r="E69" s="125">
        <v>2</v>
      </c>
      <c r="F69" s="126">
        <v>2</v>
      </c>
      <c r="G69" s="126">
        <v>2</v>
      </c>
      <c r="H69" s="126">
        <v>2</v>
      </c>
      <c r="I69" s="126">
        <v>2</v>
      </c>
      <c r="J69" s="126">
        <v>2</v>
      </c>
      <c r="K69" s="126">
        <v>3</v>
      </c>
      <c r="L69" s="126">
        <v>3</v>
      </c>
      <c r="M69" s="126">
        <v>3</v>
      </c>
      <c r="N69" s="126">
        <v>3</v>
      </c>
      <c r="O69" s="126"/>
      <c r="P69" s="126"/>
      <c r="Q69" s="126"/>
      <c r="R69" s="126"/>
      <c r="S69" s="127"/>
      <c r="T69" s="139">
        <f t="shared" si="1"/>
        <v>2.4</v>
      </c>
      <c r="U69" s="139">
        <f t="shared" ref="U69:U121" si="2">(T69-$T$4)/$T$4*100</f>
        <v>-83.561643835616437</v>
      </c>
    </row>
    <row r="70" spans="1:21" ht="15.5" x14ac:dyDescent="0.3">
      <c r="A70" s="20" t="s">
        <v>1476</v>
      </c>
      <c r="B70" s="102" t="s">
        <v>1477</v>
      </c>
      <c r="C70" s="22">
        <v>276.74</v>
      </c>
      <c r="D70" s="20">
        <v>100</v>
      </c>
      <c r="E70" s="125">
        <v>2</v>
      </c>
      <c r="F70" s="126">
        <v>6</v>
      </c>
      <c r="G70" s="126">
        <v>14</v>
      </c>
      <c r="H70" s="126">
        <v>15</v>
      </c>
      <c r="I70" s="126">
        <v>15</v>
      </c>
      <c r="J70" s="126">
        <v>16</v>
      </c>
      <c r="K70" s="126">
        <v>16</v>
      </c>
      <c r="L70" s="126">
        <v>18</v>
      </c>
      <c r="M70" s="126">
        <v>19</v>
      </c>
      <c r="N70" s="126">
        <v>20</v>
      </c>
      <c r="O70" s="126">
        <v>20</v>
      </c>
      <c r="P70" s="126">
        <v>20</v>
      </c>
      <c r="Q70" s="126">
        <v>22</v>
      </c>
      <c r="R70" s="126">
        <v>23</v>
      </c>
      <c r="S70" s="127">
        <v>23</v>
      </c>
      <c r="T70" s="139">
        <f t="shared" ref="T70:T121" si="3">AVERAGE(E70:S70)</f>
        <v>16.600000000000001</v>
      </c>
      <c r="U70" s="139">
        <f t="shared" si="2"/>
        <v>13.698630136986315</v>
      </c>
    </row>
    <row r="71" spans="1:21" ht="15.5" x14ac:dyDescent="0.3">
      <c r="A71" s="20" t="s">
        <v>1478</v>
      </c>
      <c r="B71" s="20" t="s">
        <v>1479</v>
      </c>
      <c r="C71" s="22">
        <v>323.41000000000003</v>
      </c>
      <c r="D71" s="20">
        <v>100</v>
      </c>
      <c r="E71" s="125">
        <v>7</v>
      </c>
      <c r="F71" s="126">
        <v>8</v>
      </c>
      <c r="G71" s="126">
        <v>8</v>
      </c>
      <c r="H71" s="126">
        <v>14</v>
      </c>
      <c r="I71" s="126">
        <v>15</v>
      </c>
      <c r="J71" s="126">
        <v>15</v>
      </c>
      <c r="K71" s="126">
        <v>17</v>
      </c>
      <c r="L71" s="126">
        <v>17</v>
      </c>
      <c r="M71" s="126">
        <v>17</v>
      </c>
      <c r="N71" s="126">
        <v>19</v>
      </c>
      <c r="O71" s="126">
        <v>19</v>
      </c>
      <c r="P71" s="126">
        <v>23</v>
      </c>
      <c r="Q71" s="126"/>
      <c r="R71" s="126"/>
      <c r="S71" s="127"/>
      <c r="T71" s="139">
        <f t="shared" si="3"/>
        <v>14.916666666666666</v>
      </c>
      <c r="U71" s="139">
        <f t="shared" si="2"/>
        <v>2.1689497716894963</v>
      </c>
    </row>
    <row r="72" spans="1:21" ht="15.5" x14ac:dyDescent="0.3">
      <c r="A72" s="20" t="s">
        <v>1480</v>
      </c>
      <c r="B72" s="20" t="s">
        <v>1481</v>
      </c>
      <c r="C72" s="22">
        <v>317.42</v>
      </c>
      <c r="D72" s="20">
        <v>100</v>
      </c>
      <c r="E72" s="125">
        <v>2</v>
      </c>
      <c r="F72" s="126">
        <v>8</v>
      </c>
      <c r="G72" s="126">
        <v>11</v>
      </c>
      <c r="H72" s="126">
        <v>12</v>
      </c>
      <c r="I72" s="126">
        <v>12</v>
      </c>
      <c r="J72" s="126">
        <v>16</v>
      </c>
      <c r="K72" s="126">
        <v>17</v>
      </c>
      <c r="L72" s="126">
        <v>18</v>
      </c>
      <c r="M72" s="126">
        <v>20</v>
      </c>
      <c r="N72" s="126">
        <v>21</v>
      </c>
      <c r="O72" s="126">
        <v>22</v>
      </c>
      <c r="P72" s="126"/>
      <c r="Q72" s="126"/>
      <c r="R72" s="126"/>
      <c r="S72" s="127"/>
      <c r="T72" s="139">
        <f t="shared" si="3"/>
        <v>14.454545454545455</v>
      </c>
      <c r="U72" s="139">
        <f t="shared" si="2"/>
        <v>-0.99626400996263431</v>
      </c>
    </row>
    <row r="73" spans="1:21" ht="15.5" x14ac:dyDescent="0.3">
      <c r="A73" s="20" t="s">
        <v>1482</v>
      </c>
      <c r="B73" s="20" t="s">
        <v>1483</v>
      </c>
      <c r="C73" s="22">
        <v>303.39999999999998</v>
      </c>
      <c r="D73" s="20">
        <v>100</v>
      </c>
      <c r="E73" s="125">
        <v>3</v>
      </c>
      <c r="F73" s="126">
        <v>4</v>
      </c>
      <c r="G73" s="126">
        <v>7</v>
      </c>
      <c r="H73" s="126">
        <v>10</v>
      </c>
      <c r="I73" s="126">
        <v>10</v>
      </c>
      <c r="J73" s="126">
        <v>12</v>
      </c>
      <c r="K73" s="126">
        <v>15</v>
      </c>
      <c r="L73" s="126">
        <v>17</v>
      </c>
      <c r="M73" s="126">
        <v>18</v>
      </c>
      <c r="N73" s="126">
        <v>20</v>
      </c>
      <c r="O73" s="126">
        <v>20</v>
      </c>
      <c r="P73" s="126">
        <v>20</v>
      </c>
      <c r="Q73" s="126">
        <v>22</v>
      </c>
      <c r="R73" s="126">
        <v>23</v>
      </c>
      <c r="S73" s="127">
        <v>23</v>
      </c>
      <c r="T73" s="139">
        <f t="shared" si="3"/>
        <v>14.933333333333334</v>
      </c>
      <c r="U73" s="139">
        <f t="shared" si="2"/>
        <v>2.2831050228310543</v>
      </c>
    </row>
    <row r="74" spans="1:21" ht="15.5" x14ac:dyDescent="0.3">
      <c r="A74" s="20" t="s">
        <v>1484</v>
      </c>
      <c r="B74" s="20" t="s">
        <v>1485</v>
      </c>
      <c r="C74" s="22">
        <v>207.22</v>
      </c>
      <c r="D74" s="20">
        <v>100</v>
      </c>
      <c r="E74" s="125">
        <v>2</v>
      </c>
      <c r="F74" s="126">
        <v>6</v>
      </c>
      <c r="G74" s="126">
        <v>8</v>
      </c>
      <c r="H74" s="126">
        <v>14</v>
      </c>
      <c r="I74" s="126">
        <v>15</v>
      </c>
      <c r="J74" s="126">
        <v>15</v>
      </c>
      <c r="K74" s="126">
        <v>17</v>
      </c>
      <c r="L74" s="126">
        <v>17</v>
      </c>
      <c r="M74" s="126">
        <v>17</v>
      </c>
      <c r="N74" s="126">
        <v>19</v>
      </c>
      <c r="O74" s="126">
        <v>21</v>
      </c>
      <c r="P74" s="126">
        <v>21</v>
      </c>
      <c r="Q74" s="126">
        <v>22</v>
      </c>
      <c r="R74" s="126">
        <v>23</v>
      </c>
      <c r="S74" s="127"/>
      <c r="T74" s="139">
        <f t="shared" si="3"/>
        <v>15.5</v>
      </c>
      <c r="U74" s="139">
        <f t="shared" si="2"/>
        <v>6.164383561643838</v>
      </c>
    </row>
    <row r="75" spans="1:21" ht="15.5" x14ac:dyDescent="0.3">
      <c r="A75" s="20" t="s">
        <v>1486</v>
      </c>
      <c r="B75" s="21" t="s">
        <v>1487</v>
      </c>
      <c r="C75" s="22">
        <v>267.27999999999997</v>
      </c>
      <c r="D75" s="20">
        <v>100</v>
      </c>
      <c r="E75" s="125">
        <v>2</v>
      </c>
      <c r="F75" s="126">
        <v>2</v>
      </c>
      <c r="G75" s="126">
        <v>3</v>
      </c>
      <c r="H75" s="126">
        <v>5</v>
      </c>
      <c r="I75" s="126">
        <v>5</v>
      </c>
      <c r="J75" s="126">
        <v>8</v>
      </c>
      <c r="K75" s="126">
        <v>8</v>
      </c>
      <c r="L75" s="126">
        <v>9</v>
      </c>
      <c r="M75" s="126">
        <v>12</v>
      </c>
      <c r="N75" s="126">
        <v>17</v>
      </c>
      <c r="O75" s="126">
        <v>17</v>
      </c>
      <c r="P75" s="126">
        <v>21</v>
      </c>
      <c r="Q75" s="126">
        <v>21</v>
      </c>
      <c r="R75" s="126">
        <v>23</v>
      </c>
      <c r="S75" s="127">
        <v>23</v>
      </c>
      <c r="T75" s="139">
        <f t="shared" si="3"/>
        <v>11.733333333333333</v>
      </c>
      <c r="U75" s="139">
        <f t="shared" si="2"/>
        <v>-19.634703196347036</v>
      </c>
    </row>
    <row r="76" spans="1:21" ht="15.5" x14ac:dyDescent="0.3">
      <c r="A76" s="20" t="s">
        <v>1488</v>
      </c>
      <c r="B76" s="201" t="s">
        <v>1489</v>
      </c>
      <c r="C76" s="22">
        <v>393.89</v>
      </c>
      <c r="D76" s="20">
        <v>100</v>
      </c>
      <c r="E76" s="125">
        <v>2</v>
      </c>
      <c r="F76" s="126">
        <v>2</v>
      </c>
      <c r="G76" s="126">
        <v>2</v>
      </c>
      <c r="H76" s="126">
        <v>3</v>
      </c>
      <c r="I76" s="126">
        <v>4</v>
      </c>
      <c r="J76" s="126">
        <v>4</v>
      </c>
      <c r="K76" s="126">
        <v>8</v>
      </c>
      <c r="L76" s="126">
        <v>12</v>
      </c>
      <c r="M76" s="126">
        <v>14</v>
      </c>
      <c r="N76" s="126">
        <v>16</v>
      </c>
      <c r="O76" s="126">
        <v>16</v>
      </c>
      <c r="P76" s="126">
        <v>18</v>
      </c>
      <c r="Q76" s="126">
        <v>20</v>
      </c>
      <c r="R76" s="126">
        <v>20</v>
      </c>
      <c r="S76" s="127">
        <v>21</v>
      </c>
      <c r="T76" s="139">
        <f t="shared" si="3"/>
        <v>10.8</v>
      </c>
      <c r="U76" s="139">
        <f t="shared" si="2"/>
        <v>-26.027397260273965</v>
      </c>
    </row>
    <row r="77" spans="1:21" ht="15.5" x14ac:dyDescent="0.3">
      <c r="A77" s="20" t="s">
        <v>1490</v>
      </c>
      <c r="B77" s="202" t="s">
        <v>1491</v>
      </c>
      <c r="C77" s="22">
        <v>527.63</v>
      </c>
      <c r="D77" s="20">
        <v>100</v>
      </c>
      <c r="E77" s="125">
        <v>4</v>
      </c>
      <c r="F77" s="126">
        <v>9</v>
      </c>
      <c r="G77" s="126">
        <v>9</v>
      </c>
      <c r="H77" s="126">
        <v>9</v>
      </c>
      <c r="I77" s="126">
        <v>9</v>
      </c>
      <c r="J77" s="126">
        <v>9</v>
      </c>
      <c r="K77" s="126">
        <v>10</v>
      </c>
      <c r="L77" s="126">
        <v>11</v>
      </c>
      <c r="M77" s="126">
        <v>11</v>
      </c>
      <c r="N77" s="126">
        <v>11</v>
      </c>
      <c r="O77" s="126">
        <v>13</v>
      </c>
      <c r="P77" s="126">
        <v>14</v>
      </c>
      <c r="Q77" s="126">
        <v>14</v>
      </c>
      <c r="R77" s="126"/>
      <c r="S77" s="127"/>
      <c r="T77" s="139">
        <f t="shared" si="3"/>
        <v>10.23076923076923</v>
      </c>
      <c r="U77" s="139">
        <f t="shared" si="2"/>
        <v>-29.926238145416235</v>
      </c>
    </row>
    <row r="78" spans="1:21" ht="15.5" x14ac:dyDescent="0.3">
      <c r="A78" s="20" t="s">
        <v>1492</v>
      </c>
      <c r="B78" s="203" t="s">
        <v>1493</v>
      </c>
      <c r="C78" s="22">
        <v>494</v>
      </c>
      <c r="D78" s="20">
        <v>100</v>
      </c>
      <c r="E78" s="125">
        <v>4</v>
      </c>
      <c r="F78" s="126">
        <v>8</v>
      </c>
      <c r="G78" s="126">
        <v>9</v>
      </c>
      <c r="H78" s="126">
        <v>9</v>
      </c>
      <c r="I78" s="126">
        <v>12</v>
      </c>
      <c r="J78" s="126">
        <v>16</v>
      </c>
      <c r="K78" s="126">
        <v>17</v>
      </c>
      <c r="L78" s="126">
        <v>17</v>
      </c>
      <c r="M78" s="126">
        <v>17</v>
      </c>
      <c r="N78" s="126">
        <v>17</v>
      </c>
      <c r="O78" s="126">
        <v>17</v>
      </c>
      <c r="P78" s="126">
        <v>17</v>
      </c>
      <c r="Q78" s="126">
        <v>20</v>
      </c>
      <c r="R78" s="126">
        <v>22</v>
      </c>
      <c r="S78" s="127">
        <v>22</v>
      </c>
      <c r="T78" s="139">
        <f t="shared" si="3"/>
        <v>14.933333333333334</v>
      </c>
      <c r="U78" s="139">
        <f t="shared" si="2"/>
        <v>2.2831050228310543</v>
      </c>
    </row>
    <row r="79" spans="1:21" ht="15.5" x14ac:dyDescent="0.3">
      <c r="A79" s="20" t="s">
        <v>1494</v>
      </c>
      <c r="B79" s="204" t="s">
        <v>1495</v>
      </c>
      <c r="C79" s="22">
        <v>445.54</v>
      </c>
      <c r="D79" s="20">
        <v>100</v>
      </c>
      <c r="E79" s="125">
        <v>4</v>
      </c>
      <c r="F79" s="126">
        <v>4</v>
      </c>
      <c r="G79" s="126">
        <v>9</v>
      </c>
      <c r="H79" s="126">
        <v>9</v>
      </c>
      <c r="I79" s="126">
        <v>11</v>
      </c>
      <c r="J79" s="126">
        <v>14</v>
      </c>
      <c r="K79" s="126">
        <v>15</v>
      </c>
      <c r="L79" s="126">
        <v>18</v>
      </c>
      <c r="M79" s="126">
        <v>18</v>
      </c>
      <c r="N79" s="126">
        <v>19</v>
      </c>
      <c r="O79" s="126">
        <v>19</v>
      </c>
      <c r="P79" s="126">
        <v>22</v>
      </c>
      <c r="Q79" s="126">
        <v>23</v>
      </c>
      <c r="R79" s="126">
        <v>23</v>
      </c>
      <c r="S79" s="127"/>
      <c r="T79" s="139">
        <f t="shared" si="3"/>
        <v>14.857142857142858</v>
      </c>
      <c r="U79" s="139">
        <f t="shared" si="2"/>
        <v>1.7612524461839589</v>
      </c>
    </row>
    <row r="80" spans="1:21" ht="15.5" x14ac:dyDescent="0.3">
      <c r="A80" s="20" t="s">
        <v>1496</v>
      </c>
      <c r="B80" s="205" t="s">
        <v>1497</v>
      </c>
      <c r="C80" s="22">
        <v>270.35000000000002</v>
      </c>
      <c r="D80" s="20">
        <v>100</v>
      </c>
      <c r="E80" s="125">
        <v>2</v>
      </c>
      <c r="F80" s="126">
        <v>2</v>
      </c>
      <c r="G80" s="126">
        <v>2</v>
      </c>
      <c r="H80" s="126">
        <v>2</v>
      </c>
      <c r="I80" s="126">
        <v>2</v>
      </c>
      <c r="J80" s="126">
        <v>5</v>
      </c>
      <c r="K80" s="126">
        <v>5</v>
      </c>
      <c r="L80" s="126">
        <v>9</v>
      </c>
      <c r="M80" s="126">
        <v>11</v>
      </c>
      <c r="N80" s="126">
        <v>15</v>
      </c>
      <c r="O80" s="126">
        <v>16</v>
      </c>
      <c r="P80" s="126">
        <v>16</v>
      </c>
      <c r="Q80" s="126">
        <v>19</v>
      </c>
      <c r="R80" s="126">
        <v>19</v>
      </c>
      <c r="S80" s="127">
        <v>20</v>
      </c>
      <c r="T80" s="139">
        <f t="shared" si="3"/>
        <v>9.6666666666666661</v>
      </c>
      <c r="U80" s="139">
        <f t="shared" si="2"/>
        <v>-33.789954337899545</v>
      </c>
    </row>
    <row r="81" spans="1:21" ht="15.5" x14ac:dyDescent="0.3">
      <c r="A81" s="20" t="s">
        <v>1498</v>
      </c>
      <c r="B81" s="206" t="s">
        <v>1499</v>
      </c>
      <c r="C81" s="22">
        <v>461.52</v>
      </c>
      <c r="D81" s="20">
        <v>100</v>
      </c>
      <c r="E81" s="125">
        <v>12</v>
      </c>
      <c r="F81" s="126">
        <v>12</v>
      </c>
      <c r="G81" s="126">
        <v>13</v>
      </c>
      <c r="H81" s="126">
        <v>15</v>
      </c>
      <c r="I81" s="126">
        <v>19</v>
      </c>
      <c r="J81" s="126">
        <v>19</v>
      </c>
      <c r="K81" s="126">
        <v>19</v>
      </c>
      <c r="L81" s="126">
        <v>19</v>
      </c>
      <c r="M81" s="126">
        <v>19</v>
      </c>
      <c r="N81" s="126">
        <v>23</v>
      </c>
      <c r="O81" s="126"/>
      <c r="P81" s="126"/>
      <c r="Q81" s="126"/>
      <c r="R81" s="126"/>
      <c r="S81" s="127"/>
      <c r="T81" s="139">
        <f t="shared" si="3"/>
        <v>17</v>
      </c>
      <c r="U81" s="139">
        <f t="shared" si="2"/>
        <v>16.438356164383563</v>
      </c>
    </row>
    <row r="82" spans="1:21" ht="15.5" x14ac:dyDescent="0.3">
      <c r="A82" s="20" t="s">
        <v>1500</v>
      </c>
      <c r="B82" s="206" t="s">
        <v>1501</v>
      </c>
      <c r="C82" s="22">
        <v>523.32000000000005</v>
      </c>
      <c r="D82" s="20">
        <v>100</v>
      </c>
      <c r="E82" s="125">
        <v>2</v>
      </c>
      <c r="F82" s="126">
        <v>5</v>
      </c>
      <c r="G82" s="126">
        <v>10</v>
      </c>
      <c r="H82" s="126">
        <v>9</v>
      </c>
      <c r="I82" s="126">
        <v>12</v>
      </c>
      <c r="J82" s="126">
        <v>14</v>
      </c>
      <c r="K82" s="126">
        <v>15</v>
      </c>
      <c r="L82" s="126">
        <v>17</v>
      </c>
      <c r="M82" s="126">
        <v>17</v>
      </c>
      <c r="N82" s="126">
        <v>18</v>
      </c>
      <c r="O82" s="126">
        <v>20</v>
      </c>
      <c r="P82" s="126">
        <v>20</v>
      </c>
      <c r="Q82" s="126">
        <v>20</v>
      </c>
      <c r="R82" s="126">
        <v>21</v>
      </c>
      <c r="S82" s="127">
        <v>22</v>
      </c>
      <c r="T82" s="139">
        <f t="shared" si="3"/>
        <v>14.8</v>
      </c>
      <c r="U82" s="139">
        <f t="shared" si="2"/>
        <v>1.3698630136986376</v>
      </c>
    </row>
    <row r="83" spans="1:21" ht="15.5" x14ac:dyDescent="0.3">
      <c r="A83" s="20" t="s">
        <v>1502</v>
      </c>
      <c r="B83" s="20" t="s">
        <v>1503</v>
      </c>
      <c r="C83" s="22">
        <v>241.72</v>
      </c>
      <c r="D83" s="20">
        <v>100</v>
      </c>
      <c r="E83" s="125">
        <v>2</v>
      </c>
      <c r="F83" s="126">
        <v>2</v>
      </c>
      <c r="G83" s="126">
        <v>2</v>
      </c>
      <c r="H83" s="126">
        <v>3</v>
      </c>
      <c r="I83" s="126">
        <v>12</v>
      </c>
      <c r="J83" s="126">
        <v>12</v>
      </c>
      <c r="K83" s="126">
        <v>13</v>
      </c>
      <c r="L83" s="126">
        <v>13</v>
      </c>
      <c r="M83" s="126">
        <v>15</v>
      </c>
      <c r="N83" s="126">
        <v>16</v>
      </c>
      <c r="O83" s="126">
        <v>16</v>
      </c>
      <c r="P83" s="126">
        <v>17</v>
      </c>
      <c r="Q83" s="126">
        <v>17</v>
      </c>
      <c r="R83" s="126">
        <v>18</v>
      </c>
      <c r="S83" s="127">
        <v>22</v>
      </c>
      <c r="T83" s="139">
        <f t="shared" si="3"/>
        <v>12</v>
      </c>
      <c r="U83" s="139">
        <f t="shared" si="2"/>
        <v>-17.80821917808219</v>
      </c>
    </row>
    <row r="84" spans="1:21" ht="15.5" x14ac:dyDescent="0.3">
      <c r="A84" s="20" t="s">
        <v>1504</v>
      </c>
      <c r="B84" s="20" t="s">
        <v>1505</v>
      </c>
      <c r="C84" s="22">
        <v>462.15</v>
      </c>
      <c r="D84" s="20">
        <v>100</v>
      </c>
      <c r="E84" s="125">
        <v>1</v>
      </c>
      <c r="F84" s="126">
        <v>2</v>
      </c>
      <c r="G84" s="126">
        <v>3</v>
      </c>
      <c r="H84" s="126">
        <v>8</v>
      </c>
      <c r="I84" s="126">
        <v>10</v>
      </c>
      <c r="J84" s="126">
        <v>13</v>
      </c>
      <c r="K84" s="126">
        <v>14</v>
      </c>
      <c r="L84" s="126">
        <v>14</v>
      </c>
      <c r="M84" s="126">
        <v>14</v>
      </c>
      <c r="N84" s="126">
        <v>17</v>
      </c>
      <c r="O84" s="126">
        <v>17</v>
      </c>
      <c r="P84" s="126">
        <v>19</v>
      </c>
      <c r="Q84" s="126">
        <v>20</v>
      </c>
      <c r="R84" s="126">
        <v>22</v>
      </c>
      <c r="S84" s="127">
        <v>23</v>
      </c>
      <c r="T84" s="139">
        <f t="shared" si="3"/>
        <v>13.133333333333333</v>
      </c>
      <c r="U84" s="139">
        <f t="shared" si="2"/>
        <v>-10.045662100456623</v>
      </c>
    </row>
    <row r="85" spans="1:21" ht="15.5" x14ac:dyDescent="0.3">
      <c r="A85" s="20" t="s">
        <v>1506</v>
      </c>
      <c r="B85" s="20" t="s">
        <v>1507</v>
      </c>
      <c r="C85" s="22">
        <v>450.91</v>
      </c>
      <c r="D85" s="20">
        <v>100</v>
      </c>
      <c r="E85" s="125">
        <v>2</v>
      </c>
      <c r="F85" s="126">
        <v>2</v>
      </c>
      <c r="G85" s="126">
        <v>4</v>
      </c>
      <c r="H85" s="126">
        <v>7</v>
      </c>
      <c r="I85" s="126">
        <v>9</v>
      </c>
      <c r="J85" s="126">
        <v>9</v>
      </c>
      <c r="K85" s="126">
        <v>12</v>
      </c>
      <c r="L85" s="126">
        <v>13</v>
      </c>
      <c r="M85" s="126">
        <v>17</v>
      </c>
      <c r="N85" s="126">
        <v>17</v>
      </c>
      <c r="O85" s="126">
        <v>18</v>
      </c>
      <c r="P85" s="126">
        <v>18</v>
      </c>
      <c r="Q85" s="126">
        <v>19</v>
      </c>
      <c r="R85" s="126">
        <v>20</v>
      </c>
      <c r="S85" s="127">
        <v>20</v>
      </c>
      <c r="T85" s="139">
        <f t="shared" si="3"/>
        <v>12.466666666666667</v>
      </c>
      <c r="U85" s="139">
        <f t="shared" si="2"/>
        <v>-14.611872146118717</v>
      </c>
    </row>
    <row r="86" spans="1:21" ht="15.5" x14ac:dyDescent="0.3">
      <c r="A86" s="20" t="s">
        <v>1508</v>
      </c>
      <c r="B86" s="20" t="s">
        <v>1509</v>
      </c>
      <c r="C86" s="22">
        <v>645.6</v>
      </c>
      <c r="D86" s="20">
        <v>100</v>
      </c>
      <c r="E86" s="125">
        <v>1</v>
      </c>
      <c r="F86" s="126">
        <v>1</v>
      </c>
      <c r="G86" s="126">
        <v>1</v>
      </c>
      <c r="H86" s="126">
        <v>2</v>
      </c>
      <c r="I86" s="126">
        <v>4</v>
      </c>
      <c r="J86" s="126">
        <v>4</v>
      </c>
      <c r="K86" s="126">
        <v>4</v>
      </c>
      <c r="L86" s="126">
        <v>11</v>
      </c>
      <c r="M86" s="126">
        <v>12</v>
      </c>
      <c r="N86" s="126">
        <v>13</v>
      </c>
      <c r="O86" s="126">
        <v>17</v>
      </c>
      <c r="P86" s="126">
        <v>17</v>
      </c>
      <c r="Q86" s="126">
        <v>17</v>
      </c>
      <c r="R86" s="126">
        <v>19</v>
      </c>
      <c r="S86" s="127">
        <v>20</v>
      </c>
      <c r="T86" s="139">
        <f t="shared" si="3"/>
        <v>9.5333333333333332</v>
      </c>
      <c r="U86" s="139">
        <f t="shared" si="2"/>
        <v>-34.703196347031962</v>
      </c>
    </row>
    <row r="87" spans="1:21" ht="15.5" x14ac:dyDescent="0.3">
      <c r="A87" s="20" t="s">
        <v>1510</v>
      </c>
      <c r="B87" s="20" t="s">
        <v>1511</v>
      </c>
      <c r="C87" s="35" t="s">
        <v>1512</v>
      </c>
      <c r="D87" s="20">
        <v>100</v>
      </c>
      <c r="E87" s="125">
        <v>2</v>
      </c>
      <c r="F87" s="126">
        <v>6</v>
      </c>
      <c r="G87" s="126">
        <v>11</v>
      </c>
      <c r="H87" s="126">
        <v>11</v>
      </c>
      <c r="I87" s="126">
        <v>12</v>
      </c>
      <c r="J87" s="126">
        <v>12</v>
      </c>
      <c r="K87" s="126">
        <v>17</v>
      </c>
      <c r="L87" s="126">
        <v>17</v>
      </c>
      <c r="M87" s="126">
        <v>19</v>
      </c>
      <c r="N87" s="126">
        <v>19</v>
      </c>
      <c r="O87" s="126">
        <v>19</v>
      </c>
      <c r="P87" s="126">
        <v>20</v>
      </c>
      <c r="Q87" s="126">
        <v>21</v>
      </c>
      <c r="R87" s="126">
        <v>22</v>
      </c>
      <c r="S87" s="127">
        <v>22</v>
      </c>
      <c r="T87" s="139">
        <f t="shared" si="3"/>
        <v>15.333333333333334</v>
      </c>
      <c r="U87" s="139">
        <f t="shared" si="2"/>
        <v>5.0228310502283176</v>
      </c>
    </row>
    <row r="88" spans="1:21" ht="15.5" x14ac:dyDescent="0.3">
      <c r="A88" s="20" t="s">
        <v>1513</v>
      </c>
      <c r="B88" s="20" t="s">
        <v>1514</v>
      </c>
      <c r="C88" s="35" t="s">
        <v>1515</v>
      </c>
      <c r="D88" s="20">
        <v>100</v>
      </c>
      <c r="E88" s="125">
        <v>4</v>
      </c>
      <c r="F88" s="126">
        <v>8</v>
      </c>
      <c r="G88" s="126">
        <v>10</v>
      </c>
      <c r="H88" s="126">
        <v>11</v>
      </c>
      <c r="I88" s="126">
        <v>11</v>
      </c>
      <c r="J88" s="126">
        <v>11</v>
      </c>
      <c r="K88" s="126">
        <v>12</v>
      </c>
      <c r="L88" s="126">
        <v>13</v>
      </c>
      <c r="M88" s="126">
        <v>16</v>
      </c>
      <c r="N88" s="126">
        <v>17</v>
      </c>
      <c r="O88" s="126">
        <v>17</v>
      </c>
      <c r="P88" s="126">
        <v>18</v>
      </c>
      <c r="Q88" s="126">
        <v>19</v>
      </c>
      <c r="R88" s="126">
        <v>19</v>
      </c>
      <c r="S88" s="127">
        <v>19</v>
      </c>
      <c r="T88" s="139">
        <f t="shared" si="3"/>
        <v>13.666666666666666</v>
      </c>
      <c r="U88" s="139">
        <f t="shared" si="2"/>
        <v>-6.3926940639269434</v>
      </c>
    </row>
    <row r="89" spans="1:21" ht="15.5" x14ac:dyDescent="0.3">
      <c r="A89" s="20" t="s">
        <v>1516</v>
      </c>
      <c r="B89" s="20" t="s">
        <v>1517</v>
      </c>
      <c r="C89" s="20">
        <v>407.32</v>
      </c>
      <c r="D89" s="20">
        <v>100</v>
      </c>
      <c r="E89" s="125">
        <v>1</v>
      </c>
      <c r="F89" s="126">
        <v>1</v>
      </c>
      <c r="G89" s="126">
        <v>2</v>
      </c>
      <c r="H89" s="126">
        <v>2</v>
      </c>
      <c r="I89" s="126">
        <v>7</v>
      </c>
      <c r="J89" s="126">
        <v>7</v>
      </c>
      <c r="K89" s="126">
        <v>12</v>
      </c>
      <c r="L89" s="126">
        <v>12</v>
      </c>
      <c r="M89" s="126">
        <v>12</v>
      </c>
      <c r="N89" s="126">
        <v>14</v>
      </c>
      <c r="O89" s="126">
        <v>14</v>
      </c>
      <c r="P89" s="126">
        <v>14</v>
      </c>
      <c r="Q89" s="126">
        <v>16</v>
      </c>
      <c r="R89" s="126">
        <v>16</v>
      </c>
      <c r="S89" s="127">
        <v>19</v>
      </c>
      <c r="T89" s="139">
        <f t="shared" si="3"/>
        <v>9.9333333333333336</v>
      </c>
      <c r="U89" s="139">
        <f t="shared" si="2"/>
        <v>-31.963470319634702</v>
      </c>
    </row>
    <row r="90" spans="1:21" ht="15.5" x14ac:dyDescent="0.3">
      <c r="A90" s="20" t="s">
        <v>1518</v>
      </c>
      <c r="B90" s="20" t="s">
        <v>1519</v>
      </c>
      <c r="C90" s="20">
        <v>357.38</v>
      </c>
      <c r="D90" s="20">
        <v>100</v>
      </c>
      <c r="E90" s="125">
        <v>1</v>
      </c>
      <c r="F90" s="126">
        <v>2</v>
      </c>
      <c r="G90" s="126">
        <v>2</v>
      </c>
      <c r="H90" s="126">
        <v>4</v>
      </c>
      <c r="I90" s="126">
        <v>8</v>
      </c>
      <c r="J90" s="126">
        <v>12</v>
      </c>
      <c r="K90" s="126">
        <v>12</v>
      </c>
      <c r="L90" s="126">
        <v>13</v>
      </c>
      <c r="M90" s="126">
        <v>13</v>
      </c>
      <c r="N90" s="126">
        <v>13</v>
      </c>
      <c r="O90" s="126">
        <v>17</v>
      </c>
      <c r="P90" s="126">
        <v>18</v>
      </c>
      <c r="Q90" s="126">
        <v>20</v>
      </c>
      <c r="R90" s="126">
        <v>20</v>
      </c>
      <c r="S90" s="127">
        <v>20</v>
      </c>
      <c r="T90" s="139">
        <f t="shared" si="3"/>
        <v>11.666666666666666</v>
      </c>
      <c r="U90" s="139">
        <f t="shared" si="2"/>
        <v>-20.091324200913245</v>
      </c>
    </row>
    <row r="91" spans="1:21" ht="15.5" x14ac:dyDescent="0.3">
      <c r="A91" s="20" t="s">
        <v>1520</v>
      </c>
      <c r="B91" s="102" t="s">
        <v>1521</v>
      </c>
      <c r="C91" s="22">
        <v>521.04</v>
      </c>
      <c r="D91" s="20">
        <v>100</v>
      </c>
      <c r="E91" s="125">
        <v>4</v>
      </c>
      <c r="F91" s="126">
        <v>11</v>
      </c>
      <c r="G91" s="126">
        <v>14</v>
      </c>
      <c r="H91" s="126">
        <v>15</v>
      </c>
      <c r="I91" s="126">
        <v>16</v>
      </c>
      <c r="J91" s="126">
        <v>16</v>
      </c>
      <c r="K91" s="126">
        <v>16</v>
      </c>
      <c r="L91" s="126">
        <v>17</v>
      </c>
      <c r="M91" s="126">
        <v>17</v>
      </c>
      <c r="N91" s="126">
        <v>17</v>
      </c>
      <c r="O91" s="126">
        <v>17</v>
      </c>
      <c r="P91" s="126">
        <v>17</v>
      </c>
      <c r="Q91" s="126">
        <v>17</v>
      </c>
      <c r="R91" s="126">
        <v>19</v>
      </c>
      <c r="S91" s="127">
        <v>19</v>
      </c>
      <c r="T91" s="139">
        <f t="shared" si="3"/>
        <v>15.466666666666667</v>
      </c>
      <c r="U91" s="139">
        <f t="shared" si="2"/>
        <v>5.9360730593607336</v>
      </c>
    </row>
    <row r="92" spans="1:21" ht="15.5" x14ac:dyDescent="0.3">
      <c r="A92" s="20" t="s">
        <v>1522</v>
      </c>
      <c r="B92" s="20" t="s">
        <v>1523</v>
      </c>
      <c r="C92" s="22">
        <v>360.44</v>
      </c>
      <c r="D92" s="20">
        <v>100</v>
      </c>
      <c r="E92" s="125">
        <v>2</v>
      </c>
      <c r="F92" s="126">
        <v>2</v>
      </c>
      <c r="G92" s="126">
        <v>2</v>
      </c>
      <c r="H92" s="126">
        <v>2</v>
      </c>
      <c r="I92" s="126">
        <v>2</v>
      </c>
      <c r="J92" s="126">
        <v>2</v>
      </c>
      <c r="K92" s="126">
        <v>12</v>
      </c>
      <c r="L92" s="126">
        <v>13</v>
      </c>
      <c r="M92" s="126">
        <v>14</v>
      </c>
      <c r="N92" s="126">
        <v>14</v>
      </c>
      <c r="O92" s="126">
        <v>15</v>
      </c>
      <c r="P92" s="126">
        <v>16</v>
      </c>
      <c r="Q92" s="126">
        <v>16</v>
      </c>
      <c r="R92" s="126">
        <v>16</v>
      </c>
      <c r="S92" s="127">
        <v>17</v>
      </c>
      <c r="T92" s="139">
        <f t="shared" si="3"/>
        <v>9.6666666666666661</v>
      </c>
      <c r="U92" s="139">
        <f t="shared" si="2"/>
        <v>-33.789954337899545</v>
      </c>
    </row>
    <row r="93" spans="1:21" ht="15.5" x14ac:dyDescent="0.3">
      <c r="A93" s="20" t="s">
        <v>1524</v>
      </c>
      <c r="B93" s="207" t="s">
        <v>1525</v>
      </c>
      <c r="C93" s="22">
        <v>374.47</v>
      </c>
      <c r="D93" s="20">
        <v>100</v>
      </c>
      <c r="E93" s="125">
        <v>1</v>
      </c>
      <c r="F93" s="126">
        <v>1</v>
      </c>
      <c r="G93" s="126">
        <v>9</v>
      </c>
      <c r="H93" s="126">
        <v>13</v>
      </c>
      <c r="I93" s="126">
        <v>14</v>
      </c>
      <c r="J93" s="126">
        <v>15</v>
      </c>
      <c r="K93" s="126">
        <v>16</v>
      </c>
      <c r="L93" s="126">
        <v>16</v>
      </c>
      <c r="M93" s="126">
        <v>16</v>
      </c>
      <c r="N93" s="126">
        <v>16</v>
      </c>
      <c r="O93" s="126">
        <v>17</v>
      </c>
      <c r="P93" s="126">
        <v>18</v>
      </c>
      <c r="Q93" s="126">
        <v>20</v>
      </c>
      <c r="R93" s="126">
        <v>21</v>
      </c>
      <c r="S93" s="127">
        <v>21</v>
      </c>
      <c r="T93" s="139">
        <f t="shared" si="3"/>
        <v>14.266666666666667</v>
      </c>
      <c r="U93" s="139">
        <f t="shared" si="2"/>
        <v>-2.2831050228310423</v>
      </c>
    </row>
    <row r="94" spans="1:21" ht="15.5" x14ac:dyDescent="0.3">
      <c r="A94" s="20" t="s">
        <v>1526</v>
      </c>
      <c r="B94" s="208" t="s">
        <v>1527</v>
      </c>
      <c r="C94" s="22">
        <v>392.46</v>
      </c>
      <c r="D94" s="20">
        <v>100</v>
      </c>
      <c r="E94" s="125">
        <v>2</v>
      </c>
      <c r="F94" s="126">
        <v>3</v>
      </c>
      <c r="G94" s="126">
        <v>5</v>
      </c>
      <c r="H94" s="126">
        <v>5</v>
      </c>
      <c r="I94" s="126">
        <v>5</v>
      </c>
      <c r="J94" s="126">
        <v>6</v>
      </c>
      <c r="K94" s="126">
        <v>12</v>
      </c>
      <c r="L94" s="126">
        <v>13</v>
      </c>
      <c r="M94" s="126">
        <v>13</v>
      </c>
      <c r="N94" s="126">
        <v>16</v>
      </c>
      <c r="O94" s="126">
        <v>16</v>
      </c>
      <c r="P94" s="126">
        <v>16</v>
      </c>
      <c r="Q94" s="126">
        <v>17</v>
      </c>
      <c r="R94" s="126">
        <v>17</v>
      </c>
      <c r="S94" s="127">
        <v>21</v>
      </c>
      <c r="T94" s="139">
        <f t="shared" si="3"/>
        <v>11.133333333333333</v>
      </c>
      <c r="U94" s="139">
        <f t="shared" si="2"/>
        <v>-23.744292237442924</v>
      </c>
    </row>
    <row r="95" spans="1:21" ht="15.5" x14ac:dyDescent="0.3">
      <c r="A95" s="20" t="s">
        <v>1528</v>
      </c>
      <c r="B95" s="209" t="s">
        <v>1529</v>
      </c>
      <c r="C95" s="22">
        <v>362.46</v>
      </c>
      <c r="D95" s="20">
        <v>100</v>
      </c>
      <c r="E95" s="125">
        <v>8</v>
      </c>
      <c r="F95" s="126">
        <v>10</v>
      </c>
      <c r="G95" s="126">
        <v>12</v>
      </c>
      <c r="H95" s="126">
        <v>15</v>
      </c>
      <c r="I95" s="126">
        <v>16</v>
      </c>
      <c r="J95" s="126">
        <v>16</v>
      </c>
      <c r="K95" s="126">
        <v>17</v>
      </c>
      <c r="L95" s="126">
        <v>17</v>
      </c>
      <c r="M95" s="126">
        <v>20</v>
      </c>
      <c r="N95" s="126">
        <v>20</v>
      </c>
      <c r="O95" s="126">
        <v>21</v>
      </c>
      <c r="P95" s="126">
        <v>21</v>
      </c>
      <c r="Q95" s="126">
        <v>22</v>
      </c>
      <c r="R95" s="126">
        <v>23</v>
      </c>
      <c r="S95" s="127">
        <v>23</v>
      </c>
      <c r="T95" s="139">
        <f t="shared" si="3"/>
        <v>17.399999999999999</v>
      </c>
      <c r="U95" s="139">
        <f t="shared" si="2"/>
        <v>19.178082191780817</v>
      </c>
    </row>
    <row r="96" spans="1:21" ht="15.5" x14ac:dyDescent="0.3">
      <c r="A96" s="20" t="s">
        <v>1530</v>
      </c>
      <c r="B96" s="210" t="s">
        <v>1531</v>
      </c>
      <c r="C96" s="211">
        <v>372.45</v>
      </c>
      <c r="D96" s="20">
        <v>100</v>
      </c>
      <c r="E96" s="125">
        <v>2</v>
      </c>
      <c r="F96" s="126">
        <v>4</v>
      </c>
      <c r="G96" s="126">
        <v>5</v>
      </c>
      <c r="H96" s="126">
        <v>11</v>
      </c>
      <c r="I96" s="126">
        <v>11</v>
      </c>
      <c r="J96" s="126">
        <v>11</v>
      </c>
      <c r="K96" s="126">
        <v>11</v>
      </c>
      <c r="L96" s="126">
        <v>12</v>
      </c>
      <c r="M96" s="126">
        <v>12</v>
      </c>
      <c r="N96" s="126">
        <v>12</v>
      </c>
      <c r="O96" s="126">
        <v>15</v>
      </c>
      <c r="P96" s="126">
        <v>17</v>
      </c>
      <c r="Q96" s="126">
        <v>17</v>
      </c>
      <c r="R96" s="126">
        <v>17</v>
      </c>
      <c r="S96" s="127">
        <v>19</v>
      </c>
      <c r="T96" s="139">
        <f t="shared" si="3"/>
        <v>11.733333333333333</v>
      </c>
      <c r="U96" s="139">
        <f t="shared" si="2"/>
        <v>-19.634703196347036</v>
      </c>
    </row>
    <row r="97" spans="1:21" ht="15.5" x14ac:dyDescent="0.3">
      <c r="A97" s="20" t="s">
        <v>1532</v>
      </c>
      <c r="B97" s="210" t="s">
        <v>1533</v>
      </c>
      <c r="C97" s="22">
        <v>516.4</v>
      </c>
      <c r="D97" s="20">
        <v>100</v>
      </c>
      <c r="E97" s="125">
        <v>2</v>
      </c>
      <c r="F97" s="126">
        <v>6</v>
      </c>
      <c r="G97" s="126">
        <v>11</v>
      </c>
      <c r="H97" s="126">
        <v>12</v>
      </c>
      <c r="I97" s="126">
        <v>12</v>
      </c>
      <c r="J97" s="126">
        <v>14</v>
      </c>
      <c r="K97" s="126">
        <v>15</v>
      </c>
      <c r="L97" s="126">
        <v>16</v>
      </c>
      <c r="M97" s="126">
        <v>17</v>
      </c>
      <c r="N97" s="126">
        <v>18</v>
      </c>
      <c r="O97" s="126">
        <v>18</v>
      </c>
      <c r="P97" s="126">
        <v>19</v>
      </c>
      <c r="Q97" s="126">
        <v>19</v>
      </c>
      <c r="R97" s="126">
        <v>22</v>
      </c>
      <c r="S97" s="127">
        <v>26</v>
      </c>
      <c r="T97" s="139">
        <f t="shared" si="3"/>
        <v>15.133333333333333</v>
      </c>
      <c r="U97" s="139">
        <f t="shared" si="2"/>
        <v>3.6529680365296793</v>
      </c>
    </row>
    <row r="98" spans="1:21" ht="15.5" x14ac:dyDescent="0.3">
      <c r="A98" s="20" t="s">
        <v>1534</v>
      </c>
      <c r="B98" s="210" t="s">
        <v>1535</v>
      </c>
      <c r="C98" s="22">
        <v>454.96</v>
      </c>
      <c r="D98" s="20">
        <v>100</v>
      </c>
      <c r="E98" s="125">
        <v>1</v>
      </c>
      <c r="F98" s="126">
        <v>1</v>
      </c>
      <c r="G98" s="126">
        <v>2</v>
      </c>
      <c r="H98" s="126">
        <v>2</v>
      </c>
      <c r="I98" s="126">
        <v>2</v>
      </c>
      <c r="J98" s="126">
        <v>8</v>
      </c>
      <c r="K98" s="126">
        <v>10</v>
      </c>
      <c r="L98" s="126">
        <v>16</v>
      </c>
      <c r="M98" s="126">
        <v>17</v>
      </c>
      <c r="N98" s="126">
        <v>17</v>
      </c>
      <c r="O98" s="126">
        <v>18</v>
      </c>
      <c r="P98" s="126">
        <v>18</v>
      </c>
      <c r="Q98" s="126">
        <v>19</v>
      </c>
      <c r="R98" s="126">
        <v>20</v>
      </c>
      <c r="S98" s="127">
        <v>23</v>
      </c>
      <c r="T98" s="139">
        <f t="shared" si="3"/>
        <v>11.6</v>
      </c>
      <c r="U98" s="139">
        <f t="shared" si="2"/>
        <v>-20.547945205479454</v>
      </c>
    </row>
    <row r="99" spans="1:21" ht="15.5" x14ac:dyDescent="0.3">
      <c r="A99" s="20" t="s">
        <v>1536</v>
      </c>
      <c r="B99" s="210" t="s">
        <v>1537</v>
      </c>
      <c r="C99" s="22">
        <v>434.5</v>
      </c>
      <c r="D99" s="20">
        <v>100</v>
      </c>
      <c r="E99" s="125">
        <v>4</v>
      </c>
      <c r="F99" s="126">
        <v>4</v>
      </c>
      <c r="G99" s="126">
        <v>10</v>
      </c>
      <c r="H99" s="126">
        <v>12</v>
      </c>
      <c r="I99" s="126">
        <v>12</v>
      </c>
      <c r="J99" s="126">
        <v>14</v>
      </c>
      <c r="K99" s="126">
        <v>15</v>
      </c>
      <c r="L99" s="126">
        <v>15</v>
      </c>
      <c r="M99" s="126">
        <v>16</v>
      </c>
      <c r="N99" s="126">
        <v>16</v>
      </c>
      <c r="O99" s="126">
        <v>17</v>
      </c>
      <c r="P99" s="126">
        <v>17</v>
      </c>
      <c r="Q99" s="126">
        <v>19</v>
      </c>
      <c r="R99" s="126">
        <v>19</v>
      </c>
      <c r="S99" s="127">
        <v>20</v>
      </c>
      <c r="T99" s="139">
        <f t="shared" si="3"/>
        <v>14</v>
      </c>
      <c r="U99" s="139">
        <f t="shared" si="2"/>
        <v>-4.1095890410958882</v>
      </c>
    </row>
    <row r="100" spans="1:21" ht="15.5" x14ac:dyDescent="0.3">
      <c r="A100" s="20" t="s">
        <v>1538</v>
      </c>
      <c r="B100" s="210" t="s">
        <v>1539</v>
      </c>
      <c r="C100" s="22">
        <v>430.53</v>
      </c>
      <c r="D100" s="20">
        <v>100</v>
      </c>
      <c r="E100" s="125">
        <v>2</v>
      </c>
      <c r="F100" s="126">
        <v>2</v>
      </c>
      <c r="G100" s="126">
        <v>2</v>
      </c>
      <c r="H100" s="126">
        <v>4</v>
      </c>
      <c r="I100" s="126">
        <v>4</v>
      </c>
      <c r="J100" s="126">
        <v>4</v>
      </c>
      <c r="K100" s="126">
        <v>5</v>
      </c>
      <c r="L100" s="126">
        <v>5</v>
      </c>
      <c r="M100" s="126">
        <v>13</v>
      </c>
      <c r="N100" s="126">
        <v>17</v>
      </c>
      <c r="O100" s="126">
        <v>17</v>
      </c>
      <c r="P100" s="126">
        <v>19</v>
      </c>
      <c r="Q100" s="126">
        <v>19</v>
      </c>
      <c r="R100" s="126">
        <v>21</v>
      </c>
      <c r="S100" s="127">
        <v>21</v>
      </c>
      <c r="T100" s="139">
        <f t="shared" si="3"/>
        <v>10.333333333333334</v>
      </c>
      <c r="U100" s="139">
        <f t="shared" si="2"/>
        <v>-29.223744292237434</v>
      </c>
    </row>
    <row r="101" spans="1:21" ht="15.5" x14ac:dyDescent="0.3">
      <c r="A101" s="20" t="s">
        <v>1540</v>
      </c>
      <c r="B101" s="210" t="s">
        <v>1541</v>
      </c>
      <c r="C101" s="22">
        <v>392.46</v>
      </c>
      <c r="D101" s="20">
        <v>100</v>
      </c>
      <c r="E101" s="125">
        <v>1</v>
      </c>
      <c r="F101" s="126">
        <v>1</v>
      </c>
      <c r="G101" s="126">
        <v>1</v>
      </c>
      <c r="H101" s="126">
        <v>2</v>
      </c>
      <c r="I101" s="126">
        <v>8</v>
      </c>
      <c r="J101" s="126">
        <v>13</v>
      </c>
      <c r="K101" s="126">
        <v>13</v>
      </c>
      <c r="L101" s="126">
        <v>14</v>
      </c>
      <c r="M101" s="126">
        <v>16</v>
      </c>
      <c r="N101" s="126">
        <v>16</v>
      </c>
      <c r="O101" s="126">
        <v>17</v>
      </c>
      <c r="P101" s="126">
        <v>17</v>
      </c>
      <c r="Q101" s="126">
        <v>19</v>
      </c>
      <c r="R101" s="126">
        <v>20</v>
      </c>
      <c r="S101" s="127">
        <v>20</v>
      </c>
      <c r="T101" s="139">
        <f t="shared" si="3"/>
        <v>11.866666666666667</v>
      </c>
      <c r="U101" s="139">
        <f t="shared" si="2"/>
        <v>-18.721461187214604</v>
      </c>
    </row>
    <row r="102" spans="1:21" ht="15.5" x14ac:dyDescent="0.3">
      <c r="A102" s="20" t="s">
        <v>1542</v>
      </c>
      <c r="B102" s="210" t="s">
        <v>1543</v>
      </c>
      <c r="C102" s="22">
        <v>504.59</v>
      </c>
      <c r="D102" s="20">
        <v>100</v>
      </c>
      <c r="E102" s="125">
        <v>5</v>
      </c>
      <c r="F102" s="126">
        <v>5</v>
      </c>
      <c r="G102" s="126">
        <v>5</v>
      </c>
      <c r="H102" s="126">
        <v>13</v>
      </c>
      <c r="I102" s="126">
        <v>13</v>
      </c>
      <c r="J102" s="126">
        <v>15</v>
      </c>
      <c r="K102" s="126">
        <v>15</v>
      </c>
      <c r="L102" s="126">
        <v>19</v>
      </c>
      <c r="M102" s="126">
        <v>19</v>
      </c>
      <c r="N102" s="126">
        <v>19</v>
      </c>
      <c r="O102" s="126">
        <v>19</v>
      </c>
      <c r="P102" s="126">
        <v>20</v>
      </c>
      <c r="Q102" s="126">
        <v>22</v>
      </c>
      <c r="R102" s="126">
        <v>22</v>
      </c>
      <c r="S102" s="127">
        <v>24</v>
      </c>
      <c r="T102" s="139">
        <f t="shared" si="3"/>
        <v>15.666666666666666</v>
      </c>
      <c r="U102" s="139">
        <f t="shared" si="2"/>
        <v>7.3059360730593585</v>
      </c>
    </row>
    <row r="103" spans="1:21" ht="15.5" x14ac:dyDescent="0.3">
      <c r="A103" s="20" t="s">
        <v>1544</v>
      </c>
      <c r="B103" s="210" t="s">
        <v>1545</v>
      </c>
      <c r="C103" s="22">
        <v>466.97</v>
      </c>
      <c r="D103" s="20">
        <v>100</v>
      </c>
      <c r="E103" s="125">
        <v>2</v>
      </c>
      <c r="F103" s="126">
        <v>2</v>
      </c>
      <c r="G103" s="126">
        <v>3</v>
      </c>
      <c r="H103" s="126">
        <v>12</v>
      </c>
      <c r="I103" s="126">
        <v>14</v>
      </c>
      <c r="J103" s="126">
        <v>15</v>
      </c>
      <c r="K103" s="126">
        <v>15</v>
      </c>
      <c r="L103" s="126">
        <v>16</v>
      </c>
      <c r="M103" s="126">
        <v>16</v>
      </c>
      <c r="N103" s="126">
        <v>17</v>
      </c>
      <c r="O103" s="126">
        <v>17</v>
      </c>
      <c r="P103" s="126">
        <v>17</v>
      </c>
      <c r="Q103" s="126">
        <v>18</v>
      </c>
      <c r="R103" s="126">
        <v>20</v>
      </c>
      <c r="S103" s="127">
        <v>22</v>
      </c>
      <c r="T103" s="139">
        <f t="shared" si="3"/>
        <v>13.733333333333333</v>
      </c>
      <c r="U103" s="139">
        <f t="shared" si="2"/>
        <v>-5.9360730593607336</v>
      </c>
    </row>
    <row r="104" spans="1:21" ht="15.5" x14ac:dyDescent="0.3">
      <c r="A104" s="20" t="s">
        <v>1546</v>
      </c>
      <c r="B104" s="210" t="s">
        <v>1547</v>
      </c>
      <c r="C104" s="35" t="s">
        <v>1548</v>
      </c>
      <c r="D104" s="20">
        <v>100</v>
      </c>
      <c r="E104" s="125">
        <v>1</v>
      </c>
      <c r="F104" s="126">
        <v>1</v>
      </c>
      <c r="G104" s="126">
        <v>14</v>
      </c>
      <c r="H104" s="126">
        <v>16</v>
      </c>
      <c r="I104" s="126">
        <v>18</v>
      </c>
      <c r="J104" s="126">
        <v>19</v>
      </c>
      <c r="K104" s="126">
        <v>19</v>
      </c>
      <c r="L104" s="126">
        <v>21</v>
      </c>
      <c r="M104" s="126">
        <v>21</v>
      </c>
      <c r="N104" s="126">
        <v>21</v>
      </c>
      <c r="O104" s="126">
        <v>21</v>
      </c>
      <c r="P104" s="126">
        <v>21</v>
      </c>
      <c r="Q104" s="126">
        <v>23</v>
      </c>
      <c r="R104" s="126">
        <v>24</v>
      </c>
      <c r="S104" s="127">
        <v>28</v>
      </c>
      <c r="T104" s="139">
        <f t="shared" si="3"/>
        <v>17.866666666666667</v>
      </c>
      <c r="U104" s="139">
        <f t="shared" si="2"/>
        <v>22.374429223744301</v>
      </c>
    </row>
    <row r="105" spans="1:21" ht="15.5" x14ac:dyDescent="0.3">
      <c r="A105" s="20" t="s">
        <v>1549</v>
      </c>
      <c r="B105" s="210" t="s">
        <v>1550</v>
      </c>
      <c r="C105" s="35" t="s">
        <v>1551</v>
      </c>
      <c r="D105" s="20">
        <v>100</v>
      </c>
      <c r="E105" s="125">
        <v>2</v>
      </c>
      <c r="F105" s="126">
        <v>2</v>
      </c>
      <c r="G105" s="126">
        <v>3</v>
      </c>
      <c r="H105" s="126">
        <v>8</v>
      </c>
      <c r="I105" s="126">
        <v>11</v>
      </c>
      <c r="J105" s="126">
        <v>13</v>
      </c>
      <c r="K105" s="126">
        <v>13</v>
      </c>
      <c r="L105" s="126">
        <v>13</v>
      </c>
      <c r="M105" s="126">
        <v>13</v>
      </c>
      <c r="N105" s="126">
        <v>17</v>
      </c>
      <c r="O105" s="126">
        <v>20</v>
      </c>
      <c r="P105" s="126">
        <v>20</v>
      </c>
      <c r="Q105" s="126">
        <v>21</v>
      </c>
      <c r="R105" s="126">
        <v>21</v>
      </c>
      <c r="S105" s="127">
        <v>22</v>
      </c>
      <c r="T105" s="139">
        <f t="shared" si="3"/>
        <v>13.266666666666667</v>
      </c>
      <c r="U105" s="139">
        <f t="shared" si="2"/>
        <v>-9.1324200913241942</v>
      </c>
    </row>
    <row r="106" spans="1:21" ht="15.5" x14ac:dyDescent="0.3">
      <c r="A106" s="20" t="s">
        <v>1552</v>
      </c>
      <c r="B106" s="210" t="s">
        <v>1553</v>
      </c>
      <c r="C106" s="24">
        <v>394.44</v>
      </c>
      <c r="D106" s="20">
        <v>100</v>
      </c>
      <c r="E106" s="125">
        <v>1</v>
      </c>
      <c r="F106" s="126">
        <v>1</v>
      </c>
      <c r="G106" s="126">
        <v>2</v>
      </c>
      <c r="H106" s="126">
        <v>13</v>
      </c>
      <c r="I106" s="126">
        <v>13</v>
      </c>
      <c r="J106" s="126">
        <v>17</v>
      </c>
      <c r="K106" s="126">
        <v>19</v>
      </c>
      <c r="L106" s="126">
        <v>20</v>
      </c>
      <c r="M106" s="126">
        <v>20</v>
      </c>
      <c r="N106" s="126">
        <v>21</v>
      </c>
      <c r="O106" s="126">
        <v>21</v>
      </c>
      <c r="P106" s="126">
        <v>22</v>
      </c>
      <c r="Q106" s="126">
        <v>22</v>
      </c>
      <c r="R106" s="126">
        <v>23</v>
      </c>
      <c r="S106" s="127">
        <v>23</v>
      </c>
      <c r="T106" s="139">
        <f t="shared" si="3"/>
        <v>15.866666666666667</v>
      </c>
      <c r="U106" s="139">
        <f t="shared" si="2"/>
        <v>8.6757990867579977</v>
      </c>
    </row>
    <row r="107" spans="1:21" ht="15.5" x14ac:dyDescent="0.3">
      <c r="A107" s="20" t="s">
        <v>1554</v>
      </c>
      <c r="B107" s="210" t="s">
        <v>1555</v>
      </c>
      <c r="C107" s="35" t="s">
        <v>1556</v>
      </c>
      <c r="D107" s="20">
        <v>100</v>
      </c>
      <c r="E107" s="125">
        <v>1</v>
      </c>
      <c r="F107" s="126">
        <v>1</v>
      </c>
      <c r="G107" s="126">
        <v>2</v>
      </c>
      <c r="H107" s="126">
        <v>2</v>
      </c>
      <c r="I107" s="126">
        <v>13</v>
      </c>
      <c r="J107" s="126">
        <v>14</v>
      </c>
      <c r="K107" s="126">
        <v>14</v>
      </c>
      <c r="L107" s="126">
        <v>14</v>
      </c>
      <c r="M107" s="126">
        <v>16</v>
      </c>
      <c r="N107" s="126">
        <v>16</v>
      </c>
      <c r="O107" s="126">
        <v>17</v>
      </c>
      <c r="P107" s="126">
        <v>17</v>
      </c>
      <c r="Q107" s="126">
        <v>17</v>
      </c>
      <c r="R107" s="126">
        <v>20</v>
      </c>
      <c r="S107" s="127">
        <v>20</v>
      </c>
      <c r="T107" s="139">
        <f t="shared" si="3"/>
        <v>12.266666666666667</v>
      </c>
      <c r="U107" s="139">
        <f t="shared" si="2"/>
        <v>-15.981735159817346</v>
      </c>
    </row>
    <row r="108" spans="1:21" ht="15.5" x14ac:dyDescent="0.3">
      <c r="A108" s="20" t="s">
        <v>1557</v>
      </c>
      <c r="B108" s="210" t="s">
        <v>1558</v>
      </c>
      <c r="C108" s="24">
        <v>422.49</v>
      </c>
      <c r="D108" s="20">
        <v>100</v>
      </c>
      <c r="E108" s="125">
        <v>2</v>
      </c>
      <c r="F108" s="126">
        <v>2</v>
      </c>
      <c r="G108" s="126">
        <v>12</v>
      </c>
      <c r="H108" s="126">
        <v>12</v>
      </c>
      <c r="I108" s="126">
        <v>14</v>
      </c>
      <c r="J108" s="126">
        <v>14</v>
      </c>
      <c r="K108" s="126">
        <v>14</v>
      </c>
      <c r="L108" s="126">
        <v>15</v>
      </c>
      <c r="M108" s="126">
        <v>16</v>
      </c>
      <c r="N108" s="126">
        <v>16</v>
      </c>
      <c r="O108" s="126">
        <v>17</v>
      </c>
      <c r="P108" s="126">
        <v>17</v>
      </c>
      <c r="Q108" s="126">
        <v>21</v>
      </c>
      <c r="R108" s="126">
        <v>21</v>
      </c>
      <c r="S108" s="127">
        <v>21</v>
      </c>
      <c r="T108" s="139">
        <f t="shared" si="3"/>
        <v>14.266666666666667</v>
      </c>
      <c r="U108" s="139">
        <f t="shared" si="2"/>
        <v>-2.2831050228310423</v>
      </c>
    </row>
    <row r="109" spans="1:21" ht="15.5" x14ac:dyDescent="0.3">
      <c r="A109" s="20" t="s">
        <v>1559</v>
      </c>
      <c r="B109" s="20" t="s">
        <v>1560</v>
      </c>
      <c r="C109" s="22">
        <v>372.54</v>
      </c>
      <c r="D109" s="20">
        <v>100</v>
      </c>
      <c r="E109" s="125">
        <v>1</v>
      </c>
      <c r="F109" s="126">
        <v>10</v>
      </c>
      <c r="G109" s="126">
        <v>11</v>
      </c>
      <c r="H109" s="126">
        <v>11</v>
      </c>
      <c r="I109" s="126">
        <v>12</v>
      </c>
      <c r="J109" s="126">
        <v>14</v>
      </c>
      <c r="K109" s="126">
        <v>14</v>
      </c>
      <c r="L109" s="126">
        <v>14</v>
      </c>
      <c r="M109" s="126">
        <v>15</v>
      </c>
      <c r="N109" s="126">
        <v>15</v>
      </c>
      <c r="O109" s="126">
        <v>15</v>
      </c>
      <c r="P109" s="126">
        <v>16</v>
      </c>
      <c r="Q109" s="126">
        <v>16</v>
      </c>
      <c r="R109" s="126">
        <v>16</v>
      </c>
      <c r="S109" s="127">
        <v>19</v>
      </c>
      <c r="T109" s="139">
        <f t="shared" si="3"/>
        <v>13.266666666666667</v>
      </c>
      <c r="U109" s="139">
        <f t="shared" si="2"/>
        <v>-9.1324200913241942</v>
      </c>
    </row>
    <row r="110" spans="1:21" ht="15.5" x14ac:dyDescent="0.3">
      <c r="A110" s="20" t="s">
        <v>1561</v>
      </c>
      <c r="B110" s="212" t="s">
        <v>1562</v>
      </c>
      <c r="C110" s="22" t="s">
        <v>1563</v>
      </c>
      <c r="D110" s="20">
        <v>100</v>
      </c>
      <c r="E110" s="125">
        <v>8</v>
      </c>
      <c r="F110" s="126">
        <v>11</v>
      </c>
      <c r="G110" s="126">
        <v>12</v>
      </c>
      <c r="H110" s="126">
        <v>12</v>
      </c>
      <c r="I110" s="126">
        <v>12</v>
      </c>
      <c r="J110" s="126">
        <v>12</v>
      </c>
      <c r="K110" s="126">
        <v>12</v>
      </c>
      <c r="L110" s="126">
        <v>12</v>
      </c>
      <c r="M110" s="126">
        <v>12</v>
      </c>
      <c r="N110" s="126">
        <v>12</v>
      </c>
      <c r="O110" s="126">
        <v>13</v>
      </c>
      <c r="P110" s="126">
        <v>14</v>
      </c>
      <c r="Q110" s="126">
        <v>14</v>
      </c>
      <c r="R110" s="126">
        <v>15</v>
      </c>
      <c r="S110" s="127">
        <v>17</v>
      </c>
      <c r="T110" s="139">
        <f t="shared" si="3"/>
        <v>12.533333333333333</v>
      </c>
      <c r="U110" s="139">
        <f t="shared" si="2"/>
        <v>-14.15525114155251</v>
      </c>
    </row>
    <row r="111" spans="1:21" ht="15.5" x14ac:dyDescent="0.3">
      <c r="A111" s="20" t="s">
        <v>1564</v>
      </c>
      <c r="B111" s="20" t="s">
        <v>1565</v>
      </c>
      <c r="C111" s="22">
        <v>312.45</v>
      </c>
      <c r="D111" s="20">
        <v>100</v>
      </c>
      <c r="E111" s="125">
        <v>1</v>
      </c>
      <c r="F111" s="126">
        <v>4</v>
      </c>
      <c r="G111" s="126">
        <v>12</v>
      </c>
      <c r="H111" s="126">
        <v>12</v>
      </c>
      <c r="I111" s="126">
        <v>12</v>
      </c>
      <c r="J111" s="126">
        <v>12</v>
      </c>
      <c r="K111" s="126">
        <v>14</v>
      </c>
      <c r="L111" s="126">
        <v>14</v>
      </c>
      <c r="M111" s="126">
        <v>14</v>
      </c>
      <c r="N111" s="126">
        <v>16</v>
      </c>
      <c r="O111" s="126">
        <v>16</v>
      </c>
      <c r="P111" s="126">
        <v>16</v>
      </c>
      <c r="Q111" s="126">
        <v>17</v>
      </c>
      <c r="R111" s="126">
        <v>20</v>
      </c>
      <c r="S111" s="127">
        <v>21</v>
      </c>
      <c r="T111" s="139">
        <f t="shared" si="3"/>
        <v>13.4</v>
      </c>
      <c r="U111" s="139">
        <f t="shared" si="2"/>
        <v>-8.2191780821917764</v>
      </c>
    </row>
    <row r="112" spans="1:21" ht="15.5" x14ac:dyDescent="0.3">
      <c r="A112" s="20" t="s">
        <v>1566</v>
      </c>
      <c r="B112" s="20" t="s">
        <v>1567</v>
      </c>
      <c r="C112" s="22">
        <v>429.59</v>
      </c>
      <c r="D112" s="20">
        <v>100</v>
      </c>
      <c r="E112" s="125">
        <v>3</v>
      </c>
      <c r="F112" s="126">
        <v>4</v>
      </c>
      <c r="G112" s="126">
        <v>8</v>
      </c>
      <c r="H112" s="126">
        <v>11</v>
      </c>
      <c r="I112" s="126">
        <v>12</v>
      </c>
      <c r="J112" s="126">
        <v>13</v>
      </c>
      <c r="K112" s="126">
        <v>14</v>
      </c>
      <c r="L112" s="126">
        <v>14</v>
      </c>
      <c r="M112" s="126">
        <v>16</v>
      </c>
      <c r="N112" s="126">
        <v>16</v>
      </c>
      <c r="O112" s="126">
        <v>16</v>
      </c>
      <c r="P112" s="126">
        <v>17</v>
      </c>
      <c r="Q112" s="126">
        <v>17</v>
      </c>
      <c r="R112" s="126">
        <v>18</v>
      </c>
      <c r="S112" s="127">
        <v>19</v>
      </c>
      <c r="T112" s="139">
        <f t="shared" si="3"/>
        <v>13.2</v>
      </c>
      <c r="U112" s="139">
        <f t="shared" si="2"/>
        <v>-9.5890410958904138</v>
      </c>
    </row>
    <row r="113" spans="1:21" ht="15.5" x14ac:dyDescent="0.3">
      <c r="A113" s="20" t="s">
        <v>1568</v>
      </c>
      <c r="B113" s="20" t="s">
        <v>1569</v>
      </c>
      <c r="C113" s="22">
        <v>312.45</v>
      </c>
      <c r="D113" s="20">
        <v>100</v>
      </c>
      <c r="E113" s="125">
        <v>4</v>
      </c>
      <c r="F113" s="126">
        <v>5</v>
      </c>
      <c r="G113" s="126">
        <v>12</v>
      </c>
      <c r="H113" s="126">
        <v>13</v>
      </c>
      <c r="I113" s="126">
        <v>13</v>
      </c>
      <c r="J113" s="126">
        <v>13</v>
      </c>
      <c r="K113" s="126">
        <v>14</v>
      </c>
      <c r="L113" s="126">
        <v>14</v>
      </c>
      <c r="M113" s="126">
        <v>16</v>
      </c>
      <c r="N113" s="126">
        <v>16</v>
      </c>
      <c r="O113" s="126">
        <v>16</v>
      </c>
      <c r="P113" s="126">
        <v>17</v>
      </c>
      <c r="Q113" s="126">
        <v>18</v>
      </c>
      <c r="R113" s="126">
        <v>19</v>
      </c>
      <c r="S113" s="127">
        <v>20</v>
      </c>
      <c r="T113" s="139">
        <f t="shared" si="3"/>
        <v>14</v>
      </c>
      <c r="U113" s="139">
        <f t="shared" si="2"/>
        <v>-4.1095890410958882</v>
      </c>
    </row>
    <row r="114" spans="1:21" ht="15.5" x14ac:dyDescent="0.3">
      <c r="A114" s="20" t="s">
        <v>1570</v>
      </c>
      <c r="B114" s="20" t="s">
        <v>1571</v>
      </c>
      <c r="C114" s="22">
        <v>296.39999999999998</v>
      </c>
      <c r="D114" s="20">
        <v>100</v>
      </c>
      <c r="E114" s="125">
        <v>1</v>
      </c>
      <c r="F114" s="126">
        <v>2</v>
      </c>
      <c r="G114" s="126">
        <v>2</v>
      </c>
      <c r="H114" s="126">
        <v>2</v>
      </c>
      <c r="I114" s="126">
        <v>2</v>
      </c>
      <c r="J114" s="126">
        <v>12</v>
      </c>
      <c r="K114" s="126">
        <v>12</v>
      </c>
      <c r="L114" s="126">
        <v>13</v>
      </c>
      <c r="M114" s="126">
        <v>13</v>
      </c>
      <c r="N114" s="126">
        <v>13</v>
      </c>
      <c r="O114" s="126">
        <v>14</v>
      </c>
      <c r="P114" s="126">
        <v>19</v>
      </c>
      <c r="Q114" s="126">
        <v>19</v>
      </c>
      <c r="R114" s="126">
        <v>19</v>
      </c>
      <c r="S114" s="127">
        <v>21</v>
      </c>
      <c r="T114" s="139">
        <f t="shared" si="3"/>
        <v>10.933333333333334</v>
      </c>
      <c r="U114" s="139">
        <f t="shared" si="2"/>
        <v>-25.11415525114155</v>
      </c>
    </row>
    <row r="115" spans="1:21" ht="15.5" x14ac:dyDescent="0.3">
      <c r="A115" s="20" t="s">
        <v>1572</v>
      </c>
      <c r="B115" s="20" t="s">
        <v>1573</v>
      </c>
      <c r="C115" s="22">
        <v>666.7</v>
      </c>
      <c r="D115" s="20">
        <v>100</v>
      </c>
      <c r="E115" s="125">
        <v>1</v>
      </c>
      <c r="F115" s="126">
        <v>2</v>
      </c>
      <c r="G115" s="126">
        <v>2</v>
      </c>
      <c r="H115" s="126">
        <v>2</v>
      </c>
      <c r="I115" s="126">
        <v>5</v>
      </c>
      <c r="J115" s="126">
        <v>12</v>
      </c>
      <c r="K115" s="126">
        <v>12</v>
      </c>
      <c r="L115" s="126">
        <v>13</v>
      </c>
      <c r="M115" s="126">
        <v>15</v>
      </c>
      <c r="N115" s="126">
        <v>15</v>
      </c>
      <c r="O115" s="126">
        <v>16</v>
      </c>
      <c r="P115" s="126">
        <v>17</v>
      </c>
      <c r="Q115" s="126">
        <v>17</v>
      </c>
      <c r="R115" s="126">
        <v>18</v>
      </c>
      <c r="S115" s="127">
        <v>19</v>
      </c>
      <c r="T115" s="139">
        <f t="shared" si="3"/>
        <v>11.066666666666666</v>
      </c>
      <c r="U115" s="139">
        <f t="shared" si="2"/>
        <v>-24.200913242009133</v>
      </c>
    </row>
    <row r="116" spans="1:21" ht="15.5" x14ac:dyDescent="0.3">
      <c r="A116" s="20" t="s">
        <v>1574</v>
      </c>
      <c r="B116" s="21" t="s">
        <v>1575</v>
      </c>
      <c r="C116" s="22">
        <v>314.45999999999998</v>
      </c>
      <c r="D116" s="20">
        <v>100</v>
      </c>
      <c r="E116" s="125">
        <v>1</v>
      </c>
      <c r="F116" s="126">
        <v>1</v>
      </c>
      <c r="G116" s="126">
        <v>1</v>
      </c>
      <c r="H116" s="126">
        <v>7</v>
      </c>
      <c r="I116" s="126">
        <v>12</v>
      </c>
      <c r="J116" s="126">
        <v>12</v>
      </c>
      <c r="K116" s="126">
        <v>12</v>
      </c>
      <c r="L116" s="126">
        <v>12</v>
      </c>
      <c r="M116" s="126">
        <v>12</v>
      </c>
      <c r="N116" s="126">
        <v>12</v>
      </c>
      <c r="O116" s="126">
        <v>12</v>
      </c>
      <c r="P116" s="126">
        <v>16</v>
      </c>
      <c r="Q116" s="126">
        <v>18</v>
      </c>
      <c r="R116" s="126">
        <v>19</v>
      </c>
      <c r="S116" s="127">
        <v>21</v>
      </c>
      <c r="T116" s="139">
        <f t="shared" si="3"/>
        <v>11.2</v>
      </c>
      <c r="U116" s="139">
        <f t="shared" si="2"/>
        <v>-23.287671232876718</v>
      </c>
    </row>
    <row r="117" spans="1:21" ht="15.5" x14ac:dyDescent="0.3">
      <c r="A117" s="20" t="s">
        <v>1576</v>
      </c>
      <c r="B117" s="213" t="s">
        <v>1577</v>
      </c>
      <c r="C117" s="22">
        <v>344.49</v>
      </c>
      <c r="D117" s="20">
        <v>100</v>
      </c>
      <c r="E117" s="125">
        <v>2</v>
      </c>
      <c r="F117" s="126">
        <v>11</v>
      </c>
      <c r="G117" s="126">
        <v>12</v>
      </c>
      <c r="H117" s="126">
        <v>12</v>
      </c>
      <c r="I117" s="126">
        <v>12</v>
      </c>
      <c r="J117" s="126">
        <v>12</v>
      </c>
      <c r="K117" s="126">
        <v>12</v>
      </c>
      <c r="L117" s="126">
        <v>14</v>
      </c>
      <c r="M117" s="126">
        <v>14</v>
      </c>
      <c r="N117" s="126">
        <v>14</v>
      </c>
      <c r="O117" s="126">
        <v>14</v>
      </c>
      <c r="P117" s="126">
        <v>16</v>
      </c>
      <c r="Q117" s="126">
        <v>17</v>
      </c>
      <c r="R117" s="126">
        <v>21</v>
      </c>
      <c r="S117" s="127">
        <v>22</v>
      </c>
      <c r="T117" s="139">
        <f t="shared" si="3"/>
        <v>13.666666666666666</v>
      </c>
      <c r="U117" s="139">
        <f t="shared" si="2"/>
        <v>-6.3926940639269434</v>
      </c>
    </row>
    <row r="118" spans="1:21" ht="15.5" x14ac:dyDescent="0.3">
      <c r="A118" s="20" t="s">
        <v>1578</v>
      </c>
      <c r="B118" s="214" t="s">
        <v>1579</v>
      </c>
      <c r="C118" s="22">
        <v>430.37</v>
      </c>
      <c r="D118" s="20">
        <v>100</v>
      </c>
      <c r="E118" s="125">
        <v>1</v>
      </c>
      <c r="F118" s="126">
        <v>2</v>
      </c>
      <c r="G118" s="126">
        <v>12</v>
      </c>
      <c r="H118" s="126">
        <v>13</v>
      </c>
      <c r="I118" s="126">
        <v>13</v>
      </c>
      <c r="J118" s="126">
        <v>13</v>
      </c>
      <c r="K118" s="126">
        <v>15</v>
      </c>
      <c r="L118" s="126">
        <v>16</v>
      </c>
      <c r="M118" s="126">
        <v>16</v>
      </c>
      <c r="N118" s="126">
        <v>16</v>
      </c>
      <c r="O118" s="126">
        <v>16</v>
      </c>
      <c r="P118" s="126">
        <v>16</v>
      </c>
      <c r="Q118" s="126">
        <v>16</v>
      </c>
      <c r="R118" s="126">
        <v>16</v>
      </c>
      <c r="S118" s="127">
        <v>16</v>
      </c>
      <c r="T118" s="139">
        <f t="shared" si="3"/>
        <v>13.133333333333333</v>
      </c>
      <c r="U118" s="139">
        <f t="shared" si="2"/>
        <v>-10.045662100456623</v>
      </c>
    </row>
    <row r="119" spans="1:21" ht="15.5" x14ac:dyDescent="0.3">
      <c r="A119" s="20" t="s">
        <v>1580</v>
      </c>
      <c r="B119" s="215" t="s">
        <v>1581</v>
      </c>
      <c r="C119" s="22">
        <v>428.6</v>
      </c>
      <c r="D119" s="20">
        <v>100</v>
      </c>
      <c r="E119" s="125">
        <v>1</v>
      </c>
      <c r="F119" s="126">
        <v>1</v>
      </c>
      <c r="G119" s="126">
        <v>2</v>
      </c>
      <c r="H119" s="126">
        <v>12</v>
      </c>
      <c r="I119" s="126">
        <v>12</v>
      </c>
      <c r="J119" s="126">
        <v>12</v>
      </c>
      <c r="K119" s="126">
        <v>14</v>
      </c>
      <c r="L119" s="126">
        <v>14</v>
      </c>
      <c r="M119" s="126">
        <v>16</v>
      </c>
      <c r="N119" s="126">
        <v>16</v>
      </c>
      <c r="O119" s="126">
        <v>17</v>
      </c>
      <c r="P119" s="126">
        <v>19</v>
      </c>
      <c r="Q119" s="126">
        <v>22</v>
      </c>
      <c r="R119" s="126">
        <v>22</v>
      </c>
      <c r="S119" s="127">
        <v>24</v>
      </c>
      <c r="T119" s="139">
        <f t="shared" si="3"/>
        <v>13.6</v>
      </c>
      <c r="U119" s="139">
        <f t="shared" si="2"/>
        <v>-6.8493150684931505</v>
      </c>
    </row>
    <row r="120" spans="1:21" ht="15.5" x14ac:dyDescent="0.3">
      <c r="A120" s="20" t="s">
        <v>1582</v>
      </c>
      <c r="B120" s="216" t="s">
        <v>1583</v>
      </c>
      <c r="C120" s="22">
        <v>268.35000000000002</v>
      </c>
      <c r="D120" s="20">
        <v>100</v>
      </c>
      <c r="E120" s="125">
        <v>2</v>
      </c>
      <c r="F120" s="126">
        <v>7</v>
      </c>
      <c r="G120" s="126">
        <v>10</v>
      </c>
      <c r="H120" s="126">
        <v>10</v>
      </c>
      <c r="I120" s="126">
        <v>11</v>
      </c>
      <c r="J120" s="126">
        <v>13</v>
      </c>
      <c r="K120" s="126">
        <v>14</v>
      </c>
      <c r="L120" s="126">
        <v>17</v>
      </c>
      <c r="M120" s="126">
        <v>17</v>
      </c>
      <c r="N120" s="126">
        <v>17</v>
      </c>
      <c r="O120" s="126">
        <v>18</v>
      </c>
      <c r="P120" s="126">
        <v>19</v>
      </c>
      <c r="Q120" s="126">
        <v>20</v>
      </c>
      <c r="R120" s="126">
        <v>20</v>
      </c>
      <c r="S120" s="127">
        <v>20</v>
      </c>
      <c r="T120" s="139">
        <f t="shared" si="3"/>
        <v>14.333333333333334</v>
      </c>
      <c r="U120" s="139">
        <f t="shared" si="2"/>
        <v>-1.8264840182648339</v>
      </c>
    </row>
    <row r="121" spans="1:21" ht="15.5" x14ac:dyDescent="0.3">
      <c r="A121" s="20" t="s">
        <v>1584</v>
      </c>
      <c r="B121" s="212" t="s">
        <v>1585</v>
      </c>
      <c r="C121" s="22">
        <v>377.44</v>
      </c>
      <c r="D121" s="20">
        <v>100</v>
      </c>
      <c r="E121" s="125">
        <v>1</v>
      </c>
      <c r="F121" s="126">
        <v>10</v>
      </c>
      <c r="G121" s="126">
        <v>12</v>
      </c>
      <c r="H121" s="126">
        <v>13</v>
      </c>
      <c r="I121" s="126">
        <v>13</v>
      </c>
      <c r="J121" s="126">
        <v>14</v>
      </c>
      <c r="K121" s="126">
        <v>14</v>
      </c>
      <c r="L121" s="126">
        <v>14</v>
      </c>
      <c r="M121" s="126">
        <v>14</v>
      </c>
      <c r="N121" s="126">
        <v>15</v>
      </c>
      <c r="O121" s="126">
        <v>16</v>
      </c>
      <c r="P121" s="126">
        <v>16</v>
      </c>
      <c r="Q121" s="126">
        <v>16</v>
      </c>
      <c r="R121" s="126">
        <v>16</v>
      </c>
      <c r="S121" s="127">
        <v>16</v>
      </c>
      <c r="T121" s="139">
        <f t="shared" si="3"/>
        <v>13.333333333333334</v>
      </c>
      <c r="U121" s="139">
        <f t="shared" si="2"/>
        <v>-8.6757990867579853</v>
      </c>
    </row>
  </sheetData>
  <mergeCells count="11">
    <mergeCell ref="T1:T2"/>
    <mergeCell ref="U1:U2"/>
    <mergeCell ref="E1:S1"/>
    <mergeCell ref="D3:D4"/>
    <mergeCell ref="C3:C4"/>
    <mergeCell ref="B3:B4"/>
    <mergeCell ref="A3:A4"/>
    <mergeCell ref="A1:A2"/>
    <mergeCell ref="B1:B2"/>
    <mergeCell ref="C1:C2"/>
    <mergeCell ref="D1:D2"/>
  </mergeCells>
  <phoneticPr fontId="2" type="noConversion"/>
  <conditionalFormatting sqref="F122:F1048576">
    <cfRule type="cellIs" dxfId="18" priority="5" operator="greaterThan">
      <formula>9.9999</formula>
    </cfRule>
  </conditionalFormatting>
  <conditionalFormatting sqref="B103 B105">
    <cfRule type="expression" dxfId="17" priority="4" stopIfTrue="1">
      <formula>AND(SUMPRODUCT(IFERROR(1*((#REF!&amp;"x")=(B103&amp;"x")),0))&gt;1,NOT(ISBLANK(B103)))</formula>
    </cfRule>
  </conditionalFormatting>
  <conditionalFormatting sqref="B106">
    <cfRule type="expression" dxfId="16" priority="3" stopIfTrue="1">
      <formula>AND(SUMPRODUCT(IFERROR(1*((#REF!&amp;"x")=(B106&amp;"x")),0))&gt;1,NOT(ISBLANK(B106)))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28"/>
  <sheetViews>
    <sheetView zoomScale="70" zoomScaleNormal="70" workbookViewId="0">
      <selection activeCell="E1" sqref="E1:S1"/>
    </sheetView>
  </sheetViews>
  <sheetFormatPr defaultColWidth="11.58203125" defaultRowHeight="14" x14ac:dyDescent="0.3"/>
  <cols>
    <col min="1" max="1" width="25.1640625" customWidth="1"/>
    <col min="2" max="2" width="16.33203125" customWidth="1"/>
    <col min="3" max="3" width="17.6640625" customWidth="1"/>
    <col min="4" max="4" width="18.4140625" customWidth="1"/>
    <col min="5" max="5" width="5.25" customWidth="1"/>
    <col min="6" max="6" width="4.5" customWidth="1"/>
    <col min="7" max="7" width="4.25" customWidth="1"/>
    <col min="8" max="8" width="4.4140625" customWidth="1"/>
    <col min="9" max="9" width="3.83203125" customWidth="1"/>
    <col min="10" max="10" width="5.25" customWidth="1"/>
    <col min="11" max="11" width="4.6640625" customWidth="1"/>
    <col min="12" max="13" width="4.75" customWidth="1"/>
    <col min="14" max="14" width="4.9140625" customWidth="1"/>
    <col min="15" max="15" width="4.6640625" customWidth="1"/>
    <col min="16" max="16" width="4.75" customWidth="1"/>
    <col min="17" max="17" width="4.5" customWidth="1"/>
    <col min="18" max="18" width="4.75" customWidth="1"/>
    <col min="19" max="19" width="5.25" customWidth="1"/>
    <col min="20" max="20" width="19.6640625" customWidth="1"/>
    <col min="21" max="21" width="18.33203125" style="6" customWidth="1"/>
  </cols>
  <sheetData>
    <row r="1" spans="1:21" ht="15" x14ac:dyDescent="0.3">
      <c r="A1" s="128" t="s">
        <v>0</v>
      </c>
      <c r="B1" s="128" t="s">
        <v>1</v>
      </c>
      <c r="C1" s="128" t="s">
        <v>2</v>
      </c>
      <c r="D1" s="128" t="s">
        <v>3</v>
      </c>
      <c r="E1" s="12" t="s">
        <v>2398</v>
      </c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30" t="s">
        <v>4</v>
      </c>
      <c r="U1" s="130" t="s">
        <v>5</v>
      </c>
    </row>
    <row r="2" spans="1:21" ht="15" x14ac:dyDescent="0.3">
      <c r="A2" s="129"/>
      <c r="B2" s="129"/>
      <c r="C2" s="129"/>
      <c r="D2" s="129"/>
      <c r="E2" s="80" t="s">
        <v>2383</v>
      </c>
      <c r="F2" s="81" t="s">
        <v>2384</v>
      </c>
      <c r="G2" s="81" t="s">
        <v>2385</v>
      </c>
      <c r="H2" s="81" t="s">
        <v>2386</v>
      </c>
      <c r="I2" s="81" t="s">
        <v>2387</v>
      </c>
      <c r="J2" s="81" t="s">
        <v>2388</v>
      </c>
      <c r="K2" s="81" t="s">
        <v>2389</v>
      </c>
      <c r="L2" s="81" t="s">
        <v>2390</v>
      </c>
      <c r="M2" s="81" t="s">
        <v>2391</v>
      </c>
      <c r="N2" s="81" t="s">
        <v>2392</v>
      </c>
      <c r="O2" s="81" t="s">
        <v>2393</v>
      </c>
      <c r="P2" s="81" t="s">
        <v>2394</v>
      </c>
      <c r="Q2" s="81" t="s">
        <v>2395</v>
      </c>
      <c r="R2" s="81" t="s">
        <v>2396</v>
      </c>
      <c r="S2" s="82" t="s">
        <v>2397</v>
      </c>
      <c r="T2" s="131"/>
      <c r="U2" s="131"/>
    </row>
    <row r="3" spans="1:21" ht="15.5" x14ac:dyDescent="0.3">
      <c r="A3" s="20" t="s">
        <v>6</v>
      </c>
      <c r="B3" s="20"/>
      <c r="C3" s="20"/>
      <c r="D3" s="20">
        <v>0</v>
      </c>
      <c r="E3" s="125">
        <v>4</v>
      </c>
      <c r="F3" s="126">
        <v>7</v>
      </c>
      <c r="G3" s="126">
        <v>14</v>
      </c>
      <c r="H3" s="126">
        <v>15</v>
      </c>
      <c r="I3" s="126">
        <v>15</v>
      </c>
      <c r="J3" s="126">
        <v>16</v>
      </c>
      <c r="K3" s="126">
        <v>16</v>
      </c>
      <c r="L3" s="126">
        <v>16</v>
      </c>
      <c r="M3" s="126">
        <v>17</v>
      </c>
      <c r="N3" s="126">
        <v>18</v>
      </c>
      <c r="O3" s="126">
        <v>18</v>
      </c>
      <c r="P3" s="126">
        <v>18</v>
      </c>
      <c r="Q3" s="126">
        <v>18</v>
      </c>
      <c r="R3" s="126">
        <v>19</v>
      </c>
      <c r="S3" s="127">
        <v>20</v>
      </c>
      <c r="T3" s="24">
        <f>AVERAGE(E3:S3)</f>
        <v>15.4</v>
      </c>
      <c r="U3" s="24"/>
    </row>
    <row r="4" spans="1:21" ht="15.5" x14ac:dyDescent="0.3">
      <c r="A4" s="20" t="s">
        <v>1586</v>
      </c>
      <c r="B4" s="212" t="s">
        <v>1587</v>
      </c>
      <c r="C4" s="22">
        <v>598.08000000000004</v>
      </c>
      <c r="D4" s="20">
        <v>100</v>
      </c>
      <c r="E4" s="125">
        <v>1</v>
      </c>
      <c r="F4" s="126">
        <v>3</v>
      </c>
      <c r="G4" s="126">
        <v>7</v>
      </c>
      <c r="H4" s="126">
        <v>7</v>
      </c>
      <c r="I4" s="126">
        <v>9</v>
      </c>
      <c r="J4" s="126">
        <v>9</v>
      </c>
      <c r="K4" s="126">
        <v>10</v>
      </c>
      <c r="L4" s="126">
        <v>10</v>
      </c>
      <c r="M4" s="126">
        <v>11</v>
      </c>
      <c r="N4" s="126">
        <v>11</v>
      </c>
      <c r="O4" s="126">
        <v>15</v>
      </c>
      <c r="P4" s="126">
        <v>17</v>
      </c>
      <c r="Q4" s="126">
        <v>20</v>
      </c>
      <c r="R4" s="126">
        <v>20</v>
      </c>
      <c r="S4" s="127">
        <v>20</v>
      </c>
      <c r="T4" s="24">
        <f t="shared" ref="T4:T67" si="0">AVERAGE(E4:S4)</f>
        <v>11.333333333333334</v>
      </c>
      <c r="U4" s="24">
        <f>(T4-$T$3)/$T$3*100</f>
        <v>-26.406926406926406</v>
      </c>
    </row>
    <row r="5" spans="1:21" ht="15.5" x14ac:dyDescent="0.3">
      <c r="A5" s="20" t="s">
        <v>1588</v>
      </c>
      <c r="B5" s="212" t="s">
        <v>1589</v>
      </c>
      <c r="C5" s="22">
        <v>528.53</v>
      </c>
      <c r="D5" s="20">
        <v>100</v>
      </c>
      <c r="E5" s="125">
        <v>3</v>
      </c>
      <c r="F5" s="126">
        <v>3</v>
      </c>
      <c r="G5" s="126">
        <v>3</v>
      </c>
      <c r="H5" s="126">
        <v>6</v>
      </c>
      <c r="I5" s="126">
        <v>7</v>
      </c>
      <c r="J5" s="126">
        <v>7</v>
      </c>
      <c r="K5" s="126">
        <v>7</v>
      </c>
      <c r="L5" s="126">
        <v>7</v>
      </c>
      <c r="M5" s="126">
        <v>7</v>
      </c>
      <c r="N5" s="126">
        <v>10</v>
      </c>
      <c r="O5" s="126">
        <v>14</v>
      </c>
      <c r="P5" s="126">
        <v>15</v>
      </c>
      <c r="Q5" s="126">
        <v>18</v>
      </c>
      <c r="R5" s="126">
        <v>20</v>
      </c>
      <c r="S5" s="127">
        <v>21</v>
      </c>
      <c r="T5" s="24">
        <f t="shared" si="0"/>
        <v>9.8666666666666671</v>
      </c>
      <c r="U5" s="24">
        <f t="shared" ref="U5:U68" si="1">(T5-$T$3)/$T$3*100</f>
        <v>-35.930735930735928</v>
      </c>
    </row>
    <row r="6" spans="1:21" ht="15.5" x14ac:dyDescent="0.3">
      <c r="A6" s="20" t="s">
        <v>1590</v>
      </c>
      <c r="B6" s="212" t="s">
        <v>1591</v>
      </c>
      <c r="C6" s="22">
        <v>328.49</v>
      </c>
      <c r="D6" s="20">
        <v>100</v>
      </c>
      <c r="E6" s="125">
        <v>12</v>
      </c>
      <c r="F6" s="126">
        <v>14</v>
      </c>
      <c r="G6" s="126">
        <v>15</v>
      </c>
      <c r="H6" s="126">
        <v>16</v>
      </c>
      <c r="I6" s="126">
        <v>16</v>
      </c>
      <c r="J6" s="126">
        <v>16</v>
      </c>
      <c r="K6" s="126">
        <v>16</v>
      </c>
      <c r="L6" s="126">
        <v>16</v>
      </c>
      <c r="M6" s="126">
        <v>17</v>
      </c>
      <c r="N6" s="126">
        <v>18</v>
      </c>
      <c r="O6" s="126">
        <v>19</v>
      </c>
      <c r="P6" s="126">
        <v>19</v>
      </c>
      <c r="Q6" s="126">
        <v>20</v>
      </c>
      <c r="R6" s="126">
        <v>20</v>
      </c>
      <c r="S6" s="127">
        <v>20</v>
      </c>
      <c r="T6" s="24">
        <f t="shared" si="0"/>
        <v>16.933333333333334</v>
      </c>
      <c r="U6" s="24">
        <f t="shared" si="1"/>
        <v>9.9567099567099557</v>
      </c>
    </row>
    <row r="7" spans="1:21" ht="15.5" x14ac:dyDescent="0.3">
      <c r="A7" s="20" t="s">
        <v>1592</v>
      </c>
      <c r="B7" s="212" t="s">
        <v>1593</v>
      </c>
      <c r="C7" s="22">
        <v>298.42</v>
      </c>
      <c r="D7" s="20">
        <v>100</v>
      </c>
      <c r="E7" s="125">
        <v>13</v>
      </c>
      <c r="F7" s="126">
        <v>14</v>
      </c>
      <c r="G7" s="126">
        <v>14</v>
      </c>
      <c r="H7" s="126">
        <v>15</v>
      </c>
      <c r="I7" s="126">
        <v>15</v>
      </c>
      <c r="J7" s="126">
        <v>16</v>
      </c>
      <c r="K7" s="126">
        <v>16</v>
      </c>
      <c r="L7" s="126">
        <v>16</v>
      </c>
      <c r="M7" s="126">
        <v>17</v>
      </c>
      <c r="N7" s="126">
        <v>17</v>
      </c>
      <c r="O7" s="126">
        <v>17</v>
      </c>
      <c r="P7" s="126">
        <v>17</v>
      </c>
      <c r="Q7" s="126">
        <v>17</v>
      </c>
      <c r="R7" s="126">
        <v>18</v>
      </c>
      <c r="S7" s="127">
        <v>26</v>
      </c>
      <c r="T7" s="24">
        <f t="shared" si="0"/>
        <v>16.533333333333335</v>
      </c>
      <c r="U7" s="24">
        <f t="shared" si="1"/>
        <v>7.3593073593073681</v>
      </c>
    </row>
    <row r="8" spans="1:21" ht="15.5" x14ac:dyDescent="0.3">
      <c r="A8" s="20" t="s">
        <v>1594</v>
      </c>
      <c r="B8" s="212" t="s">
        <v>1595</v>
      </c>
      <c r="C8" s="22">
        <v>384.51</v>
      </c>
      <c r="D8" s="20">
        <v>100</v>
      </c>
      <c r="E8" s="125">
        <v>6</v>
      </c>
      <c r="F8" s="126">
        <v>13</v>
      </c>
      <c r="G8" s="126">
        <v>15</v>
      </c>
      <c r="H8" s="126">
        <v>15</v>
      </c>
      <c r="I8" s="126">
        <v>16</v>
      </c>
      <c r="J8" s="126">
        <v>16</v>
      </c>
      <c r="K8" s="126">
        <v>16</v>
      </c>
      <c r="L8" s="126">
        <v>16</v>
      </c>
      <c r="M8" s="126">
        <v>17</v>
      </c>
      <c r="N8" s="126">
        <v>17</v>
      </c>
      <c r="O8" s="126">
        <v>17</v>
      </c>
      <c r="P8" s="126">
        <v>17</v>
      </c>
      <c r="Q8" s="126">
        <v>17</v>
      </c>
      <c r="R8" s="126">
        <v>21</v>
      </c>
      <c r="S8" s="127">
        <v>22</v>
      </c>
      <c r="T8" s="24">
        <f t="shared" si="0"/>
        <v>16.066666666666666</v>
      </c>
      <c r="U8" s="24">
        <f t="shared" si="1"/>
        <v>4.3290043290043254</v>
      </c>
    </row>
    <row r="9" spans="1:21" ht="15.5" x14ac:dyDescent="0.3">
      <c r="A9" s="20" t="s">
        <v>1596</v>
      </c>
      <c r="B9" s="212" t="s">
        <v>1597</v>
      </c>
      <c r="C9" s="22">
        <v>376.49</v>
      </c>
      <c r="D9" s="20">
        <v>100</v>
      </c>
      <c r="E9" s="125">
        <v>2</v>
      </c>
      <c r="F9" s="126">
        <v>3</v>
      </c>
      <c r="G9" s="126">
        <v>5</v>
      </c>
      <c r="H9" s="126">
        <v>10</v>
      </c>
      <c r="I9" s="126">
        <v>10</v>
      </c>
      <c r="J9" s="126">
        <v>14</v>
      </c>
      <c r="K9" s="126">
        <v>16</v>
      </c>
      <c r="L9" s="126">
        <v>16</v>
      </c>
      <c r="M9" s="126">
        <v>16</v>
      </c>
      <c r="N9" s="126">
        <v>16</v>
      </c>
      <c r="O9" s="126">
        <v>17</v>
      </c>
      <c r="P9" s="126">
        <v>17</v>
      </c>
      <c r="Q9" s="126">
        <v>17</v>
      </c>
      <c r="R9" s="126">
        <v>17</v>
      </c>
      <c r="S9" s="127">
        <v>20</v>
      </c>
      <c r="T9" s="24">
        <f t="shared" si="0"/>
        <v>13.066666666666666</v>
      </c>
      <c r="U9" s="24">
        <f t="shared" si="1"/>
        <v>-15.151515151515154</v>
      </c>
    </row>
    <row r="10" spans="1:21" ht="15.5" x14ac:dyDescent="0.3">
      <c r="A10" s="20" t="s">
        <v>1598</v>
      </c>
      <c r="B10" s="212" t="s">
        <v>1599</v>
      </c>
      <c r="C10" s="22" t="s">
        <v>1600</v>
      </c>
      <c r="D10" s="20">
        <v>100</v>
      </c>
      <c r="E10" s="125">
        <v>13</v>
      </c>
      <c r="F10" s="126">
        <v>14</v>
      </c>
      <c r="G10" s="126">
        <v>15</v>
      </c>
      <c r="H10" s="126">
        <v>15</v>
      </c>
      <c r="I10" s="126">
        <v>15</v>
      </c>
      <c r="J10" s="126">
        <v>15</v>
      </c>
      <c r="K10" s="126">
        <v>16</v>
      </c>
      <c r="L10" s="126">
        <v>16</v>
      </c>
      <c r="M10" s="126">
        <v>16</v>
      </c>
      <c r="N10" s="126">
        <v>16</v>
      </c>
      <c r="O10" s="126">
        <v>16</v>
      </c>
      <c r="P10" s="126">
        <v>16</v>
      </c>
      <c r="Q10" s="126">
        <v>17</v>
      </c>
      <c r="R10" s="126">
        <v>18</v>
      </c>
      <c r="S10" s="127">
        <v>18</v>
      </c>
      <c r="T10" s="24">
        <f t="shared" si="0"/>
        <v>15.733333333333333</v>
      </c>
      <c r="U10" s="24">
        <f t="shared" si="1"/>
        <v>2.1645021645021569</v>
      </c>
    </row>
    <row r="11" spans="1:21" ht="15.5" x14ac:dyDescent="0.3">
      <c r="A11" s="20" t="s">
        <v>1601</v>
      </c>
      <c r="B11" s="212" t="s">
        <v>1602</v>
      </c>
      <c r="C11" s="22" t="s">
        <v>1603</v>
      </c>
      <c r="D11" s="20">
        <v>100</v>
      </c>
      <c r="E11" s="125">
        <v>1</v>
      </c>
      <c r="F11" s="126">
        <v>3</v>
      </c>
      <c r="G11" s="126">
        <v>3</v>
      </c>
      <c r="H11" s="126">
        <v>10</v>
      </c>
      <c r="I11" s="126">
        <v>13</v>
      </c>
      <c r="J11" s="126">
        <v>15</v>
      </c>
      <c r="K11" s="126">
        <v>15</v>
      </c>
      <c r="L11" s="126">
        <v>15</v>
      </c>
      <c r="M11" s="126">
        <v>16</v>
      </c>
      <c r="N11" s="126">
        <v>16</v>
      </c>
      <c r="O11" s="126">
        <v>17</v>
      </c>
      <c r="P11" s="126">
        <v>17</v>
      </c>
      <c r="Q11" s="126">
        <v>17</v>
      </c>
      <c r="R11" s="126">
        <v>18</v>
      </c>
      <c r="S11" s="127">
        <v>20</v>
      </c>
      <c r="T11" s="24">
        <f t="shared" si="0"/>
        <v>13.066666666666666</v>
      </c>
      <c r="U11" s="24">
        <f t="shared" si="1"/>
        <v>-15.151515151515154</v>
      </c>
    </row>
    <row r="12" spans="1:21" ht="15.5" x14ac:dyDescent="0.3">
      <c r="A12" s="20" t="s">
        <v>1604</v>
      </c>
      <c r="B12" s="212" t="s">
        <v>1605</v>
      </c>
      <c r="C12" s="24">
        <v>304.47000000000003</v>
      </c>
      <c r="D12" s="20">
        <v>100</v>
      </c>
      <c r="E12" s="125">
        <v>2</v>
      </c>
      <c r="F12" s="126">
        <v>6</v>
      </c>
      <c r="G12" s="126">
        <v>8</v>
      </c>
      <c r="H12" s="126">
        <v>12</v>
      </c>
      <c r="I12" s="126">
        <v>14</v>
      </c>
      <c r="J12" s="126">
        <v>14</v>
      </c>
      <c r="K12" s="126">
        <v>17</v>
      </c>
      <c r="L12" s="126">
        <v>18</v>
      </c>
      <c r="M12" s="126">
        <v>18</v>
      </c>
      <c r="N12" s="126">
        <v>19</v>
      </c>
      <c r="O12" s="126">
        <v>20</v>
      </c>
      <c r="P12" s="126">
        <v>20</v>
      </c>
      <c r="Q12" s="126">
        <v>21</v>
      </c>
      <c r="R12" s="126">
        <v>22</v>
      </c>
      <c r="S12" s="127">
        <v>22</v>
      </c>
      <c r="T12" s="24">
        <f t="shared" si="0"/>
        <v>15.533333333333333</v>
      </c>
      <c r="U12" s="24">
        <f t="shared" si="1"/>
        <v>0.86580086580086268</v>
      </c>
    </row>
    <row r="13" spans="1:21" ht="15.5" x14ac:dyDescent="0.3">
      <c r="A13" s="20" t="s">
        <v>1606</v>
      </c>
      <c r="B13" s="212" t="s">
        <v>1607</v>
      </c>
      <c r="C13" s="22">
        <v>312.45</v>
      </c>
      <c r="D13" s="20">
        <v>100</v>
      </c>
      <c r="E13" s="125">
        <v>9</v>
      </c>
      <c r="F13" s="126">
        <v>10</v>
      </c>
      <c r="G13" s="126">
        <v>10</v>
      </c>
      <c r="H13" s="126">
        <v>13</v>
      </c>
      <c r="I13" s="126">
        <v>14</v>
      </c>
      <c r="J13" s="126">
        <v>15</v>
      </c>
      <c r="K13" s="126">
        <v>15</v>
      </c>
      <c r="L13" s="126">
        <v>17</v>
      </c>
      <c r="M13" s="126">
        <v>17</v>
      </c>
      <c r="N13" s="126">
        <v>18</v>
      </c>
      <c r="O13" s="126">
        <v>18</v>
      </c>
      <c r="P13" s="126">
        <v>19</v>
      </c>
      <c r="Q13" s="126">
        <v>20</v>
      </c>
      <c r="R13" s="126">
        <v>20</v>
      </c>
      <c r="S13" s="127">
        <v>21</v>
      </c>
      <c r="T13" s="24">
        <f t="shared" si="0"/>
        <v>15.733333333333333</v>
      </c>
      <c r="U13" s="24">
        <f t="shared" si="1"/>
        <v>2.1645021645021569</v>
      </c>
    </row>
    <row r="14" spans="1:21" ht="15.5" x14ac:dyDescent="0.3">
      <c r="A14" s="20" t="s">
        <v>1608</v>
      </c>
      <c r="B14" s="212" t="s">
        <v>1609</v>
      </c>
      <c r="C14" s="22">
        <v>390.9</v>
      </c>
      <c r="D14" s="20">
        <v>100</v>
      </c>
      <c r="E14" s="125">
        <v>2</v>
      </c>
      <c r="F14" s="126">
        <v>2</v>
      </c>
      <c r="G14" s="126">
        <v>3</v>
      </c>
      <c r="H14" s="126">
        <v>8</v>
      </c>
      <c r="I14" s="126">
        <v>11</v>
      </c>
      <c r="J14" s="126">
        <v>12</v>
      </c>
      <c r="K14" s="126">
        <v>12</v>
      </c>
      <c r="L14" s="126">
        <v>12</v>
      </c>
      <c r="M14" s="126">
        <v>13</v>
      </c>
      <c r="N14" s="126">
        <v>14</v>
      </c>
      <c r="O14" s="126">
        <v>15</v>
      </c>
      <c r="P14" s="126">
        <v>15</v>
      </c>
      <c r="Q14" s="126">
        <v>17</v>
      </c>
      <c r="R14" s="126">
        <v>17</v>
      </c>
      <c r="S14" s="127">
        <v>19</v>
      </c>
      <c r="T14" s="24">
        <f t="shared" si="0"/>
        <v>11.466666666666667</v>
      </c>
      <c r="U14" s="24">
        <f t="shared" si="1"/>
        <v>-25.541125541125542</v>
      </c>
    </row>
    <row r="15" spans="1:21" ht="15.5" x14ac:dyDescent="0.3">
      <c r="A15" s="20" t="s">
        <v>1610</v>
      </c>
      <c r="B15" s="212" t="s">
        <v>1611</v>
      </c>
      <c r="C15" s="22">
        <v>364.52</v>
      </c>
      <c r="D15" s="20">
        <v>100</v>
      </c>
      <c r="E15" s="125">
        <v>2</v>
      </c>
      <c r="F15" s="126">
        <v>2</v>
      </c>
      <c r="G15" s="126">
        <v>2</v>
      </c>
      <c r="H15" s="126">
        <v>6</v>
      </c>
      <c r="I15" s="126">
        <v>7</v>
      </c>
      <c r="J15" s="126">
        <v>7</v>
      </c>
      <c r="K15" s="126">
        <v>9</v>
      </c>
      <c r="L15" s="126">
        <v>11</v>
      </c>
      <c r="M15" s="126">
        <v>12</v>
      </c>
      <c r="N15" s="126">
        <v>13</v>
      </c>
      <c r="O15" s="126">
        <v>14</v>
      </c>
      <c r="P15" s="126">
        <v>15</v>
      </c>
      <c r="Q15" s="126">
        <v>15</v>
      </c>
      <c r="R15" s="126">
        <v>16</v>
      </c>
      <c r="S15" s="127">
        <v>17</v>
      </c>
      <c r="T15" s="24">
        <f t="shared" si="0"/>
        <v>9.8666666666666671</v>
      </c>
      <c r="U15" s="24">
        <f t="shared" si="1"/>
        <v>-35.930735930735928</v>
      </c>
    </row>
    <row r="16" spans="1:21" ht="15.5" x14ac:dyDescent="0.3">
      <c r="A16" s="20" t="s">
        <v>1612</v>
      </c>
      <c r="B16" s="212" t="s">
        <v>1613</v>
      </c>
      <c r="C16" s="22">
        <v>323.81</v>
      </c>
      <c r="D16" s="20">
        <v>100</v>
      </c>
      <c r="E16" s="125">
        <v>6</v>
      </c>
      <c r="F16" s="126">
        <v>8</v>
      </c>
      <c r="G16" s="126">
        <v>10</v>
      </c>
      <c r="H16" s="126">
        <v>14</v>
      </c>
      <c r="I16" s="126">
        <v>14</v>
      </c>
      <c r="J16" s="126">
        <v>14</v>
      </c>
      <c r="K16" s="126">
        <v>14</v>
      </c>
      <c r="L16" s="126">
        <v>15</v>
      </c>
      <c r="M16" s="126">
        <v>15</v>
      </c>
      <c r="N16" s="126">
        <v>17</v>
      </c>
      <c r="O16" s="126">
        <v>18</v>
      </c>
      <c r="P16" s="126">
        <v>18</v>
      </c>
      <c r="Q16" s="126">
        <v>18</v>
      </c>
      <c r="R16" s="126">
        <v>20</v>
      </c>
      <c r="S16" s="127">
        <v>24</v>
      </c>
      <c r="T16" s="24">
        <f t="shared" si="0"/>
        <v>15</v>
      </c>
      <c r="U16" s="24">
        <f t="shared" si="1"/>
        <v>-2.5974025974025996</v>
      </c>
    </row>
    <row r="17" spans="1:21" ht="15.5" x14ac:dyDescent="0.3">
      <c r="A17" s="20" t="s">
        <v>1614</v>
      </c>
      <c r="B17" s="212" t="s">
        <v>1615</v>
      </c>
      <c r="C17" s="22">
        <v>310.43</v>
      </c>
      <c r="D17" s="20">
        <v>100</v>
      </c>
      <c r="E17" s="125">
        <v>13</v>
      </c>
      <c r="F17" s="126">
        <v>14</v>
      </c>
      <c r="G17" s="126">
        <v>14</v>
      </c>
      <c r="H17" s="126">
        <v>14</v>
      </c>
      <c r="I17" s="126">
        <v>15</v>
      </c>
      <c r="J17" s="126">
        <v>15</v>
      </c>
      <c r="K17" s="126">
        <v>17</v>
      </c>
      <c r="L17" s="126">
        <v>18</v>
      </c>
      <c r="M17" s="126">
        <v>18</v>
      </c>
      <c r="N17" s="126">
        <v>19</v>
      </c>
      <c r="O17" s="126">
        <v>20</v>
      </c>
      <c r="P17" s="126">
        <v>21</v>
      </c>
      <c r="Q17" s="126">
        <v>21</v>
      </c>
      <c r="R17" s="126">
        <v>22</v>
      </c>
      <c r="S17" s="127">
        <v>22</v>
      </c>
      <c r="T17" s="24">
        <f t="shared" si="0"/>
        <v>17.533333333333335</v>
      </c>
      <c r="U17" s="24">
        <f t="shared" si="1"/>
        <v>13.852813852813862</v>
      </c>
    </row>
    <row r="18" spans="1:21" ht="15.5" x14ac:dyDescent="0.3">
      <c r="A18" s="20" t="s">
        <v>1616</v>
      </c>
      <c r="B18" s="212" t="s">
        <v>1617</v>
      </c>
      <c r="C18" s="35" t="s">
        <v>1618</v>
      </c>
      <c r="D18" s="20">
        <v>100</v>
      </c>
      <c r="E18" s="125">
        <v>7</v>
      </c>
      <c r="F18" s="126">
        <v>10</v>
      </c>
      <c r="G18" s="126">
        <v>15</v>
      </c>
      <c r="H18" s="126">
        <v>16</v>
      </c>
      <c r="I18" s="126">
        <v>16</v>
      </c>
      <c r="J18" s="126">
        <v>17</v>
      </c>
      <c r="K18" s="126">
        <v>17</v>
      </c>
      <c r="L18" s="126">
        <v>18</v>
      </c>
      <c r="M18" s="126">
        <v>18</v>
      </c>
      <c r="N18" s="126">
        <v>18</v>
      </c>
      <c r="O18" s="126">
        <v>19</v>
      </c>
      <c r="P18" s="126">
        <v>19</v>
      </c>
      <c r="Q18" s="126">
        <v>22</v>
      </c>
      <c r="R18" s="126">
        <v>22</v>
      </c>
      <c r="S18" s="127">
        <v>23</v>
      </c>
      <c r="T18" s="24">
        <f t="shared" si="0"/>
        <v>17.133333333333333</v>
      </c>
      <c r="U18" s="24">
        <f t="shared" si="1"/>
        <v>11.25541125541125</v>
      </c>
    </row>
    <row r="19" spans="1:21" ht="15.5" x14ac:dyDescent="0.3">
      <c r="A19" s="20" t="s">
        <v>1619</v>
      </c>
      <c r="B19" s="212" t="s">
        <v>1620</v>
      </c>
      <c r="C19" s="35" t="s">
        <v>1621</v>
      </c>
      <c r="D19" s="20">
        <v>100</v>
      </c>
      <c r="E19" s="125">
        <v>5</v>
      </c>
      <c r="F19" s="126">
        <v>14</v>
      </c>
      <c r="G19" s="126">
        <v>14</v>
      </c>
      <c r="H19" s="126">
        <v>16</v>
      </c>
      <c r="I19" s="126">
        <v>17</v>
      </c>
      <c r="J19" s="126">
        <v>17</v>
      </c>
      <c r="K19" s="126">
        <v>17</v>
      </c>
      <c r="L19" s="126">
        <v>18</v>
      </c>
      <c r="M19" s="126">
        <v>18</v>
      </c>
      <c r="N19" s="126">
        <v>18</v>
      </c>
      <c r="O19" s="126">
        <v>19</v>
      </c>
      <c r="P19" s="126">
        <v>19</v>
      </c>
      <c r="Q19" s="126">
        <v>22</v>
      </c>
      <c r="R19" s="126">
        <v>23</v>
      </c>
      <c r="S19" s="127">
        <v>24</v>
      </c>
      <c r="T19" s="24">
        <f t="shared" si="0"/>
        <v>17.399999999999999</v>
      </c>
      <c r="U19" s="24">
        <f t="shared" si="1"/>
        <v>12.987012987012974</v>
      </c>
    </row>
    <row r="20" spans="1:21" ht="15.5" x14ac:dyDescent="0.3">
      <c r="A20" s="20" t="s">
        <v>1622</v>
      </c>
      <c r="B20" s="212" t="s">
        <v>1623</v>
      </c>
      <c r="C20" s="35" t="s">
        <v>1624</v>
      </c>
      <c r="D20" s="20">
        <v>100</v>
      </c>
      <c r="E20" s="125">
        <v>1</v>
      </c>
      <c r="F20" s="126">
        <v>2</v>
      </c>
      <c r="G20" s="126">
        <v>6</v>
      </c>
      <c r="H20" s="126">
        <v>6</v>
      </c>
      <c r="I20" s="126">
        <v>10</v>
      </c>
      <c r="J20" s="126">
        <v>12</v>
      </c>
      <c r="K20" s="126">
        <v>13</v>
      </c>
      <c r="L20" s="126">
        <v>16</v>
      </c>
      <c r="M20" s="126">
        <v>16</v>
      </c>
      <c r="N20" s="126">
        <v>18</v>
      </c>
      <c r="O20" s="126">
        <v>20</v>
      </c>
      <c r="P20" s="126">
        <v>21</v>
      </c>
      <c r="Q20" s="126">
        <v>21</v>
      </c>
      <c r="R20" s="126">
        <v>22</v>
      </c>
      <c r="S20" s="127">
        <v>23</v>
      </c>
      <c r="T20" s="24">
        <f t="shared" si="0"/>
        <v>13.8</v>
      </c>
      <c r="U20" s="24">
        <f t="shared" si="1"/>
        <v>-10.389610389610388</v>
      </c>
    </row>
    <row r="21" spans="1:21" ht="15.5" x14ac:dyDescent="0.3">
      <c r="A21" s="20" t="s">
        <v>1625</v>
      </c>
      <c r="B21" s="212" t="s">
        <v>1626</v>
      </c>
      <c r="C21" s="24">
        <v>312.39999999999998</v>
      </c>
      <c r="D21" s="20">
        <v>100</v>
      </c>
      <c r="E21" s="125">
        <v>10</v>
      </c>
      <c r="F21" s="126">
        <v>14</v>
      </c>
      <c r="G21" s="126">
        <v>14</v>
      </c>
      <c r="H21" s="126">
        <v>14</v>
      </c>
      <c r="I21" s="126">
        <v>14</v>
      </c>
      <c r="J21" s="126">
        <v>14</v>
      </c>
      <c r="K21" s="126">
        <v>14</v>
      </c>
      <c r="L21" s="126">
        <v>16</v>
      </c>
      <c r="M21" s="126">
        <v>16</v>
      </c>
      <c r="N21" s="126">
        <v>16</v>
      </c>
      <c r="O21" s="126">
        <v>16</v>
      </c>
      <c r="P21" s="126">
        <v>17</v>
      </c>
      <c r="Q21" s="126">
        <v>17</v>
      </c>
      <c r="R21" s="126">
        <v>17</v>
      </c>
      <c r="S21" s="127">
        <v>19</v>
      </c>
      <c r="T21" s="24">
        <f t="shared" si="0"/>
        <v>15.2</v>
      </c>
      <c r="U21" s="24">
        <f t="shared" si="1"/>
        <v>-1.2987012987013056</v>
      </c>
    </row>
    <row r="22" spans="1:21" ht="15.5" x14ac:dyDescent="0.3">
      <c r="A22" s="20" t="s">
        <v>1627</v>
      </c>
      <c r="B22" s="212" t="s">
        <v>1628</v>
      </c>
      <c r="C22" s="35" t="s">
        <v>1629</v>
      </c>
      <c r="D22" s="20">
        <v>100</v>
      </c>
      <c r="E22" s="125">
        <v>10</v>
      </c>
      <c r="F22" s="126">
        <v>10</v>
      </c>
      <c r="G22" s="126">
        <v>10</v>
      </c>
      <c r="H22" s="126">
        <v>10</v>
      </c>
      <c r="I22" s="126">
        <v>12</v>
      </c>
      <c r="J22" s="126">
        <v>12</v>
      </c>
      <c r="K22" s="126">
        <v>14</v>
      </c>
      <c r="L22" s="126">
        <v>15</v>
      </c>
      <c r="M22" s="126">
        <v>15</v>
      </c>
      <c r="N22" s="126">
        <v>15</v>
      </c>
      <c r="O22" s="126">
        <v>16</v>
      </c>
      <c r="P22" s="126">
        <v>16</v>
      </c>
      <c r="Q22" s="126">
        <v>16</v>
      </c>
      <c r="R22" s="126">
        <v>17</v>
      </c>
      <c r="S22" s="127">
        <v>18</v>
      </c>
      <c r="T22" s="24">
        <f t="shared" si="0"/>
        <v>13.733333333333333</v>
      </c>
      <c r="U22" s="24">
        <f t="shared" si="1"/>
        <v>-10.822510822510829</v>
      </c>
    </row>
    <row r="23" spans="1:21" ht="15.5" x14ac:dyDescent="0.3">
      <c r="A23" s="20" t="s">
        <v>1630</v>
      </c>
      <c r="B23" s="212" t="s">
        <v>1631</v>
      </c>
      <c r="C23" s="24">
        <v>578.61</v>
      </c>
      <c r="D23" s="20">
        <v>100</v>
      </c>
      <c r="E23" s="125">
        <v>2</v>
      </c>
      <c r="F23" s="126">
        <v>8</v>
      </c>
      <c r="G23" s="126">
        <v>10</v>
      </c>
      <c r="H23" s="126">
        <v>12</v>
      </c>
      <c r="I23" s="126">
        <v>12</v>
      </c>
      <c r="J23" s="126">
        <v>13</v>
      </c>
      <c r="K23" s="126">
        <v>14</v>
      </c>
      <c r="L23" s="126">
        <v>15</v>
      </c>
      <c r="M23" s="126">
        <v>15</v>
      </c>
      <c r="N23" s="126">
        <v>16</v>
      </c>
      <c r="O23" s="126">
        <v>16</v>
      </c>
      <c r="P23" s="126">
        <v>17</v>
      </c>
      <c r="Q23" s="126">
        <v>18</v>
      </c>
      <c r="R23" s="126">
        <v>18</v>
      </c>
      <c r="S23" s="127">
        <v>19</v>
      </c>
      <c r="T23" s="24">
        <f t="shared" si="0"/>
        <v>13.666666666666666</v>
      </c>
      <c r="U23" s="24">
        <f t="shared" si="1"/>
        <v>-11.255411255411261</v>
      </c>
    </row>
    <row r="24" spans="1:21" ht="15.5" x14ac:dyDescent="0.3">
      <c r="A24" s="20" t="s">
        <v>1632</v>
      </c>
      <c r="B24" s="212" t="s">
        <v>1633</v>
      </c>
      <c r="C24" s="24">
        <v>290.44</v>
      </c>
      <c r="D24" s="20">
        <v>100</v>
      </c>
      <c r="E24" s="125">
        <v>9</v>
      </c>
      <c r="F24" s="126">
        <v>11</v>
      </c>
      <c r="G24" s="126">
        <v>12</v>
      </c>
      <c r="H24" s="126">
        <v>16</v>
      </c>
      <c r="I24" s="126">
        <v>17</v>
      </c>
      <c r="J24" s="126">
        <v>17</v>
      </c>
      <c r="K24" s="126">
        <v>17</v>
      </c>
      <c r="L24" s="126">
        <v>18</v>
      </c>
      <c r="M24" s="126">
        <v>18</v>
      </c>
      <c r="N24" s="126">
        <v>19</v>
      </c>
      <c r="O24" s="126">
        <v>21</v>
      </c>
      <c r="P24" s="126">
        <v>21</v>
      </c>
      <c r="Q24" s="126">
        <v>22</v>
      </c>
      <c r="R24" s="126"/>
      <c r="S24" s="127"/>
      <c r="T24" s="24">
        <f t="shared" si="0"/>
        <v>16.76923076923077</v>
      </c>
      <c r="U24" s="24">
        <f t="shared" si="1"/>
        <v>8.8911088911088942</v>
      </c>
    </row>
    <row r="25" spans="1:21" ht="15.5" x14ac:dyDescent="0.3">
      <c r="A25" s="20" t="s">
        <v>1634</v>
      </c>
      <c r="B25" s="212" t="s">
        <v>1635</v>
      </c>
      <c r="C25" s="24">
        <v>344.49</v>
      </c>
      <c r="D25" s="20">
        <v>100</v>
      </c>
      <c r="E25" s="125">
        <v>10</v>
      </c>
      <c r="F25" s="126">
        <v>13</v>
      </c>
      <c r="G25" s="126">
        <v>14</v>
      </c>
      <c r="H25" s="126">
        <v>14</v>
      </c>
      <c r="I25" s="126">
        <v>15</v>
      </c>
      <c r="J25" s="126">
        <v>15</v>
      </c>
      <c r="K25" s="126">
        <v>16</v>
      </c>
      <c r="L25" s="126">
        <v>16</v>
      </c>
      <c r="M25" s="126">
        <v>18</v>
      </c>
      <c r="N25" s="126">
        <v>19</v>
      </c>
      <c r="O25" s="126">
        <v>19</v>
      </c>
      <c r="P25" s="126">
        <v>19</v>
      </c>
      <c r="Q25" s="126">
        <v>19</v>
      </c>
      <c r="R25" s="126">
        <v>20</v>
      </c>
      <c r="S25" s="127">
        <v>21</v>
      </c>
      <c r="T25" s="24">
        <f t="shared" si="0"/>
        <v>16.533333333333335</v>
      </c>
      <c r="U25" s="24">
        <f t="shared" si="1"/>
        <v>7.3593073593073681</v>
      </c>
    </row>
    <row r="26" spans="1:21" ht="15.5" x14ac:dyDescent="0.3">
      <c r="A26" s="20" t="s">
        <v>1636</v>
      </c>
      <c r="B26" s="212" t="s">
        <v>1637</v>
      </c>
      <c r="C26" s="35" t="s">
        <v>1638</v>
      </c>
      <c r="D26" s="20">
        <v>100</v>
      </c>
      <c r="E26" s="125">
        <v>2</v>
      </c>
      <c r="F26" s="126">
        <v>2</v>
      </c>
      <c r="G26" s="126">
        <v>7</v>
      </c>
      <c r="H26" s="126">
        <v>11</v>
      </c>
      <c r="I26" s="126">
        <v>12</v>
      </c>
      <c r="J26" s="126">
        <v>12</v>
      </c>
      <c r="K26" s="126">
        <v>13</v>
      </c>
      <c r="L26" s="126">
        <v>13</v>
      </c>
      <c r="M26" s="126">
        <v>16</v>
      </c>
      <c r="N26" s="126">
        <v>16</v>
      </c>
      <c r="O26" s="126">
        <v>19</v>
      </c>
      <c r="P26" s="126">
        <v>19</v>
      </c>
      <c r="Q26" s="126">
        <v>20</v>
      </c>
      <c r="R26" s="126">
        <v>20</v>
      </c>
      <c r="S26" s="127">
        <v>21</v>
      </c>
      <c r="T26" s="24">
        <f t="shared" si="0"/>
        <v>13.533333333333333</v>
      </c>
      <c r="U26" s="24">
        <f t="shared" si="1"/>
        <v>-12.121212121212125</v>
      </c>
    </row>
    <row r="27" spans="1:21" ht="15.5" x14ac:dyDescent="0.3">
      <c r="A27" s="20" t="s">
        <v>1639</v>
      </c>
      <c r="B27" s="212" t="s">
        <v>1640</v>
      </c>
      <c r="C27" s="35" t="s">
        <v>1641</v>
      </c>
      <c r="D27" s="20">
        <v>100</v>
      </c>
      <c r="E27" s="125">
        <v>6</v>
      </c>
      <c r="F27" s="126">
        <v>17</v>
      </c>
      <c r="G27" s="126">
        <v>17</v>
      </c>
      <c r="H27" s="126">
        <v>17</v>
      </c>
      <c r="I27" s="126">
        <v>18</v>
      </c>
      <c r="J27" s="126">
        <v>18</v>
      </c>
      <c r="K27" s="126">
        <v>18</v>
      </c>
      <c r="L27" s="126">
        <v>18</v>
      </c>
      <c r="M27" s="126">
        <v>18</v>
      </c>
      <c r="N27" s="126">
        <v>19</v>
      </c>
      <c r="O27" s="126">
        <v>20</v>
      </c>
      <c r="P27" s="126">
        <v>20</v>
      </c>
      <c r="Q27" s="126">
        <v>20</v>
      </c>
      <c r="R27" s="126">
        <v>20</v>
      </c>
      <c r="S27" s="127">
        <v>25</v>
      </c>
      <c r="T27" s="24">
        <f t="shared" si="0"/>
        <v>18.066666666666666</v>
      </c>
      <c r="U27" s="24">
        <f t="shared" si="1"/>
        <v>17.316017316017312</v>
      </c>
    </row>
    <row r="28" spans="1:21" ht="15.5" x14ac:dyDescent="0.3">
      <c r="A28" s="20" t="s">
        <v>1642</v>
      </c>
      <c r="B28" s="212" t="s">
        <v>1643</v>
      </c>
      <c r="C28" s="35" t="s">
        <v>1644</v>
      </c>
      <c r="D28" s="20">
        <v>100</v>
      </c>
      <c r="E28" s="125">
        <v>1</v>
      </c>
      <c r="F28" s="126">
        <v>2</v>
      </c>
      <c r="G28" s="126">
        <v>8</v>
      </c>
      <c r="H28" s="126">
        <v>14</v>
      </c>
      <c r="I28" s="126">
        <v>14</v>
      </c>
      <c r="J28" s="126">
        <v>14</v>
      </c>
      <c r="K28" s="126">
        <v>15</v>
      </c>
      <c r="L28" s="126">
        <v>16</v>
      </c>
      <c r="M28" s="126">
        <v>16</v>
      </c>
      <c r="N28" s="126">
        <v>16</v>
      </c>
      <c r="O28" s="126">
        <v>16</v>
      </c>
      <c r="P28" s="126">
        <v>17</v>
      </c>
      <c r="Q28" s="126">
        <v>18</v>
      </c>
      <c r="R28" s="126">
        <v>18</v>
      </c>
      <c r="S28" s="127">
        <v>20</v>
      </c>
      <c r="T28" s="24">
        <f t="shared" si="0"/>
        <v>13.666666666666666</v>
      </c>
      <c r="U28" s="24">
        <f t="shared" si="1"/>
        <v>-11.255411255411261</v>
      </c>
    </row>
    <row r="29" spans="1:21" ht="15.5" x14ac:dyDescent="0.3">
      <c r="A29" s="20" t="s">
        <v>1645</v>
      </c>
      <c r="B29" s="212" t="s">
        <v>1646</v>
      </c>
      <c r="C29" s="24">
        <v>328.49</v>
      </c>
      <c r="D29" s="20">
        <v>100</v>
      </c>
      <c r="E29" s="125">
        <v>5</v>
      </c>
      <c r="F29" s="126">
        <v>8</v>
      </c>
      <c r="G29" s="126">
        <v>12</v>
      </c>
      <c r="H29" s="126">
        <v>15</v>
      </c>
      <c r="I29" s="126">
        <v>15</v>
      </c>
      <c r="J29" s="126">
        <v>15</v>
      </c>
      <c r="K29" s="126">
        <v>16</v>
      </c>
      <c r="L29" s="126">
        <v>16</v>
      </c>
      <c r="M29" s="126">
        <v>16</v>
      </c>
      <c r="N29" s="126">
        <v>16</v>
      </c>
      <c r="O29" s="126">
        <v>16</v>
      </c>
      <c r="P29" s="126">
        <v>17</v>
      </c>
      <c r="Q29" s="126">
        <v>19</v>
      </c>
      <c r="R29" s="126">
        <v>20</v>
      </c>
      <c r="S29" s="127">
        <v>22</v>
      </c>
      <c r="T29" s="24">
        <f t="shared" si="0"/>
        <v>15.2</v>
      </c>
      <c r="U29" s="24">
        <f t="shared" si="1"/>
        <v>-1.2987012987013056</v>
      </c>
    </row>
    <row r="30" spans="1:21" ht="15.5" x14ac:dyDescent="0.3">
      <c r="A30" s="20" t="s">
        <v>1647</v>
      </c>
      <c r="B30" s="212" t="s">
        <v>1648</v>
      </c>
      <c r="C30" s="35" t="s">
        <v>1649</v>
      </c>
      <c r="D30" s="20">
        <v>100</v>
      </c>
      <c r="E30" s="125">
        <v>2</v>
      </c>
      <c r="F30" s="126">
        <v>2</v>
      </c>
      <c r="G30" s="126">
        <v>2</v>
      </c>
      <c r="H30" s="126">
        <v>7</v>
      </c>
      <c r="I30" s="126">
        <v>13</v>
      </c>
      <c r="J30" s="126">
        <v>15</v>
      </c>
      <c r="K30" s="126">
        <v>15</v>
      </c>
      <c r="L30" s="126">
        <v>16</v>
      </c>
      <c r="M30" s="126">
        <v>18</v>
      </c>
      <c r="N30" s="126">
        <v>19</v>
      </c>
      <c r="O30" s="126">
        <v>20</v>
      </c>
      <c r="P30" s="126">
        <v>20</v>
      </c>
      <c r="Q30" s="126">
        <v>20</v>
      </c>
      <c r="R30" s="126">
        <v>21</v>
      </c>
      <c r="S30" s="127">
        <v>21</v>
      </c>
      <c r="T30" s="24">
        <f t="shared" si="0"/>
        <v>14.066666666666666</v>
      </c>
      <c r="U30" s="24">
        <f t="shared" si="1"/>
        <v>-8.6580086580086615</v>
      </c>
    </row>
    <row r="31" spans="1:21" ht="15.5" x14ac:dyDescent="0.3">
      <c r="A31" s="20" t="s">
        <v>1650</v>
      </c>
      <c r="B31" s="212" t="s">
        <v>1651</v>
      </c>
      <c r="C31" s="35" t="s">
        <v>1652</v>
      </c>
      <c r="D31" s="20">
        <v>100</v>
      </c>
      <c r="E31" s="125">
        <v>2</v>
      </c>
      <c r="F31" s="126">
        <v>2</v>
      </c>
      <c r="G31" s="126">
        <v>6</v>
      </c>
      <c r="H31" s="126">
        <v>6</v>
      </c>
      <c r="I31" s="126">
        <v>12</v>
      </c>
      <c r="J31" s="126">
        <v>12</v>
      </c>
      <c r="K31" s="126">
        <v>13</v>
      </c>
      <c r="L31" s="126">
        <v>17</v>
      </c>
      <c r="M31" s="126">
        <v>17</v>
      </c>
      <c r="N31" s="126">
        <v>19</v>
      </c>
      <c r="O31" s="126">
        <v>20</v>
      </c>
      <c r="P31" s="126">
        <v>20</v>
      </c>
      <c r="Q31" s="126">
        <v>20</v>
      </c>
      <c r="R31" s="126">
        <v>21</v>
      </c>
      <c r="S31" s="127">
        <v>22</v>
      </c>
      <c r="T31" s="24">
        <f t="shared" si="0"/>
        <v>13.933333333333334</v>
      </c>
      <c r="U31" s="24">
        <f t="shared" si="1"/>
        <v>-9.5238095238095255</v>
      </c>
    </row>
    <row r="32" spans="1:21" ht="15.5" x14ac:dyDescent="0.3">
      <c r="A32" s="20" t="s">
        <v>1653</v>
      </c>
      <c r="B32" s="212" t="s">
        <v>1654</v>
      </c>
      <c r="C32" s="35">
        <v>416.94</v>
      </c>
      <c r="D32" s="20">
        <v>100</v>
      </c>
      <c r="E32" s="125">
        <v>10</v>
      </c>
      <c r="F32" s="126">
        <v>10</v>
      </c>
      <c r="G32" s="126">
        <v>10</v>
      </c>
      <c r="H32" s="126">
        <v>12</v>
      </c>
      <c r="I32" s="126">
        <v>12</v>
      </c>
      <c r="J32" s="126">
        <v>12</v>
      </c>
      <c r="K32" s="126">
        <v>14</v>
      </c>
      <c r="L32" s="126">
        <v>14</v>
      </c>
      <c r="M32" s="126">
        <v>15</v>
      </c>
      <c r="N32" s="126">
        <v>15</v>
      </c>
      <c r="O32" s="126">
        <v>16</v>
      </c>
      <c r="P32" s="126">
        <v>16</v>
      </c>
      <c r="Q32" s="126">
        <v>18</v>
      </c>
      <c r="R32" s="126">
        <v>18</v>
      </c>
      <c r="S32" s="127">
        <v>20</v>
      </c>
      <c r="T32" s="24">
        <f t="shared" si="0"/>
        <v>14.133333333333333</v>
      </c>
      <c r="U32" s="24">
        <f t="shared" si="1"/>
        <v>-8.2251082251082295</v>
      </c>
    </row>
    <row r="33" spans="1:21" ht="15.5" x14ac:dyDescent="0.3">
      <c r="A33" s="20" t="s">
        <v>1655</v>
      </c>
      <c r="B33" s="212" t="s">
        <v>1656</v>
      </c>
      <c r="C33" s="35">
        <v>300.48</v>
      </c>
      <c r="D33" s="20">
        <v>100</v>
      </c>
      <c r="E33" s="125">
        <v>3</v>
      </c>
      <c r="F33" s="126">
        <v>8</v>
      </c>
      <c r="G33" s="126">
        <v>13</v>
      </c>
      <c r="H33" s="126">
        <v>14</v>
      </c>
      <c r="I33" s="126">
        <v>14</v>
      </c>
      <c r="J33" s="126">
        <v>15</v>
      </c>
      <c r="K33" s="126">
        <v>15</v>
      </c>
      <c r="L33" s="126">
        <v>16</v>
      </c>
      <c r="M33" s="126">
        <v>16</v>
      </c>
      <c r="N33" s="126">
        <v>16</v>
      </c>
      <c r="O33" s="126">
        <v>16</v>
      </c>
      <c r="P33" s="126">
        <v>17</v>
      </c>
      <c r="Q33" s="126">
        <v>17</v>
      </c>
      <c r="R33" s="126">
        <v>18</v>
      </c>
      <c r="S33" s="127">
        <v>19</v>
      </c>
      <c r="T33" s="24">
        <f t="shared" si="0"/>
        <v>14.466666666666667</v>
      </c>
      <c r="U33" s="24">
        <f t="shared" si="1"/>
        <v>-6.0606060606060623</v>
      </c>
    </row>
    <row r="34" spans="1:21" ht="15.5" x14ac:dyDescent="0.3">
      <c r="A34" s="20" t="s">
        <v>1657</v>
      </c>
      <c r="B34" s="20" t="s">
        <v>1658</v>
      </c>
      <c r="C34" s="22">
        <v>114.17</v>
      </c>
      <c r="D34" s="20">
        <v>100</v>
      </c>
      <c r="E34" s="125">
        <v>2</v>
      </c>
      <c r="F34" s="126">
        <v>5</v>
      </c>
      <c r="G34" s="126">
        <v>6</v>
      </c>
      <c r="H34" s="126">
        <v>10</v>
      </c>
      <c r="I34" s="126">
        <v>11</v>
      </c>
      <c r="J34" s="126">
        <v>12</v>
      </c>
      <c r="K34" s="126">
        <v>13</v>
      </c>
      <c r="L34" s="126">
        <v>14</v>
      </c>
      <c r="M34" s="126">
        <v>15</v>
      </c>
      <c r="N34" s="126">
        <v>16</v>
      </c>
      <c r="O34" s="126">
        <v>16</v>
      </c>
      <c r="P34" s="126">
        <v>16</v>
      </c>
      <c r="Q34" s="126">
        <v>17</v>
      </c>
      <c r="R34" s="126">
        <v>18</v>
      </c>
      <c r="S34" s="127">
        <v>22</v>
      </c>
      <c r="T34" s="24">
        <f t="shared" si="0"/>
        <v>12.866666666666667</v>
      </c>
      <c r="U34" s="24">
        <f t="shared" si="1"/>
        <v>-16.450216450216448</v>
      </c>
    </row>
    <row r="35" spans="1:21" ht="15.5" x14ac:dyDescent="0.3">
      <c r="A35" s="20" t="s">
        <v>1659</v>
      </c>
      <c r="B35" s="217" t="s">
        <v>1660</v>
      </c>
      <c r="C35" s="22">
        <v>170.23</v>
      </c>
      <c r="D35" s="20">
        <v>100</v>
      </c>
      <c r="E35" s="125">
        <v>5</v>
      </c>
      <c r="F35" s="126">
        <v>11</v>
      </c>
      <c r="G35" s="126">
        <v>11</v>
      </c>
      <c r="H35" s="126">
        <v>16</v>
      </c>
      <c r="I35" s="126">
        <v>16</v>
      </c>
      <c r="J35" s="126">
        <v>16</v>
      </c>
      <c r="K35" s="126">
        <v>17</v>
      </c>
      <c r="L35" s="126">
        <v>17</v>
      </c>
      <c r="M35" s="126">
        <v>18</v>
      </c>
      <c r="N35" s="126">
        <v>18</v>
      </c>
      <c r="O35" s="126">
        <v>18</v>
      </c>
      <c r="P35" s="126">
        <v>19</v>
      </c>
      <c r="Q35" s="126">
        <v>20</v>
      </c>
      <c r="R35" s="126">
        <v>20</v>
      </c>
      <c r="S35" s="127">
        <v>21</v>
      </c>
      <c r="T35" s="24">
        <f t="shared" si="0"/>
        <v>16.2</v>
      </c>
      <c r="U35" s="24">
        <f t="shared" si="1"/>
        <v>5.1948051948051877</v>
      </c>
    </row>
    <row r="36" spans="1:21" ht="15.5" x14ac:dyDescent="0.3">
      <c r="A36" s="20" t="s">
        <v>1661</v>
      </c>
      <c r="B36" s="218" t="s">
        <v>1662</v>
      </c>
      <c r="C36" s="22">
        <v>279.02999999999997</v>
      </c>
      <c r="D36" s="20">
        <v>100</v>
      </c>
      <c r="E36" s="125">
        <v>3</v>
      </c>
      <c r="F36" s="126">
        <v>10</v>
      </c>
      <c r="G36" s="126">
        <v>10</v>
      </c>
      <c r="H36" s="126">
        <v>14</v>
      </c>
      <c r="I36" s="126">
        <v>15</v>
      </c>
      <c r="J36" s="126">
        <v>15</v>
      </c>
      <c r="K36" s="126">
        <v>16</v>
      </c>
      <c r="L36" s="126">
        <v>17</v>
      </c>
      <c r="M36" s="126">
        <v>18</v>
      </c>
      <c r="N36" s="126">
        <v>18</v>
      </c>
      <c r="O36" s="126">
        <v>20</v>
      </c>
      <c r="P36" s="126">
        <v>20</v>
      </c>
      <c r="Q36" s="126">
        <v>20</v>
      </c>
      <c r="R36" s="126">
        <v>20</v>
      </c>
      <c r="S36" s="127">
        <v>21</v>
      </c>
      <c r="T36" s="24">
        <f t="shared" si="0"/>
        <v>15.8</v>
      </c>
      <c r="U36" s="24">
        <f t="shared" si="1"/>
        <v>2.5974025974025996</v>
      </c>
    </row>
    <row r="37" spans="1:21" ht="15.5" x14ac:dyDescent="0.3">
      <c r="A37" s="20" t="s">
        <v>1663</v>
      </c>
      <c r="B37" s="219" t="s">
        <v>1664</v>
      </c>
      <c r="C37" s="22">
        <v>357.41</v>
      </c>
      <c r="D37" s="20">
        <v>100</v>
      </c>
      <c r="E37" s="125">
        <v>3</v>
      </c>
      <c r="F37" s="126">
        <v>3</v>
      </c>
      <c r="G37" s="126">
        <v>8</v>
      </c>
      <c r="H37" s="126">
        <v>8</v>
      </c>
      <c r="I37" s="126">
        <v>10</v>
      </c>
      <c r="J37" s="126">
        <v>10</v>
      </c>
      <c r="K37" s="126">
        <v>10</v>
      </c>
      <c r="L37" s="126">
        <v>14</v>
      </c>
      <c r="M37" s="126">
        <v>17</v>
      </c>
      <c r="N37" s="126">
        <v>17</v>
      </c>
      <c r="O37" s="126">
        <v>18</v>
      </c>
      <c r="P37" s="126">
        <v>18</v>
      </c>
      <c r="Q37" s="126">
        <v>20</v>
      </c>
      <c r="R37" s="126">
        <v>20</v>
      </c>
      <c r="S37" s="127"/>
      <c r="T37" s="24">
        <f t="shared" si="0"/>
        <v>12.571428571428571</v>
      </c>
      <c r="U37" s="24">
        <f t="shared" si="1"/>
        <v>-18.367346938775515</v>
      </c>
    </row>
    <row r="38" spans="1:21" ht="15.5" x14ac:dyDescent="0.3">
      <c r="A38" s="20" t="s">
        <v>1665</v>
      </c>
      <c r="B38" s="219" t="s">
        <v>1666</v>
      </c>
      <c r="C38" s="22">
        <v>186.23</v>
      </c>
      <c r="D38" s="20">
        <v>100</v>
      </c>
      <c r="E38" s="125">
        <v>3</v>
      </c>
      <c r="F38" s="126">
        <v>6</v>
      </c>
      <c r="G38" s="126">
        <v>8</v>
      </c>
      <c r="H38" s="126">
        <v>10</v>
      </c>
      <c r="I38" s="126">
        <v>13</v>
      </c>
      <c r="J38" s="126">
        <v>13</v>
      </c>
      <c r="K38" s="126">
        <v>15</v>
      </c>
      <c r="L38" s="126">
        <v>15</v>
      </c>
      <c r="M38" s="126">
        <v>15</v>
      </c>
      <c r="N38" s="126">
        <v>16</v>
      </c>
      <c r="O38" s="126">
        <v>17</v>
      </c>
      <c r="P38" s="126">
        <v>18</v>
      </c>
      <c r="Q38" s="126">
        <v>19</v>
      </c>
      <c r="R38" s="126">
        <v>20</v>
      </c>
      <c r="S38" s="127">
        <v>21</v>
      </c>
      <c r="T38" s="24">
        <f t="shared" si="0"/>
        <v>13.933333333333334</v>
      </c>
      <c r="U38" s="24">
        <f t="shared" si="1"/>
        <v>-9.5238095238095255</v>
      </c>
    </row>
    <row r="39" spans="1:21" ht="15.5" x14ac:dyDescent="0.3">
      <c r="A39" s="20" t="s">
        <v>1667</v>
      </c>
      <c r="B39" s="219" t="s">
        <v>1668</v>
      </c>
      <c r="C39" s="24">
        <v>776.87</v>
      </c>
      <c r="D39" s="20">
        <v>100</v>
      </c>
      <c r="E39" s="125">
        <v>10</v>
      </c>
      <c r="F39" s="126">
        <v>11</v>
      </c>
      <c r="G39" s="126">
        <v>12</v>
      </c>
      <c r="H39" s="126">
        <v>12</v>
      </c>
      <c r="I39" s="126">
        <v>14</v>
      </c>
      <c r="J39" s="126">
        <v>16</v>
      </c>
      <c r="K39" s="126">
        <v>16</v>
      </c>
      <c r="L39" s="126">
        <v>17</v>
      </c>
      <c r="M39" s="126">
        <v>18</v>
      </c>
      <c r="N39" s="126">
        <v>19</v>
      </c>
      <c r="O39" s="126">
        <v>20</v>
      </c>
      <c r="P39" s="126">
        <v>21</v>
      </c>
      <c r="Q39" s="126">
        <v>21</v>
      </c>
      <c r="R39" s="126">
        <v>21</v>
      </c>
      <c r="S39" s="127">
        <v>22</v>
      </c>
      <c r="T39" s="24">
        <f t="shared" si="0"/>
        <v>16.666666666666668</v>
      </c>
      <c r="U39" s="24">
        <f t="shared" si="1"/>
        <v>8.2251082251082295</v>
      </c>
    </row>
    <row r="40" spans="1:21" ht="15.5" x14ac:dyDescent="0.3">
      <c r="A40" s="20" t="s">
        <v>1669</v>
      </c>
      <c r="B40" s="220" t="s">
        <v>1670</v>
      </c>
      <c r="C40" s="22">
        <v>406.56</v>
      </c>
      <c r="D40" s="20">
        <v>100</v>
      </c>
      <c r="E40" s="125">
        <v>9</v>
      </c>
      <c r="F40" s="126">
        <v>11</v>
      </c>
      <c r="G40" s="126">
        <v>12</v>
      </c>
      <c r="H40" s="126">
        <v>12</v>
      </c>
      <c r="I40" s="126">
        <v>15</v>
      </c>
      <c r="J40" s="126">
        <v>15</v>
      </c>
      <c r="K40" s="126">
        <v>15</v>
      </c>
      <c r="L40" s="126">
        <v>17</v>
      </c>
      <c r="M40" s="126">
        <v>17</v>
      </c>
      <c r="N40" s="126">
        <v>18</v>
      </c>
      <c r="O40" s="126">
        <v>18</v>
      </c>
      <c r="P40" s="126">
        <v>19</v>
      </c>
      <c r="Q40" s="126">
        <v>19</v>
      </c>
      <c r="R40" s="126">
        <v>21</v>
      </c>
      <c r="S40" s="127"/>
      <c r="T40" s="24">
        <f t="shared" si="0"/>
        <v>15.571428571428571</v>
      </c>
      <c r="U40" s="24">
        <f t="shared" si="1"/>
        <v>1.1131725417439664</v>
      </c>
    </row>
    <row r="41" spans="1:21" ht="15.5" x14ac:dyDescent="0.3">
      <c r="A41" s="20" t="s">
        <v>1671</v>
      </c>
      <c r="B41" s="20" t="s">
        <v>1672</v>
      </c>
      <c r="C41" s="24">
        <v>244.72</v>
      </c>
      <c r="D41" s="20">
        <v>100</v>
      </c>
      <c r="E41" s="125">
        <v>2</v>
      </c>
      <c r="F41" s="126">
        <v>3</v>
      </c>
      <c r="G41" s="126">
        <v>3</v>
      </c>
      <c r="H41" s="126">
        <v>3</v>
      </c>
      <c r="I41" s="126">
        <v>9</v>
      </c>
      <c r="J41" s="126">
        <v>12</v>
      </c>
      <c r="K41" s="126">
        <v>12</v>
      </c>
      <c r="L41" s="126">
        <v>13</v>
      </c>
      <c r="M41" s="126">
        <v>15</v>
      </c>
      <c r="N41" s="126">
        <v>15</v>
      </c>
      <c r="O41" s="126">
        <v>15</v>
      </c>
      <c r="P41" s="126">
        <v>17</v>
      </c>
      <c r="Q41" s="126">
        <v>19</v>
      </c>
      <c r="R41" s="126">
        <v>20</v>
      </c>
      <c r="S41" s="127">
        <v>23</v>
      </c>
      <c r="T41" s="24">
        <f t="shared" si="0"/>
        <v>12.066666666666666</v>
      </c>
      <c r="U41" s="24">
        <f t="shared" si="1"/>
        <v>-21.645021645021647</v>
      </c>
    </row>
    <row r="42" spans="1:21" ht="15.5" x14ac:dyDescent="0.3">
      <c r="A42" s="20" t="s">
        <v>1673</v>
      </c>
      <c r="B42" s="20" t="s">
        <v>1674</v>
      </c>
      <c r="C42" s="22">
        <v>196.68</v>
      </c>
      <c r="D42" s="20">
        <v>100</v>
      </c>
      <c r="E42" s="125">
        <v>2</v>
      </c>
      <c r="F42" s="126">
        <v>2</v>
      </c>
      <c r="G42" s="126">
        <v>14</v>
      </c>
      <c r="H42" s="126">
        <v>15</v>
      </c>
      <c r="I42" s="126">
        <v>15</v>
      </c>
      <c r="J42" s="126">
        <v>16</v>
      </c>
      <c r="K42" s="126">
        <v>16</v>
      </c>
      <c r="L42" s="126">
        <v>16</v>
      </c>
      <c r="M42" s="126">
        <v>17</v>
      </c>
      <c r="N42" s="126">
        <v>18</v>
      </c>
      <c r="O42" s="126">
        <v>18</v>
      </c>
      <c r="P42" s="126">
        <v>18</v>
      </c>
      <c r="Q42" s="126">
        <v>19</v>
      </c>
      <c r="R42" s="126">
        <v>19</v>
      </c>
      <c r="S42" s="127">
        <v>20</v>
      </c>
      <c r="T42" s="24">
        <f t="shared" si="0"/>
        <v>15</v>
      </c>
      <c r="U42" s="24">
        <f t="shared" si="1"/>
        <v>-2.5974025974025996</v>
      </c>
    </row>
    <row r="43" spans="1:21" ht="15.5" x14ac:dyDescent="0.3">
      <c r="A43" s="20" t="s">
        <v>1675</v>
      </c>
      <c r="B43" s="20" t="s">
        <v>1676</v>
      </c>
      <c r="C43" s="22">
        <v>412.36</v>
      </c>
      <c r="D43" s="20">
        <v>100</v>
      </c>
      <c r="E43" s="125">
        <v>2</v>
      </c>
      <c r="F43" s="126">
        <v>6</v>
      </c>
      <c r="G43" s="126">
        <v>10</v>
      </c>
      <c r="H43" s="126">
        <v>11</v>
      </c>
      <c r="I43" s="126">
        <v>12</v>
      </c>
      <c r="J43" s="126">
        <v>12</v>
      </c>
      <c r="K43" s="126">
        <v>13</v>
      </c>
      <c r="L43" s="126">
        <v>13</v>
      </c>
      <c r="M43" s="126">
        <v>14</v>
      </c>
      <c r="N43" s="126">
        <v>14</v>
      </c>
      <c r="O43" s="126">
        <v>14</v>
      </c>
      <c r="P43" s="126">
        <v>15</v>
      </c>
      <c r="Q43" s="126">
        <v>17</v>
      </c>
      <c r="R43" s="126">
        <v>19</v>
      </c>
      <c r="S43" s="127">
        <v>19</v>
      </c>
      <c r="T43" s="24">
        <f t="shared" si="0"/>
        <v>12.733333333333333</v>
      </c>
      <c r="U43" s="24">
        <f t="shared" si="1"/>
        <v>-17.316017316017323</v>
      </c>
    </row>
    <row r="44" spans="1:21" ht="15.5" x14ac:dyDescent="0.3">
      <c r="A44" s="20" t="s">
        <v>1677</v>
      </c>
      <c r="B44" s="20" t="s">
        <v>1678</v>
      </c>
      <c r="C44" s="22">
        <v>335.44</v>
      </c>
      <c r="D44" s="20">
        <v>100</v>
      </c>
      <c r="E44" s="125">
        <v>8</v>
      </c>
      <c r="F44" s="126">
        <v>8</v>
      </c>
      <c r="G44" s="126">
        <v>13</v>
      </c>
      <c r="H44" s="126">
        <v>15</v>
      </c>
      <c r="I44" s="126">
        <v>15</v>
      </c>
      <c r="J44" s="126">
        <v>18</v>
      </c>
      <c r="K44" s="126">
        <v>18</v>
      </c>
      <c r="L44" s="126">
        <v>20</v>
      </c>
      <c r="M44" s="126">
        <v>20</v>
      </c>
      <c r="N44" s="126">
        <v>20</v>
      </c>
      <c r="O44" s="126">
        <v>20</v>
      </c>
      <c r="P44" s="126">
        <v>21</v>
      </c>
      <c r="Q44" s="126">
        <v>21</v>
      </c>
      <c r="R44" s="126">
        <v>21</v>
      </c>
      <c r="S44" s="127">
        <v>25</v>
      </c>
      <c r="T44" s="24">
        <f t="shared" si="0"/>
        <v>17.533333333333335</v>
      </c>
      <c r="U44" s="24">
        <f t="shared" si="1"/>
        <v>13.852813852813862</v>
      </c>
    </row>
    <row r="45" spans="1:21" ht="15.5" x14ac:dyDescent="0.3">
      <c r="A45" s="20" t="s">
        <v>1679</v>
      </c>
      <c r="B45" s="20" t="s">
        <v>1680</v>
      </c>
      <c r="C45" s="22">
        <v>676.82</v>
      </c>
      <c r="D45" s="20">
        <v>100</v>
      </c>
      <c r="E45" s="125">
        <v>8</v>
      </c>
      <c r="F45" s="126">
        <v>8</v>
      </c>
      <c r="G45" s="126">
        <v>10</v>
      </c>
      <c r="H45" s="126">
        <v>12</v>
      </c>
      <c r="I45" s="126">
        <v>14</v>
      </c>
      <c r="J45" s="126">
        <v>15</v>
      </c>
      <c r="K45" s="126">
        <v>15</v>
      </c>
      <c r="L45" s="126">
        <v>15</v>
      </c>
      <c r="M45" s="126">
        <v>16</v>
      </c>
      <c r="N45" s="126">
        <v>17</v>
      </c>
      <c r="O45" s="126">
        <v>17</v>
      </c>
      <c r="P45" s="126">
        <v>19</v>
      </c>
      <c r="Q45" s="126">
        <v>21</v>
      </c>
      <c r="R45" s="126">
        <v>25</v>
      </c>
      <c r="S45" s="127"/>
      <c r="T45" s="24">
        <f t="shared" si="0"/>
        <v>15.142857142857142</v>
      </c>
      <c r="U45" s="24">
        <f t="shared" si="1"/>
        <v>-1.669758812615961</v>
      </c>
    </row>
    <row r="46" spans="1:21" ht="15.5" x14ac:dyDescent="0.3">
      <c r="A46" s="20" t="s">
        <v>1681</v>
      </c>
      <c r="B46" s="221" t="s">
        <v>1682</v>
      </c>
      <c r="C46" s="22">
        <v>261.12</v>
      </c>
      <c r="D46" s="20">
        <v>100</v>
      </c>
      <c r="E46" s="125">
        <v>10</v>
      </c>
      <c r="F46" s="126">
        <v>13</v>
      </c>
      <c r="G46" s="126">
        <v>13</v>
      </c>
      <c r="H46" s="126">
        <v>15</v>
      </c>
      <c r="I46" s="126">
        <v>16</v>
      </c>
      <c r="J46" s="126">
        <v>17</v>
      </c>
      <c r="K46" s="126">
        <v>17</v>
      </c>
      <c r="L46" s="126">
        <v>18</v>
      </c>
      <c r="M46" s="126">
        <v>19</v>
      </c>
      <c r="N46" s="126">
        <v>20</v>
      </c>
      <c r="O46" s="126">
        <v>20</v>
      </c>
      <c r="P46" s="126">
        <v>20</v>
      </c>
      <c r="Q46" s="126">
        <v>21</v>
      </c>
      <c r="R46" s="126">
        <v>21</v>
      </c>
      <c r="S46" s="127">
        <v>22</v>
      </c>
      <c r="T46" s="24">
        <f t="shared" si="0"/>
        <v>17.466666666666665</v>
      </c>
      <c r="U46" s="24">
        <f t="shared" si="1"/>
        <v>13.419913419913406</v>
      </c>
    </row>
    <row r="47" spans="1:21" ht="15.5" x14ac:dyDescent="0.3">
      <c r="A47" s="20" t="s">
        <v>1683</v>
      </c>
      <c r="B47" s="222" t="s">
        <v>1684</v>
      </c>
      <c r="C47" s="22">
        <v>303.2</v>
      </c>
      <c r="D47" s="20">
        <v>100</v>
      </c>
      <c r="E47" s="125">
        <v>6</v>
      </c>
      <c r="F47" s="126">
        <v>8</v>
      </c>
      <c r="G47" s="126">
        <v>10</v>
      </c>
      <c r="H47" s="126">
        <v>10</v>
      </c>
      <c r="I47" s="126">
        <v>10</v>
      </c>
      <c r="J47" s="126">
        <v>14</v>
      </c>
      <c r="K47" s="126">
        <v>14</v>
      </c>
      <c r="L47" s="126">
        <v>16</v>
      </c>
      <c r="M47" s="126">
        <v>16</v>
      </c>
      <c r="N47" s="126">
        <v>17</v>
      </c>
      <c r="O47" s="126">
        <v>18</v>
      </c>
      <c r="P47" s="126">
        <v>20</v>
      </c>
      <c r="Q47" s="126">
        <v>20</v>
      </c>
      <c r="R47" s="126">
        <v>22</v>
      </c>
      <c r="S47" s="127">
        <v>23</v>
      </c>
      <c r="T47" s="24">
        <f t="shared" si="0"/>
        <v>14.933333333333334</v>
      </c>
      <c r="U47" s="24">
        <f t="shared" si="1"/>
        <v>-3.0303030303030312</v>
      </c>
    </row>
    <row r="48" spans="1:21" ht="15.5" x14ac:dyDescent="0.3">
      <c r="A48" s="20" t="s">
        <v>1685</v>
      </c>
      <c r="B48" s="20" t="s">
        <v>1686</v>
      </c>
      <c r="C48" s="22" t="s">
        <v>1687</v>
      </c>
      <c r="D48" s="20">
        <v>100</v>
      </c>
      <c r="E48" s="125">
        <v>1</v>
      </c>
      <c r="F48" s="126">
        <v>3</v>
      </c>
      <c r="G48" s="126">
        <v>3</v>
      </c>
      <c r="H48" s="126">
        <v>11</v>
      </c>
      <c r="I48" s="126">
        <v>12</v>
      </c>
      <c r="J48" s="126">
        <v>15</v>
      </c>
      <c r="K48" s="126">
        <v>16</v>
      </c>
      <c r="L48" s="126">
        <v>16</v>
      </c>
      <c r="M48" s="126">
        <v>16</v>
      </c>
      <c r="N48" s="126">
        <v>17</v>
      </c>
      <c r="O48" s="126">
        <v>17</v>
      </c>
      <c r="P48" s="126">
        <v>17</v>
      </c>
      <c r="Q48" s="126">
        <v>18</v>
      </c>
      <c r="R48" s="126">
        <v>20</v>
      </c>
      <c r="S48" s="127">
        <v>21</v>
      </c>
      <c r="T48" s="24">
        <f t="shared" si="0"/>
        <v>13.533333333333333</v>
      </c>
      <c r="U48" s="24">
        <f t="shared" si="1"/>
        <v>-12.121212121212125</v>
      </c>
    </row>
    <row r="49" spans="1:21" ht="15.5" x14ac:dyDescent="0.3">
      <c r="A49" s="20" t="s">
        <v>1688</v>
      </c>
      <c r="B49" s="20" t="s">
        <v>1689</v>
      </c>
      <c r="C49" s="22">
        <v>345.95</v>
      </c>
      <c r="D49" s="20">
        <v>100</v>
      </c>
      <c r="E49" s="125">
        <v>8</v>
      </c>
      <c r="F49" s="126">
        <v>10</v>
      </c>
      <c r="G49" s="126">
        <v>11</v>
      </c>
      <c r="H49" s="126">
        <v>11</v>
      </c>
      <c r="I49" s="126">
        <v>14</v>
      </c>
      <c r="J49" s="126">
        <v>16</v>
      </c>
      <c r="K49" s="126">
        <v>17</v>
      </c>
      <c r="L49" s="126">
        <v>18</v>
      </c>
      <c r="M49" s="126">
        <v>19</v>
      </c>
      <c r="N49" s="126">
        <v>20</v>
      </c>
      <c r="O49" s="126">
        <v>20</v>
      </c>
      <c r="P49" s="126">
        <v>20</v>
      </c>
      <c r="Q49" s="126">
        <v>20</v>
      </c>
      <c r="R49" s="126">
        <v>21</v>
      </c>
      <c r="S49" s="127">
        <v>21</v>
      </c>
      <c r="T49" s="24">
        <f t="shared" si="0"/>
        <v>16.399999999999999</v>
      </c>
      <c r="U49" s="24">
        <f t="shared" si="1"/>
        <v>6.4935064935064819</v>
      </c>
    </row>
    <row r="50" spans="1:21" ht="15.5" x14ac:dyDescent="0.3">
      <c r="A50" s="20" t="s">
        <v>1690</v>
      </c>
      <c r="B50" s="20" t="s">
        <v>1691</v>
      </c>
      <c r="C50" s="35" t="s">
        <v>1692</v>
      </c>
      <c r="D50" s="20">
        <v>100</v>
      </c>
      <c r="E50" s="125">
        <v>7</v>
      </c>
      <c r="F50" s="126">
        <v>8</v>
      </c>
      <c r="G50" s="126">
        <v>11</v>
      </c>
      <c r="H50" s="126">
        <v>14</v>
      </c>
      <c r="I50" s="126">
        <v>16</v>
      </c>
      <c r="J50" s="126">
        <v>17</v>
      </c>
      <c r="K50" s="126">
        <v>18</v>
      </c>
      <c r="L50" s="126">
        <v>18</v>
      </c>
      <c r="M50" s="126">
        <v>19</v>
      </c>
      <c r="N50" s="126">
        <v>20</v>
      </c>
      <c r="O50" s="126">
        <v>21</v>
      </c>
      <c r="P50" s="126">
        <v>21</v>
      </c>
      <c r="Q50" s="126">
        <v>22</v>
      </c>
      <c r="R50" s="126">
        <v>23</v>
      </c>
      <c r="S50" s="127">
        <v>25</v>
      </c>
      <c r="T50" s="24">
        <f t="shared" si="0"/>
        <v>17.333333333333332</v>
      </c>
      <c r="U50" s="24">
        <f t="shared" si="1"/>
        <v>12.554112554112542</v>
      </c>
    </row>
    <row r="51" spans="1:21" ht="15.5" x14ac:dyDescent="0.3">
      <c r="A51" s="20" t="s">
        <v>1693</v>
      </c>
      <c r="B51" s="20" t="s">
        <v>1694</v>
      </c>
      <c r="C51" s="35" t="s">
        <v>1695</v>
      </c>
      <c r="D51" s="20">
        <v>100</v>
      </c>
      <c r="E51" s="125">
        <v>3</v>
      </c>
      <c r="F51" s="126">
        <v>3</v>
      </c>
      <c r="G51" s="126">
        <v>13</v>
      </c>
      <c r="H51" s="126">
        <v>13</v>
      </c>
      <c r="I51" s="126">
        <v>13</v>
      </c>
      <c r="J51" s="126">
        <v>13</v>
      </c>
      <c r="K51" s="126">
        <v>14</v>
      </c>
      <c r="L51" s="126">
        <v>16</v>
      </c>
      <c r="M51" s="126">
        <v>16</v>
      </c>
      <c r="N51" s="126">
        <v>16</v>
      </c>
      <c r="O51" s="126">
        <v>17</v>
      </c>
      <c r="P51" s="126">
        <v>18</v>
      </c>
      <c r="Q51" s="126">
        <v>18</v>
      </c>
      <c r="R51" s="126">
        <v>21</v>
      </c>
      <c r="S51" s="127">
        <v>22</v>
      </c>
      <c r="T51" s="24">
        <f t="shared" si="0"/>
        <v>14.4</v>
      </c>
      <c r="U51" s="24">
        <f t="shared" si="1"/>
        <v>-6.4935064935064926</v>
      </c>
    </row>
    <row r="52" spans="1:21" ht="15.5" x14ac:dyDescent="0.3">
      <c r="A52" s="20" t="s">
        <v>1696</v>
      </c>
      <c r="B52" s="20" t="s">
        <v>1697</v>
      </c>
      <c r="C52" s="35" t="s">
        <v>1698</v>
      </c>
      <c r="D52" s="20">
        <v>100</v>
      </c>
      <c r="E52" s="125">
        <v>7</v>
      </c>
      <c r="F52" s="126">
        <v>11</v>
      </c>
      <c r="G52" s="126">
        <v>12</v>
      </c>
      <c r="H52" s="126">
        <v>13</v>
      </c>
      <c r="I52" s="126">
        <v>13</v>
      </c>
      <c r="J52" s="126">
        <v>15</v>
      </c>
      <c r="K52" s="126">
        <v>15</v>
      </c>
      <c r="L52" s="126">
        <v>15</v>
      </c>
      <c r="M52" s="126">
        <v>18</v>
      </c>
      <c r="N52" s="126">
        <v>19</v>
      </c>
      <c r="O52" s="126">
        <v>19</v>
      </c>
      <c r="P52" s="126">
        <v>20</v>
      </c>
      <c r="Q52" s="126">
        <v>20</v>
      </c>
      <c r="R52" s="126">
        <v>21</v>
      </c>
      <c r="S52" s="127">
        <v>22</v>
      </c>
      <c r="T52" s="24">
        <f t="shared" si="0"/>
        <v>16</v>
      </c>
      <c r="U52" s="24">
        <f t="shared" si="1"/>
        <v>3.8961038961038938</v>
      </c>
    </row>
    <row r="53" spans="1:21" ht="15.5" x14ac:dyDescent="0.3">
      <c r="A53" s="20" t="s">
        <v>1699</v>
      </c>
      <c r="B53" s="20" t="s">
        <v>1700</v>
      </c>
      <c r="C53" s="35" t="s">
        <v>1701</v>
      </c>
      <c r="D53" s="20">
        <v>100</v>
      </c>
      <c r="E53" s="125">
        <v>11</v>
      </c>
      <c r="F53" s="126">
        <v>13</v>
      </c>
      <c r="G53" s="126">
        <v>14</v>
      </c>
      <c r="H53" s="126">
        <v>15</v>
      </c>
      <c r="I53" s="126">
        <v>16</v>
      </c>
      <c r="J53" s="126">
        <v>17</v>
      </c>
      <c r="K53" s="126">
        <v>18</v>
      </c>
      <c r="L53" s="126">
        <v>19</v>
      </c>
      <c r="M53" s="126">
        <v>19</v>
      </c>
      <c r="N53" s="126">
        <v>20</v>
      </c>
      <c r="O53" s="126">
        <v>20</v>
      </c>
      <c r="P53" s="126">
        <v>20</v>
      </c>
      <c r="Q53" s="126">
        <v>21</v>
      </c>
      <c r="R53" s="126">
        <v>22</v>
      </c>
      <c r="S53" s="127">
        <v>22</v>
      </c>
      <c r="T53" s="24">
        <f t="shared" si="0"/>
        <v>17.8</v>
      </c>
      <c r="U53" s="24">
        <f t="shared" si="1"/>
        <v>15.584415584415586</v>
      </c>
    </row>
    <row r="54" spans="1:21" ht="15.5" x14ac:dyDescent="0.3">
      <c r="A54" s="20" t="s">
        <v>1702</v>
      </c>
      <c r="B54" s="20" t="s">
        <v>1703</v>
      </c>
      <c r="C54" s="35" t="s">
        <v>1704</v>
      </c>
      <c r="D54" s="20">
        <v>100</v>
      </c>
      <c r="E54" s="125">
        <v>2</v>
      </c>
      <c r="F54" s="126">
        <v>5</v>
      </c>
      <c r="G54" s="126">
        <v>10</v>
      </c>
      <c r="H54" s="126">
        <v>12</v>
      </c>
      <c r="I54" s="126">
        <v>15</v>
      </c>
      <c r="J54" s="126">
        <v>15</v>
      </c>
      <c r="K54" s="126">
        <v>16</v>
      </c>
      <c r="L54" s="126">
        <v>16</v>
      </c>
      <c r="M54" s="126">
        <v>16</v>
      </c>
      <c r="N54" s="126">
        <v>16</v>
      </c>
      <c r="O54" s="126">
        <v>17</v>
      </c>
      <c r="P54" s="126">
        <v>17</v>
      </c>
      <c r="Q54" s="126">
        <v>17</v>
      </c>
      <c r="R54" s="126">
        <v>22</v>
      </c>
      <c r="S54" s="127">
        <v>23</v>
      </c>
      <c r="T54" s="24">
        <f t="shared" si="0"/>
        <v>14.6</v>
      </c>
      <c r="U54" s="24">
        <f t="shared" si="1"/>
        <v>-5.1948051948051992</v>
      </c>
    </row>
    <row r="55" spans="1:21" ht="15.5" x14ac:dyDescent="0.3">
      <c r="A55" s="20" t="s">
        <v>1705</v>
      </c>
      <c r="B55" s="20" t="s">
        <v>1706</v>
      </c>
      <c r="C55" s="22">
        <v>201.69</v>
      </c>
      <c r="D55" s="20">
        <v>100</v>
      </c>
      <c r="E55" s="125">
        <v>7</v>
      </c>
      <c r="F55" s="126">
        <v>8</v>
      </c>
      <c r="G55" s="126">
        <v>14</v>
      </c>
      <c r="H55" s="126">
        <v>15</v>
      </c>
      <c r="I55" s="126">
        <v>15</v>
      </c>
      <c r="J55" s="126">
        <v>15</v>
      </c>
      <c r="K55" s="126">
        <v>15</v>
      </c>
      <c r="L55" s="126">
        <v>16</v>
      </c>
      <c r="M55" s="126">
        <v>16</v>
      </c>
      <c r="N55" s="126">
        <v>17</v>
      </c>
      <c r="O55" s="126">
        <v>17</v>
      </c>
      <c r="P55" s="126">
        <v>18</v>
      </c>
      <c r="Q55" s="126">
        <v>20</v>
      </c>
      <c r="R55" s="126">
        <v>21</v>
      </c>
      <c r="S55" s="127">
        <v>25</v>
      </c>
      <c r="T55" s="24">
        <f t="shared" si="0"/>
        <v>15.933333333333334</v>
      </c>
      <c r="U55" s="24">
        <f t="shared" si="1"/>
        <v>3.4632034632034623</v>
      </c>
    </row>
    <row r="56" spans="1:21" ht="15.5" x14ac:dyDescent="0.3">
      <c r="A56" s="20" t="s">
        <v>1707</v>
      </c>
      <c r="B56" s="20" t="s">
        <v>1708</v>
      </c>
      <c r="C56" s="22">
        <v>442.22</v>
      </c>
      <c r="D56" s="20">
        <v>100</v>
      </c>
      <c r="E56" s="125">
        <v>3</v>
      </c>
      <c r="F56" s="126">
        <v>5</v>
      </c>
      <c r="G56" s="126">
        <v>10</v>
      </c>
      <c r="H56" s="126">
        <v>14</v>
      </c>
      <c r="I56" s="126">
        <v>15</v>
      </c>
      <c r="J56" s="126">
        <v>16</v>
      </c>
      <c r="K56" s="126">
        <v>16</v>
      </c>
      <c r="L56" s="126">
        <v>17</v>
      </c>
      <c r="M56" s="126">
        <v>18</v>
      </c>
      <c r="N56" s="126">
        <v>18</v>
      </c>
      <c r="O56" s="126">
        <v>18</v>
      </c>
      <c r="P56" s="126">
        <v>20</v>
      </c>
      <c r="Q56" s="126">
        <v>20</v>
      </c>
      <c r="R56" s="126">
        <v>21</v>
      </c>
      <c r="S56" s="127">
        <v>21</v>
      </c>
      <c r="T56" s="24">
        <f t="shared" si="0"/>
        <v>15.466666666666667</v>
      </c>
      <c r="U56" s="24">
        <f t="shared" si="1"/>
        <v>0.43290043290043134</v>
      </c>
    </row>
    <row r="57" spans="1:21" ht="15.5" x14ac:dyDescent="0.3">
      <c r="A57" s="20" t="s">
        <v>1709</v>
      </c>
      <c r="B57" s="102" t="s">
        <v>1710</v>
      </c>
      <c r="C57" s="22">
        <v>203.67</v>
      </c>
      <c r="D57" s="20">
        <v>100</v>
      </c>
      <c r="E57" s="125">
        <v>9</v>
      </c>
      <c r="F57" s="126">
        <v>12</v>
      </c>
      <c r="G57" s="126">
        <v>12</v>
      </c>
      <c r="H57" s="126">
        <v>13</v>
      </c>
      <c r="I57" s="126">
        <v>13</v>
      </c>
      <c r="J57" s="126">
        <v>13</v>
      </c>
      <c r="K57" s="126">
        <v>18</v>
      </c>
      <c r="L57" s="126">
        <v>18</v>
      </c>
      <c r="M57" s="126">
        <v>18</v>
      </c>
      <c r="N57" s="126">
        <v>18</v>
      </c>
      <c r="O57" s="126">
        <v>20</v>
      </c>
      <c r="P57" s="126">
        <v>21</v>
      </c>
      <c r="Q57" s="126">
        <v>22</v>
      </c>
      <c r="R57" s="126">
        <v>22</v>
      </c>
      <c r="S57" s="127">
        <v>24</v>
      </c>
      <c r="T57" s="24">
        <f t="shared" si="0"/>
        <v>16.866666666666667</v>
      </c>
      <c r="U57" s="24">
        <f t="shared" si="1"/>
        <v>9.5238095238095255</v>
      </c>
    </row>
    <row r="58" spans="1:21" ht="15.5" x14ac:dyDescent="0.3">
      <c r="A58" s="20" t="s">
        <v>1711</v>
      </c>
      <c r="B58" s="223" t="s">
        <v>1712</v>
      </c>
      <c r="C58" s="22">
        <v>280.83999999999997</v>
      </c>
      <c r="D58" s="20">
        <v>100</v>
      </c>
      <c r="E58" s="125">
        <v>1</v>
      </c>
      <c r="F58" s="126">
        <v>1</v>
      </c>
      <c r="G58" s="126">
        <v>9</v>
      </c>
      <c r="H58" s="126">
        <v>11</v>
      </c>
      <c r="I58" s="126">
        <v>12</v>
      </c>
      <c r="J58" s="126">
        <v>15</v>
      </c>
      <c r="K58" s="126">
        <v>20</v>
      </c>
      <c r="L58" s="126">
        <v>21</v>
      </c>
      <c r="M58" s="126">
        <v>21</v>
      </c>
      <c r="N58" s="126">
        <v>21</v>
      </c>
      <c r="O58" s="126">
        <v>21</v>
      </c>
      <c r="P58" s="126">
        <v>23</v>
      </c>
      <c r="Q58" s="126">
        <v>23</v>
      </c>
      <c r="R58" s="126">
        <v>24</v>
      </c>
      <c r="S58" s="127">
        <v>24</v>
      </c>
      <c r="T58" s="24">
        <f t="shared" si="0"/>
        <v>16.466666666666665</v>
      </c>
      <c r="U58" s="24">
        <f t="shared" si="1"/>
        <v>6.9264069264069121</v>
      </c>
    </row>
    <row r="59" spans="1:21" ht="15.5" x14ac:dyDescent="0.3">
      <c r="A59" s="20" t="s">
        <v>1713</v>
      </c>
      <c r="B59" s="20" t="s">
        <v>1714</v>
      </c>
      <c r="C59" s="22">
        <v>246.74</v>
      </c>
      <c r="D59" s="20">
        <v>100</v>
      </c>
      <c r="E59" s="125">
        <v>10</v>
      </c>
      <c r="F59" s="126">
        <v>13</v>
      </c>
      <c r="G59" s="126">
        <v>14</v>
      </c>
      <c r="H59" s="126">
        <v>16</v>
      </c>
      <c r="I59" s="126">
        <v>17</v>
      </c>
      <c r="J59" s="126">
        <v>19</v>
      </c>
      <c r="K59" s="126">
        <v>19</v>
      </c>
      <c r="L59" s="126">
        <v>21</v>
      </c>
      <c r="M59" s="126">
        <v>21</v>
      </c>
      <c r="N59" s="126">
        <v>21</v>
      </c>
      <c r="O59" s="126">
        <v>21</v>
      </c>
      <c r="P59" s="126">
        <v>22</v>
      </c>
      <c r="Q59" s="126">
        <v>22</v>
      </c>
      <c r="R59" s="126">
        <v>23</v>
      </c>
      <c r="S59" s="127">
        <v>23</v>
      </c>
      <c r="T59" s="24">
        <f t="shared" si="0"/>
        <v>18.8</v>
      </c>
      <c r="U59" s="24">
        <f t="shared" si="1"/>
        <v>22.077922077922079</v>
      </c>
    </row>
    <row r="60" spans="1:21" ht="15.5" x14ac:dyDescent="0.3">
      <c r="A60" s="20" t="s">
        <v>1715</v>
      </c>
      <c r="B60" s="20" t="s">
        <v>1716</v>
      </c>
      <c r="C60" s="35" t="s">
        <v>1717</v>
      </c>
      <c r="D60" s="20">
        <v>100</v>
      </c>
      <c r="E60" s="125">
        <v>1</v>
      </c>
      <c r="F60" s="126">
        <v>2</v>
      </c>
      <c r="G60" s="126">
        <v>4</v>
      </c>
      <c r="H60" s="126">
        <v>6</v>
      </c>
      <c r="I60" s="126">
        <v>6</v>
      </c>
      <c r="J60" s="126">
        <v>12</v>
      </c>
      <c r="K60" s="126">
        <v>14</v>
      </c>
      <c r="L60" s="126">
        <v>14</v>
      </c>
      <c r="M60" s="126">
        <v>16</v>
      </c>
      <c r="N60" s="126">
        <v>17</v>
      </c>
      <c r="O60" s="126">
        <v>20</v>
      </c>
      <c r="P60" s="126">
        <v>20</v>
      </c>
      <c r="Q60" s="126">
        <v>20</v>
      </c>
      <c r="R60" s="126">
        <v>21</v>
      </c>
      <c r="S60" s="127">
        <v>23</v>
      </c>
      <c r="T60" s="24">
        <f t="shared" si="0"/>
        <v>13.066666666666666</v>
      </c>
      <c r="U60" s="24">
        <f t="shared" si="1"/>
        <v>-15.151515151515154</v>
      </c>
    </row>
    <row r="61" spans="1:21" ht="15.5" x14ac:dyDescent="0.3">
      <c r="A61" s="20" t="s">
        <v>1718</v>
      </c>
      <c r="B61" s="20" t="s">
        <v>1719</v>
      </c>
      <c r="C61" s="22">
        <v>231.14</v>
      </c>
      <c r="D61" s="20">
        <v>100</v>
      </c>
      <c r="E61" s="125">
        <v>2</v>
      </c>
      <c r="F61" s="126">
        <v>7</v>
      </c>
      <c r="G61" s="126">
        <v>16</v>
      </c>
      <c r="H61" s="126">
        <v>16</v>
      </c>
      <c r="I61" s="126">
        <v>17</v>
      </c>
      <c r="J61" s="126">
        <v>20</v>
      </c>
      <c r="K61" s="126">
        <v>20</v>
      </c>
      <c r="L61" s="126">
        <v>20</v>
      </c>
      <c r="M61" s="126">
        <v>21</v>
      </c>
      <c r="N61" s="126">
        <v>21</v>
      </c>
      <c r="O61" s="126">
        <v>22</v>
      </c>
      <c r="P61" s="126">
        <v>23</v>
      </c>
      <c r="Q61" s="126">
        <v>23</v>
      </c>
      <c r="R61" s="126">
        <v>24</v>
      </c>
      <c r="S61" s="127">
        <v>24</v>
      </c>
      <c r="T61" s="24">
        <f t="shared" si="0"/>
        <v>18.399999999999999</v>
      </c>
      <c r="U61" s="24">
        <f t="shared" si="1"/>
        <v>19.480519480519469</v>
      </c>
    </row>
    <row r="62" spans="1:21" ht="15.5" x14ac:dyDescent="0.3">
      <c r="A62" s="20" t="s">
        <v>1720</v>
      </c>
      <c r="B62" s="20" t="s">
        <v>1721</v>
      </c>
      <c r="C62" s="22">
        <v>430.71</v>
      </c>
      <c r="D62" s="20">
        <v>100</v>
      </c>
      <c r="E62" s="125">
        <v>5</v>
      </c>
      <c r="F62" s="126">
        <v>5</v>
      </c>
      <c r="G62" s="126">
        <v>10</v>
      </c>
      <c r="H62" s="126">
        <v>10</v>
      </c>
      <c r="I62" s="126">
        <v>11</v>
      </c>
      <c r="J62" s="126">
        <v>15</v>
      </c>
      <c r="K62" s="126">
        <v>17</v>
      </c>
      <c r="L62" s="126">
        <v>17</v>
      </c>
      <c r="M62" s="126">
        <v>17</v>
      </c>
      <c r="N62" s="126">
        <v>17</v>
      </c>
      <c r="O62" s="126">
        <v>18</v>
      </c>
      <c r="P62" s="126">
        <v>18</v>
      </c>
      <c r="Q62" s="126">
        <v>18</v>
      </c>
      <c r="R62" s="126">
        <v>18</v>
      </c>
      <c r="S62" s="127">
        <v>19</v>
      </c>
      <c r="T62" s="24">
        <f t="shared" si="0"/>
        <v>14.333333333333334</v>
      </c>
      <c r="U62" s="24">
        <f t="shared" si="1"/>
        <v>-6.9264069264069246</v>
      </c>
    </row>
    <row r="63" spans="1:21" ht="15.5" x14ac:dyDescent="0.3">
      <c r="A63" s="20" t="s">
        <v>1722</v>
      </c>
      <c r="B63" s="20" t="s">
        <v>1723</v>
      </c>
      <c r="C63" s="24">
        <v>1344.38</v>
      </c>
      <c r="D63" s="20">
        <v>100</v>
      </c>
      <c r="E63" s="125">
        <v>2</v>
      </c>
      <c r="F63" s="126">
        <v>3</v>
      </c>
      <c r="G63" s="126">
        <v>11</v>
      </c>
      <c r="H63" s="126">
        <v>13</v>
      </c>
      <c r="I63" s="126">
        <v>13</v>
      </c>
      <c r="J63" s="126">
        <v>14</v>
      </c>
      <c r="K63" s="126">
        <v>14</v>
      </c>
      <c r="L63" s="126">
        <v>15</v>
      </c>
      <c r="M63" s="126">
        <v>15</v>
      </c>
      <c r="N63" s="126">
        <v>17</v>
      </c>
      <c r="O63" s="126">
        <v>17</v>
      </c>
      <c r="P63" s="126">
        <v>17</v>
      </c>
      <c r="Q63" s="126">
        <v>17</v>
      </c>
      <c r="R63" s="126">
        <v>17</v>
      </c>
      <c r="S63" s="127">
        <v>21</v>
      </c>
      <c r="T63" s="24">
        <f t="shared" si="0"/>
        <v>13.733333333333333</v>
      </c>
      <c r="U63" s="24">
        <f t="shared" si="1"/>
        <v>-10.822510822510829</v>
      </c>
    </row>
    <row r="64" spans="1:21" ht="15.5" x14ac:dyDescent="0.3">
      <c r="A64" s="20" t="s">
        <v>1724</v>
      </c>
      <c r="B64" s="20" t="s">
        <v>1725</v>
      </c>
      <c r="C64" s="22">
        <v>176.12</v>
      </c>
      <c r="D64" s="20">
        <v>100</v>
      </c>
      <c r="E64" s="125">
        <v>5</v>
      </c>
      <c r="F64" s="126">
        <v>6</v>
      </c>
      <c r="G64" s="126">
        <v>6</v>
      </c>
      <c r="H64" s="126">
        <v>10</v>
      </c>
      <c r="I64" s="126">
        <v>10</v>
      </c>
      <c r="J64" s="126">
        <v>15</v>
      </c>
      <c r="K64" s="126">
        <v>15</v>
      </c>
      <c r="L64" s="126">
        <v>16</v>
      </c>
      <c r="M64" s="126">
        <v>17</v>
      </c>
      <c r="N64" s="126">
        <v>17</v>
      </c>
      <c r="O64" s="126">
        <v>17</v>
      </c>
      <c r="P64" s="126">
        <v>18</v>
      </c>
      <c r="Q64" s="126">
        <v>18</v>
      </c>
      <c r="R64" s="126">
        <v>18</v>
      </c>
      <c r="S64" s="127">
        <v>19</v>
      </c>
      <c r="T64" s="24">
        <f t="shared" si="0"/>
        <v>13.8</v>
      </c>
      <c r="U64" s="24">
        <f t="shared" si="1"/>
        <v>-10.389610389610388</v>
      </c>
    </row>
    <row r="65" spans="1:21" ht="15.5" x14ac:dyDescent="0.3">
      <c r="A65" s="20" t="s">
        <v>1726</v>
      </c>
      <c r="B65" s="20" t="s">
        <v>1727</v>
      </c>
      <c r="C65" s="22">
        <v>441.4</v>
      </c>
      <c r="D65" s="20">
        <v>100</v>
      </c>
      <c r="E65" s="125">
        <v>10</v>
      </c>
      <c r="F65" s="126">
        <v>12</v>
      </c>
      <c r="G65" s="126">
        <v>12</v>
      </c>
      <c r="H65" s="126">
        <v>15</v>
      </c>
      <c r="I65" s="126">
        <v>15</v>
      </c>
      <c r="J65" s="126">
        <v>15</v>
      </c>
      <c r="K65" s="126">
        <v>16</v>
      </c>
      <c r="L65" s="126">
        <v>16</v>
      </c>
      <c r="M65" s="126">
        <v>16</v>
      </c>
      <c r="N65" s="126">
        <v>16</v>
      </c>
      <c r="O65" s="126">
        <v>17</v>
      </c>
      <c r="P65" s="126">
        <v>17</v>
      </c>
      <c r="Q65" s="126">
        <v>17</v>
      </c>
      <c r="R65" s="126">
        <v>17</v>
      </c>
      <c r="S65" s="127">
        <v>15</v>
      </c>
      <c r="T65" s="24">
        <f t="shared" si="0"/>
        <v>15.066666666666666</v>
      </c>
      <c r="U65" s="24">
        <f t="shared" si="1"/>
        <v>-2.164502164502168</v>
      </c>
    </row>
    <row r="66" spans="1:21" ht="15.5" x14ac:dyDescent="0.3">
      <c r="A66" s="20" t="s">
        <v>1728</v>
      </c>
      <c r="B66" s="20" t="s">
        <v>1729</v>
      </c>
      <c r="C66" s="22">
        <v>122.12</v>
      </c>
      <c r="D66" s="20">
        <v>100</v>
      </c>
      <c r="E66" s="125">
        <v>5</v>
      </c>
      <c r="F66" s="126">
        <v>13</v>
      </c>
      <c r="G66" s="126">
        <v>14</v>
      </c>
      <c r="H66" s="126">
        <v>15</v>
      </c>
      <c r="I66" s="126">
        <v>15</v>
      </c>
      <c r="J66" s="126">
        <v>17</v>
      </c>
      <c r="K66" s="126">
        <v>17</v>
      </c>
      <c r="L66" s="126">
        <v>18</v>
      </c>
      <c r="M66" s="126">
        <v>18</v>
      </c>
      <c r="N66" s="126">
        <v>18</v>
      </c>
      <c r="O66" s="126">
        <v>18</v>
      </c>
      <c r="P66" s="126">
        <v>18</v>
      </c>
      <c r="Q66" s="126">
        <v>18</v>
      </c>
      <c r="R66" s="126">
        <v>18</v>
      </c>
      <c r="S66" s="127"/>
      <c r="T66" s="24">
        <f t="shared" si="0"/>
        <v>15.857142857142858</v>
      </c>
      <c r="U66" s="24">
        <f t="shared" si="1"/>
        <v>2.9684601113172553</v>
      </c>
    </row>
    <row r="67" spans="1:21" ht="15.5" x14ac:dyDescent="0.3">
      <c r="A67" s="20" t="s">
        <v>1730</v>
      </c>
      <c r="B67" s="20" t="s">
        <v>1731</v>
      </c>
      <c r="C67" s="22">
        <v>180.16</v>
      </c>
      <c r="D67" s="20">
        <v>100</v>
      </c>
      <c r="E67" s="125">
        <v>4</v>
      </c>
      <c r="F67" s="126">
        <v>7</v>
      </c>
      <c r="G67" s="126">
        <v>12</v>
      </c>
      <c r="H67" s="126">
        <v>16</v>
      </c>
      <c r="I67" s="126">
        <v>16</v>
      </c>
      <c r="J67" s="126">
        <v>17</v>
      </c>
      <c r="K67" s="126">
        <v>18</v>
      </c>
      <c r="L67" s="126">
        <v>18</v>
      </c>
      <c r="M67" s="126">
        <v>18</v>
      </c>
      <c r="N67" s="126">
        <v>19</v>
      </c>
      <c r="O67" s="126">
        <v>19</v>
      </c>
      <c r="P67" s="126">
        <v>19</v>
      </c>
      <c r="Q67" s="126">
        <v>19</v>
      </c>
      <c r="R67" s="126">
        <v>20</v>
      </c>
      <c r="S67" s="127">
        <v>22</v>
      </c>
      <c r="T67" s="24">
        <f t="shared" si="0"/>
        <v>16.266666666666666</v>
      </c>
      <c r="U67" s="24">
        <f t="shared" si="1"/>
        <v>5.6277056277056188</v>
      </c>
    </row>
    <row r="68" spans="1:21" ht="15.5" x14ac:dyDescent="0.3">
      <c r="A68" s="20" t="s">
        <v>1732</v>
      </c>
      <c r="B68" s="20" t="s">
        <v>1733</v>
      </c>
      <c r="C68" s="22">
        <v>398.54</v>
      </c>
      <c r="D68" s="20">
        <v>100</v>
      </c>
      <c r="E68" s="125">
        <v>2</v>
      </c>
      <c r="F68" s="126">
        <v>2</v>
      </c>
      <c r="G68" s="126">
        <v>10</v>
      </c>
      <c r="H68" s="126">
        <v>11</v>
      </c>
      <c r="I68" s="126">
        <v>12</v>
      </c>
      <c r="J68" s="126">
        <v>13</v>
      </c>
      <c r="K68" s="126">
        <v>14</v>
      </c>
      <c r="L68" s="126">
        <v>15</v>
      </c>
      <c r="M68" s="126">
        <v>16</v>
      </c>
      <c r="N68" s="126">
        <v>17</v>
      </c>
      <c r="O68" s="126">
        <v>22</v>
      </c>
      <c r="P68" s="126">
        <v>22</v>
      </c>
      <c r="Q68" s="126">
        <v>22</v>
      </c>
      <c r="R68" s="126">
        <v>23</v>
      </c>
      <c r="S68" s="127">
        <v>25</v>
      </c>
      <c r="T68" s="24">
        <f t="shared" ref="T68:T128" si="2">AVERAGE(E68:S68)</f>
        <v>15.066666666666666</v>
      </c>
      <c r="U68" s="24">
        <f t="shared" si="1"/>
        <v>-2.164502164502168</v>
      </c>
    </row>
    <row r="69" spans="1:21" ht="15.5" x14ac:dyDescent="0.3">
      <c r="A69" s="20" t="s">
        <v>1734</v>
      </c>
      <c r="B69" s="20" t="s">
        <v>1735</v>
      </c>
      <c r="C69" s="22">
        <v>286.45</v>
      </c>
      <c r="D69" s="20">
        <v>100</v>
      </c>
      <c r="E69" s="125">
        <v>2</v>
      </c>
      <c r="F69" s="126">
        <v>6</v>
      </c>
      <c r="G69" s="126">
        <v>13</v>
      </c>
      <c r="H69" s="126">
        <v>13</v>
      </c>
      <c r="I69" s="126">
        <v>15</v>
      </c>
      <c r="J69" s="126">
        <v>15</v>
      </c>
      <c r="K69" s="126">
        <v>15</v>
      </c>
      <c r="L69" s="126">
        <v>17</v>
      </c>
      <c r="M69" s="126">
        <v>17</v>
      </c>
      <c r="N69" s="126">
        <v>17</v>
      </c>
      <c r="O69" s="126">
        <v>19</v>
      </c>
      <c r="P69" s="126">
        <v>19</v>
      </c>
      <c r="Q69" s="126">
        <v>21</v>
      </c>
      <c r="R69" s="126">
        <v>22</v>
      </c>
      <c r="S69" s="127">
        <v>24</v>
      </c>
      <c r="T69" s="24">
        <f t="shared" si="2"/>
        <v>15.666666666666666</v>
      </c>
      <c r="U69" s="24">
        <f t="shared" ref="U69:U128" si="3">(T69-$T$3)/$T$3*100</f>
        <v>1.7316017316017254</v>
      </c>
    </row>
    <row r="70" spans="1:21" ht="15.5" x14ac:dyDescent="0.3">
      <c r="A70" s="20" t="s">
        <v>1736</v>
      </c>
      <c r="B70" s="20" t="s">
        <v>1737</v>
      </c>
      <c r="C70" s="22">
        <v>300.81</v>
      </c>
      <c r="D70" s="20">
        <v>100</v>
      </c>
      <c r="E70" s="125">
        <v>13</v>
      </c>
      <c r="F70" s="126">
        <v>13</v>
      </c>
      <c r="G70" s="126">
        <v>13</v>
      </c>
      <c r="H70" s="126">
        <v>14</v>
      </c>
      <c r="I70" s="126">
        <v>14</v>
      </c>
      <c r="J70" s="126">
        <v>14</v>
      </c>
      <c r="K70" s="126">
        <v>15</v>
      </c>
      <c r="L70" s="126">
        <v>15</v>
      </c>
      <c r="M70" s="126">
        <v>15</v>
      </c>
      <c r="N70" s="126">
        <v>16</v>
      </c>
      <c r="O70" s="126">
        <v>16</v>
      </c>
      <c r="P70" s="126">
        <v>17</v>
      </c>
      <c r="Q70" s="126">
        <v>19</v>
      </c>
      <c r="R70" s="126">
        <v>19</v>
      </c>
      <c r="S70" s="127">
        <v>20</v>
      </c>
      <c r="T70" s="24">
        <f t="shared" si="2"/>
        <v>15.533333333333333</v>
      </c>
      <c r="U70" s="24">
        <f t="shared" si="3"/>
        <v>0.86580086580086268</v>
      </c>
    </row>
    <row r="71" spans="1:21" ht="15.5" x14ac:dyDescent="0.3">
      <c r="A71" s="20" t="s">
        <v>1738</v>
      </c>
      <c r="B71" s="20" t="s">
        <v>1739</v>
      </c>
      <c r="C71" s="22">
        <v>384.64</v>
      </c>
      <c r="D71" s="20">
        <v>100</v>
      </c>
      <c r="E71" s="125">
        <v>12</v>
      </c>
      <c r="F71" s="126">
        <v>14</v>
      </c>
      <c r="G71" s="126">
        <v>14</v>
      </c>
      <c r="H71" s="126">
        <v>14</v>
      </c>
      <c r="I71" s="126">
        <v>14</v>
      </c>
      <c r="J71" s="126">
        <v>16</v>
      </c>
      <c r="K71" s="126">
        <v>16</v>
      </c>
      <c r="L71" s="126">
        <v>16</v>
      </c>
      <c r="M71" s="126">
        <v>17</v>
      </c>
      <c r="N71" s="126">
        <v>17</v>
      </c>
      <c r="O71" s="126">
        <v>17</v>
      </c>
      <c r="P71" s="126">
        <v>19</v>
      </c>
      <c r="Q71" s="126">
        <v>19</v>
      </c>
      <c r="R71" s="126"/>
      <c r="S71" s="127"/>
      <c r="T71" s="24">
        <f t="shared" si="2"/>
        <v>15.76923076923077</v>
      </c>
      <c r="U71" s="24">
        <f t="shared" si="3"/>
        <v>2.3976023976024008</v>
      </c>
    </row>
    <row r="72" spans="1:21" ht="15.5" x14ac:dyDescent="0.3">
      <c r="A72" s="20" t="s">
        <v>1740</v>
      </c>
      <c r="B72" s="20" t="s">
        <v>1741</v>
      </c>
      <c r="C72" s="22">
        <v>396.65</v>
      </c>
      <c r="D72" s="20">
        <v>100</v>
      </c>
      <c r="E72" s="125">
        <v>2</v>
      </c>
      <c r="F72" s="126">
        <v>6</v>
      </c>
      <c r="G72" s="126">
        <v>7</v>
      </c>
      <c r="H72" s="126">
        <v>13</v>
      </c>
      <c r="I72" s="126">
        <v>13</v>
      </c>
      <c r="J72" s="126">
        <v>14</v>
      </c>
      <c r="K72" s="126">
        <v>14</v>
      </c>
      <c r="L72" s="126">
        <v>14</v>
      </c>
      <c r="M72" s="126">
        <v>15</v>
      </c>
      <c r="N72" s="126">
        <v>15</v>
      </c>
      <c r="O72" s="126">
        <v>16</v>
      </c>
      <c r="P72" s="126">
        <v>16</v>
      </c>
      <c r="Q72" s="126">
        <v>17</v>
      </c>
      <c r="R72" s="126">
        <v>17</v>
      </c>
      <c r="S72" s="127">
        <v>17</v>
      </c>
      <c r="T72" s="24">
        <f t="shared" si="2"/>
        <v>13.066666666666666</v>
      </c>
      <c r="U72" s="24">
        <f t="shared" si="3"/>
        <v>-15.151515151515154</v>
      </c>
    </row>
    <row r="73" spans="1:21" ht="15.5" x14ac:dyDescent="0.3">
      <c r="A73" s="20" t="s">
        <v>1742</v>
      </c>
      <c r="B73" s="20" t="s">
        <v>1743</v>
      </c>
      <c r="C73" s="22">
        <v>610.55999999999995</v>
      </c>
      <c r="D73" s="20">
        <v>100</v>
      </c>
      <c r="E73" s="125">
        <v>4</v>
      </c>
      <c r="F73" s="126">
        <v>11</v>
      </c>
      <c r="G73" s="126">
        <v>13</v>
      </c>
      <c r="H73" s="126">
        <v>13</v>
      </c>
      <c r="I73" s="126">
        <v>14</v>
      </c>
      <c r="J73" s="126">
        <v>14</v>
      </c>
      <c r="K73" s="126">
        <v>15</v>
      </c>
      <c r="L73" s="126">
        <v>16</v>
      </c>
      <c r="M73" s="126">
        <v>17</v>
      </c>
      <c r="N73" s="126">
        <v>18</v>
      </c>
      <c r="O73" s="126">
        <v>18</v>
      </c>
      <c r="P73" s="126">
        <v>19</v>
      </c>
      <c r="Q73" s="126">
        <v>20</v>
      </c>
      <c r="R73" s="126">
        <v>20</v>
      </c>
      <c r="S73" s="127">
        <v>21</v>
      </c>
      <c r="T73" s="24">
        <f t="shared" si="2"/>
        <v>15.533333333333333</v>
      </c>
      <c r="U73" s="24">
        <f t="shared" si="3"/>
        <v>0.86580086580086268</v>
      </c>
    </row>
    <row r="74" spans="1:21" ht="15.5" x14ac:dyDescent="0.3">
      <c r="A74" s="20" t="s">
        <v>1744</v>
      </c>
      <c r="B74" s="20" t="s">
        <v>1745</v>
      </c>
      <c r="C74" s="22">
        <v>203.62</v>
      </c>
      <c r="D74" s="20">
        <v>100</v>
      </c>
      <c r="E74" s="125">
        <v>7</v>
      </c>
      <c r="F74" s="126">
        <v>10</v>
      </c>
      <c r="G74" s="126">
        <v>11</v>
      </c>
      <c r="H74" s="126">
        <v>13</v>
      </c>
      <c r="I74" s="126">
        <v>14</v>
      </c>
      <c r="J74" s="126">
        <v>15</v>
      </c>
      <c r="K74" s="126">
        <v>15</v>
      </c>
      <c r="L74" s="126">
        <v>16</v>
      </c>
      <c r="M74" s="126">
        <v>16</v>
      </c>
      <c r="N74" s="126">
        <v>17</v>
      </c>
      <c r="O74" s="126">
        <v>17</v>
      </c>
      <c r="P74" s="126">
        <v>17</v>
      </c>
      <c r="Q74" s="126">
        <v>18</v>
      </c>
      <c r="R74" s="126">
        <v>18</v>
      </c>
      <c r="S74" s="127"/>
      <c r="T74" s="24">
        <f t="shared" si="2"/>
        <v>14.571428571428571</v>
      </c>
      <c r="U74" s="24">
        <f t="shared" si="3"/>
        <v>-5.3803339517625268</v>
      </c>
    </row>
    <row r="75" spans="1:21" ht="15.5" x14ac:dyDescent="0.3">
      <c r="A75" s="20" t="s">
        <v>1746</v>
      </c>
      <c r="B75" s="224" t="s">
        <v>1747</v>
      </c>
      <c r="C75" s="22">
        <v>452.71</v>
      </c>
      <c r="D75" s="20">
        <v>100</v>
      </c>
      <c r="E75" s="125">
        <v>11</v>
      </c>
      <c r="F75" s="126">
        <v>11</v>
      </c>
      <c r="G75" s="126">
        <v>13</v>
      </c>
      <c r="H75" s="126">
        <v>13</v>
      </c>
      <c r="I75" s="126">
        <v>14</v>
      </c>
      <c r="J75" s="126">
        <v>15</v>
      </c>
      <c r="K75" s="126">
        <v>15</v>
      </c>
      <c r="L75" s="126">
        <v>15</v>
      </c>
      <c r="M75" s="126">
        <v>16</v>
      </c>
      <c r="N75" s="126">
        <v>17</v>
      </c>
      <c r="O75" s="126">
        <v>17</v>
      </c>
      <c r="P75" s="126">
        <v>17</v>
      </c>
      <c r="Q75" s="126">
        <v>18</v>
      </c>
      <c r="R75" s="126">
        <v>18</v>
      </c>
      <c r="S75" s="127">
        <v>21</v>
      </c>
      <c r="T75" s="24">
        <f t="shared" si="2"/>
        <v>15.4</v>
      </c>
      <c r="U75" s="24">
        <f t="shared" si="3"/>
        <v>0</v>
      </c>
    </row>
    <row r="76" spans="1:21" ht="15.5" x14ac:dyDescent="0.3">
      <c r="A76" s="20" t="s">
        <v>1748</v>
      </c>
      <c r="B76" s="225" t="s">
        <v>1749</v>
      </c>
      <c r="C76" s="22">
        <v>1355.38</v>
      </c>
      <c r="D76" s="20">
        <v>100</v>
      </c>
      <c r="E76" s="125">
        <v>3</v>
      </c>
      <c r="F76" s="126">
        <v>7</v>
      </c>
      <c r="G76" s="126">
        <v>8</v>
      </c>
      <c r="H76" s="126">
        <v>9</v>
      </c>
      <c r="I76" s="126">
        <v>15</v>
      </c>
      <c r="J76" s="126">
        <v>15</v>
      </c>
      <c r="K76" s="126">
        <v>16</v>
      </c>
      <c r="L76" s="126">
        <v>17</v>
      </c>
      <c r="M76" s="126">
        <v>17</v>
      </c>
      <c r="N76" s="126">
        <v>17</v>
      </c>
      <c r="O76" s="126">
        <v>18</v>
      </c>
      <c r="P76" s="126">
        <v>18</v>
      </c>
      <c r="Q76" s="126">
        <v>19</v>
      </c>
      <c r="R76" s="126">
        <v>20</v>
      </c>
      <c r="S76" s="127">
        <v>21</v>
      </c>
      <c r="T76" s="24">
        <f t="shared" si="2"/>
        <v>14.666666666666666</v>
      </c>
      <c r="U76" s="24">
        <f t="shared" si="3"/>
        <v>-4.7619047619047681</v>
      </c>
    </row>
    <row r="77" spans="1:21" ht="15.5" x14ac:dyDescent="0.3">
      <c r="A77" s="20" t="s">
        <v>1750</v>
      </c>
      <c r="B77" s="226" t="s">
        <v>1751</v>
      </c>
      <c r="C77" s="22">
        <v>233.12</v>
      </c>
      <c r="D77" s="20">
        <v>100</v>
      </c>
      <c r="E77" s="125">
        <v>2</v>
      </c>
      <c r="F77" s="126">
        <v>12</v>
      </c>
      <c r="G77" s="126">
        <v>13</v>
      </c>
      <c r="H77" s="126">
        <v>13</v>
      </c>
      <c r="I77" s="126">
        <v>13</v>
      </c>
      <c r="J77" s="126">
        <v>14</v>
      </c>
      <c r="K77" s="126">
        <v>14</v>
      </c>
      <c r="L77" s="126">
        <v>14</v>
      </c>
      <c r="M77" s="126">
        <v>16</v>
      </c>
      <c r="N77" s="126">
        <v>16</v>
      </c>
      <c r="O77" s="126">
        <v>16</v>
      </c>
      <c r="P77" s="126">
        <v>17</v>
      </c>
      <c r="Q77" s="126">
        <v>17</v>
      </c>
      <c r="R77" s="126">
        <v>18</v>
      </c>
      <c r="S77" s="127">
        <v>19</v>
      </c>
      <c r="T77" s="24">
        <f t="shared" si="2"/>
        <v>14.266666666666667</v>
      </c>
      <c r="U77" s="24">
        <f t="shared" si="3"/>
        <v>-7.3593073593073557</v>
      </c>
    </row>
    <row r="78" spans="1:21" ht="15.5" x14ac:dyDescent="0.3">
      <c r="A78" s="20" t="s">
        <v>1752</v>
      </c>
      <c r="B78" s="227" t="s">
        <v>1753</v>
      </c>
      <c r="C78" s="22">
        <v>205.64</v>
      </c>
      <c r="D78" s="20">
        <v>100</v>
      </c>
      <c r="E78" s="125">
        <v>2</v>
      </c>
      <c r="F78" s="126">
        <v>3</v>
      </c>
      <c r="G78" s="126">
        <v>3</v>
      </c>
      <c r="H78" s="126">
        <v>8</v>
      </c>
      <c r="I78" s="126">
        <v>10</v>
      </c>
      <c r="J78" s="126">
        <v>11</v>
      </c>
      <c r="K78" s="126">
        <v>13</v>
      </c>
      <c r="L78" s="126">
        <v>13</v>
      </c>
      <c r="M78" s="126">
        <v>15</v>
      </c>
      <c r="N78" s="126">
        <v>15</v>
      </c>
      <c r="O78" s="126">
        <v>15</v>
      </c>
      <c r="P78" s="126">
        <v>15</v>
      </c>
      <c r="Q78" s="126">
        <v>16</v>
      </c>
      <c r="R78" s="126">
        <v>16</v>
      </c>
      <c r="S78" s="127">
        <v>16</v>
      </c>
      <c r="T78" s="24">
        <f t="shared" si="2"/>
        <v>11.4</v>
      </c>
      <c r="U78" s="24">
        <f t="shared" si="3"/>
        <v>-25.97402597402597</v>
      </c>
    </row>
    <row r="79" spans="1:21" ht="15.5" x14ac:dyDescent="0.3">
      <c r="A79" s="20" t="s">
        <v>1754</v>
      </c>
      <c r="B79" s="228" t="s">
        <v>1755</v>
      </c>
      <c r="C79" s="22">
        <v>206.33</v>
      </c>
      <c r="D79" s="20">
        <v>100</v>
      </c>
      <c r="E79" s="125">
        <v>9</v>
      </c>
      <c r="F79" s="126">
        <v>11</v>
      </c>
      <c r="G79" s="126">
        <v>12</v>
      </c>
      <c r="H79" s="126">
        <v>14</v>
      </c>
      <c r="I79" s="126">
        <v>15</v>
      </c>
      <c r="J79" s="126">
        <v>15</v>
      </c>
      <c r="K79" s="126">
        <v>16</v>
      </c>
      <c r="L79" s="126">
        <v>16</v>
      </c>
      <c r="M79" s="126">
        <v>17</v>
      </c>
      <c r="N79" s="126">
        <v>17</v>
      </c>
      <c r="O79" s="126">
        <v>17</v>
      </c>
      <c r="P79" s="126">
        <v>17</v>
      </c>
      <c r="Q79" s="126">
        <v>19</v>
      </c>
      <c r="R79" s="126">
        <v>20</v>
      </c>
      <c r="S79" s="127"/>
      <c r="T79" s="24">
        <f t="shared" si="2"/>
        <v>15.357142857142858</v>
      </c>
      <c r="U79" s="24">
        <f t="shared" si="3"/>
        <v>-0.2782931354359916</v>
      </c>
    </row>
    <row r="80" spans="1:21" ht="15.5" x14ac:dyDescent="0.3">
      <c r="A80" s="20" t="s">
        <v>1756</v>
      </c>
      <c r="B80" s="20" t="s">
        <v>1757</v>
      </c>
      <c r="C80" s="22">
        <v>376.36</v>
      </c>
      <c r="D80" s="20">
        <v>100</v>
      </c>
      <c r="E80" s="125">
        <v>3</v>
      </c>
      <c r="F80" s="126">
        <v>3</v>
      </c>
      <c r="G80" s="126">
        <v>3</v>
      </c>
      <c r="H80" s="126">
        <v>5</v>
      </c>
      <c r="I80" s="126">
        <v>8</v>
      </c>
      <c r="J80" s="126">
        <v>11</v>
      </c>
      <c r="K80" s="126">
        <v>14</v>
      </c>
      <c r="L80" s="126">
        <v>14</v>
      </c>
      <c r="M80" s="126">
        <v>14</v>
      </c>
      <c r="N80" s="126">
        <v>15</v>
      </c>
      <c r="O80" s="126">
        <v>17</v>
      </c>
      <c r="P80" s="126">
        <v>17</v>
      </c>
      <c r="Q80" s="126">
        <v>18</v>
      </c>
      <c r="R80" s="126"/>
      <c r="S80" s="127"/>
      <c r="T80" s="24">
        <f t="shared" si="2"/>
        <v>10.923076923076923</v>
      </c>
      <c r="U80" s="24">
        <f t="shared" si="3"/>
        <v>-29.070929070929068</v>
      </c>
    </row>
    <row r="81" spans="1:21" ht="15.5" x14ac:dyDescent="0.3">
      <c r="A81" s="20" t="s">
        <v>1758</v>
      </c>
      <c r="B81" s="20" t="s">
        <v>1759</v>
      </c>
      <c r="C81" s="22">
        <v>478.33</v>
      </c>
      <c r="D81" s="20">
        <v>100</v>
      </c>
      <c r="E81" s="125">
        <v>5</v>
      </c>
      <c r="F81" s="126">
        <v>7</v>
      </c>
      <c r="G81" s="126">
        <v>7</v>
      </c>
      <c r="H81" s="126">
        <v>10</v>
      </c>
      <c r="I81" s="126">
        <v>13</v>
      </c>
      <c r="J81" s="126">
        <v>13</v>
      </c>
      <c r="K81" s="126">
        <v>15</v>
      </c>
      <c r="L81" s="126">
        <v>15</v>
      </c>
      <c r="M81" s="126">
        <v>15</v>
      </c>
      <c r="N81" s="126">
        <v>17</v>
      </c>
      <c r="O81" s="126">
        <v>17</v>
      </c>
      <c r="P81" s="126">
        <v>17</v>
      </c>
      <c r="Q81" s="126">
        <v>17</v>
      </c>
      <c r="R81" s="126">
        <v>17</v>
      </c>
      <c r="S81" s="127">
        <v>17</v>
      </c>
      <c r="T81" s="24">
        <f t="shared" si="2"/>
        <v>13.466666666666667</v>
      </c>
      <c r="U81" s="24">
        <f t="shared" si="3"/>
        <v>-12.554112554112557</v>
      </c>
    </row>
    <row r="82" spans="1:21" ht="15.5" x14ac:dyDescent="0.3">
      <c r="A82" s="20" t="s">
        <v>1760</v>
      </c>
      <c r="B82" s="20" t="s">
        <v>1761</v>
      </c>
      <c r="C82" s="22">
        <v>1579.58</v>
      </c>
      <c r="D82" s="20">
        <v>100</v>
      </c>
      <c r="E82" s="125">
        <v>2</v>
      </c>
      <c r="F82" s="126">
        <v>4</v>
      </c>
      <c r="G82" s="126">
        <v>11</v>
      </c>
      <c r="H82" s="126">
        <v>12</v>
      </c>
      <c r="I82" s="126">
        <v>12</v>
      </c>
      <c r="J82" s="126">
        <v>14</v>
      </c>
      <c r="K82" s="126">
        <v>14</v>
      </c>
      <c r="L82" s="126">
        <v>15</v>
      </c>
      <c r="M82" s="126">
        <v>15</v>
      </c>
      <c r="N82" s="126">
        <v>15</v>
      </c>
      <c r="O82" s="126">
        <v>15</v>
      </c>
      <c r="P82" s="126">
        <v>15</v>
      </c>
      <c r="Q82" s="126">
        <v>16</v>
      </c>
      <c r="R82" s="126">
        <v>19</v>
      </c>
      <c r="S82" s="127">
        <v>20</v>
      </c>
      <c r="T82" s="24">
        <f t="shared" si="2"/>
        <v>13.266666666666667</v>
      </c>
      <c r="U82" s="24">
        <f t="shared" si="3"/>
        <v>-13.852813852813849</v>
      </c>
    </row>
    <row r="83" spans="1:21" ht="15.5" x14ac:dyDescent="0.3">
      <c r="A83" s="20" t="s">
        <v>1762</v>
      </c>
      <c r="B83" s="20" t="s">
        <v>1763</v>
      </c>
      <c r="C83" s="22">
        <v>328.49</v>
      </c>
      <c r="D83" s="20">
        <v>100</v>
      </c>
      <c r="E83" s="125">
        <v>11</v>
      </c>
      <c r="F83" s="126">
        <v>12</v>
      </c>
      <c r="G83" s="126">
        <v>14</v>
      </c>
      <c r="H83" s="126">
        <v>15</v>
      </c>
      <c r="I83" s="126">
        <v>15</v>
      </c>
      <c r="J83" s="126">
        <v>16</v>
      </c>
      <c r="K83" s="126">
        <v>16</v>
      </c>
      <c r="L83" s="126">
        <v>16</v>
      </c>
      <c r="M83" s="126">
        <v>17</v>
      </c>
      <c r="N83" s="126">
        <v>17</v>
      </c>
      <c r="O83" s="126">
        <v>17</v>
      </c>
      <c r="P83" s="126">
        <v>19</v>
      </c>
      <c r="Q83" s="126">
        <v>20</v>
      </c>
      <c r="R83" s="126">
        <v>25</v>
      </c>
      <c r="S83" s="127">
        <v>25</v>
      </c>
      <c r="T83" s="24">
        <f t="shared" si="2"/>
        <v>17</v>
      </c>
      <c r="U83" s="24">
        <f t="shared" si="3"/>
        <v>10.389610389610388</v>
      </c>
    </row>
    <row r="84" spans="1:21" ht="15.5" x14ac:dyDescent="0.3">
      <c r="A84" s="20" t="s">
        <v>1764</v>
      </c>
      <c r="B84" s="20" t="s">
        <v>1765</v>
      </c>
      <c r="C84" s="22" t="s">
        <v>1766</v>
      </c>
      <c r="D84" s="20">
        <v>100</v>
      </c>
      <c r="E84" s="125">
        <v>7</v>
      </c>
      <c r="F84" s="126">
        <v>9</v>
      </c>
      <c r="G84" s="126">
        <v>11</v>
      </c>
      <c r="H84" s="126">
        <v>12</v>
      </c>
      <c r="I84" s="126">
        <v>12</v>
      </c>
      <c r="J84" s="126">
        <v>12</v>
      </c>
      <c r="K84" s="126">
        <v>12</v>
      </c>
      <c r="L84" s="126">
        <v>12</v>
      </c>
      <c r="M84" s="126">
        <v>12</v>
      </c>
      <c r="N84" s="126">
        <v>13</v>
      </c>
      <c r="O84" s="126">
        <v>14</v>
      </c>
      <c r="P84" s="126">
        <v>14</v>
      </c>
      <c r="Q84" s="126">
        <v>15</v>
      </c>
      <c r="R84" s="126">
        <v>15</v>
      </c>
      <c r="S84" s="127">
        <v>16</v>
      </c>
      <c r="T84" s="24">
        <f t="shared" si="2"/>
        <v>12.4</v>
      </c>
      <c r="U84" s="24">
        <f t="shared" si="3"/>
        <v>-19.480519480519483</v>
      </c>
    </row>
    <row r="85" spans="1:21" ht="15.5" x14ac:dyDescent="0.3">
      <c r="A85" s="20" t="s">
        <v>1767</v>
      </c>
      <c r="B85" s="20" t="s">
        <v>1768</v>
      </c>
      <c r="C85" s="22">
        <v>123.11</v>
      </c>
      <c r="D85" s="20">
        <v>100</v>
      </c>
      <c r="E85" s="125">
        <v>5</v>
      </c>
      <c r="F85" s="126">
        <v>6</v>
      </c>
      <c r="G85" s="126">
        <v>12</v>
      </c>
      <c r="H85" s="126">
        <v>14</v>
      </c>
      <c r="I85" s="126">
        <v>14</v>
      </c>
      <c r="J85" s="126">
        <v>15</v>
      </c>
      <c r="K85" s="126">
        <v>16</v>
      </c>
      <c r="L85" s="126">
        <v>16</v>
      </c>
      <c r="M85" s="126">
        <v>16</v>
      </c>
      <c r="N85" s="126">
        <v>16</v>
      </c>
      <c r="O85" s="126">
        <v>17</v>
      </c>
      <c r="P85" s="126">
        <v>17</v>
      </c>
      <c r="Q85" s="126">
        <v>17</v>
      </c>
      <c r="R85" s="126">
        <v>17</v>
      </c>
      <c r="S85" s="127">
        <v>18</v>
      </c>
      <c r="T85" s="24">
        <f t="shared" si="2"/>
        <v>14.4</v>
      </c>
      <c r="U85" s="24">
        <f t="shared" si="3"/>
        <v>-6.4935064935064926</v>
      </c>
    </row>
    <row r="86" spans="1:21" ht="15.5" x14ac:dyDescent="0.3">
      <c r="A86" s="20" t="s">
        <v>1769</v>
      </c>
      <c r="B86" s="20" t="s">
        <v>1770</v>
      </c>
      <c r="C86" s="22">
        <v>244.31</v>
      </c>
      <c r="D86" s="20">
        <v>100</v>
      </c>
      <c r="E86" s="125">
        <v>7</v>
      </c>
      <c r="F86" s="126">
        <v>7</v>
      </c>
      <c r="G86" s="126">
        <v>10</v>
      </c>
      <c r="H86" s="126">
        <v>11</v>
      </c>
      <c r="I86" s="126">
        <v>14</v>
      </c>
      <c r="J86" s="126">
        <v>14</v>
      </c>
      <c r="K86" s="126">
        <v>14</v>
      </c>
      <c r="L86" s="126">
        <v>15</v>
      </c>
      <c r="M86" s="126">
        <v>15</v>
      </c>
      <c r="N86" s="126">
        <v>15</v>
      </c>
      <c r="O86" s="126">
        <v>15</v>
      </c>
      <c r="P86" s="126">
        <v>17</v>
      </c>
      <c r="Q86" s="126">
        <v>17</v>
      </c>
      <c r="R86" s="126">
        <v>19</v>
      </c>
      <c r="S86" s="127">
        <v>20</v>
      </c>
      <c r="T86" s="24">
        <f t="shared" si="2"/>
        <v>14</v>
      </c>
      <c r="U86" s="24">
        <f t="shared" si="3"/>
        <v>-9.0909090909090917</v>
      </c>
    </row>
    <row r="87" spans="1:21" ht="15.5" x14ac:dyDescent="0.3">
      <c r="A87" s="20" t="s">
        <v>1771</v>
      </c>
      <c r="B87" s="20" t="s">
        <v>1772</v>
      </c>
      <c r="C87" s="22">
        <v>156.1</v>
      </c>
      <c r="D87" s="20">
        <v>100</v>
      </c>
      <c r="E87" s="125">
        <v>6</v>
      </c>
      <c r="F87" s="126">
        <v>11</v>
      </c>
      <c r="G87" s="126">
        <v>12</v>
      </c>
      <c r="H87" s="126">
        <v>14</v>
      </c>
      <c r="I87" s="126">
        <v>15</v>
      </c>
      <c r="J87" s="126">
        <v>15</v>
      </c>
      <c r="K87" s="126">
        <v>15</v>
      </c>
      <c r="L87" s="126">
        <v>15</v>
      </c>
      <c r="M87" s="126">
        <v>16</v>
      </c>
      <c r="N87" s="126">
        <v>16</v>
      </c>
      <c r="O87" s="126">
        <v>16</v>
      </c>
      <c r="P87" s="126">
        <v>17</v>
      </c>
      <c r="Q87" s="126">
        <v>17</v>
      </c>
      <c r="R87" s="126">
        <v>18</v>
      </c>
      <c r="S87" s="127">
        <v>19</v>
      </c>
      <c r="T87" s="24">
        <f t="shared" si="2"/>
        <v>14.8</v>
      </c>
      <c r="U87" s="24">
        <f t="shared" si="3"/>
        <v>-3.8961038961038938</v>
      </c>
    </row>
    <row r="88" spans="1:21" ht="15.5" x14ac:dyDescent="0.3">
      <c r="A88" s="20" t="s">
        <v>1773</v>
      </c>
      <c r="B88" s="20" t="s">
        <v>1774</v>
      </c>
      <c r="C88" s="22">
        <v>169.18</v>
      </c>
      <c r="D88" s="20">
        <v>100</v>
      </c>
      <c r="E88" s="125">
        <v>5</v>
      </c>
      <c r="F88" s="126">
        <v>11</v>
      </c>
      <c r="G88" s="126">
        <v>12</v>
      </c>
      <c r="H88" s="126">
        <v>12</v>
      </c>
      <c r="I88" s="126">
        <v>12</v>
      </c>
      <c r="J88" s="126">
        <v>15</v>
      </c>
      <c r="K88" s="126">
        <v>17</v>
      </c>
      <c r="L88" s="126">
        <v>17</v>
      </c>
      <c r="M88" s="126">
        <v>17</v>
      </c>
      <c r="N88" s="126">
        <v>20</v>
      </c>
      <c r="O88" s="126">
        <v>20</v>
      </c>
      <c r="P88" s="126">
        <v>20</v>
      </c>
      <c r="Q88" s="126">
        <v>20</v>
      </c>
      <c r="R88" s="126">
        <v>21</v>
      </c>
      <c r="S88" s="127">
        <v>22</v>
      </c>
      <c r="T88" s="24">
        <f t="shared" si="2"/>
        <v>16.066666666666666</v>
      </c>
      <c r="U88" s="24">
        <f t="shared" si="3"/>
        <v>4.3290043290043254</v>
      </c>
    </row>
    <row r="89" spans="1:21" ht="15.5" x14ac:dyDescent="0.3">
      <c r="A89" s="20" t="s">
        <v>1775</v>
      </c>
      <c r="B89" s="20" t="s">
        <v>1776</v>
      </c>
      <c r="C89" s="22">
        <v>466.45</v>
      </c>
      <c r="D89" s="20">
        <v>100</v>
      </c>
      <c r="E89" s="125">
        <v>8</v>
      </c>
      <c r="F89" s="126">
        <v>8</v>
      </c>
      <c r="G89" s="126">
        <v>10</v>
      </c>
      <c r="H89" s="126">
        <v>11</v>
      </c>
      <c r="I89" s="126">
        <v>12</v>
      </c>
      <c r="J89" s="126">
        <v>14</v>
      </c>
      <c r="K89" s="126">
        <v>15</v>
      </c>
      <c r="L89" s="126">
        <v>16</v>
      </c>
      <c r="M89" s="126">
        <v>16</v>
      </c>
      <c r="N89" s="126">
        <v>17</v>
      </c>
      <c r="O89" s="126">
        <v>17</v>
      </c>
      <c r="P89" s="126">
        <v>17</v>
      </c>
      <c r="Q89" s="126">
        <v>17</v>
      </c>
      <c r="R89" s="126">
        <v>18</v>
      </c>
      <c r="S89" s="127">
        <v>20</v>
      </c>
      <c r="T89" s="24">
        <f t="shared" si="2"/>
        <v>14.4</v>
      </c>
      <c r="U89" s="24">
        <f t="shared" si="3"/>
        <v>-6.4935064935064926</v>
      </c>
    </row>
    <row r="90" spans="1:21" ht="15.5" x14ac:dyDescent="0.3">
      <c r="A90" s="20" t="s">
        <v>1777</v>
      </c>
      <c r="B90" s="20" t="s">
        <v>1778</v>
      </c>
      <c r="C90" s="35" t="s">
        <v>1779</v>
      </c>
      <c r="D90" s="20">
        <v>100</v>
      </c>
      <c r="E90" s="125">
        <v>4</v>
      </c>
      <c r="F90" s="126">
        <v>10</v>
      </c>
      <c r="G90" s="126">
        <v>12</v>
      </c>
      <c r="H90" s="126">
        <v>12</v>
      </c>
      <c r="I90" s="126">
        <v>13</v>
      </c>
      <c r="J90" s="126">
        <v>13</v>
      </c>
      <c r="K90" s="126">
        <v>14</v>
      </c>
      <c r="L90" s="126">
        <v>14</v>
      </c>
      <c r="M90" s="126">
        <v>15</v>
      </c>
      <c r="N90" s="126">
        <v>15</v>
      </c>
      <c r="O90" s="126">
        <v>15</v>
      </c>
      <c r="P90" s="126">
        <v>15</v>
      </c>
      <c r="Q90" s="126">
        <v>15</v>
      </c>
      <c r="R90" s="126">
        <v>15</v>
      </c>
      <c r="S90" s="127">
        <v>17</v>
      </c>
      <c r="T90" s="24">
        <f t="shared" si="2"/>
        <v>13.266666666666667</v>
      </c>
      <c r="U90" s="24">
        <f t="shared" si="3"/>
        <v>-13.852813852813849</v>
      </c>
    </row>
    <row r="91" spans="1:21" ht="15.5" x14ac:dyDescent="0.3">
      <c r="A91" s="20" t="s">
        <v>1780</v>
      </c>
      <c r="B91" s="20" t="s">
        <v>1781</v>
      </c>
      <c r="C91" s="35" t="s">
        <v>1782</v>
      </c>
      <c r="D91" s="20">
        <v>100</v>
      </c>
      <c r="E91" s="125">
        <v>2</v>
      </c>
      <c r="F91" s="126">
        <v>14</v>
      </c>
      <c r="G91" s="126">
        <v>15</v>
      </c>
      <c r="H91" s="126">
        <v>15</v>
      </c>
      <c r="I91" s="126">
        <v>15</v>
      </c>
      <c r="J91" s="126">
        <v>16</v>
      </c>
      <c r="K91" s="126">
        <v>16</v>
      </c>
      <c r="L91" s="126">
        <v>17</v>
      </c>
      <c r="M91" s="126">
        <v>17</v>
      </c>
      <c r="N91" s="126">
        <v>17</v>
      </c>
      <c r="O91" s="126">
        <v>17</v>
      </c>
      <c r="P91" s="126">
        <v>19</v>
      </c>
      <c r="Q91" s="126">
        <v>20</v>
      </c>
      <c r="R91" s="126">
        <v>20</v>
      </c>
      <c r="S91" s="127">
        <v>20</v>
      </c>
      <c r="T91" s="24">
        <f t="shared" si="2"/>
        <v>16</v>
      </c>
      <c r="U91" s="24">
        <f t="shared" si="3"/>
        <v>3.8961038961038938</v>
      </c>
    </row>
    <row r="92" spans="1:21" ht="15.5" x14ac:dyDescent="0.3">
      <c r="A92" s="20" t="s">
        <v>1783</v>
      </c>
      <c r="B92" s="20" t="s">
        <v>1784</v>
      </c>
      <c r="C92" s="22">
        <v>433.49</v>
      </c>
      <c r="D92" s="20">
        <v>100</v>
      </c>
      <c r="E92" s="125">
        <v>5</v>
      </c>
      <c r="F92" s="126">
        <v>15</v>
      </c>
      <c r="G92" s="126">
        <v>15</v>
      </c>
      <c r="H92" s="126">
        <v>15</v>
      </c>
      <c r="I92" s="126">
        <v>15</v>
      </c>
      <c r="J92" s="126">
        <v>17</v>
      </c>
      <c r="K92" s="126">
        <v>17</v>
      </c>
      <c r="L92" s="126">
        <v>17</v>
      </c>
      <c r="M92" s="126">
        <v>17</v>
      </c>
      <c r="N92" s="126">
        <v>17</v>
      </c>
      <c r="O92" s="126">
        <v>18</v>
      </c>
      <c r="P92" s="126">
        <v>18</v>
      </c>
      <c r="Q92" s="126">
        <v>18</v>
      </c>
      <c r="R92" s="126">
        <v>18</v>
      </c>
      <c r="S92" s="127">
        <v>19</v>
      </c>
      <c r="T92" s="24">
        <f t="shared" si="2"/>
        <v>16.066666666666666</v>
      </c>
      <c r="U92" s="24">
        <f t="shared" si="3"/>
        <v>4.3290043290043254</v>
      </c>
    </row>
    <row r="93" spans="1:21" ht="15.5" x14ac:dyDescent="0.3">
      <c r="A93" s="20" t="s">
        <v>1785</v>
      </c>
      <c r="B93" s="20" t="s">
        <v>1786</v>
      </c>
      <c r="C93" s="22">
        <v>1202.6099999999999</v>
      </c>
      <c r="D93" s="20">
        <v>100</v>
      </c>
      <c r="E93" s="125">
        <v>7</v>
      </c>
      <c r="F93" s="126">
        <v>7</v>
      </c>
      <c r="G93" s="126">
        <v>7</v>
      </c>
      <c r="H93" s="126">
        <v>7</v>
      </c>
      <c r="I93" s="126">
        <v>7</v>
      </c>
      <c r="J93" s="126">
        <v>13</v>
      </c>
      <c r="K93" s="126">
        <v>15</v>
      </c>
      <c r="L93" s="126">
        <v>15</v>
      </c>
      <c r="M93" s="126">
        <v>15</v>
      </c>
      <c r="N93" s="126">
        <v>15</v>
      </c>
      <c r="O93" s="126">
        <v>17</v>
      </c>
      <c r="P93" s="126">
        <v>17</v>
      </c>
      <c r="Q93" s="126">
        <v>17</v>
      </c>
      <c r="R93" s="126">
        <v>20</v>
      </c>
      <c r="S93" s="127"/>
      <c r="T93" s="24">
        <f t="shared" si="2"/>
        <v>12.785714285714286</v>
      </c>
      <c r="U93" s="24">
        <f t="shared" si="3"/>
        <v>-16.975881261595543</v>
      </c>
    </row>
    <row r="94" spans="1:21" ht="15.5" x14ac:dyDescent="0.3">
      <c r="A94" s="20" t="s">
        <v>1787</v>
      </c>
      <c r="B94" s="20" t="s">
        <v>1788</v>
      </c>
      <c r="C94" s="22">
        <v>310.82</v>
      </c>
      <c r="D94" s="20">
        <v>100</v>
      </c>
      <c r="E94" s="125">
        <v>1</v>
      </c>
      <c r="F94" s="126">
        <v>1</v>
      </c>
      <c r="G94" s="126">
        <v>1</v>
      </c>
      <c r="H94" s="126">
        <v>5</v>
      </c>
      <c r="I94" s="126">
        <v>6</v>
      </c>
      <c r="J94" s="126">
        <v>7</v>
      </c>
      <c r="K94" s="126">
        <v>12</v>
      </c>
      <c r="L94" s="126">
        <v>13</v>
      </c>
      <c r="M94" s="126">
        <v>13</v>
      </c>
      <c r="N94" s="126">
        <v>14</v>
      </c>
      <c r="O94" s="126">
        <v>14</v>
      </c>
      <c r="P94" s="126">
        <v>16</v>
      </c>
      <c r="Q94" s="126">
        <v>17</v>
      </c>
      <c r="R94" s="126">
        <v>19</v>
      </c>
      <c r="S94" s="127">
        <v>23</v>
      </c>
      <c r="T94" s="24">
        <f t="shared" si="2"/>
        <v>10.8</v>
      </c>
      <c r="U94" s="24">
        <f t="shared" si="3"/>
        <v>-29.870129870129869</v>
      </c>
    </row>
    <row r="95" spans="1:21" ht="15.5" x14ac:dyDescent="0.3">
      <c r="A95" s="20" t="s">
        <v>1789</v>
      </c>
      <c r="B95" s="20" t="s">
        <v>1790</v>
      </c>
      <c r="C95" s="22">
        <v>204.29</v>
      </c>
      <c r="D95" s="20">
        <v>100</v>
      </c>
      <c r="E95" s="125">
        <v>1</v>
      </c>
      <c r="F95" s="126">
        <v>1</v>
      </c>
      <c r="G95" s="126">
        <v>1</v>
      </c>
      <c r="H95" s="126">
        <v>1</v>
      </c>
      <c r="I95" s="126">
        <v>1</v>
      </c>
      <c r="J95" s="126">
        <v>1</v>
      </c>
      <c r="K95" s="126">
        <v>2</v>
      </c>
      <c r="L95" s="126">
        <v>2</v>
      </c>
      <c r="M95" s="126">
        <v>2</v>
      </c>
      <c r="N95" s="126">
        <v>3</v>
      </c>
      <c r="O95" s="126">
        <v>3</v>
      </c>
      <c r="P95" s="126">
        <v>7</v>
      </c>
      <c r="Q95" s="126">
        <v>10</v>
      </c>
      <c r="R95" s="126">
        <v>11</v>
      </c>
      <c r="S95" s="127">
        <v>13</v>
      </c>
      <c r="T95" s="24">
        <f t="shared" si="2"/>
        <v>3.9333333333333331</v>
      </c>
      <c r="U95" s="24">
        <f t="shared" si="3"/>
        <v>-74.458874458874462</v>
      </c>
    </row>
    <row r="96" spans="1:21" ht="15.5" x14ac:dyDescent="0.3">
      <c r="A96" s="20" t="s">
        <v>1791</v>
      </c>
      <c r="B96" s="20" t="s">
        <v>1792</v>
      </c>
      <c r="C96" s="22">
        <v>249.31</v>
      </c>
      <c r="D96" s="20">
        <v>100</v>
      </c>
      <c r="E96" s="125">
        <v>1</v>
      </c>
      <c r="F96" s="126">
        <v>7</v>
      </c>
      <c r="G96" s="126">
        <v>8</v>
      </c>
      <c r="H96" s="126">
        <v>12</v>
      </c>
      <c r="I96" s="126">
        <v>14</v>
      </c>
      <c r="J96" s="126">
        <v>16</v>
      </c>
      <c r="K96" s="126">
        <v>16</v>
      </c>
      <c r="L96" s="126">
        <v>16</v>
      </c>
      <c r="M96" s="126">
        <v>16</v>
      </c>
      <c r="N96" s="126">
        <v>16</v>
      </c>
      <c r="O96" s="126">
        <v>17</v>
      </c>
      <c r="P96" s="126">
        <v>17</v>
      </c>
      <c r="Q96" s="126">
        <v>18</v>
      </c>
      <c r="R96" s="126">
        <v>19</v>
      </c>
      <c r="S96" s="127">
        <v>20</v>
      </c>
      <c r="T96" s="24">
        <f t="shared" si="2"/>
        <v>14.2</v>
      </c>
      <c r="U96" s="24">
        <f t="shared" si="3"/>
        <v>-7.7922077922077992</v>
      </c>
    </row>
    <row r="97" spans="1:21" ht="15.5" x14ac:dyDescent="0.3">
      <c r="A97" s="20" t="s">
        <v>1793</v>
      </c>
      <c r="B97" s="21" t="s">
        <v>1794</v>
      </c>
      <c r="C97" s="22">
        <v>233.98</v>
      </c>
      <c r="D97" s="20">
        <v>100</v>
      </c>
      <c r="E97" s="125">
        <v>4</v>
      </c>
      <c r="F97" s="126">
        <v>10</v>
      </c>
      <c r="G97" s="126">
        <v>10</v>
      </c>
      <c r="H97" s="126">
        <v>12</v>
      </c>
      <c r="I97" s="126">
        <v>12</v>
      </c>
      <c r="J97" s="126">
        <v>12</v>
      </c>
      <c r="K97" s="126">
        <v>15</v>
      </c>
      <c r="L97" s="126">
        <v>15</v>
      </c>
      <c r="M97" s="126">
        <v>15</v>
      </c>
      <c r="N97" s="126">
        <v>15</v>
      </c>
      <c r="O97" s="126">
        <v>16</v>
      </c>
      <c r="P97" s="126">
        <v>16</v>
      </c>
      <c r="Q97" s="126">
        <v>16</v>
      </c>
      <c r="R97" s="126">
        <v>17</v>
      </c>
      <c r="S97" s="127">
        <v>19</v>
      </c>
      <c r="T97" s="24">
        <f t="shared" si="2"/>
        <v>13.6</v>
      </c>
      <c r="U97" s="24">
        <f t="shared" si="3"/>
        <v>-11.688311688311693</v>
      </c>
    </row>
    <row r="98" spans="1:21" ht="15.5" x14ac:dyDescent="0.3">
      <c r="A98" s="20" t="s">
        <v>1795</v>
      </c>
      <c r="B98" s="21" t="s">
        <v>1796</v>
      </c>
      <c r="C98" s="22">
        <v>500.57</v>
      </c>
      <c r="D98" s="20">
        <v>100</v>
      </c>
      <c r="E98" s="125">
        <v>3</v>
      </c>
      <c r="F98" s="126">
        <v>4</v>
      </c>
      <c r="G98" s="126">
        <v>12</v>
      </c>
      <c r="H98" s="126">
        <v>12</v>
      </c>
      <c r="I98" s="126">
        <v>15</v>
      </c>
      <c r="J98" s="126">
        <v>15</v>
      </c>
      <c r="K98" s="126">
        <v>15</v>
      </c>
      <c r="L98" s="126">
        <v>15</v>
      </c>
      <c r="M98" s="126">
        <v>16</v>
      </c>
      <c r="N98" s="126">
        <v>17</v>
      </c>
      <c r="O98" s="126">
        <v>20</v>
      </c>
      <c r="P98" s="126">
        <v>21</v>
      </c>
      <c r="Q98" s="126">
        <v>23</v>
      </c>
      <c r="R98" s="126">
        <v>24</v>
      </c>
      <c r="S98" s="127">
        <v>26</v>
      </c>
      <c r="T98" s="24">
        <f t="shared" si="2"/>
        <v>15.866666666666667</v>
      </c>
      <c r="U98" s="24">
        <f t="shared" si="3"/>
        <v>3.0303030303030312</v>
      </c>
    </row>
    <row r="99" spans="1:21" ht="15.5" x14ac:dyDescent="0.3">
      <c r="A99" s="20" t="s">
        <v>1797</v>
      </c>
      <c r="B99" s="21" t="s">
        <v>1798</v>
      </c>
      <c r="C99" s="22">
        <v>320.33999999999997</v>
      </c>
      <c r="D99" s="20">
        <v>100</v>
      </c>
      <c r="E99" s="125">
        <v>8</v>
      </c>
      <c r="F99" s="126">
        <v>12</v>
      </c>
      <c r="G99" s="126">
        <v>13</v>
      </c>
      <c r="H99" s="126">
        <v>14</v>
      </c>
      <c r="I99" s="126">
        <v>14</v>
      </c>
      <c r="J99" s="126">
        <v>14</v>
      </c>
      <c r="K99" s="126">
        <v>15</v>
      </c>
      <c r="L99" s="126">
        <v>15</v>
      </c>
      <c r="M99" s="126">
        <v>16</v>
      </c>
      <c r="N99" s="126">
        <v>17</v>
      </c>
      <c r="O99" s="126">
        <v>17</v>
      </c>
      <c r="P99" s="126">
        <v>17</v>
      </c>
      <c r="Q99" s="126">
        <v>18</v>
      </c>
      <c r="R99" s="126">
        <v>18</v>
      </c>
      <c r="S99" s="127">
        <v>23</v>
      </c>
      <c r="T99" s="24">
        <f t="shared" si="2"/>
        <v>15.4</v>
      </c>
      <c r="U99" s="24">
        <f t="shared" si="3"/>
        <v>0</v>
      </c>
    </row>
    <row r="100" spans="1:21" ht="15.5" x14ac:dyDescent="0.3">
      <c r="A100" s="20" t="s">
        <v>1799</v>
      </c>
      <c r="B100" s="197" t="s">
        <v>1800</v>
      </c>
      <c r="C100" s="22" t="s">
        <v>1801</v>
      </c>
      <c r="D100" s="20">
        <v>100</v>
      </c>
      <c r="E100" s="125">
        <v>2</v>
      </c>
      <c r="F100" s="126">
        <v>5</v>
      </c>
      <c r="G100" s="126">
        <v>6</v>
      </c>
      <c r="H100" s="126">
        <v>10</v>
      </c>
      <c r="I100" s="126">
        <v>13</v>
      </c>
      <c r="J100" s="126">
        <v>13</v>
      </c>
      <c r="K100" s="126">
        <v>13</v>
      </c>
      <c r="L100" s="126">
        <v>14</v>
      </c>
      <c r="M100" s="126">
        <v>15</v>
      </c>
      <c r="N100" s="126">
        <v>15</v>
      </c>
      <c r="O100" s="126">
        <v>16</v>
      </c>
      <c r="P100" s="126">
        <v>16</v>
      </c>
      <c r="Q100" s="126">
        <v>17</v>
      </c>
      <c r="R100" s="126">
        <v>17</v>
      </c>
      <c r="S100" s="127">
        <v>17</v>
      </c>
      <c r="T100" s="24">
        <f t="shared" si="2"/>
        <v>12.6</v>
      </c>
      <c r="U100" s="24">
        <f t="shared" si="3"/>
        <v>-18.181818181818183</v>
      </c>
    </row>
    <row r="101" spans="1:21" ht="15.5" x14ac:dyDescent="0.3">
      <c r="A101" s="20" t="s">
        <v>1802</v>
      </c>
      <c r="B101" s="197" t="s">
        <v>1803</v>
      </c>
      <c r="C101" s="22">
        <v>244.27</v>
      </c>
      <c r="D101" s="20">
        <v>100</v>
      </c>
      <c r="E101" s="125">
        <v>5</v>
      </c>
      <c r="F101" s="126">
        <v>6</v>
      </c>
      <c r="G101" s="126">
        <v>9</v>
      </c>
      <c r="H101" s="126">
        <v>10</v>
      </c>
      <c r="I101" s="126">
        <v>12</v>
      </c>
      <c r="J101" s="126">
        <v>13</v>
      </c>
      <c r="K101" s="126">
        <v>14</v>
      </c>
      <c r="L101" s="126">
        <v>15</v>
      </c>
      <c r="M101" s="126">
        <v>15</v>
      </c>
      <c r="N101" s="126">
        <v>15</v>
      </c>
      <c r="O101" s="126">
        <v>16</v>
      </c>
      <c r="P101" s="126">
        <v>16</v>
      </c>
      <c r="Q101" s="126">
        <v>17</v>
      </c>
      <c r="R101" s="126">
        <v>17</v>
      </c>
      <c r="S101" s="127">
        <v>17</v>
      </c>
      <c r="T101" s="24">
        <f t="shared" si="2"/>
        <v>13.133333333333333</v>
      </c>
      <c r="U101" s="24">
        <f t="shared" si="3"/>
        <v>-14.718614718614722</v>
      </c>
    </row>
    <row r="102" spans="1:21" ht="15.5" x14ac:dyDescent="0.3">
      <c r="A102" s="20" t="s">
        <v>1804</v>
      </c>
      <c r="B102" s="20" t="s">
        <v>1805</v>
      </c>
      <c r="C102" s="22">
        <v>218.22</v>
      </c>
      <c r="D102" s="20">
        <v>100</v>
      </c>
      <c r="E102" s="125">
        <v>5</v>
      </c>
      <c r="F102" s="126">
        <v>7</v>
      </c>
      <c r="G102" s="126">
        <v>8</v>
      </c>
      <c r="H102" s="126">
        <v>9</v>
      </c>
      <c r="I102" s="126">
        <v>9</v>
      </c>
      <c r="J102" s="126">
        <v>10</v>
      </c>
      <c r="K102" s="126">
        <v>10</v>
      </c>
      <c r="L102" s="126">
        <v>13</v>
      </c>
      <c r="M102" s="126">
        <v>13</v>
      </c>
      <c r="N102" s="126">
        <v>14</v>
      </c>
      <c r="O102" s="126">
        <v>16</v>
      </c>
      <c r="P102" s="126">
        <v>16</v>
      </c>
      <c r="Q102" s="126">
        <v>17</v>
      </c>
      <c r="R102" s="126">
        <v>17</v>
      </c>
      <c r="S102" s="127">
        <v>19</v>
      </c>
      <c r="T102" s="24">
        <f t="shared" si="2"/>
        <v>12.2</v>
      </c>
      <c r="U102" s="24">
        <f t="shared" si="3"/>
        <v>-20.779220779220786</v>
      </c>
    </row>
    <row r="103" spans="1:21" ht="15.5" x14ac:dyDescent="0.3">
      <c r="A103" s="20" t="s">
        <v>1806</v>
      </c>
      <c r="B103" s="20" t="s">
        <v>1807</v>
      </c>
      <c r="C103" s="22">
        <v>476.53</v>
      </c>
      <c r="D103" s="20">
        <v>100</v>
      </c>
      <c r="E103" s="125">
        <v>12</v>
      </c>
      <c r="F103" s="126">
        <v>12</v>
      </c>
      <c r="G103" s="126">
        <v>15</v>
      </c>
      <c r="H103" s="126">
        <v>15</v>
      </c>
      <c r="I103" s="126">
        <v>15</v>
      </c>
      <c r="J103" s="126">
        <v>15</v>
      </c>
      <c r="K103" s="126">
        <v>15</v>
      </c>
      <c r="L103" s="126">
        <v>16</v>
      </c>
      <c r="M103" s="126">
        <v>16</v>
      </c>
      <c r="N103" s="126">
        <v>16</v>
      </c>
      <c r="O103" s="126">
        <v>16</v>
      </c>
      <c r="P103" s="126">
        <v>16</v>
      </c>
      <c r="Q103" s="126">
        <v>16</v>
      </c>
      <c r="R103" s="126">
        <v>16</v>
      </c>
      <c r="S103" s="127">
        <v>17</v>
      </c>
      <c r="T103" s="24">
        <f t="shared" si="2"/>
        <v>15.2</v>
      </c>
      <c r="U103" s="24">
        <f t="shared" si="3"/>
        <v>-1.2987012987013056</v>
      </c>
    </row>
    <row r="104" spans="1:21" ht="15.5" x14ac:dyDescent="0.3">
      <c r="A104" s="20" t="s">
        <v>1808</v>
      </c>
      <c r="B104" s="20" t="s">
        <v>1809</v>
      </c>
      <c r="C104" s="22">
        <v>171.92</v>
      </c>
      <c r="D104" s="20">
        <v>100</v>
      </c>
      <c r="E104" s="125">
        <v>8</v>
      </c>
      <c r="F104" s="126">
        <v>12</v>
      </c>
      <c r="G104" s="126">
        <v>13</v>
      </c>
      <c r="H104" s="126">
        <v>13</v>
      </c>
      <c r="I104" s="126">
        <v>14</v>
      </c>
      <c r="J104" s="126">
        <v>15</v>
      </c>
      <c r="K104" s="126">
        <v>15</v>
      </c>
      <c r="L104" s="126">
        <v>15</v>
      </c>
      <c r="M104" s="126">
        <v>15</v>
      </c>
      <c r="N104" s="126">
        <v>16</v>
      </c>
      <c r="O104" s="126">
        <v>16</v>
      </c>
      <c r="P104" s="126">
        <v>16</v>
      </c>
      <c r="Q104" s="126">
        <v>17</v>
      </c>
      <c r="R104" s="126">
        <v>18</v>
      </c>
      <c r="S104" s="127">
        <v>20</v>
      </c>
      <c r="T104" s="24">
        <f t="shared" si="2"/>
        <v>14.866666666666667</v>
      </c>
      <c r="U104" s="24">
        <f t="shared" si="3"/>
        <v>-3.4632034632034623</v>
      </c>
    </row>
    <row r="105" spans="1:21" ht="15.5" x14ac:dyDescent="0.3">
      <c r="A105" s="20" t="s">
        <v>1810</v>
      </c>
      <c r="B105" s="20" t="s">
        <v>1811</v>
      </c>
      <c r="C105" s="22">
        <v>179.2</v>
      </c>
      <c r="D105" s="20">
        <v>100</v>
      </c>
      <c r="E105" s="125">
        <v>11</v>
      </c>
      <c r="F105" s="126">
        <v>12</v>
      </c>
      <c r="G105" s="126">
        <v>12</v>
      </c>
      <c r="H105" s="126">
        <v>12</v>
      </c>
      <c r="I105" s="126">
        <v>13</v>
      </c>
      <c r="J105" s="126">
        <v>15</v>
      </c>
      <c r="K105" s="126">
        <v>15</v>
      </c>
      <c r="L105" s="126">
        <v>15</v>
      </c>
      <c r="M105" s="126">
        <v>16</v>
      </c>
      <c r="N105" s="126">
        <v>16</v>
      </c>
      <c r="O105" s="126">
        <v>17</v>
      </c>
      <c r="P105" s="126">
        <v>17</v>
      </c>
      <c r="Q105" s="126">
        <v>18</v>
      </c>
      <c r="R105" s="126">
        <v>19</v>
      </c>
      <c r="S105" s="127">
        <v>20</v>
      </c>
      <c r="T105" s="24">
        <f t="shared" si="2"/>
        <v>15.2</v>
      </c>
      <c r="U105" s="24">
        <f t="shared" si="3"/>
        <v>-1.2987012987013056</v>
      </c>
    </row>
    <row r="106" spans="1:21" ht="15.5" x14ac:dyDescent="0.3">
      <c r="A106" s="20" t="s">
        <v>1812</v>
      </c>
      <c r="B106" s="20" t="s">
        <v>1813</v>
      </c>
      <c r="C106" s="22">
        <v>136.06</v>
      </c>
      <c r="D106" s="20">
        <v>100</v>
      </c>
      <c r="E106" s="125">
        <v>3</v>
      </c>
      <c r="F106" s="126">
        <v>5</v>
      </c>
      <c r="G106" s="126">
        <v>7</v>
      </c>
      <c r="H106" s="126">
        <v>10</v>
      </c>
      <c r="I106" s="126">
        <v>14</v>
      </c>
      <c r="J106" s="126">
        <v>14</v>
      </c>
      <c r="K106" s="126">
        <v>14</v>
      </c>
      <c r="L106" s="126">
        <v>15</v>
      </c>
      <c r="M106" s="126">
        <v>16</v>
      </c>
      <c r="N106" s="126">
        <v>16</v>
      </c>
      <c r="O106" s="126">
        <v>16</v>
      </c>
      <c r="P106" s="126">
        <v>16</v>
      </c>
      <c r="Q106" s="126">
        <v>17</v>
      </c>
      <c r="R106" s="126">
        <v>20</v>
      </c>
      <c r="S106" s="127">
        <v>21</v>
      </c>
      <c r="T106" s="24">
        <f t="shared" si="2"/>
        <v>13.6</v>
      </c>
      <c r="U106" s="24">
        <f t="shared" si="3"/>
        <v>-11.688311688311693</v>
      </c>
    </row>
    <row r="107" spans="1:21" ht="15.5" x14ac:dyDescent="0.3">
      <c r="A107" s="20" t="s">
        <v>1814</v>
      </c>
      <c r="B107" s="20" t="s">
        <v>1815</v>
      </c>
      <c r="C107" s="22">
        <v>182.65</v>
      </c>
      <c r="D107" s="20">
        <v>100</v>
      </c>
      <c r="E107" s="125">
        <v>2</v>
      </c>
      <c r="F107" s="126">
        <v>8</v>
      </c>
      <c r="G107" s="126">
        <v>10</v>
      </c>
      <c r="H107" s="126">
        <v>13</v>
      </c>
      <c r="I107" s="126">
        <v>14</v>
      </c>
      <c r="J107" s="126">
        <v>14</v>
      </c>
      <c r="K107" s="126">
        <v>15</v>
      </c>
      <c r="L107" s="126">
        <v>16</v>
      </c>
      <c r="M107" s="126">
        <v>16</v>
      </c>
      <c r="N107" s="126">
        <v>17</v>
      </c>
      <c r="O107" s="126">
        <v>19</v>
      </c>
      <c r="P107" s="126">
        <v>19</v>
      </c>
      <c r="Q107" s="126">
        <v>19</v>
      </c>
      <c r="R107" s="126">
        <v>21</v>
      </c>
      <c r="S107" s="127"/>
      <c r="T107" s="24">
        <f t="shared" si="2"/>
        <v>14.5</v>
      </c>
      <c r="U107" s="24">
        <f t="shared" si="3"/>
        <v>-5.8441558441558463</v>
      </c>
    </row>
    <row r="108" spans="1:21" ht="15.5" x14ac:dyDescent="0.3">
      <c r="A108" s="20" t="s">
        <v>1816</v>
      </c>
      <c r="B108" s="20" t="s">
        <v>1817</v>
      </c>
      <c r="C108" s="22">
        <v>133.1</v>
      </c>
      <c r="D108" s="20">
        <v>100</v>
      </c>
      <c r="E108" s="125">
        <v>10</v>
      </c>
      <c r="F108" s="126">
        <v>14</v>
      </c>
      <c r="G108" s="126">
        <v>15</v>
      </c>
      <c r="H108" s="126">
        <v>15</v>
      </c>
      <c r="I108" s="126">
        <v>15</v>
      </c>
      <c r="J108" s="126">
        <v>15</v>
      </c>
      <c r="K108" s="126">
        <v>16</v>
      </c>
      <c r="L108" s="126">
        <v>16</v>
      </c>
      <c r="M108" s="126">
        <v>16</v>
      </c>
      <c r="N108" s="126">
        <v>16</v>
      </c>
      <c r="O108" s="126">
        <v>16</v>
      </c>
      <c r="P108" s="126">
        <v>19</v>
      </c>
      <c r="Q108" s="126">
        <v>19</v>
      </c>
      <c r="R108" s="126">
        <v>20</v>
      </c>
      <c r="S108" s="127">
        <v>21</v>
      </c>
      <c r="T108" s="24">
        <f t="shared" si="2"/>
        <v>16.2</v>
      </c>
      <c r="U108" s="24">
        <f t="shared" si="3"/>
        <v>5.1948051948051877</v>
      </c>
    </row>
    <row r="109" spans="1:21" ht="15.5" x14ac:dyDescent="0.3">
      <c r="A109" s="20" t="s">
        <v>1818</v>
      </c>
      <c r="B109" s="20" t="s">
        <v>1819</v>
      </c>
      <c r="C109" s="22">
        <v>115.13</v>
      </c>
      <c r="D109" s="20">
        <v>100</v>
      </c>
      <c r="E109" s="125">
        <v>9</v>
      </c>
      <c r="F109" s="126">
        <v>12</v>
      </c>
      <c r="G109" s="126">
        <v>14</v>
      </c>
      <c r="H109" s="126">
        <v>16</v>
      </c>
      <c r="I109" s="126">
        <v>16</v>
      </c>
      <c r="J109" s="126">
        <v>17</v>
      </c>
      <c r="K109" s="126">
        <v>18</v>
      </c>
      <c r="L109" s="126">
        <v>19</v>
      </c>
      <c r="M109" s="126">
        <v>19</v>
      </c>
      <c r="N109" s="126">
        <v>19</v>
      </c>
      <c r="O109" s="126">
        <v>19</v>
      </c>
      <c r="P109" s="126">
        <v>20</v>
      </c>
      <c r="Q109" s="126">
        <v>20</v>
      </c>
      <c r="R109" s="126">
        <v>21</v>
      </c>
      <c r="S109" s="127">
        <v>22</v>
      </c>
      <c r="T109" s="24">
        <f t="shared" si="2"/>
        <v>17.399999999999999</v>
      </c>
      <c r="U109" s="24">
        <f t="shared" si="3"/>
        <v>12.987012987012974</v>
      </c>
    </row>
    <row r="110" spans="1:21" ht="15.5" x14ac:dyDescent="0.3">
      <c r="A110" s="20" t="s">
        <v>1820</v>
      </c>
      <c r="B110" s="20" t="s">
        <v>1821</v>
      </c>
      <c r="C110" s="22">
        <v>157.62</v>
      </c>
      <c r="D110" s="20">
        <v>100</v>
      </c>
      <c r="E110" s="125">
        <v>11</v>
      </c>
      <c r="F110" s="126">
        <v>13</v>
      </c>
      <c r="G110" s="126">
        <v>14</v>
      </c>
      <c r="H110" s="126">
        <v>15</v>
      </c>
      <c r="I110" s="126">
        <v>16</v>
      </c>
      <c r="J110" s="126">
        <v>16</v>
      </c>
      <c r="K110" s="126">
        <v>17</v>
      </c>
      <c r="L110" s="126">
        <v>17</v>
      </c>
      <c r="M110" s="126">
        <v>17</v>
      </c>
      <c r="N110" s="126">
        <v>17</v>
      </c>
      <c r="O110" s="126">
        <v>18</v>
      </c>
      <c r="P110" s="126">
        <v>18</v>
      </c>
      <c r="Q110" s="126">
        <v>19</v>
      </c>
      <c r="R110" s="126">
        <v>20</v>
      </c>
      <c r="S110" s="127">
        <v>20</v>
      </c>
      <c r="T110" s="24">
        <f t="shared" si="2"/>
        <v>16.533333333333335</v>
      </c>
      <c r="U110" s="24">
        <f t="shared" si="3"/>
        <v>7.3593073593073681</v>
      </c>
    </row>
    <row r="111" spans="1:21" ht="15.5" x14ac:dyDescent="0.3">
      <c r="A111" s="20" t="s">
        <v>1822</v>
      </c>
      <c r="B111" s="102" t="s">
        <v>1823</v>
      </c>
      <c r="C111" s="22">
        <v>149.21</v>
      </c>
      <c r="D111" s="20">
        <v>100</v>
      </c>
      <c r="E111" s="125">
        <v>3</v>
      </c>
      <c r="F111" s="126">
        <v>3</v>
      </c>
      <c r="G111" s="126">
        <v>7</v>
      </c>
      <c r="H111" s="126">
        <v>8</v>
      </c>
      <c r="I111" s="126">
        <v>8</v>
      </c>
      <c r="J111" s="126">
        <v>13</v>
      </c>
      <c r="K111" s="126">
        <v>13</v>
      </c>
      <c r="L111" s="126">
        <v>15</v>
      </c>
      <c r="M111" s="126">
        <v>16</v>
      </c>
      <c r="N111" s="126">
        <v>16</v>
      </c>
      <c r="O111" s="126">
        <v>16</v>
      </c>
      <c r="P111" s="126">
        <v>16</v>
      </c>
      <c r="Q111" s="126">
        <v>17</v>
      </c>
      <c r="R111" s="126">
        <v>17</v>
      </c>
      <c r="S111" s="127">
        <v>22</v>
      </c>
      <c r="T111" s="24">
        <f t="shared" si="2"/>
        <v>12.666666666666666</v>
      </c>
      <c r="U111" s="24">
        <f t="shared" si="3"/>
        <v>-17.748917748917755</v>
      </c>
    </row>
    <row r="112" spans="1:21" ht="15.5" x14ac:dyDescent="0.3">
      <c r="A112" s="20" t="s">
        <v>1824</v>
      </c>
      <c r="B112" s="20" t="s">
        <v>1825</v>
      </c>
      <c r="C112" s="22">
        <v>174.2</v>
      </c>
      <c r="D112" s="20">
        <v>100</v>
      </c>
      <c r="E112" s="125">
        <v>4</v>
      </c>
      <c r="F112" s="126">
        <v>5</v>
      </c>
      <c r="G112" s="126">
        <v>12</v>
      </c>
      <c r="H112" s="126">
        <v>12</v>
      </c>
      <c r="I112" s="126">
        <v>12</v>
      </c>
      <c r="J112" s="126">
        <v>13</v>
      </c>
      <c r="K112" s="126">
        <v>13</v>
      </c>
      <c r="L112" s="126">
        <v>14</v>
      </c>
      <c r="M112" s="126">
        <v>15</v>
      </c>
      <c r="N112" s="126">
        <v>16</v>
      </c>
      <c r="O112" s="126">
        <v>17</v>
      </c>
      <c r="P112" s="126">
        <v>18</v>
      </c>
      <c r="Q112" s="126">
        <v>19</v>
      </c>
      <c r="R112" s="126">
        <v>20</v>
      </c>
      <c r="S112" s="127">
        <v>20</v>
      </c>
      <c r="T112" s="24">
        <f t="shared" si="2"/>
        <v>14</v>
      </c>
      <c r="U112" s="24">
        <f t="shared" si="3"/>
        <v>-9.0909090909090917</v>
      </c>
    </row>
    <row r="113" spans="1:21" ht="15.5" x14ac:dyDescent="0.3">
      <c r="A113" s="20" t="s">
        <v>1826</v>
      </c>
      <c r="B113" s="20" t="s">
        <v>1827</v>
      </c>
      <c r="C113" s="22">
        <v>131.16999999999999</v>
      </c>
      <c r="D113" s="20">
        <v>100</v>
      </c>
      <c r="E113" s="125">
        <v>9</v>
      </c>
      <c r="F113" s="126">
        <v>10</v>
      </c>
      <c r="G113" s="126">
        <v>11</v>
      </c>
      <c r="H113" s="126">
        <v>12</v>
      </c>
      <c r="I113" s="126">
        <v>12</v>
      </c>
      <c r="J113" s="126">
        <v>13</v>
      </c>
      <c r="K113" s="126">
        <v>14</v>
      </c>
      <c r="L113" s="126">
        <v>15</v>
      </c>
      <c r="M113" s="126">
        <v>15</v>
      </c>
      <c r="N113" s="126">
        <v>15</v>
      </c>
      <c r="O113" s="126">
        <v>15</v>
      </c>
      <c r="P113" s="126">
        <v>16</v>
      </c>
      <c r="Q113" s="126">
        <v>16</v>
      </c>
      <c r="R113" s="126">
        <v>16</v>
      </c>
      <c r="S113" s="127">
        <v>16</v>
      </c>
      <c r="T113" s="24">
        <f t="shared" si="2"/>
        <v>13.666666666666666</v>
      </c>
      <c r="U113" s="24">
        <f t="shared" si="3"/>
        <v>-11.255411255411261</v>
      </c>
    </row>
    <row r="114" spans="1:21" ht="15.5" x14ac:dyDescent="0.3">
      <c r="A114" s="20" t="s">
        <v>1828</v>
      </c>
      <c r="B114" s="102" t="s">
        <v>1829</v>
      </c>
      <c r="C114" s="22">
        <v>75.069999999999993</v>
      </c>
      <c r="D114" s="20">
        <v>100</v>
      </c>
      <c r="E114" s="125">
        <v>5</v>
      </c>
      <c r="F114" s="126">
        <v>7</v>
      </c>
      <c r="G114" s="126">
        <v>13</v>
      </c>
      <c r="H114" s="126">
        <v>15</v>
      </c>
      <c r="I114" s="126">
        <v>15</v>
      </c>
      <c r="J114" s="126">
        <v>15</v>
      </c>
      <c r="K114" s="126">
        <v>15</v>
      </c>
      <c r="L114" s="126">
        <v>16</v>
      </c>
      <c r="M114" s="126">
        <v>16</v>
      </c>
      <c r="N114" s="126">
        <v>16</v>
      </c>
      <c r="O114" s="126">
        <v>16</v>
      </c>
      <c r="P114" s="126">
        <v>16</v>
      </c>
      <c r="Q114" s="126">
        <v>17</v>
      </c>
      <c r="R114" s="126">
        <v>17</v>
      </c>
      <c r="S114" s="127">
        <v>18</v>
      </c>
      <c r="T114" s="24">
        <f t="shared" si="2"/>
        <v>14.466666666666667</v>
      </c>
      <c r="U114" s="24">
        <f t="shared" si="3"/>
        <v>-6.0606060606060623</v>
      </c>
    </row>
    <row r="115" spans="1:21" ht="15.5" x14ac:dyDescent="0.3">
      <c r="A115" s="20" t="s">
        <v>1830</v>
      </c>
      <c r="B115" s="20" t="s">
        <v>1831</v>
      </c>
      <c r="C115" s="22">
        <v>281.3</v>
      </c>
      <c r="D115" s="20">
        <v>100</v>
      </c>
      <c r="E115" s="125">
        <v>8</v>
      </c>
      <c r="F115" s="126">
        <v>8</v>
      </c>
      <c r="G115" s="126">
        <v>9</v>
      </c>
      <c r="H115" s="126">
        <v>12</v>
      </c>
      <c r="I115" s="126">
        <v>12</v>
      </c>
      <c r="J115" s="126">
        <v>12</v>
      </c>
      <c r="K115" s="126">
        <v>13</v>
      </c>
      <c r="L115" s="126">
        <v>13</v>
      </c>
      <c r="M115" s="126">
        <v>13</v>
      </c>
      <c r="N115" s="126">
        <v>14</v>
      </c>
      <c r="O115" s="126">
        <v>15</v>
      </c>
      <c r="P115" s="126">
        <v>16</v>
      </c>
      <c r="Q115" s="126">
        <v>16</v>
      </c>
      <c r="R115" s="126">
        <v>17</v>
      </c>
      <c r="S115" s="127">
        <v>20</v>
      </c>
      <c r="T115" s="24">
        <f t="shared" si="2"/>
        <v>13.2</v>
      </c>
      <c r="U115" s="24">
        <f t="shared" si="3"/>
        <v>-14.285714285714294</v>
      </c>
    </row>
    <row r="116" spans="1:21" ht="15.5" x14ac:dyDescent="0.3">
      <c r="A116" s="20" t="s">
        <v>1832</v>
      </c>
      <c r="B116" s="102" t="s">
        <v>1833</v>
      </c>
      <c r="C116" s="22">
        <v>117.15</v>
      </c>
      <c r="D116" s="20">
        <v>100</v>
      </c>
      <c r="E116" s="125">
        <v>2</v>
      </c>
      <c r="F116" s="126">
        <v>2</v>
      </c>
      <c r="G116" s="126">
        <v>7</v>
      </c>
      <c r="H116" s="126">
        <v>12</v>
      </c>
      <c r="I116" s="126">
        <v>13</v>
      </c>
      <c r="J116" s="126">
        <v>13</v>
      </c>
      <c r="K116" s="126">
        <v>16</v>
      </c>
      <c r="L116" s="126">
        <v>16</v>
      </c>
      <c r="M116" s="126">
        <v>16</v>
      </c>
      <c r="N116" s="126">
        <v>16</v>
      </c>
      <c r="O116" s="126">
        <v>16</v>
      </c>
      <c r="P116" s="126">
        <v>16</v>
      </c>
      <c r="Q116" s="126">
        <v>17</v>
      </c>
      <c r="R116" s="126">
        <v>17</v>
      </c>
      <c r="S116" s="127">
        <v>22</v>
      </c>
      <c r="T116" s="24">
        <f t="shared" si="2"/>
        <v>13.4</v>
      </c>
      <c r="U116" s="24">
        <f t="shared" si="3"/>
        <v>-12.987012987012985</v>
      </c>
    </row>
    <row r="117" spans="1:21" ht="15.5" x14ac:dyDescent="0.3">
      <c r="A117" s="20" t="s">
        <v>1834</v>
      </c>
      <c r="B117" s="20" t="s">
        <v>1835</v>
      </c>
      <c r="C117" s="22">
        <v>265.3</v>
      </c>
      <c r="D117" s="20">
        <v>100</v>
      </c>
      <c r="E117" s="125">
        <v>5</v>
      </c>
      <c r="F117" s="126">
        <v>7</v>
      </c>
      <c r="G117" s="126">
        <v>12</v>
      </c>
      <c r="H117" s="126">
        <v>14</v>
      </c>
      <c r="I117" s="126">
        <v>16</v>
      </c>
      <c r="J117" s="126">
        <v>16</v>
      </c>
      <c r="K117" s="126">
        <v>16</v>
      </c>
      <c r="L117" s="126">
        <v>16</v>
      </c>
      <c r="M117" s="126">
        <v>16</v>
      </c>
      <c r="N117" s="126">
        <v>17</v>
      </c>
      <c r="O117" s="126">
        <v>18</v>
      </c>
      <c r="P117" s="126">
        <v>18</v>
      </c>
      <c r="Q117" s="126">
        <v>18</v>
      </c>
      <c r="R117" s="126">
        <v>21</v>
      </c>
      <c r="S117" s="127">
        <v>15</v>
      </c>
      <c r="T117" s="24">
        <f t="shared" si="2"/>
        <v>15</v>
      </c>
      <c r="U117" s="24">
        <f t="shared" si="3"/>
        <v>-2.5974025974025996</v>
      </c>
    </row>
    <row r="118" spans="1:21" ht="15.5" x14ac:dyDescent="0.3">
      <c r="A118" s="20" t="s">
        <v>1836</v>
      </c>
      <c r="B118" s="20" t="s">
        <v>1837</v>
      </c>
      <c r="C118" s="22">
        <v>165.19</v>
      </c>
      <c r="D118" s="20">
        <v>100</v>
      </c>
      <c r="E118" s="125">
        <v>7</v>
      </c>
      <c r="F118" s="126">
        <v>10</v>
      </c>
      <c r="G118" s="126">
        <v>14</v>
      </c>
      <c r="H118" s="126">
        <v>14</v>
      </c>
      <c r="I118" s="126">
        <v>15</v>
      </c>
      <c r="J118" s="126">
        <v>15</v>
      </c>
      <c r="K118" s="126">
        <v>16</v>
      </c>
      <c r="L118" s="126">
        <v>17</v>
      </c>
      <c r="M118" s="126">
        <v>17</v>
      </c>
      <c r="N118" s="126">
        <v>18</v>
      </c>
      <c r="O118" s="126">
        <v>18</v>
      </c>
      <c r="P118" s="126">
        <v>18</v>
      </c>
      <c r="Q118" s="126">
        <v>19</v>
      </c>
      <c r="R118" s="126">
        <v>21</v>
      </c>
      <c r="S118" s="127">
        <v>21</v>
      </c>
      <c r="T118" s="24">
        <f t="shared" si="2"/>
        <v>16</v>
      </c>
      <c r="U118" s="24">
        <f t="shared" si="3"/>
        <v>3.8961038961038938</v>
      </c>
    </row>
    <row r="119" spans="1:21" ht="15.5" x14ac:dyDescent="0.3">
      <c r="A119" s="20" t="s">
        <v>1838</v>
      </c>
      <c r="B119" s="20" t="s">
        <v>1839</v>
      </c>
      <c r="C119" s="22">
        <v>147.13</v>
      </c>
      <c r="D119" s="20">
        <v>100</v>
      </c>
      <c r="E119" s="125">
        <v>4</v>
      </c>
      <c r="F119" s="126">
        <v>9</v>
      </c>
      <c r="G119" s="126">
        <v>12</v>
      </c>
      <c r="H119" s="126">
        <v>12</v>
      </c>
      <c r="I119" s="126">
        <v>13</v>
      </c>
      <c r="J119" s="126">
        <v>13</v>
      </c>
      <c r="K119" s="126">
        <v>14</v>
      </c>
      <c r="L119" s="126">
        <v>14</v>
      </c>
      <c r="M119" s="126">
        <v>15</v>
      </c>
      <c r="N119" s="126">
        <v>15</v>
      </c>
      <c r="O119" s="126">
        <v>15</v>
      </c>
      <c r="P119" s="126">
        <v>16</v>
      </c>
      <c r="Q119" s="126">
        <v>17</v>
      </c>
      <c r="R119" s="126">
        <v>17</v>
      </c>
      <c r="S119" s="127">
        <v>17</v>
      </c>
      <c r="T119" s="24">
        <f t="shared" si="2"/>
        <v>13.533333333333333</v>
      </c>
      <c r="U119" s="24">
        <f t="shared" si="3"/>
        <v>-12.121212121212125</v>
      </c>
    </row>
    <row r="120" spans="1:21" ht="15.5" x14ac:dyDescent="0.3">
      <c r="A120" s="20" t="s">
        <v>1840</v>
      </c>
      <c r="B120" s="229" t="s">
        <v>1841</v>
      </c>
      <c r="C120" s="22">
        <v>89.09</v>
      </c>
      <c r="D120" s="20">
        <v>100</v>
      </c>
      <c r="E120" s="125">
        <v>7</v>
      </c>
      <c r="F120" s="126">
        <v>10</v>
      </c>
      <c r="G120" s="126">
        <v>12</v>
      </c>
      <c r="H120" s="126">
        <v>12</v>
      </c>
      <c r="I120" s="126">
        <v>13</v>
      </c>
      <c r="J120" s="126">
        <v>15</v>
      </c>
      <c r="K120" s="126">
        <v>16</v>
      </c>
      <c r="L120" s="126">
        <v>16</v>
      </c>
      <c r="M120" s="126">
        <v>17</v>
      </c>
      <c r="N120" s="126">
        <v>17</v>
      </c>
      <c r="O120" s="126">
        <v>17</v>
      </c>
      <c r="P120" s="126">
        <v>17</v>
      </c>
      <c r="Q120" s="126">
        <v>17</v>
      </c>
      <c r="R120" s="126">
        <v>18</v>
      </c>
      <c r="S120" s="127">
        <v>21</v>
      </c>
      <c r="T120" s="24">
        <f t="shared" si="2"/>
        <v>15</v>
      </c>
      <c r="U120" s="24">
        <f t="shared" si="3"/>
        <v>-2.5974025974025996</v>
      </c>
    </row>
    <row r="121" spans="1:21" ht="15.5" x14ac:dyDescent="0.3">
      <c r="A121" s="20" t="s">
        <v>1842</v>
      </c>
      <c r="B121" s="20" t="s">
        <v>1843</v>
      </c>
      <c r="C121" s="22">
        <v>204.23</v>
      </c>
      <c r="D121" s="20">
        <v>100</v>
      </c>
      <c r="E121" s="125">
        <v>7</v>
      </c>
      <c r="F121" s="126">
        <v>9</v>
      </c>
      <c r="G121" s="126">
        <v>10</v>
      </c>
      <c r="H121" s="126">
        <v>11</v>
      </c>
      <c r="I121" s="126">
        <v>14</v>
      </c>
      <c r="J121" s="126">
        <v>14</v>
      </c>
      <c r="K121" s="126">
        <v>15</v>
      </c>
      <c r="L121" s="126">
        <v>15</v>
      </c>
      <c r="M121" s="126">
        <v>15</v>
      </c>
      <c r="N121" s="126">
        <v>15</v>
      </c>
      <c r="O121" s="126">
        <v>15</v>
      </c>
      <c r="P121" s="126">
        <v>16</v>
      </c>
      <c r="Q121" s="126">
        <v>17</v>
      </c>
      <c r="R121" s="126">
        <v>17</v>
      </c>
      <c r="S121" s="127"/>
      <c r="T121" s="24">
        <f t="shared" si="2"/>
        <v>13.571428571428571</v>
      </c>
      <c r="U121" s="24">
        <f t="shared" si="3"/>
        <v>-11.873840445269021</v>
      </c>
    </row>
    <row r="122" spans="1:21" ht="15.5" x14ac:dyDescent="0.3">
      <c r="A122" s="20" t="s">
        <v>1844</v>
      </c>
      <c r="B122" s="20" t="s">
        <v>1845</v>
      </c>
      <c r="C122" s="22">
        <v>102.09</v>
      </c>
      <c r="D122" s="20">
        <v>100</v>
      </c>
      <c r="E122" s="125">
        <v>10</v>
      </c>
      <c r="F122" s="126">
        <v>10</v>
      </c>
      <c r="G122" s="126">
        <v>10</v>
      </c>
      <c r="H122" s="126">
        <v>10</v>
      </c>
      <c r="I122" s="126">
        <v>12</v>
      </c>
      <c r="J122" s="126">
        <v>12</v>
      </c>
      <c r="K122" s="126">
        <v>15</v>
      </c>
      <c r="L122" s="126">
        <v>15</v>
      </c>
      <c r="M122" s="126">
        <v>17</v>
      </c>
      <c r="N122" s="126">
        <v>17</v>
      </c>
      <c r="O122" s="126">
        <v>17</v>
      </c>
      <c r="P122" s="126">
        <v>18</v>
      </c>
      <c r="Q122" s="126">
        <v>20</v>
      </c>
      <c r="R122" s="126">
        <v>21</v>
      </c>
      <c r="S122" s="127">
        <v>21</v>
      </c>
      <c r="T122" s="24">
        <f t="shared" si="2"/>
        <v>15</v>
      </c>
      <c r="U122" s="24">
        <f t="shared" si="3"/>
        <v>-2.5974025974025996</v>
      </c>
    </row>
    <row r="123" spans="1:21" ht="15.5" x14ac:dyDescent="0.3">
      <c r="A123" s="20" t="s">
        <v>1846</v>
      </c>
      <c r="B123" s="20" t="s">
        <v>1847</v>
      </c>
      <c r="C123" s="22">
        <v>207.23</v>
      </c>
      <c r="D123" s="20">
        <v>100</v>
      </c>
      <c r="E123" s="125">
        <v>9</v>
      </c>
      <c r="F123" s="126">
        <v>12</v>
      </c>
      <c r="G123" s="126">
        <v>13</v>
      </c>
      <c r="H123" s="126">
        <v>14</v>
      </c>
      <c r="I123" s="126">
        <v>14</v>
      </c>
      <c r="J123" s="126">
        <v>15</v>
      </c>
      <c r="K123" s="126">
        <v>15</v>
      </c>
      <c r="L123" s="126">
        <v>15</v>
      </c>
      <c r="M123" s="126">
        <v>15</v>
      </c>
      <c r="N123" s="126">
        <v>15</v>
      </c>
      <c r="O123" s="126">
        <v>16</v>
      </c>
      <c r="P123" s="126">
        <v>16</v>
      </c>
      <c r="Q123" s="126">
        <v>17</v>
      </c>
      <c r="R123" s="126">
        <v>17</v>
      </c>
      <c r="S123" s="127">
        <v>17</v>
      </c>
      <c r="T123" s="24">
        <f t="shared" si="2"/>
        <v>14.666666666666666</v>
      </c>
      <c r="U123" s="24">
        <f t="shared" si="3"/>
        <v>-4.7619047619047681</v>
      </c>
    </row>
    <row r="124" spans="1:21" ht="15.5" x14ac:dyDescent="0.3">
      <c r="A124" s="20" t="s">
        <v>1848</v>
      </c>
      <c r="B124" s="20" t="s">
        <v>1849</v>
      </c>
      <c r="C124" s="22">
        <v>146.13999999999999</v>
      </c>
      <c r="D124" s="20">
        <v>100</v>
      </c>
      <c r="E124" s="125">
        <v>3</v>
      </c>
      <c r="F124" s="126">
        <v>5</v>
      </c>
      <c r="G124" s="126">
        <v>6</v>
      </c>
      <c r="H124" s="126">
        <v>11</v>
      </c>
      <c r="I124" s="126">
        <v>12</v>
      </c>
      <c r="J124" s="126">
        <v>12</v>
      </c>
      <c r="K124" s="126">
        <v>14</v>
      </c>
      <c r="L124" s="126">
        <v>15</v>
      </c>
      <c r="M124" s="126">
        <v>17</v>
      </c>
      <c r="N124" s="126">
        <v>17</v>
      </c>
      <c r="O124" s="126">
        <v>18</v>
      </c>
      <c r="P124" s="126">
        <v>19</v>
      </c>
      <c r="Q124" s="126">
        <v>21</v>
      </c>
      <c r="R124" s="126">
        <v>21</v>
      </c>
      <c r="S124" s="127">
        <v>26</v>
      </c>
      <c r="T124" s="24">
        <f t="shared" si="2"/>
        <v>14.466666666666667</v>
      </c>
      <c r="U124" s="24">
        <f t="shared" si="3"/>
        <v>-6.0606060606060623</v>
      </c>
    </row>
    <row r="125" spans="1:21" ht="15.5" x14ac:dyDescent="0.3">
      <c r="A125" s="20" t="s">
        <v>1850</v>
      </c>
      <c r="B125" s="20" t="s">
        <v>1851</v>
      </c>
      <c r="C125" s="22">
        <v>347.22</v>
      </c>
      <c r="D125" s="20">
        <v>100</v>
      </c>
      <c r="E125" s="125">
        <v>8</v>
      </c>
      <c r="F125" s="126">
        <v>10</v>
      </c>
      <c r="G125" s="126">
        <v>12</v>
      </c>
      <c r="H125" s="126">
        <v>13</v>
      </c>
      <c r="I125" s="126">
        <v>13</v>
      </c>
      <c r="J125" s="126">
        <v>14</v>
      </c>
      <c r="K125" s="126">
        <v>14</v>
      </c>
      <c r="L125" s="126">
        <v>15</v>
      </c>
      <c r="M125" s="126">
        <v>16</v>
      </c>
      <c r="N125" s="126">
        <v>16</v>
      </c>
      <c r="O125" s="126">
        <v>16</v>
      </c>
      <c r="P125" s="126">
        <v>17</v>
      </c>
      <c r="Q125" s="126">
        <v>17</v>
      </c>
      <c r="R125" s="126">
        <v>17</v>
      </c>
      <c r="S125" s="127"/>
      <c r="T125" s="24">
        <f t="shared" si="2"/>
        <v>14.142857142857142</v>
      </c>
      <c r="U125" s="24">
        <f t="shared" si="3"/>
        <v>-8.1632653061224545</v>
      </c>
    </row>
    <row r="126" spans="1:21" ht="15.5" x14ac:dyDescent="0.3">
      <c r="A126" s="20" t="s">
        <v>1852</v>
      </c>
      <c r="B126" s="20" t="s">
        <v>1853</v>
      </c>
      <c r="C126" s="24">
        <v>251.25</v>
      </c>
      <c r="D126" s="20">
        <v>100</v>
      </c>
      <c r="E126" s="125">
        <v>7</v>
      </c>
      <c r="F126" s="126">
        <v>7</v>
      </c>
      <c r="G126" s="126">
        <v>13</v>
      </c>
      <c r="H126" s="126">
        <v>14</v>
      </c>
      <c r="I126" s="126">
        <v>14</v>
      </c>
      <c r="J126" s="126">
        <v>15</v>
      </c>
      <c r="K126" s="126">
        <v>15</v>
      </c>
      <c r="L126" s="126">
        <v>15</v>
      </c>
      <c r="M126" s="126">
        <v>17</v>
      </c>
      <c r="N126" s="126">
        <v>17</v>
      </c>
      <c r="O126" s="126">
        <v>17</v>
      </c>
      <c r="P126" s="126">
        <v>18</v>
      </c>
      <c r="Q126" s="126">
        <v>19</v>
      </c>
      <c r="R126" s="126">
        <v>19</v>
      </c>
      <c r="S126" s="127">
        <v>20</v>
      </c>
      <c r="T126" s="24">
        <f t="shared" si="2"/>
        <v>15.133333333333333</v>
      </c>
      <c r="U126" s="24">
        <f t="shared" si="3"/>
        <v>-1.7316017316017369</v>
      </c>
    </row>
    <row r="127" spans="1:21" ht="15.5" x14ac:dyDescent="0.3">
      <c r="A127" s="20" t="s">
        <v>1854</v>
      </c>
      <c r="B127" s="20" t="s">
        <v>1855</v>
      </c>
      <c r="C127" s="22">
        <v>163.19</v>
      </c>
      <c r="D127" s="20">
        <v>100</v>
      </c>
      <c r="E127" s="125">
        <v>8</v>
      </c>
      <c r="F127" s="126">
        <v>12</v>
      </c>
      <c r="G127" s="126">
        <v>14</v>
      </c>
      <c r="H127" s="126">
        <v>15</v>
      </c>
      <c r="I127" s="126">
        <v>16</v>
      </c>
      <c r="J127" s="126">
        <v>17</v>
      </c>
      <c r="K127" s="126">
        <v>17</v>
      </c>
      <c r="L127" s="126">
        <v>17</v>
      </c>
      <c r="M127" s="126">
        <v>17</v>
      </c>
      <c r="N127" s="126">
        <v>17</v>
      </c>
      <c r="O127" s="126">
        <v>17</v>
      </c>
      <c r="P127" s="126">
        <v>17</v>
      </c>
      <c r="Q127" s="126">
        <v>17</v>
      </c>
      <c r="R127" s="126">
        <v>20</v>
      </c>
      <c r="S127" s="127">
        <v>20</v>
      </c>
      <c r="T127" s="24">
        <f t="shared" si="2"/>
        <v>16.066666666666666</v>
      </c>
      <c r="U127" s="24">
        <f t="shared" si="3"/>
        <v>4.3290043290043254</v>
      </c>
    </row>
    <row r="128" spans="1:21" ht="15.5" x14ac:dyDescent="0.3">
      <c r="A128" s="20" t="s">
        <v>1856</v>
      </c>
      <c r="B128" s="230" t="s">
        <v>1857</v>
      </c>
      <c r="C128" s="22">
        <v>400.45</v>
      </c>
      <c r="D128" s="20">
        <v>100</v>
      </c>
      <c r="E128" s="125">
        <v>12</v>
      </c>
      <c r="F128" s="126">
        <v>15</v>
      </c>
      <c r="G128" s="126">
        <v>15</v>
      </c>
      <c r="H128" s="126">
        <v>15</v>
      </c>
      <c r="I128" s="126">
        <v>16</v>
      </c>
      <c r="J128" s="126">
        <v>16</v>
      </c>
      <c r="K128" s="126">
        <v>16</v>
      </c>
      <c r="L128" s="126">
        <v>16</v>
      </c>
      <c r="M128" s="126">
        <v>17</v>
      </c>
      <c r="N128" s="126">
        <v>17</v>
      </c>
      <c r="O128" s="126">
        <v>17</v>
      </c>
      <c r="P128" s="126">
        <v>21</v>
      </c>
      <c r="Q128" s="126">
        <v>21</v>
      </c>
      <c r="R128" s="126">
        <v>23</v>
      </c>
      <c r="S128" s="127">
        <v>24</v>
      </c>
      <c r="T128" s="24">
        <f t="shared" si="2"/>
        <v>17.399999999999999</v>
      </c>
      <c r="U128" s="24">
        <f t="shared" si="3"/>
        <v>12.987012987012974</v>
      </c>
    </row>
  </sheetData>
  <mergeCells count="7">
    <mergeCell ref="U1:U2"/>
    <mergeCell ref="E1:S1"/>
    <mergeCell ref="A1:A2"/>
    <mergeCell ref="B1:B2"/>
    <mergeCell ref="C1:C2"/>
    <mergeCell ref="D1:D2"/>
    <mergeCell ref="T1:T2"/>
  </mergeCells>
  <phoneticPr fontId="2" type="noConversion"/>
  <conditionalFormatting sqref="C124:C126">
    <cfRule type="expression" dxfId="15" priority="3" stopIfTrue="1">
      <formula>AND(SUMPRODUCT(IFERROR(1*((#REF!&amp;"x")=(C124&amp;"x")),0))&gt;1,NOT(ISBLANK(C124)))</formula>
    </cfRule>
  </conditionalFormatting>
  <conditionalFormatting sqref="C32">
    <cfRule type="expression" dxfId="14" priority="2" stopIfTrue="1">
      <formula>AND(SUMPRODUCT(IFERROR(1*((#REF!&amp;"x")=(C32&amp;"x")),0))&gt;1,NOT(ISBLANK(C32)))</formula>
    </cfRule>
  </conditionalFormatting>
  <conditionalFormatting sqref="C33">
    <cfRule type="expression" dxfId="13" priority="1" stopIfTrue="1">
      <formula>AND(SUMPRODUCT(IFERROR(1*((#REF!&amp;"x")=(C33&amp;"x")),0))&gt;1,NOT(ISBLANK(C33)))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1st round screening-1</vt:lpstr>
      <vt:lpstr>1st round screening-2</vt:lpstr>
      <vt:lpstr>1st round screening-3</vt:lpstr>
      <vt:lpstr>1st round screening-4</vt:lpstr>
      <vt:lpstr>1st round screening-5</vt:lpstr>
      <vt:lpstr>1st round screening-6</vt:lpstr>
      <vt:lpstr>1st round screening-7</vt:lpstr>
      <vt:lpstr>1st round screening-8</vt:lpstr>
      <vt:lpstr>1st round screening-9</vt:lpstr>
      <vt:lpstr>1st round screening-10</vt:lpstr>
      <vt:lpstr>1st round screening-11</vt:lpstr>
      <vt:lpstr>1st round screening-12</vt:lpstr>
      <vt:lpstr>1st round screening-13</vt:lpstr>
      <vt:lpstr>1st round screening-14</vt:lpstr>
      <vt:lpstr>1st round screening-15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2021-08-19T06:22:11Z</dcterms:modified>
</cp:coreProperties>
</file>