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1"/>
  <workbookPr/>
  <mc:AlternateContent xmlns:mc="http://schemas.openxmlformats.org/markup-compatibility/2006">
    <mc:Choice Requires="x15">
      <x15ac:absPath xmlns:x15ac="http://schemas.microsoft.com/office/spreadsheetml/2010/11/ac" url="/Users/masahikosato/Desktop/p53-version10/Fig.6-Tracking MD-survived/"/>
    </mc:Choice>
  </mc:AlternateContent>
  <xr:revisionPtr revIDLastSave="0" documentId="13_ncr:1_{D319CB7B-0267-7344-8A00-A329A1F1B824}" xr6:coauthVersionLast="47" xr6:coauthVersionMax="47" xr10:uidLastSave="{00000000-0000-0000-0000-000000000000}"/>
  <bookViews>
    <workbookView xWindow="-200" yWindow="760" windowWidth="28800" windowHeight="17600" tabRatio="500" xr2:uid="{00000000-000D-0000-FFFF-FFFF00000000}"/>
  </bookViews>
  <sheets>
    <sheet name="Figure 6" sheetId="2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A15" i="2" l="1"/>
  <c r="AA14" i="2"/>
  <c r="AA13" i="2"/>
  <c r="AA12" i="2"/>
  <c r="AA11" i="2"/>
  <c r="AA10" i="2"/>
  <c r="AA9" i="2"/>
  <c r="AA8" i="2"/>
  <c r="K69" i="2"/>
  <c r="E54" i="2"/>
  <c r="M69" i="2"/>
  <c r="M79" i="2" s="1"/>
  <c r="L69" i="2"/>
  <c r="L79" i="2" s="1"/>
  <c r="D44" i="2"/>
  <c r="D54" i="2" s="1"/>
  <c r="U27" i="2"/>
  <c r="U26" i="2"/>
  <c r="S27" i="2"/>
  <c r="V27" i="2" s="1"/>
  <c r="O69" i="2"/>
  <c r="O79" i="2" s="1"/>
  <c r="N69" i="2"/>
  <c r="N79" i="2" s="1"/>
  <c r="J69" i="2"/>
  <c r="K79" i="2" s="1"/>
  <c r="G44" i="2"/>
  <c r="G54" i="2" s="1"/>
  <c r="F44" i="2"/>
  <c r="F54" i="2" s="1"/>
  <c r="C44" i="2"/>
  <c r="C54" i="2" s="1"/>
  <c r="B44" i="2"/>
  <c r="S26" i="2" l="1"/>
  <c r="V26" i="2" l="1"/>
</calcChain>
</file>

<file path=xl/sharedStrings.xml><?xml version="1.0" encoding="utf-8"?>
<sst xmlns="http://schemas.openxmlformats.org/spreadsheetml/2006/main" count="101" uniqueCount="53">
  <si>
    <t>Treatment</t>
  </si>
  <si>
    <t>Control</t>
  </si>
  <si>
    <t>p53 RNAi</t>
  </si>
  <si>
    <t>No of multipolar cell division found</t>
  </si>
  <si>
    <t>Percentage</t>
  </si>
  <si>
    <t>Conversion to the No of cell lineage</t>
  </si>
  <si>
    <t>Viable progeny</t>
  </si>
  <si>
    <t>A: % Viable progeny (MD-BD)/total no of the progeny of multipolar cell division</t>
  </si>
  <si>
    <t>A</t>
  </si>
  <si>
    <t>B: Viable progeny (MD-BD)/total no of the progeny of multipolar cell division in 100 lineages</t>
  </si>
  <si>
    <t>B</t>
  </si>
  <si>
    <t>Number of viable progeny produced by multipolar cell division ( c )</t>
  </si>
  <si>
    <t>Pattern 1a</t>
  </si>
  <si>
    <t>Pattern 1b</t>
  </si>
  <si>
    <t>MD</t>
  </si>
  <si>
    <t>Total</t>
  </si>
  <si>
    <t>Prior event</t>
  </si>
  <si>
    <t>Fusion counterpart</t>
  </si>
  <si>
    <t>Progeny</t>
  </si>
  <si>
    <t>MD: multipolar cell division</t>
  </si>
  <si>
    <t>Progeny: No. of progeny</t>
  </si>
  <si>
    <t>BD: bipolar cell division</t>
  </si>
  <si>
    <t>CF: cell fusion</t>
  </si>
  <si>
    <t>3 MD per 485 cell lineages (single-cell tracking data)</t>
  </si>
  <si>
    <t>Adjustment to 50 cell lineages</t>
  </si>
  <si>
    <t>19 MD per 335 cell lineages (single-cell tracking data)</t>
  </si>
  <si>
    <t>Thus, 0.31 MD per 50 cell lineages</t>
  </si>
  <si>
    <t xml:space="preserve"> </t>
  </si>
  <si>
    <t>Thus, 2.84 MD per 50 cell lineages</t>
  </si>
  <si>
    <t>%*</t>
  </si>
  <si>
    <t>CF (Pattern 1a)</t>
  </si>
  <si>
    <t>Non-sibling (Pattern 2b)</t>
  </si>
  <si>
    <t>BD (Pattern 1b)</t>
  </si>
  <si>
    <t>Sibling (Pattern 2a)</t>
  </si>
  <si>
    <t>*Pattern 1a+Pattern 1b: 100%</t>
  </si>
  <si>
    <t>*Pattern 2a+Pattern 2b: 100%</t>
  </si>
  <si>
    <t>Pattern 2a</t>
  </si>
  <si>
    <t>Pattern 2b</t>
  </si>
  <si>
    <t>Number of patterns/50 cell lineages</t>
  </si>
  <si>
    <t>Figure 6a</t>
  </si>
  <si>
    <t>Figure 6b</t>
  </si>
  <si>
    <t>Figure 6c</t>
  </si>
  <si>
    <t>Figure 6a and b</t>
  </si>
  <si>
    <t>Figure 6d</t>
  </si>
  <si>
    <t>MNNG1</t>
  </si>
  <si>
    <t>MNNG3</t>
  </si>
  <si>
    <t>MNNG7</t>
  </si>
  <si>
    <t>p53 RNAi-MNNG1</t>
  </si>
  <si>
    <t>p53 RNAi-MNNG3</t>
  </si>
  <si>
    <t>p53 RNAi-MNNG7</t>
  </si>
  <si>
    <t>No. of MD</t>
  </si>
  <si>
    <t>No. of BD</t>
  </si>
  <si>
    <t>MD/BD 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</si>
</sst>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0.0"/>
  </numFmts>
  <fonts count="6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/>
      <diagonal/>
    </border>
  </borders>
  <cellStyleXfs count="1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12">
    <xf numFmtId="0" fontId="0" fillId="0" borderId="0" xfId="0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3" xfId="0" applyFill="1" applyBorder="1"/>
    <xf numFmtId="0" fontId="0" fillId="2" borderId="5" xfId="0" applyFill="1" applyBorder="1"/>
    <xf numFmtId="0" fontId="0" fillId="2" borderId="7" xfId="0" applyFill="1" applyBorder="1"/>
    <xf numFmtId="0" fontId="0" fillId="3" borderId="11" xfId="0" applyFill="1" applyBorder="1"/>
    <xf numFmtId="0" fontId="0" fillId="3" borderId="12" xfId="0" applyFill="1" applyBorder="1"/>
    <xf numFmtId="0" fontId="0" fillId="0" borderId="1" xfId="0" applyFill="1" applyBorder="1"/>
    <xf numFmtId="0" fontId="0" fillId="3" borderId="13" xfId="0" applyFill="1" applyBorder="1"/>
    <xf numFmtId="0" fontId="0" fillId="2" borderId="4" xfId="0" applyFill="1" applyBorder="1"/>
    <xf numFmtId="0" fontId="0" fillId="2" borderId="6" xfId="0" applyFill="1" applyBorder="1"/>
    <xf numFmtId="0" fontId="0" fillId="0" borderId="0" xfId="0" applyFill="1" applyBorder="1"/>
    <xf numFmtId="0" fontId="0" fillId="0" borderId="14" xfId="0" applyBorder="1"/>
    <xf numFmtId="0" fontId="0" fillId="0" borderId="15" xfId="0" applyBorder="1"/>
    <xf numFmtId="0" fontId="0" fillId="0" borderId="1" xfId="0" applyBorder="1"/>
    <xf numFmtId="0" fontId="0" fillId="0" borderId="18" xfId="0" applyBorder="1"/>
    <xf numFmtId="0" fontId="3" fillId="0" borderId="0" xfId="0" applyFont="1" applyBorder="1"/>
    <xf numFmtId="0" fontId="0" fillId="4" borderId="22" xfId="0" applyFill="1" applyBorder="1"/>
    <xf numFmtId="0" fontId="0" fillId="4" borderId="20" xfId="0" applyFill="1" applyBorder="1"/>
    <xf numFmtId="0" fontId="0" fillId="4" borderId="24" xfId="0" applyFill="1" applyBorder="1" applyAlignment="1">
      <alignment horizontal="center"/>
    </xf>
    <xf numFmtId="0" fontId="0" fillId="4" borderId="25" xfId="0" applyFill="1" applyBorder="1" applyAlignment="1">
      <alignment horizontal="center"/>
    </xf>
    <xf numFmtId="0" fontId="0" fillId="5" borderId="30" xfId="0" applyFill="1" applyBorder="1" applyAlignment="1">
      <alignment horizontal="center"/>
    </xf>
    <xf numFmtId="0" fontId="0" fillId="5" borderId="32" xfId="0" applyFill="1" applyBorder="1"/>
    <xf numFmtId="0" fontId="0" fillId="4" borderId="33" xfId="0" applyFill="1" applyBorder="1"/>
    <xf numFmtId="0" fontId="0" fillId="5" borderId="29" xfId="0" applyFill="1" applyBorder="1" applyAlignment="1">
      <alignment horizontal="center"/>
    </xf>
    <xf numFmtId="0" fontId="0" fillId="5" borderId="31" xfId="0" applyFill="1" applyBorder="1"/>
    <xf numFmtId="0" fontId="0" fillId="5" borderId="34" xfId="0" applyFill="1" applyBorder="1"/>
    <xf numFmtId="0" fontId="0" fillId="5" borderId="35" xfId="0" applyFill="1" applyBorder="1"/>
    <xf numFmtId="0" fontId="0" fillId="5" borderId="13" xfId="0" applyFill="1" applyBorder="1"/>
    <xf numFmtId="0" fontId="0" fillId="5" borderId="36" xfId="0" applyFill="1" applyBorder="1"/>
    <xf numFmtId="0" fontId="0" fillId="4" borderId="17" xfId="0" applyFill="1" applyBorder="1"/>
    <xf numFmtId="0" fontId="0" fillId="5" borderId="37" xfId="0" applyFill="1" applyBorder="1"/>
    <xf numFmtId="0" fontId="0" fillId="5" borderId="38" xfId="0" applyFill="1" applyBorder="1"/>
    <xf numFmtId="0" fontId="3" fillId="4" borderId="41" xfId="0" applyFont="1" applyFill="1" applyBorder="1"/>
    <xf numFmtId="0" fontId="3" fillId="5" borderId="40" xfId="0" applyFont="1" applyFill="1" applyBorder="1"/>
    <xf numFmtId="0" fontId="0" fillId="0" borderId="29" xfId="0" applyFill="1" applyBorder="1"/>
    <xf numFmtId="0" fontId="0" fillId="0" borderId="30" xfId="0" applyFill="1" applyBorder="1"/>
    <xf numFmtId="0" fontId="0" fillId="0" borderId="31" xfId="0" applyFill="1" applyBorder="1"/>
    <xf numFmtId="0" fontId="0" fillId="0" borderId="32" xfId="0" applyFill="1" applyBorder="1"/>
    <xf numFmtId="0" fontId="0" fillId="0" borderId="34" xfId="0" applyFill="1" applyBorder="1"/>
    <xf numFmtId="0" fontId="0" fillId="0" borderId="35" xfId="0" applyFill="1" applyBorder="1"/>
    <xf numFmtId="0" fontId="0" fillId="0" borderId="13" xfId="0" applyFill="1" applyBorder="1"/>
    <xf numFmtId="0" fontId="0" fillId="0" borderId="36" xfId="0" applyFill="1" applyBorder="1"/>
    <xf numFmtId="0" fontId="0" fillId="0" borderId="37" xfId="0" applyFill="1" applyBorder="1"/>
    <xf numFmtId="0" fontId="0" fillId="0" borderId="38" xfId="0" applyFill="1" applyBorder="1"/>
    <xf numFmtId="0" fontId="3" fillId="0" borderId="39" xfId="0" applyFont="1" applyFill="1" applyBorder="1"/>
    <xf numFmtId="0" fontId="3" fillId="0" borderId="40" xfId="0" applyFont="1" applyFill="1" applyBorder="1"/>
    <xf numFmtId="0" fontId="0" fillId="0" borderId="0" xfId="0" applyFill="1" applyBorder="1" applyAlignment="1">
      <alignment horizontal="center"/>
    </xf>
    <xf numFmtId="0" fontId="3" fillId="0" borderId="0" xfId="0" applyFont="1" applyFill="1" applyBorder="1"/>
    <xf numFmtId="0" fontId="0" fillId="0" borderId="0" xfId="0" applyFill="1"/>
    <xf numFmtId="0" fontId="0" fillId="0" borderId="28" xfId="0" applyBorder="1"/>
    <xf numFmtId="0" fontId="0" fillId="4" borderId="19" xfId="0" applyFill="1" applyBorder="1"/>
    <xf numFmtId="0" fontId="0" fillId="0" borderId="39" xfId="0" applyBorder="1"/>
    <xf numFmtId="0" fontId="0" fillId="0" borderId="40" xfId="0" applyBorder="1"/>
    <xf numFmtId="0" fontId="3" fillId="0" borderId="0" xfId="0" applyFont="1"/>
    <xf numFmtId="0" fontId="3" fillId="0" borderId="39" xfId="0" applyFont="1" applyBorder="1"/>
    <xf numFmtId="0" fontId="3" fillId="0" borderId="40" xfId="0" applyFont="1" applyBorder="1"/>
    <xf numFmtId="0" fontId="0" fillId="0" borderId="13" xfId="0" applyBorder="1"/>
    <xf numFmtId="0" fontId="0" fillId="0" borderId="37" xfId="0" applyBorder="1"/>
    <xf numFmtId="0" fontId="3" fillId="5" borderId="41" xfId="0" applyFont="1" applyFill="1" applyBorder="1"/>
    <xf numFmtId="0" fontId="0" fillId="4" borderId="37" xfId="0" applyFill="1" applyBorder="1"/>
    <xf numFmtId="0" fontId="0" fillId="4" borderId="13" xfId="0" applyFill="1" applyBorder="1"/>
    <xf numFmtId="0" fontId="3" fillId="4" borderId="40" xfId="0" applyFont="1" applyFill="1" applyBorder="1"/>
    <xf numFmtId="0" fontId="0" fillId="5" borderId="24" xfId="0" applyFill="1" applyBorder="1" applyAlignment="1">
      <alignment horizontal="center"/>
    </xf>
    <xf numFmtId="0" fontId="0" fillId="4" borderId="31" xfId="0" applyFill="1" applyBorder="1"/>
    <xf numFmtId="0" fontId="0" fillId="4" borderId="34" xfId="0" applyFill="1" applyBorder="1"/>
    <xf numFmtId="0" fontId="3" fillId="4" borderId="42" xfId="0" applyFont="1" applyFill="1" applyBorder="1"/>
    <xf numFmtId="0" fontId="3" fillId="5" borderId="42" xfId="0" applyFont="1" applyFill="1" applyBorder="1"/>
    <xf numFmtId="0" fontId="0" fillId="0" borderId="36" xfId="0" applyBorder="1"/>
    <xf numFmtId="0" fontId="0" fillId="0" borderId="38" xfId="0" applyBorder="1"/>
    <xf numFmtId="0" fontId="0" fillId="4" borderId="43" xfId="0" applyFill="1" applyBorder="1"/>
    <xf numFmtId="0" fontId="0" fillId="0" borderId="34" xfId="0" applyBorder="1"/>
    <xf numFmtId="0" fontId="0" fillId="0" borderId="35" xfId="0" applyBorder="1"/>
    <xf numFmtId="0" fontId="0" fillId="4" borderId="21" xfId="0" applyFill="1" applyBorder="1"/>
    <xf numFmtId="0" fontId="0" fillId="4" borderId="16" xfId="0" applyFill="1" applyBorder="1"/>
    <xf numFmtId="0" fontId="0" fillId="4" borderId="29" xfId="0" applyFill="1" applyBorder="1"/>
    <xf numFmtId="2" fontId="3" fillId="0" borderId="39" xfId="0" applyNumberFormat="1" applyFont="1" applyFill="1" applyBorder="1"/>
    <xf numFmtId="2" fontId="3" fillId="4" borderId="42" xfId="0" applyNumberFormat="1" applyFont="1" applyFill="1" applyBorder="1"/>
    <xf numFmtId="2" fontId="3" fillId="4" borderId="40" xfId="0" applyNumberFormat="1" applyFont="1" applyFill="1" applyBorder="1"/>
    <xf numFmtId="170" fontId="3" fillId="4" borderId="40" xfId="0" applyNumberFormat="1" applyFont="1" applyFill="1" applyBorder="1"/>
    <xf numFmtId="2" fontId="3" fillId="5" borderId="42" xfId="0" applyNumberFormat="1" applyFont="1" applyFill="1" applyBorder="1"/>
    <xf numFmtId="2" fontId="3" fillId="5" borderId="40" xfId="0" applyNumberFormat="1" applyFont="1" applyFill="1" applyBorder="1"/>
    <xf numFmtId="170" fontId="3" fillId="5" borderId="42" xfId="0" applyNumberFormat="1" applyFont="1" applyFill="1" applyBorder="1"/>
    <xf numFmtId="2" fontId="3" fillId="5" borderId="41" xfId="0" applyNumberFormat="1" applyFont="1" applyFill="1" applyBorder="1"/>
    <xf numFmtId="0" fontId="0" fillId="0" borderId="27" xfId="0" applyBorder="1"/>
    <xf numFmtId="2" fontId="0" fillId="0" borderId="15" xfId="0" applyNumberFormat="1" applyBorder="1"/>
    <xf numFmtId="170" fontId="3" fillId="0" borderId="0" xfId="0" applyNumberFormat="1" applyFont="1" applyFill="1" applyBorder="1"/>
    <xf numFmtId="2" fontId="3" fillId="0" borderId="0" xfId="0" applyNumberFormat="1" applyFont="1" applyFill="1" applyBorder="1"/>
    <xf numFmtId="0" fontId="5" fillId="0" borderId="0" xfId="0" applyFont="1" applyBorder="1"/>
    <xf numFmtId="0" fontId="0" fillId="3" borderId="44" xfId="0" applyFill="1" applyBorder="1"/>
    <xf numFmtId="0" fontId="0" fillId="3" borderId="34" xfId="0" applyFill="1" applyBorder="1"/>
    <xf numFmtId="0" fontId="0" fillId="3" borderId="26" xfId="0" applyFill="1" applyBorder="1"/>
    <xf numFmtId="0" fontId="0" fillId="3" borderId="20" xfId="0" applyFill="1" applyBorder="1"/>
    <xf numFmtId="0" fontId="0" fillId="0" borderId="23" xfId="0" applyBorder="1"/>
    <xf numFmtId="0" fontId="4" fillId="0" borderId="39" xfId="0" applyFont="1" applyBorder="1"/>
    <xf numFmtId="0" fontId="0" fillId="0" borderId="41" xfId="0" applyFill="1" applyBorder="1"/>
    <xf numFmtId="0" fontId="0" fillId="0" borderId="42" xfId="0" applyFill="1" applyBorder="1"/>
    <xf numFmtId="0" fontId="0" fillId="0" borderId="4" xfId="0" applyFill="1" applyBorder="1"/>
    <xf numFmtId="0" fontId="0" fillId="0" borderId="6" xfId="0" applyFill="1" applyBorder="1"/>
    <xf numFmtId="0" fontId="0" fillId="6" borderId="45" xfId="0" applyFill="1" applyBorder="1"/>
    <xf numFmtId="2" fontId="0" fillId="6" borderId="46" xfId="0" applyNumberFormat="1" applyFill="1" applyBorder="1"/>
    <xf numFmtId="2" fontId="0" fillId="6" borderId="14" xfId="0" applyNumberFormat="1" applyFill="1" applyBorder="1"/>
    <xf numFmtId="2" fontId="0" fillId="6" borderId="15" xfId="0" applyNumberFormat="1" applyFill="1" applyBorder="1"/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352"/>
  <sheetViews>
    <sheetView tabSelected="1" topLeftCell="P1" zoomScaleNormal="100" workbookViewId="0">
      <selection activeCell="AA23" sqref="AA23"/>
    </sheetView>
  </sheetViews>
  <sheetFormatPr baseColWidth="10" defaultRowHeight="16" x14ac:dyDescent="0.2"/>
  <cols>
    <col min="1" max="3" width="10.83203125" customWidth="1"/>
    <col min="4" max="7" width="15.83203125" customWidth="1"/>
    <col min="8" max="10" width="10.83203125" customWidth="1"/>
    <col min="11" max="15" width="15.83203125" customWidth="1"/>
    <col min="16" max="17" width="10.83203125" customWidth="1"/>
    <col min="24" max="24" width="17.5" customWidth="1"/>
    <col min="27" max="27" width="11.6640625" bestFit="1" customWidth="1"/>
  </cols>
  <sheetData>
    <row r="1" spans="1:41" x14ac:dyDescent="0.2"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</row>
    <row r="2" spans="1:41" x14ac:dyDescent="0.2">
      <c r="B2" t="s">
        <v>19</v>
      </c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</row>
    <row r="3" spans="1:41" x14ac:dyDescent="0.2">
      <c r="B3" t="s">
        <v>20</v>
      </c>
      <c r="P3" s="20"/>
      <c r="Q3" s="57"/>
      <c r="R3" s="95"/>
      <c r="S3" s="57"/>
      <c r="T3" s="57"/>
      <c r="U3" s="20"/>
      <c r="V3" s="20"/>
      <c r="W3" s="20"/>
      <c r="X3" s="20"/>
      <c r="Y3" s="20"/>
      <c r="Z3" s="20"/>
      <c r="AA3" s="20"/>
      <c r="AB3" s="20"/>
    </row>
    <row r="4" spans="1:41" x14ac:dyDescent="0.2">
      <c r="B4" t="s">
        <v>21</v>
      </c>
      <c r="P4" s="20"/>
      <c r="Q4" s="57"/>
      <c r="R4" s="57"/>
      <c r="S4" s="95"/>
      <c r="T4" s="57"/>
      <c r="U4" s="20"/>
      <c r="V4" s="20"/>
      <c r="W4" s="20"/>
      <c r="X4" s="20"/>
      <c r="Y4" s="20"/>
      <c r="Z4" s="20"/>
      <c r="AA4" s="20"/>
      <c r="AB4" s="20"/>
    </row>
    <row r="5" spans="1:41" x14ac:dyDescent="0.2">
      <c r="B5" t="s">
        <v>22</v>
      </c>
      <c r="P5" s="20"/>
      <c r="Q5" s="97" t="s">
        <v>42</v>
      </c>
      <c r="R5" s="20"/>
      <c r="S5" s="20"/>
      <c r="T5" s="20"/>
      <c r="U5" s="20"/>
      <c r="V5" s="20"/>
      <c r="W5" s="20"/>
      <c r="X5" s="97" t="s">
        <v>43</v>
      </c>
      <c r="Y5" s="20"/>
      <c r="Z5" s="20"/>
      <c r="AA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</row>
    <row r="6" spans="1:41" ht="17" thickBot="1" x14ac:dyDescent="0.25">
      <c r="B6" s="1"/>
      <c r="C6" s="1"/>
      <c r="D6" s="1"/>
      <c r="E6" s="1"/>
      <c r="F6" s="1"/>
      <c r="P6" s="20"/>
      <c r="Q6" s="20"/>
      <c r="R6" s="20"/>
      <c r="S6" s="20"/>
      <c r="T6" s="20"/>
      <c r="U6" s="20"/>
      <c r="V6" s="20"/>
      <c r="W6" s="20"/>
      <c r="X6" s="97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</row>
    <row r="7" spans="1:41" ht="17" thickBot="1" x14ac:dyDescent="0.25">
      <c r="A7" s="25" t="s">
        <v>1</v>
      </c>
      <c r="B7" s="1"/>
      <c r="C7" s="1"/>
      <c r="D7" s="1"/>
      <c r="E7" s="1"/>
      <c r="F7" s="1"/>
      <c r="G7" s="1"/>
      <c r="H7" s="20"/>
      <c r="I7" s="57" t="s">
        <v>2</v>
      </c>
      <c r="J7" s="1"/>
      <c r="K7" s="1"/>
      <c r="L7" s="1"/>
      <c r="M7" s="1"/>
      <c r="N7" s="1"/>
      <c r="O7" s="1"/>
      <c r="Q7" s="63" t="s">
        <v>4</v>
      </c>
      <c r="V7" s="20"/>
      <c r="W7" s="20"/>
      <c r="X7" s="105" t="s">
        <v>0</v>
      </c>
      <c r="Y7" s="104" t="s">
        <v>50</v>
      </c>
      <c r="Z7" s="104" t="s">
        <v>51</v>
      </c>
      <c r="AA7" s="108" t="s">
        <v>52</v>
      </c>
      <c r="AB7" s="20"/>
      <c r="AC7" s="20"/>
      <c r="AG7" s="20"/>
      <c r="AH7" s="20"/>
      <c r="AI7" s="20"/>
      <c r="AJ7" s="20"/>
      <c r="AK7" s="20"/>
      <c r="AL7" s="20"/>
      <c r="AM7" s="20"/>
      <c r="AN7" s="20"/>
    </row>
    <row r="8" spans="1:41" ht="17" thickBot="1" x14ac:dyDescent="0.25">
      <c r="A8" s="25"/>
      <c r="B8" s="44"/>
      <c r="C8" s="45"/>
      <c r="D8" s="29" t="s">
        <v>16</v>
      </c>
      <c r="E8" s="28"/>
      <c r="F8" s="33" t="s">
        <v>17</v>
      </c>
      <c r="G8" s="30"/>
      <c r="H8" s="56"/>
      <c r="I8" s="56"/>
      <c r="J8" s="44"/>
      <c r="K8" s="45"/>
      <c r="L8" s="29" t="s">
        <v>16</v>
      </c>
      <c r="M8" s="28"/>
      <c r="N8" s="33" t="s">
        <v>17</v>
      </c>
      <c r="O8" s="30"/>
      <c r="Q8" s="102" t="s">
        <v>0</v>
      </c>
      <c r="R8" s="61" t="s">
        <v>39</v>
      </c>
      <c r="S8" s="62"/>
      <c r="T8" s="61" t="s">
        <v>40</v>
      </c>
      <c r="U8" s="62"/>
      <c r="V8" s="20"/>
      <c r="W8" s="20"/>
      <c r="X8" s="16" t="s">
        <v>1</v>
      </c>
      <c r="Y8" s="2">
        <v>2</v>
      </c>
      <c r="Z8" s="2">
        <v>720</v>
      </c>
      <c r="AA8" s="109">
        <f>SUM(Y8/Z8)*100</f>
        <v>0.27777777777777779</v>
      </c>
      <c r="AB8" s="96"/>
      <c r="AC8" s="20"/>
      <c r="AG8" s="20"/>
      <c r="AH8" s="20"/>
      <c r="AI8" s="20"/>
      <c r="AJ8" s="20"/>
      <c r="AK8" s="20"/>
      <c r="AL8" s="20"/>
      <c r="AM8" s="20"/>
      <c r="AN8" s="20"/>
    </row>
    <row r="9" spans="1:41" ht="17" thickBot="1" x14ac:dyDescent="0.25">
      <c r="A9" s="1"/>
      <c r="B9" s="46" t="s">
        <v>14</v>
      </c>
      <c r="C9" s="47" t="s">
        <v>18</v>
      </c>
      <c r="D9" s="73" t="s">
        <v>30</v>
      </c>
      <c r="E9" s="32" t="s">
        <v>32</v>
      </c>
      <c r="F9" s="34" t="s">
        <v>33</v>
      </c>
      <c r="G9" s="31" t="s">
        <v>31</v>
      </c>
      <c r="H9" s="20"/>
      <c r="I9" s="20"/>
      <c r="J9" s="46" t="s">
        <v>14</v>
      </c>
      <c r="K9" s="47" t="s">
        <v>18</v>
      </c>
      <c r="L9" s="32" t="s">
        <v>30</v>
      </c>
      <c r="M9" s="79" t="s">
        <v>32</v>
      </c>
      <c r="N9" s="34" t="s">
        <v>33</v>
      </c>
      <c r="O9" s="31" t="s">
        <v>31</v>
      </c>
      <c r="Q9" s="98"/>
      <c r="R9" s="99" t="s">
        <v>12</v>
      </c>
      <c r="S9" s="100" t="s">
        <v>13</v>
      </c>
      <c r="T9" s="101" t="s">
        <v>36</v>
      </c>
      <c r="U9" s="100" t="s">
        <v>37</v>
      </c>
      <c r="V9" s="20"/>
      <c r="W9" s="20"/>
      <c r="X9" s="106" t="s">
        <v>44</v>
      </c>
      <c r="Y9" s="1">
        <v>1</v>
      </c>
      <c r="Z9" s="1">
        <v>782</v>
      </c>
      <c r="AA9" s="110">
        <f t="shared" ref="AA9:AA15" si="0">SUM(Y9/Z9)*100</f>
        <v>0.12787723785166241</v>
      </c>
      <c r="AB9" s="20"/>
      <c r="AC9" s="20"/>
      <c r="AG9" s="20"/>
      <c r="AH9" s="20"/>
      <c r="AI9" s="20"/>
      <c r="AJ9" s="20"/>
      <c r="AK9" s="20"/>
      <c r="AL9" s="20"/>
      <c r="AM9" s="20"/>
      <c r="AN9" s="20"/>
    </row>
    <row r="10" spans="1:41" x14ac:dyDescent="0.2">
      <c r="A10" s="1"/>
      <c r="B10" s="48">
        <v>1</v>
      </c>
      <c r="C10" s="49">
        <v>3</v>
      </c>
      <c r="D10" s="74"/>
      <c r="E10" s="27">
        <v>1</v>
      </c>
      <c r="F10" s="35"/>
      <c r="G10" s="36"/>
      <c r="H10" s="20"/>
      <c r="I10" s="20"/>
      <c r="J10" s="80">
        <v>1</v>
      </c>
      <c r="K10" s="81">
        <v>4</v>
      </c>
      <c r="L10" s="84">
        <v>1</v>
      </c>
      <c r="M10" s="60"/>
      <c r="N10" s="35">
        <v>1</v>
      </c>
      <c r="O10" s="36"/>
      <c r="Q10" s="9" t="s">
        <v>1</v>
      </c>
      <c r="R10" s="4">
        <v>79.400000000000006</v>
      </c>
      <c r="S10" s="21">
        <v>20.6</v>
      </c>
      <c r="T10" s="24">
        <v>88.9</v>
      </c>
      <c r="U10" s="21">
        <v>11.1</v>
      </c>
      <c r="V10" s="20"/>
      <c r="W10" s="20"/>
      <c r="X10" s="106" t="s">
        <v>45</v>
      </c>
      <c r="Y10" s="1">
        <v>2</v>
      </c>
      <c r="Z10" s="1">
        <v>591</v>
      </c>
      <c r="AA10" s="110">
        <f t="shared" si="0"/>
        <v>0.33840947546531303</v>
      </c>
      <c r="AB10" s="20"/>
      <c r="AC10" s="20"/>
      <c r="AG10" s="20"/>
      <c r="AH10" s="20"/>
      <c r="AI10" s="20"/>
      <c r="AJ10" s="20"/>
      <c r="AK10" s="20"/>
      <c r="AL10" s="20"/>
      <c r="AM10" s="20"/>
      <c r="AN10" s="20"/>
    </row>
    <row r="11" spans="1:41" ht="17" thickBot="1" x14ac:dyDescent="0.25">
      <c r="A11" s="1"/>
      <c r="B11" s="50">
        <v>1</v>
      </c>
      <c r="C11" s="51">
        <v>4</v>
      </c>
      <c r="D11" s="70">
        <v>1</v>
      </c>
      <c r="E11" s="26"/>
      <c r="F11" s="37">
        <v>1</v>
      </c>
      <c r="G11" s="38"/>
      <c r="H11" s="20"/>
      <c r="I11" s="20"/>
      <c r="J11" s="66">
        <v>1</v>
      </c>
      <c r="K11" s="77">
        <v>3</v>
      </c>
      <c r="L11" s="70">
        <v>1</v>
      </c>
      <c r="M11" s="82"/>
      <c r="N11" s="37">
        <v>1</v>
      </c>
      <c r="O11" s="38"/>
      <c r="Q11" s="10" t="s">
        <v>2</v>
      </c>
      <c r="R11" s="6">
        <v>93.2</v>
      </c>
      <c r="S11" s="22">
        <v>6.8</v>
      </c>
      <c r="T11" s="93">
        <v>83.6</v>
      </c>
      <c r="U11" s="22">
        <v>16.399999999999999</v>
      </c>
      <c r="V11" s="20"/>
      <c r="W11" s="20"/>
      <c r="X11" s="107" t="s">
        <v>46</v>
      </c>
      <c r="Y11" s="59">
        <v>0</v>
      </c>
      <c r="Z11" s="59">
        <v>64</v>
      </c>
      <c r="AA11" s="111">
        <f t="shared" si="0"/>
        <v>0</v>
      </c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</row>
    <row r="12" spans="1:41" x14ac:dyDescent="0.2">
      <c r="A12" s="1"/>
      <c r="B12" s="50">
        <v>1</v>
      </c>
      <c r="C12" s="51">
        <v>3</v>
      </c>
      <c r="D12" s="70"/>
      <c r="E12" s="26">
        <v>1</v>
      </c>
      <c r="F12" s="37"/>
      <c r="G12" s="38"/>
      <c r="H12" s="20"/>
      <c r="I12" s="20"/>
      <c r="J12" s="66">
        <v>1</v>
      </c>
      <c r="K12" s="77">
        <v>4</v>
      </c>
      <c r="L12" s="70">
        <v>1</v>
      </c>
      <c r="M12" s="82"/>
      <c r="N12" s="37">
        <v>1</v>
      </c>
      <c r="O12" s="38"/>
      <c r="V12" s="20"/>
      <c r="W12" s="20"/>
      <c r="X12" s="106" t="s">
        <v>2</v>
      </c>
      <c r="Y12" s="1">
        <v>19</v>
      </c>
      <c r="Z12" s="1">
        <v>730</v>
      </c>
      <c r="AA12" s="110">
        <f t="shared" si="0"/>
        <v>2.6027397260273974</v>
      </c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</row>
    <row r="13" spans="1:41" x14ac:dyDescent="0.2">
      <c r="A13" s="1"/>
      <c r="B13" s="50">
        <v>1</v>
      </c>
      <c r="C13" s="51">
        <v>3</v>
      </c>
      <c r="D13" s="70">
        <v>1</v>
      </c>
      <c r="E13" s="26"/>
      <c r="F13" s="37">
        <v>1</v>
      </c>
      <c r="G13" s="38"/>
      <c r="H13" s="20"/>
      <c r="I13" s="20"/>
      <c r="J13" s="66">
        <v>1</v>
      </c>
      <c r="K13" s="77">
        <v>3</v>
      </c>
      <c r="L13" s="70">
        <v>1</v>
      </c>
      <c r="M13" s="82"/>
      <c r="N13" s="37">
        <v>1</v>
      </c>
      <c r="O13" s="38"/>
      <c r="V13" s="20"/>
      <c r="W13" s="20"/>
      <c r="X13" s="106" t="s">
        <v>47</v>
      </c>
      <c r="Y13" s="1">
        <v>14</v>
      </c>
      <c r="Z13" s="1">
        <v>585</v>
      </c>
      <c r="AA13" s="110">
        <f t="shared" si="0"/>
        <v>2.3931623931623935</v>
      </c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</row>
    <row r="14" spans="1:41" ht="17" thickBot="1" x14ac:dyDescent="0.25">
      <c r="A14" s="1"/>
      <c r="B14" s="50">
        <v>1</v>
      </c>
      <c r="C14" s="51">
        <v>3</v>
      </c>
      <c r="D14" s="70">
        <v>1</v>
      </c>
      <c r="E14" s="26"/>
      <c r="F14" s="37">
        <v>1</v>
      </c>
      <c r="G14" s="38"/>
      <c r="H14" s="20"/>
      <c r="I14" s="20"/>
      <c r="J14" s="66">
        <v>1</v>
      </c>
      <c r="K14" s="77">
        <v>3</v>
      </c>
      <c r="L14" s="70">
        <v>1</v>
      </c>
      <c r="M14" s="82"/>
      <c r="N14" s="37">
        <v>1</v>
      </c>
      <c r="O14" s="38"/>
      <c r="Q14" t="s">
        <v>38</v>
      </c>
      <c r="V14" s="20"/>
      <c r="W14" s="20"/>
      <c r="X14" s="106" t="s">
        <v>48</v>
      </c>
      <c r="Y14" s="1">
        <v>13</v>
      </c>
      <c r="Z14" s="1">
        <v>457</v>
      </c>
      <c r="AA14" s="110">
        <f t="shared" si="0"/>
        <v>2.8446389496717726</v>
      </c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</row>
    <row r="15" spans="1:41" ht="17" thickBot="1" x14ac:dyDescent="0.25">
      <c r="A15" s="1"/>
      <c r="B15" s="50">
        <v>1</v>
      </c>
      <c r="C15" s="51">
        <v>3</v>
      </c>
      <c r="D15" s="70"/>
      <c r="E15" s="26">
        <v>1</v>
      </c>
      <c r="F15" s="37"/>
      <c r="G15" s="38"/>
      <c r="H15" s="20"/>
      <c r="I15" s="20"/>
      <c r="J15" s="66">
        <v>1</v>
      </c>
      <c r="K15" s="77">
        <v>3</v>
      </c>
      <c r="L15" s="70">
        <v>1</v>
      </c>
      <c r="M15" s="82"/>
      <c r="N15" s="37">
        <v>1</v>
      </c>
      <c r="O15" s="38"/>
      <c r="Q15" s="102" t="s">
        <v>0</v>
      </c>
      <c r="R15" s="103" t="s">
        <v>39</v>
      </c>
      <c r="S15" s="62"/>
      <c r="T15" s="103" t="s">
        <v>40</v>
      </c>
      <c r="U15" s="62"/>
      <c r="V15" s="20"/>
      <c r="W15" s="20"/>
      <c r="X15" s="107" t="s">
        <v>49</v>
      </c>
      <c r="Y15" s="59">
        <v>3</v>
      </c>
      <c r="Z15" s="59">
        <v>140</v>
      </c>
      <c r="AA15" s="111">
        <f t="shared" si="0"/>
        <v>2.1428571428571428</v>
      </c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</row>
    <row r="16" spans="1:41" x14ac:dyDescent="0.2">
      <c r="A16" s="1"/>
      <c r="B16" s="50">
        <v>1</v>
      </c>
      <c r="C16" s="51">
        <v>3</v>
      </c>
      <c r="D16" s="70"/>
      <c r="E16" s="26">
        <v>1</v>
      </c>
      <c r="F16" s="37"/>
      <c r="G16" s="38"/>
      <c r="H16" s="20"/>
      <c r="I16" s="20"/>
      <c r="J16" s="66">
        <v>1</v>
      </c>
      <c r="K16" s="77">
        <v>3</v>
      </c>
      <c r="L16" s="70">
        <v>1</v>
      </c>
      <c r="M16" s="82"/>
      <c r="N16" s="37">
        <v>1</v>
      </c>
      <c r="O16" s="38"/>
      <c r="Q16" s="98"/>
      <c r="R16" s="99" t="s">
        <v>12</v>
      </c>
      <c r="S16" s="100" t="s">
        <v>13</v>
      </c>
      <c r="T16" s="101" t="s">
        <v>36</v>
      </c>
      <c r="U16" s="100" t="s">
        <v>37</v>
      </c>
      <c r="V16" s="20"/>
      <c r="W16" s="20"/>
      <c r="X16" s="20"/>
      <c r="Y16" s="20"/>
      <c r="Z16" s="20"/>
      <c r="AA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</row>
    <row r="17" spans="1:41" x14ac:dyDescent="0.2">
      <c r="A17" s="1"/>
      <c r="B17" s="50">
        <v>1</v>
      </c>
      <c r="C17" s="51">
        <v>3</v>
      </c>
      <c r="D17" s="70">
        <v>1</v>
      </c>
      <c r="E17" s="26"/>
      <c r="F17" s="37">
        <v>1</v>
      </c>
      <c r="G17" s="38"/>
      <c r="H17" s="20"/>
      <c r="I17" s="20"/>
      <c r="J17" s="66">
        <v>1</v>
      </c>
      <c r="K17" s="77">
        <v>3</v>
      </c>
      <c r="L17" s="70">
        <v>1</v>
      </c>
      <c r="M17" s="82"/>
      <c r="N17" s="37">
        <v>1</v>
      </c>
      <c r="O17" s="38"/>
      <c r="Q17" s="9" t="s">
        <v>1</v>
      </c>
      <c r="R17" s="4">
        <v>0.25</v>
      </c>
      <c r="S17" s="21">
        <v>0.06</v>
      </c>
      <c r="T17" s="24">
        <v>0.22</v>
      </c>
      <c r="U17" s="21">
        <v>0.03</v>
      </c>
      <c r="V17" s="20"/>
      <c r="W17" s="20"/>
      <c r="X17" s="20"/>
      <c r="Y17" s="20"/>
      <c r="Z17" s="20"/>
      <c r="AA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</row>
    <row r="18" spans="1:41" ht="17" thickBot="1" x14ac:dyDescent="0.25">
      <c r="A18" s="1"/>
      <c r="B18" s="50">
        <v>1</v>
      </c>
      <c r="C18" s="51">
        <v>3</v>
      </c>
      <c r="D18" s="70">
        <v>1</v>
      </c>
      <c r="E18" s="26"/>
      <c r="F18" s="37">
        <v>1</v>
      </c>
      <c r="G18" s="38"/>
      <c r="H18" s="20"/>
      <c r="I18" s="20"/>
      <c r="J18" s="66">
        <v>1</v>
      </c>
      <c r="K18" s="77">
        <v>3</v>
      </c>
      <c r="L18" s="70">
        <v>1</v>
      </c>
      <c r="M18" s="82"/>
      <c r="N18" s="37">
        <v>1</v>
      </c>
      <c r="O18" s="38"/>
      <c r="Q18" s="10" t="s">
        <v>2</v>
      </c>
      <c r="R18" s="6">
        <v>2.42</v>
      </c>
      <c r="S18" s="22">
        <v>0.18</v>
      </c>
      <c r="T18" s="93">
        <v>2.0299999999999998</v>
      </c>
      <c r="U18" s="94">
        <v>0.4</v>
      </c>
      <c r="V18" s="20"/>
      <c r="W18" s="20"/>
      <c r="X18" s="20"/>
      <c r="Y18" s="20"/>
      <c r="Z18" s="20"/>
      <c r="AA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</row>
    <row r="19" spans="1:41" x14ac:dyDescent="0.2">
      <c r="A19" s="1"/>
      <c r="B19" s="50">
        <v>1</v>
      </c>
      <c r="C19" s="51">
        <v>3</v>
      </c>
      <c r="D19" s="70">
        <v>1</v>
      </c>
      <c r="E19" s="26"/>
      <c r="F19" s="37">
        <v>1</v>
      </c>
      <c r="G19" s="38"/>
      <c r="H19" s="20"/>
      <c r="I19" s="20"/>
      <c r="J19" s="66">
        <v>1</v>
      </c>
      <c r="K19" s="77">
        <v>3</v>
      </c>
      <c r="L19" s="70">
        <v>1</v>
      </c>
      <c r="M19" s="82"/>
      <c r="N19" s="37">
        <v>1</v>
      </c>
      <c r="O19" s="38"/>
      <c r="V19" s="20"/>
      <c r="W19" s="20"/>
      <c r="X19" s="20"/>
      <c r="Y19" s="20"/>
      <c r="Z19" s="20"/>
      <c r="AA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</row>
    <row r="20" spans="1:41" x14ac:dyDescent="0.2">
      <c r="A20" s="1"/>
      <c r="B20" s="50">
        <v>1</v>
      </c>
      <c r="C20" s="51">
        <v>3</v>
      </c>
      <c r="D20" s="70">
        <v>1</v>
      </c>
      <c r="E20" s="26"/>
      <c r="F20" s="37">
        <v>1</v>
      </c>
      <c r="G20" s="38"/>
      <c r="H20" s="20"/>
      <c r="I20" s="20"/>
      <c r="J20" s="66">
        <v>1</v>
      </c>
      <c r="K20" s="77">
        <v>4</v>
      </c>
      <c r="L20" s="70">
        <v>1</v>
      </c>
      <c r="M20" s="82"/>
      <c r="N20" s="37">
        <v>1</v>
      </c>
      <c r="O20" s="38"/>
      <c r="V20" s="20"/>
      <c r="W20" s="20"/>
      <c r="X20" s="20"/>
      <c r="Y20" s="20"/>
      <c r="Z20" s="20"/>
      <c r="AA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</row>
    <row r="21" spans="1:41" x14ac:dyDescent="0.2">
      <c r="A21" s="1"/>
      <c r="B21" s="50">
        <v>1</v>
      </c>
      <c r="C21" s="51">
        <v>3</v>
      </c>
      <c r="D21" s="70">
        <v>1</v>
      </c>
      <c r="E21" s="26"/>
      <c r="F21" s="37">
        <v>1</v>
      </c>
      <c r="G21" s="38"/>
      <c r="H21" s="20"/>
      <c r="I21" s="20"/>
      <c r="J21" s="66">
        <v>1</v>
      </c>
      <c r="K21" s="77">
        <v>3</v>
      </c>
      <c r="L21" s="70">
        <v>1</v>
      </c>
      <c r="M21" s="82"/>
      <c r="N21" s="37">
        <v>1</v>
      </c>
      <c r="O21" s="38"/>
      <c r="Q21" s="97" t="s">
        <v>41</v>
      </c>
      <c r="W21" s="1"/>
      <c r="X21" s="1"/>
      <c r="Y21" s="1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</row>
    <row r="22" spans="1:41" x14ac:dyDescent="0.2">
      <c r="A22" s="1"/>
      <c r="B22" s="50">
        <v>1</v>
      </c>
      <c r="C22" s="51">
        <v>3</v>
      </c>
      <c r="D22" s="70">
        <v>1</v>
      </c>
      <c r="E22" s="26"/>
      <c r="F22" s="37">
        <v>1</v>
      </c>
      <c r="G22" s="38"/>
      <c r="H22" s="20"/>
      <c r="I22" s="20"/>
      <c r="J22" s="66">
        <v>1</v>
      </c>
      <c r="K22" s="77">
        <v>4</v>
      </c>
      <c r="L22" s="70">
        <v>1</v>
      </c>
      <c r="M22" s="82"/>
      <c r="N22" s="37">
        <v>1</v>
      </c>
      <c r="O22" s="38"/>
      <c r="Q22" s="97"/>
      <c r="W22" s="1"/>
      <c r="X22" s="1"/>
      <c r="Y22" s="1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</row>
    <row r="23" spans="1:41" ht="17" thickBot="1" x14ac:dyDescent="0.25">
      <c r="A23" s="1"/>
      <c r="B23" s="50">
        <v>1</v>
      </c>
      <c r="C23" s="51">
        <v>3</v>
      </c>
      <c r="D23" s="70">
        <v>1</v>
      </c>
      <c r="E23" s="26"/>
      <c r="F23" s="37">
        <v>1</v>
      </c>
      <c r="G23" s="38"/>
      <c r="H23" s="20"/>
      <c r="I23" s="20"/>
      <c r="J23" s="66">
        <v>1</v>
      </c>
      <c r="K23" s="77">
        <v>3</v>
      </c>
      <c r="L23" s="70">
        <v>1</v>
      </c>
      <c r="M23" s="82"/>
      <c r="N23" s="37">
        <v>1</v>
      </c>
      <c r="O23" s="38"/>
      <c r="Q23" t="s">
        <v>11</v>
      </c>
      <c r="W23" s="1"/>
      <c r="X23" s="1"/>
      <c r="Y23" s="1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</row>
    <row r="24" spans="1:41" x14ac:dyDescent="0.2">
      <c r="A24" s="1"/>
      <c r="B24" s="50">
        <v>1</v>
      </c>
      <c r="C24" s="51">
        <v>3</v>
      </c>
      <c r="D24" s="70">
        <v>1</v>
      </c>
      <c r="E24" s="26"/>
      <c r="F24" s="37">
        <v>1</v>
      </c>
      <c r="G24" s="38"/>
      <c r="H24" s="20"/>
      <c r="I24" s="20"/>
      <c r="J24" s="66">
        <v>1</v>
      </c>
      <c r="K24" s="77">
        <v>3</v>
      </c>
      <c r="L24" s="70">
        <v>1</v>
      </c>
      <c r="M24" s="82"/>
      <c r="N24" s="37">
        <v>1</v>
      </c>
      <c r="O24" s="38"/>
      <c r="Q24" s="8" t="s">
        <v>0</v>
      </c>
      <c r="R24" s="16"/>
      <c r="S24" s="11"/>
      <c r="T24" s="8"/>
      <c r="U24" s="23"/>
      <c r="V24" s="3"/>
      <c r="W24" s="20"/>
      <c r="X24" s="20"/>
      <c r="Y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</row>
    <row r="25" spans="1:41" x14ac:dyDescent="0.2">
      <c r="A25" s="1"/>
      <c r="B25" s="50">
        <v>1</v>
      </c>
      <c r="C25" s="51">
        <v>3</v>
      </c>
      <c r="D25" s="70"/>
      <c r="E25" s="26">
        <v>1</v>
      </c>
      <c r="F25" s="37"/>
      <c r="G25" s="38"/>
      <c r="H25" s="20"/>
      <c r="I25" s="20"/>
      <c r="J25" s="66">
        <v>1</v>
      </c>
      <c r="K25" s="77">
        <v>3</v>
      </c>
      <c r="L25" s="70"/>
      <c r="M25" s="82">
        <v>1</v>
      </c>
      <c r="N25" s="37"/>
      <c r="O25" s="38"/>
      <c r="Q25" s="14"/>
      <c r="R25" s="17" t="s">
        <v>3</v>
      </c>
      <c r="S25" s="15" t="s">
        <v>5</v>
      </c>
      <c r="T25" s="14" t="s">
        <v>6</v>
      </c>
      <c r="U25" s="17" t="s">
        <v>8</v>
      </c>
      <c r="V25" s="15" t="s">
        <v>10</v>
      </c>
      <c r="W25" s="1"/>
      <c r="X25" s="1"/>
      <c r="Y25" s="1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</row>
    <row r="26" spans="1:41" x14ac:dyDescent="0.2">
      <c r="A26" s="1"/>
      <c r="B26" s="50">
        <v>1</v>
      </c>
      <c r="C26" s="51">
        <v>4</v>
      </c>
      <c r="D26" s="70">
        <v>1</v>
      </c>
      <c r="E26" s="26"/>
      <c r="F26" s="37">
        <v>1</v>
      </c>
      <c r="G26" s="38"/>
      <c r="H26" s="20"/>
      <c r="I26" s="20"/>
      <c r="J26" s="66">
        <v>1</v>
      </c>
      <c r="K26" s="77">
        <v>4</v>
      </c>
      <c r="L26" s="70">
        <v>1</v>
      </c>
      <c r="M26" s="82"/>
      <c r="N26" s="37"/>
      <c r="O26" s="38">
        <v>1</v>
      </c>
      <c r="Q26" s="9" t="s">
        <v>1</v>
      </c>
      <c r="R26" s="18">
        <v>124</v>
      </c>
      <c r="S26" s="12">
        <f>SUM(S17)</f>
        <v>0.06</v>
      </c>
      <c r="T26" s="9">
        <v>4</v>
      </c>
      <c r="U26" s="4">
        <f>SUM(T26/R26)*100</f>
        <v>3.225806451612903</v>
      </c>
      <c r="V26" s="5">
        <f>SUM(T26/S26)*100</f>
        <v>6666.666666666667</v>
      </c>
      <c r="W26" s="1"/>
      <c r="X26" s="1"/>
      <c r="Y26" s="1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</row>
    <row r="27" spans="1:41" ht="17" thickBot="1" x14ac:dyDescent="0.25">
      <c r="A27" s="1"/>
      <c r="B27" s="50">
        <v>1</v>
      </c>
      <c r="C27" s="51">
        <v>3</v>
      </c>
      <c r="D27" s="70">
        <v>1</v>
      </c>
      <c r="E27" s="26"/>
      <c r="F27" s="37">
        <v>1</v>
      </c>
      <c r="G27" s="38"/>
      <c r="H27" s="20"/>
      <c r="I27" s="20"/>
      <c r="J27" s="66">
        <v>1</v>
      </c>
      <c r="K27" s="77">
        <v>3</v>
      </c>
      <c r="L27" s="70">
        <v>1</v>
      </c>
      <c r="M27" s="82"/>
      <c r="N27" s="37"/>
      <c r="O27" s="38">
        <v>1</v>
      </c>
      <c r="Q27" s="10" t="s">
        <v>2</v>
      </c>
      <c r="R27" s="19">
        <v>220</v>
      </c>
      <c r="S27" s="13">
        <f>SUM(S18)</f>
        <v>0.18</v>
      </c>
      <c r="T27" s="10">
        <v>8</v>
      </c>
      <c r="U27" s="6">
        <f>SUM(T27/R27)*100</f>
        <v>3.6363636363636362</v>
      </c>
      <c r="V27" s="7">
        <f>SUM(T27/S27)*100</f>
        <v>4444.4444444444443</v>
      </c>
      <c r="W27" s="1"/>
      <c r="X27" s="1"/>
      <c r="Y27" s="1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</row>
    <row r="28" spans="1:41" x14ac:dyDescent="0.2">
      <c r="A28" s="1"/>
      <c r="B28" s="50">
        <v>1</v>
      </c>
      <c r="C28" s="51">
        <v>3</v>
      </c>
      <c r="D28" s="70">
        <v>1</v>
      </c>
      <c r="E28" s="26"/>
      <c r="F28" s="37">
        <v>1</v>
      </c>
      <c r="G28" s="38"/>
      <c r="H28" s="20"/>
      <c r="I28" s="20"/>
      <c r="J28" s="66">
        <v>1</v>
      </c>
      <c r="K28" s="77">
        <v>3</v>
      </c>
      <c r="L28" s="70">
        <v>1</v>
      </c>
      <c r="M28" s="82"/>
      <c r="N28" s="37">
        <v>1</v>
      </c>
      <c r="O28" s="38"/>
      <c r="W28" s="1"/>
      <c r="X28" s="1"/>
      <c r="Y28" s="1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</row>
    <row r="29" spans="1:41" x14ac:dyDescent="0.2">
      <c r="A29" s="1"/>
      <c r="B29" s="50">
        <v>1</v>
      </c>
      <c r="C29" s="51">
        <v>3</v>
      </c>
      <c r="D29" s="70">
        <v>1</v>
      </c>
      <c r="E29" s="26"/>
      <c r="F29" s="37">
        <v>1</v>
      </c>
      <c r="G29" s="38"/>
      <c r="H29" s="20"/>
      <c r="I29" s="20"/>
      <c r="J29" s="66">
        <v>1</v>
      </c>
      <c r="K29" s="77">
        <v>3</v>
      </c>
      <c r="L29" s="70">
        <v>1</v>
      </c>
      <c r="M29" s="82"/>
      <c r="N29" s="37"/>
      <c r="O29" s="38">
        <v>1</v>
      </c>
      <c r="Q29" t="s">
        <v>7</v>
      </c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</row>
    <row r="30" spans="1:41" x14ac:dyDescent="0.2">
      <c r="A30" s="1"/>
      <c r="B30" s="50">
        <v>1</v>
      </c>
      <c r="C30" s="51">
        <v>3</v>
      </c>
      <c r="D30" s="70">
        <v>1</v>
      </c>
      <c r="E30" s="26"/>
      <c r="F30" s="37">
        <v>1</v>
      </c>
      <c r="G30" s="38"/>
      <c r="H30" s="20"/>
      <c r="I30" s="20"/>
      <c r="J30" s="66">
        <v>1</v>
      </c>
      <c r="K30" s="77">
        <v>3</v>
      </c>
      <c r="L30" s="70"/>
      <c r="M30" s="82">
        <v>1</v>
      </c>
      <c r="N30" s="37"/>
      <c r="O30" s="38"/>
      <c r="Q30" t="s">
        <v>9</v>
      </c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</row>
    <row r="31" spans="1:41" x14ac:dyDescent="0.2">
      <c r="A31" s="1"/>
      <c r="B31" s="50">
        <v>1</v>
      </c>
      <c r="C31" s="51">
        <v>3</v>
      </c>
      <c r="D31" s="70"/>
      <c r="E31" s="26">
        <v>1</v>
      </c>
      <c r="F31" s="37"/>
      <c r="G31" s="38"/>
      <c r="H31" s="20"/>
      <c r="I31" s="20"/>
      <c r="J31" s="66">
        <v>1</v>
      </c>
      <c r="K31" s="77">
        <v>3</v>
      </c>
      <c r="L31" s="70">
        <v>1</v>
      </c>
      <c r="M31" s="82"/>
      <c r="N31" s="37">
        <v>1</v>
      </c>
      <c r="O31" s="38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</row>
    <row r="32" spans="1:41" x14ac:dyDescent="0.2">
      <c r="A32" s="1"/>
      <c r="B32" s="50">
        <v>1</v>
      </c>
      <c r="C32" s="51">
        <v>4</v>
      </c>
      <c r="D32" s="70">
        <v>1</v>
      </c>
      <c r="E32" s="26"/>
      <c r="F32" s="37"/>
      <c r="G32" s="38">
        <v>1</v>
      </c>
      <c r="H32" s="20"/>
      <c r="I32" s="20"/>
      <c r="J32" s="66">
        <v>1</v>
      </c>
      <c r="K32" s="77">
        <v>4</v>
      </c>
      <c r="L32" s="70">
        <v>1</v>
      </c>
      <c r="M32" s="82"/>
      <c r="N32" s="37">
        <v>1</v>
      </c>
      <c r="O32" s="38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</row>
    <row r="33" spans="1:41" x14ac:dyDescent="0.2">
      <c r="A33" s="1"/>
      <c r="B33" s="50">
        <v>1</v>
      </c>
      <c r="C33" s="51">
        <v>4</v>
      </c>
      <c r="D33" s="70">
        <v>1</v>
      </c>
      <c r="E33" s="26"/>
      <c r="F33" s="37">
        <v>1</v>
      </c>
      <c r="G33" s="38"/>
      <c r="H33" s="20"/>
      <c r="I33" s="20"/>
      <c r="J33" s="66">
        <v>1</v>
      </c>
      <c r="K33" s="77">
        <v>3</v>
      </c>
      <c r="L33" s="70">
        <v>1</v>
      </c>
      <c r="M33" s="82"/>
      <c r="N33" s="37">
        <v>1</v>
      </c>
      <c r="O33" s="38"/>
      <c r="Q33" s="97"/>
      <c r="R33" s="20"/>
      <c r="S33" s="20"/>
      <c r="T33" s="20"/>
      <c r="W33" s="20"/>
      <c r="X33" s="20"/>
      <c r="Y33" s="20"/>
      <c r="Z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</row>
    <row r="34" spans="1:41" x14ac:dyDescent="0.2">
      <c r="A34" s="1"/>
      <c r="B34" s="50">
        <v>1</v>
      </c>
      <c r="C34" s="51">
        <v>3</v>
      </c>
      <c r="D34" s="70">
        <v>1</v>
      </c>
      <c r="E34" s="26"/>
      <c r="F34" s="37">
        <v>1</v>
      </c>
      <c r="G34" s="38"/>
      <c r="H34" s="20"/>
      <c r="I34" s="20"/>
      <c r="J34" s="66">
        <v>1</v>
      </c>
      <c r="K34" s="77">
        <v>3</v>
      </c>
      <c r="L34" s="70">
        <v>1</v>
      </c>
      <c r="M34" s="82"/>
      <c r="N34" s="37">
        <v>1</v>
      </c>
      <c r="O34" s="38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</row>
    <row r="35" spans="1:41" x14ac:dyDescent="0.2">
      <c r="A35" s="1"/>
      <c r="B35" s="50">
        <v>1</v>
      </c>
      <c r="C35" s="51">
        <v>3</v>
      </c>
      <c r="D35" s="70">
        <v>1</v>
      </c>
      <c r="E35" s="26"/>
      <c r="F35" s="37">
        <v>1</v>
      </c>
      <c r="G35" s="38"/>
      <c r="H35" s="20"/>
      <c r="I35" s="20"/>
      <c r="J35" s="66">
        <v>1</v>
      </c>
      <c r="K35" s="77">
        <v>4</v>
      </c>
      <c r="L35" s="70">
        <v>1</v>
      </c>
      <c r="M35" s="82"/>
      <c r="N35" s="37">
        <v>1</v>
      </c>
      <c r="O35" s="38"/>
      <c r="P35" s="20"/>
      <c r="Q35" s="20"/>
      <c r="U35" s="20"/>
      <c r="V35" s="20"/>
      <c r="X35" s="20"/>
      <c r="Y35" s="20"/>
      <c r="Z35" s="20"/>
    </row>
    <row r="36" spans="1:41" x14ac:dyDescent="0.2">
      <c r="A36" s="1"/>
      <c r="B36" s="50">
        <v>1</v>
      </c>
      <c r="C36" s="51">
        <v>3</v>
      </c>
      <c r="D36" s="70">
        <v>1</v>
      </c>
      <c r="E36" s="26"/>
      <c r="F36" s="37">
        <v>1</v>
      </c>
      <c r="G36" s="38"/>
      <c r="H36" s="20"/>
      <c r="I36" s="20"/>
      <c r="J36" s="66">
        <v>1</v>
      </c>
      <c r="K36" s="77">
        <v>3</v>
      </c>
      <c r="L36" s="70">
        <v>1</v>
      </c>
      <c r="M36" s="82"/>
      <c r="N36" s="37">
        <v>1</v>
      </c>
      <c r="O36" s="38"/>
      <c r="P36" s="20"/>
      <c r="Q36" s="20"/>
      <c r="U36" s="96"/>
      <c r="V36" s="20"/>
      <c r="Z36" s="20"/>
      <c r="AA36" s="20"/>
    </row>
    <row r="37" spans="1:41" x14ac:dyDescent="0.2">
      <c r="A37" s="1"/>
      <c r="B37" s="50">
        <v>1</v>
      </c>
      <c r="C37" s="51">
        <v>3</v>
      </c>
      <c r="D37" s="70"/>
      <c r="E37" s="26">
        <v>1</v>
      </c>
      <c r="F37" s="37"/>
      <c r="G37" s="38"/>
      <c r="H37" s="20"/>
      <c r="I37" s="20"/>
      <c r="J37" s="66">
        <v>1</v>
      </c>
      <c r="K37" s="77">
        <v>3</v>
      </c>
      <c r="L37" s="70">
        <v>1</v>
      </c>
      <c r="M37" s="82"/>
      <c r="N37" s="37"/>
      <c r="O37" s="38">
        <v>1</v>
      </c>
      <c r="P37" s="20"/>
      <c r="Q37" s="20"/>
      <c r="U37" s="20"/>
      <c r="V37" s="20"/>
      <c r="Z37" s="20"/>
      <c r="AA37" s="20"/>
    </row>
    <row r="38" spans="1:41" x14ac:dyDescent="0.2">
      <c r="A38" s="1"/>
      <c r="B38" s="50">
        <v>1</v>
      </c>
      <c r="C38" s="51">
        <v>3</v>
      </c>
      <c r="D38" s="70">
        <v>1</v>
      </c>
      <c r="E38" s="26"/>
      <c r="F38" s="37">
        <v>1</v>
      </c>
      <c r="G38" s="38"/>
      <c r="H38" s="20"/>
      <c r="I38" s="20"/>
      <c r="J38" s="66">
        <v>1</v>
      </c>
      <c r="K38" s="77">
        <v>3</v>
      </c>
      <c r="L38" s="70">
        <v>1</v>
      </c>
      <c r="M38" s="82"/>
      <c r="N38" s="37">
        <v>1</v>
      </c>
      <c r="O38" s="38"/>
      <c r="P38" s="20"/>
      <c r="Q38" s="20"/>
      <c r="U38" s="20"/>
      <c r="V38" s="20"/>
      <c r="Z38" s="20"/>
      <c r="AA38" s="20"/>
    </row>
    <row r="39" spans="1:41" x14ac:dyDescent="0.2">
      <c r="A39" s="1"/>
      <c r="B39" s="50">
        <v>1</v>
      </c>
      <c r="C39" s="51">
        <v>3</v>
      </c>
      <c r="D39" s="70">
        <v>1</v>
      </c>
      <c r="E39" s="26"/>
      <c r="F39" s="37"/>
      <c r="G39" s="38">
        <v>1</v>
      </c>
      <c r="H39" s="20"/>
      <c r="I39" s="20"/>
      <c r="J39" s="66">
        <v>1</v>
      </c>
      <c r="K39" s="77">
        <v>4</v>
      </c>
      <c r="L39" s="70">
        <v>1</v>
      </c>
      <c r="M39" s="82"/>
      <c r="N39" s="37">
        <v>1</v>
      </c>
      <c r="O39" s="38"/>
      <c r="P39" s="20"/>
      <c r="Q39" s="20"/>
      <c r="U39" s="20"/>
      <c r="V39" s="20"/>
      <c r="W39" s="20"/>
      <c r="Z39" s="20"/>
      <c r="AA39" s="20"/>
    </row>
    <row r="40" spans="1:41" x14ac:dyDescent="0.2">
      <c r="A40" s="1"/>
      <c r="B40" s="50">
        <v>1</v>
      </c>
      <c r="C40" s="51">
        <v>3</v>
      </c>
      <c r="D40" s="70">
        <v>1</v>
      </c>
      <c r="E40" s="26"/>
      <c r="F40" s="37"/>
      <c r="G40" s="38">
        <v>1</v>
      </c>
      <c r="H40" s="20"/>
      <c r="I40" s="20"/>
      <c r="J40" s="66">
        <v>1</v>
      </c>
      <c r="K40" s="77">
        <v>3</v>
      </c>
      <c r="L40" s="70">
        <v>1</v>
      </c>
      <c r="M40" s="82"/>
      <c r="N40" s="37">
        <v>1</v>
      </c>
      <c r="O40" s="38"/>
      <c r="P40" s="20"/>
      <c r="Q40" s="20"/>
      <c r="U40" s="20"/>
      <c r="V40" s="20"/>
      <c r="W40" s="20"/>
      <c r="X40" s="20"/>
      <c r="Y40" s="20"/>
      <c r="Z40" s="20"/>
      <c r="AA40" s="20"/>
    </row>
    <row r="41" spans="1:41" x14ac:dyDescent="0.2">
      <c r="A41" s="1"/>
      <c r="B41" s="50">
        <v>1</v>
      </c>
      <c r="C41" s="51">
        <v>3</v>
      </c>
      <c r="D41" s="70">
        <v>1</v>
      </c>
      <c r="E41" s="26"/>
      <c r="F41" s="37">
        <v>1</v>
      </c>
      <c r="G41" s="38"/>
      <c r="H41" s="20"/>
      <c r="I41" s="20"/>
      <c r="J41" s="66">
        <v>1</v>
      </c>
      <c r="K41" s="77">
        <v>3</v>
      </c>
      <c r="L41" s="70">
        <v>1</v>
      </c>
      <c r="M41" s="82"/>
      <c r="N41" s="37">
        <v>1</v>
      </c>
      <c r="O41" s="38"/>
      <c r="P41" s="20"/>
      <c r="Q41" s="20"/>
      <c r="U41" s="20"/>
      <c r="V41" s="20"/>
      <c r="W41" s="20"/>
      <c r="X41" s="20"/>
      <c r="Y41" s="20"/>
      <c r="Z41" s="20"/>
      <c r="AA41" s="20"/>
    </row>
    <row r="42" spans="1:41" x14ac:dyDescent="0.2">
      <c r="A42" s="1"/>
      <c r="B42" s="50">
        <v>1</v>
      </c>
      <c r="C42" s="51">
        <v>3</v>
      </c>
      <c r="D42" s="70">
        <v>1</v>
      </c>
      <c r="E42" s="26"/>
      <c r="F42" s="37">
        <v>1</v>
      </c>
      <c r="G42" s="38"/>
      <c r="H42" s="20"/>
      <c r="I42" s="20"/>
      <c r="J42" s="66">
        <v>1</v>
      </c>
      <c r="K42" s="77">
        <v>4</v>
      </c>
      <c r="L42" s="70">
        <v>1</v>
      </c>
      <c r="M42" s="82"/>
      <c r="N42" s="37">
        <v>1</v>
      </c>
      <c r="O42" s="38"/>
      <c r="P42" s="20"/>
      <c r="Q42" s="20"/>
      <c r="U42" s="20"/>
      <c r="V42" s="20"/>
      <c r="W42" s="20"/>
      <c r="X42" s="20"/>
      <c r="Y42" s="20"/>
      <c r="Z42" s="20"/>
      <c r="AA42" s="20"/>
    </row>
    <row r="43" spans="1:41" ht="17" thickBot="1" x14ac:dyDescent="0.25">
      <c r="A43" s="1"/>
      <c r="B43" s="52">
        <v>1</v>
      </c>
      <c r="C43" s="53">
        <v>4</v>
      </c>
      <c r="D43" s="73">
        <v>1</v>
      </c>
      <c r="E43" s="39"/>
      <c r="F43" s="40">
        <v>1</v>
      </c>
      <c r="G43" s="41"/>
      <c r="H43" s="20"/>
      <c r="I43" s="57"/>
      <c r="J43" s="66">
        <v>1</v>
      </c>
      <c r="K43" s="77">
        <v>3</v>
      </c>
      <c r="L43" s="70">
        <v>1</v>
      </c>
      <c r="M43" s="82"/>
      <c r="N43" s="37">
        <v>1</v>
      </c>
      <c r="O43" s="38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</row>
    <row r="44" spans="1:41" ht="17" thickBot="1" x14ac:dyDescent="0.25">
      <c r="A44" s="25" t="s">
        <v>15</v>
      </c>
      <c r="B44" s="54">
        <f>SUM(B10:B43)</f>
        <v>34</v>
      </c>
      <c r="C44" s="55">
        <f>SUM(C10:C43)</f>
        <v>107</v>
      </c>
      <c r="D44" s="75">
        <f>SUM(D10:D43)</f>
        <v>27</v>
      </c>
      <c r="E44" s="42">
        <v>7</v>
      </c>
      <c r="F44" s="76">
        <f>SUM(F10:F43)</f>
        <v>24</v>
      </c>
      <c r="G44" s="43">
        <f>SUM(G10:G43)</f>
        <v>3</v>
      </c>
      <c r="H44" s="57"/>
      <c r="I44" s="58"/>
      <c r="J44" s="66">
        <v>1</v>
      </c>
      <c r="K44" s="77">
        <v>3</v>
      </c>
      <c r="L44" s="70">
        <v>1</v>
      </c>
      <c r="M44" s="82"/>
      <c r="N44" s="37">
        <v>1</v>
      </c>
      <c r="O44" s="38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spans="1:41" x14ac:dyDescent="0.2">
      <c r="A45" s="25"/>
      <c r="B45" s="57"/>
      <c r="C45" s="57"/>
      <c r="D45" s="57"/>
      <c r="E45" s="57"/>
      <c r="F45" s="57"/>
      <c r="G45" s="57"/>
      <c r="H45" s="57"/>
      <c r="I45" s="58"/>
      <c r="J45" s="66">
        <v>1</v>
      </c>
      <c r="K45" s="77">
        <v>3</v>
      </c>
      <c r="L45" s="70">
        <v>1</v>
      </c>
      <c r="M45" s="82"/>
      <c r="N45" s="37">
        <v>1</v>
      </c>
      <c r="O45" s="38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spans="1:41" x14ac:dyDescent="0.2">
      <c r="A46" s="25"/>
      <c r="B46" s="57"/>
      <c r="C46" s="57"/>
      <c r="D46" s="57"/>
      <c r="E46" s="57"/>
      <c r="F46" s="57"/>
      <c r="G46" s="57"/>
      <c r="H46" s="57"/>
      <c r="I46" s="58"/>
      <c r="J46" s="66">
        <v>1</v>
      </c>
      <c r="K46" s="77">
        <v>4</v>
      </c>
      <c r="L46" s="70">
        <v>1</v>
      </c>
      <c r="M46" s="82"/>
      <c r="N46" s="37">
        <v>1</v>
      </c>
      <c r="O46" s="38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spans="1:41" x14ac:dyDescent="0.2">
      <c r="A47" s="25" t="s">
        <v>23</v>
      </c>
      <c r="B47" s="57"/>
      <c r="C47" s="57"/>
      <c r="D47" s="57"/>
      <c r="E47" s="57"/>
      <c r="F47" s="57"/>
      <c r="G47" s="57"/>
      <c r="H47" s="57"/>
      <c r="J47" s="66">
        <v>1</v>
      </c>
      <c r="K47" s="77">
        <v>3</v>
      </c>
      <c r="L47" s="70">
        <v>1</v>
      </c>
      <c r="M47" s="82"/>
      <c r="N47" s="37"/>
      <c r="O47" s="38">
        <v>1</v>
      </c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spans="1:41" x14ac:dyDescent="0.2">
      <c r="A48" s="25" t="s">
        <v>26</v>
      </c>
      <c r="H48" s="20"/>
      <c r="J48" s="66">
        <v>1</v>
      </c>
      <c r="K48" s="77">
        <v>3</v>
      </c>
      <c r="L48" s="70">
        <v>1</v>
      </c>
      <c r="M48" s="82"/>
      <c r="N48" s="37">
        <v>1</v>
      </c>
      <c r="O48" s="38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spans="1:26" x14ac:dyDescent="0.2">
      <c r="A49" s="25"/>
      <c r="H49" s="58"/>
      <c r="J49" s="66">
        <v>1</v>
      </c>
      <c r="K49" s="77">
        <v>3</v>
      </c>
      <c r="L49" s="70">
        <v>1</v>
      </c>
      <c r="M49" s="82"/>
      <c r="N49" s="37">
        <v>1</v>
      </c>
      <c r="O49" s="38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spans="1:26" x14ac:dyDescent="0.2">
      <c r="A50" s="25"/>
      <c r="H50" s="58"/>
      <c r="J50" s="66">
        <v>1</v>
      </c>
      <c r="K50" s="77">
        <v>3</v>
      </c>
      <c r="L50" s="70">
        <v>1</v>
      </c>
      <c r="M50" s="82"/>
      <c r="N50" s="37">
        <v>1</v>
      </c>
      <c r="O50" s="38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spans="1:26" ht="17" thickBot="1" x14ac:dyDescent="0.25">
      <c r="A51" s="25" t="s">
        <v>24</v>
      </c>
      <c r="H51" s="58"/>
      <c r="J51" s="66">
        <v>1</v>
      </c>
      <c r="K51" s="77">
        <v>4</v>
      </c>
      <c r="L51" s="70">
        <v>1</v>
      </c>
      <c r="M51" s="82"/>
      <c r="N51" s="37">
        <v>1</v>
      </c>
      <c r="O51" s="38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spans="1:26" x14ac:dyDescent="0.2">
      <c r="A52" s="25"/>
      <c r="B52" s="44"/>
      <c r="C52" s="45"/>
      <c r="D52" s="29" t="s">
        <v>16</v>
      </c>
      <c r="E52" s="28"/>
      <c r="F52" s="33" t="s">
        <v>17</v>
      </c>
      <c r="G52" s="30"/>
      <c r="H52" s="56"/>
      <c r="J52" s="66">
        <v>1</v>
      </c>
      <c r="K52" s="77">
        <v>3</v>
      </c>
      <c r="L52" s="70">
        <v>1</v>
      </c>
      <c r="M52" s="82"/>
      <c r="N52" s="37">
        <v>1</v>
      </c>
      <c r="O52" s="38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spans="1:26" ht="17" thickBot="1" x14ac:dyDescent="0.25">
      <c r="A53" s="1"/>
      <c r="B53" s="46" t="s">
        <v>14</v>
      </c>
      <c r="C53" s="47" t="s">
        <v>18</v>
      </c>
      <c r="D53" s="73" t="s">
        <v>30</v>
      </c>
      <c r="E53" s="32" t="s">
        <v>32</v>
      </c>
      <c r="F53" s="34" t="s">
        <v>33</v>
      </c>
      <c r="G53" s="31" t="s">
        <v>31</v>
      </c>
      <c r="H53" s="20"/>
      <c r="J53" s="66">
        <v>1</v>
      </c>
      <c r="K53" s="77">
        <v>4</v>
      </c>
      <c r="L53" s="70">
        <v>1</v>
      </c>
      <c r="M53" s="82"/>
      <c r="N53" s="37"/>
      <c r="O53" s="38">
        <v>1</v>
      </c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spans="1:26" ht="17" thickBot="1" x14ac:dyDescent="0.25">
      <c r="A54" s="25" t="s">
        <v>15</v>
      </c>
      <c r="B54" s="54">
        <v>0.31</v>
      </c>
      <c r="C54" s="85">
        <f>SUM(C44/109.6)</f>
        <v>0.97627737226277378</v>
      </c>
      <c r="D54" s="86">
        <f>SUM(D44/109.7)</f>
        <v>0.24612579762989972</v>
      </c>
      <c r="E54" s="87">
        <f>SUM(E44/109.7)</f>
        <v>6.3810391978122147E-2</v>
      </c>
      <c r="F54" s="89">
        <f>SUM(F44/109.7)</f>
        <v>0.21877848678213307</v>
      </c>
      <c r="G54" s="90">
        <f>SUM(G44/109.7)</f>
        <v>2.7347310847766634E-2</v>
      </c>
      <c r="H54" s="57"/>
      <c r="J54" s="66">
        <v>1</v>
      </c>
      <c r="K54" s="77">
        <v>4</v>
      </c>
      <c r="L54" s="70">
        <v>1</v>
      </c>
      <c r="M54" s="82"/>
      <c r="N54" s="37">
        <v>1</v>
      </c>
      <c r="O54" s="38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spans="1:26" ht="17" thickBot="1" x14ac:dyDescent="0.25">
      <c r="A55" s="25" t="s">
        <v>29</v>
      </c>
      <c r="B55" s="61"/>
      <c r="C55" s="62"/>
      <c r="D55" s="75">
        <v>79.400000000000006</v>
      </c>
      <c r="E55" s="88">
        <v>20.6</v>
      </c>
      <c r="F55" s="76">
        <v>88.9</v>
      </c>
      <c r="G55" s="43">
        <v>11.1</v>
      </c>
      <c r="H55" s="58"/>
      <c r="J55" s="66">
        <v>1</v>
      </c>
      <c r="K55" s="77">
        <v>3</v>
      </c>
      <c r="L55" s="70">
        <v>1</v>
      </c>
      <c r="M55" s="82"/>
      <c r="N55" s="37">
        <v>1</v>
      </c>
      <c r="O55" s="38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 spans="1:26" x14ac:dyDescent="0.2">
      <c r="A56" s="25"/>
      <c r="H56" s="58"/>
      <c r="J56" s="66">
        <v>1</v>
      </c>
      <c r="K56" s="77">
        <v>3</v>
      </c>
      <c r="L56" s="70">
        <v>1</v>
      </c>
      <c r="M56" s="82"/>
      <c r="N56" s="37">
        <v>1</v>
      </c>
      <c r="O56" s="38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spans="1:26" x14ac:dyDescent="0.2">
      <c r="A57" s="25"/>
      <c r="H57" s="58"/>
      <c r="J57" s="66">
        <v>1</v>
      </c>
      <c r="K57" s="77">
        <v>3</v>
      </c>
      <c r="L57" s="70">
        <v>1</v>
      </c>
      <c r="M57" s="82"/>
      <c r="N57" s="37">
        <v>1</v>
      </c>
      <c r="O57" s="38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 spans="1:26" x14ac:dyDescent="0.2">
      <c r="A58" s="25" t="s">
        <v>34</v>
      </c>
      <c r="H58" s="58"/>
      <c r="J58" s="66">
        <v>1</v>
      </c>
      <c r="K58" s="77">
        <v>3</v>
      </c>
      <c r="L58" s="70">
        <v>1</v>
      </c>
      <c r="M58" s="82"/>
      <c r="N58" s="37"/>
      <c r="O58" s="38">
        <v>1</v>
      </c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spans="1:26" x14ac:dyDescent="0.2">
      <c r="A59" s="25" t="s">
        <v>35</v>
      </c>
      <c r="H59" s="58"/>
      <c r="J59" s="66">
        <v>1</v>
      </c>
      <c r="K59" s="77">
        <v>3</v>
      </c>
      <c r="L59" s="70">
        <v>1</v>
      </c>
      <c r="M59" s="82"/>
      <c r="N59" s="37">
        <v>1</v>
      </c>
      <c r="O59" s="38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 spans="1:26" x14ac:dyDescent="0.2">
      <c r="A60" s="25"/>
      <c r="H60" s="58"/>
      <c r="J60" s="66">
        <v>1</v>
      </c>
      <c r="K60" s="77">
        <v>3</v>
      </c>
      <c r="L60" s="70">
        <v>1</v>
      </c>
      <c r="M60" s="82"/>
      <c r="N60" s="37">
        <v>1</v>
      </c>
      <c r="O60" s="38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 spans="1:26" x14ac:dyDescent="0.2">
      <c r="A61" s="25"/>
      <c r="H61" s="58"/>
      <c r="J61" s="66">
        <v>1</v>
      </c>
      <c r="K61" s="77">
        <v>3</v>
      </c>
      <c r="L61" s="70">
        <v>1</v>
      </c>
      <c r="M61" s="82"/>
      <c r="N61" s="37">
        <v>1</v>
      </c>
      <c r="O61" s="38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 spans="1:26" x14ac:dyDescent="0.2">
      <c r="A62" s="25"/>
      <c r="D62" t="s">
        <v>27</v>
      </c>
      <c r="H62" s="58"/>
      <c r="J62" s="66">
        <v>1</v>
      </c>
      <c r="K62" s="77">
        <v>3</v>
      </c>
      <c r="L62" s="70">
        <v>1</v>
      </c>
      <c r="M62" s="82"/>
      <c r="N62" s="37">
        <v>1</v>
      </c>
      <c r="O62" s="38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 spans="1:26" x14ac:dyDescent="0.2">
      <c r="A63" s="25"/>
      <c r="H63" s="58"/>
      <c r="J63" s="66">
        <v>1</v>
      </c>
      <c r="K63" s="77">
        <v>3</v>
      </c>
      <c r="L63" s="70">
        <v>1</v>
      </c>
      <c r="M63" s="82"/>
      <c r="N63" s="37">
        <v>1</v>
      </c>
      <c r="O63" s="38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</row>
    <row r="64" spans="1:26" x14ac:dyDescent="0.2">
      <c r="A64" s="25"/>
      <c r="H64" s="58"/>
      <c r="J64" s="66">
        <v>1</v>
      </c>
      <c r="K64" s="77">
        <v>4</v>
      </c>
      <c r="L64" s="70">
        <v>1</v>
      </c>
      <c r="M64" s="82"/>
      <c r="N64" s="37">
        <v>1</v>
      </c>
      <c r="O64" s="38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 spans="1:26" x14ac:dyDescent="0.2">
      <c r="A65" s="25"/>
      <c r="H65" s="58"/>
      <c r="J65" s="66">
        <v>1</v>
      </c>
      <c r="K65" s="77">
        <v>3</v>
      </c>
      <c r="L65" s="70"/>
      <c r="M65" s="82">
        <v>1</v>
      </c>
      <c r="N65" s="37"/>
      <c r="O65" s="38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</row>
    <row r="66" spans="1:26" x14ac:dyDescent="0.2">
      <c r="A66" s="25"/>
      <c r="H66" s="58"/>
      <c r="J66" s="66">
        <v>1</v>
      </c>
      <c r="K66" s="77">
        <v>3</v>
      </c>
      <c r="L66" s="70">
        <v>1</v>
      </c>
      <c r="M66" s="82"/>
      <c r="N66" s="37"/>
      <c r="O66" s="38">
        <v>1</v>
      </c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</row>
    <row r="67" spans="1:26" x14ac:dyDescent="0.2">
      <c r="A67" s="25"/>
      <c r="H67" s="58"/>
      <c r="J67" s="66">
        <v>1</v>
      </c>
      <c r="K67" s="77">
        <v>3</v>
      </c>
      <c r="L67" s="70"/>
      <c r="M67" s="82">
        <v>1</v>
      </c>
      <c r="N67" s="37"/>
      <c r="O67" s="38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</row>
    <row r="68" spans="1:26" ht="17" thickBot="1" x14ac:dyDescent="0.25">
      <c r="A68" s="25"/>
      <c r="B68" s="1"/>
      <c r="C68" s="1"/>
      <c r="D68" s="1"/>
      <c r="H68" s="58"/>
      <c r="J68" s="67">
        <v>1</v>
      </c>
      <c r="K68" s="78">
        <v>3</v>
      </c>
      <c r="L68" s="69">
        <v>1</v>
      </c>
      <c r="M68" s="83"/>
      <c r="N68" s="40"/>
      <c r="O68" s="41">
        <v>1</v>
      </c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</row>
    <row r="69" spans="1:26" ht="17" thickBot="1" x14ac:dyDescent="0.25">
      <c r="A69" s="25"/>
      <c r="B69" s="1"/>
      <c r="C69" s="1"/>
      <c r="D69" s="1"/>
      <c r="H69" s="58"/>
      <c r="I69" s="63" t="s">
        <v>15</v>
      </c>
      <c r="J69" s="64">
        <f>SUM(J9:J68)</f>
        <v>59</v>
      </c>
      <c r="K69" s="65">
        <f>SUM(K9:K68)</f>
        <v>191</v>
      </c>
      <c r="L69" s="75">
        <f t="shared" ref="L69:M69" si="1">SUM(L9:L68)</f>
        <v>55</v>
      </c>
      <c r="M69" s="42">
        <f t="shared" si="1"/>
        <v>4</v>
      </c>
      <c r="N69" s="76">
        <f t="shared" ref="N69:O69" si="2">SUM(N9:N68)</f>
        <v>46</v>
      </c>
      <c r="O69" s="43">
        <f t="shared" si="2"/>
        <v>9</v>
      </c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</row>
    <row r="70" spans="1:26" x14ac:dyDescent="0.2">
      <c r="A70" s="25"/>
      <c r="B70" s="1"/>
      <c r="C70" s="1"/>
      <c r="D70" s="1"/>
      <c r="H70" s="58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</row>
    <row r="71" spans="1:26" x14ac:dyDescent="0.2">
      <c r="A71" s="25"/>
      <c r="B71" s="1"/>
      <c r="C71" s="1"/>
      <c r="D71" s="1"/>
      <c r="H71" s="58"/>
      <c r="I71" s="63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</row>
    <row r="72" spans="1:26" x14ac:dyDescent="0.2">
      <c r="A72" s="25"/>
      <c r="B72" s="1"/>
      <c r="C72" s="1"/>
      <c r="D72" s="1"/>
      <c r="H72" s="58"/>
      <c r="I72" s="25" t="s">
        <v>25</v>
      </c>
      <c r="J72" s="57"/>
      <c r="K72" s="57"/>
      <c r="L72" s="57"/>
      <c r="M72" s="57"/>
      <c r="N72" s="57"/>
      <c r="O72" s="57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</row>
    <row r="73" spans="1:26" x14ac:dyDescent="0.2">
      <c r="A73" s="1"/>
      <c r="B73" s="1"/>
      <c r="C73" s="1"/>
      <c r="D73" s="1"/>
      <c r="I73" s="25" t="s">
        <v>28</v>
      </c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</row>
    <row r="74" spans="1:26" x14ac:dyDescent="0.2">
      <c r="A74" s="1"/>
      <c r="B74" s="1"/>
      <c r="C74" s="1"/>
      <c r="D74" s="1"/>
      <c r="I74" s="25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</row>
    <row r="75" spans="1:26" x14ac:dyDescent="0.2">
      <c r="A75" s="1"/>
      <c r="B75" s="1"/>
      <c r="C75" s="1"/>
      <c r="D75" s="1"/>
      <c r="I75" s="25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</row>
    <row r="76" spans="1:26" ht="17" thickBot="1" x14ac:dyDescent="0.25">
      <c r="A76" s="1"/>
      <c r="B76" s="1"/>
      <c r="C76" s="1"/>
      <c r="D76" s="1"/>
      <c r="I76" s="25" t="s">
        <v>24</v>
      </c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</row>
    <row r="77" spans="1:26" x14ac:dyDescent="0.2">
      <c r="A77" s="1"/>
      <c r="B77" s="1"/>
      <c r="C77" s="1"/>
      <c r="D77" s="1"/>
      <c r="I77" s="25"/>
      <c r="J77" s="44"/>
      <c r="K77" s="45"/>
      <c r="L77" s="29" t="s">
        <v>16</v>
      </c>
      <c r="M77" s="28"/>
      <c r="N77" s="33" t="s">
        <v>17</v>
      </c>
      <c r="O77" s="72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</row>
    <row r="78" spans="1:26" ht="17" thickBot="1" x14ac:dyDescent="0.25">
      <c r="A78" s="1"/>
      <c r="B78" s="1"/>
      <c r="C78" s="1"/>
      <c r="D78" s="1"/>
      <c r="I78" s="1"/>
      <c r="J78" s="46" t="s">
        <v>14</v>
      </c>
      <c r="K78" s="47" t="s">
        <v>18</v>
      </c>
      <c r="L78" s="73" t="s">
        <v>30</v>
      </c>
      <c r="M78" s="32" t="s">
        <v>32</v>
      </c>
      <c r="N78" s="34" t="s">
        <v>33</v>
      </c>
      <c r="O78" s="31" t="s">
        <v>31</v>
      </c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</row>
    <row r="79" spans="1:26" ht="17" thickBot="1" x14ac:dyDescent="0.25">
      <c r="A79" s="1"/>
      <c r="B79" s="1"/>
      <c r="C79" s="1"/>
      <c r="D79" s="1"/>
      <c r="I79" s="25" t="s">
        <v>15</v>
      </c>
      <c r="J79" s="54">
        <v>2.84</v>
      </c>
      <c r="K79" s="85">
        <f>SUM(J69/20.8)</f>
        <v>2.8365384615384612</v>
      </c>
      <c r="L79" s="86">
        <f>SUM(L69/22.7)</f>
        <v>2.4229074889867843</v>
      </c>
      <c r="M79" s="87">
        <f>SUM(M69/22.7)</f>
        <v>0.1762114537444934</v>
      </c>
      <c r="N79" s="89">
        <f>SUM(N69/22.7)</f>
        <v>2.0264317180616742</v>
      </c>
      <c r="O79" s="92">
        <f>SUM(O69/22.7)</f>
        <v>0.39647577092511016</v>
      </c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</row>
    <row r="80" spans="1:26" ht="17" thickBot="1" x14ac:dyDescent="0.25">
      <c r="A80" s="1"/>
      <c r="B80" s="1"/>
      <c r="C80" s="1"/>
      <c r="D80" s="1"/>
      <c r="I80" s="25" t="s">
        <v>29</v>
      </c>
      <c r="J80" s="61"/>
      <c r="K80" s="62"/>
      <c r="L80" s="75">
        <v>93.2</v>
      </c>
      <c r="M80" s="71">
        <v>6.8</v>
      </c>
      <c r="N80" s="91">
        <v>83.6</v>
      </c>
      <c r="O80" s="68">
        <v>16.399999999999999</v>
      </c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 spans="1:26" x14ac:dyDescent="0.2">
      <c r="A81" s="1"/>
      <c r="B81" s="1"/>
      <c r="C81" s="1"/>
      <c r="D81" s="1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</row>
    <row r="82" spans="1:26" x14ac:dyDescent="0.2">
      <c r="A82" s="1"/>
      <c r="B82" s="1"/>
      <c r="C82" s="1"/>
      <c r="D82" s="1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</row>
    <row r="83" spans="1:26" x14ac:dyDescent="0.2">
      <c r="A83" s="1"/>
      <c r="B83" s="1"/>
      <c r="C83" s="1"/>
      <c r="D83" s="1"/>
      <c r="I83" s="25" t="s">
        <v>34</v>
      </c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</row>
    <row r="84" spans="1:26" x14ac:dyDescent="0.2">
      <c r="A84" s="1"/>
      <c r="B84" s="1"/>
      <c r="C84" s="1"/>
      <c r="D84" s="1"/>
      <c r="I84" s="25" t="s">
        <v>35</v>
      </c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</row>
    <row r="85" spans="1:26" x14ac:dyDescent="0.2">
      <c r="A85" s="1"/>
      <c r="B85" s="1"/>
      <c r="C85" s="1"/>
      <c r="D85" s="1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</row>
    <row r="86" spans="1:26" x14ac:dyDescent="0.2">
      <c r="A86" s="1"/>
      <c r="B86" s="1"/>
      <c r="C86" s="1"/>
      <c r="D86" s="1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</row>
    <row r="87" spans="1:26" x14ac:dyDescent="0.2">
      <c r="A87" s="1"/>
      <c r="B87" s="1"/>
      <c r="C87" s="1"/>
      <c r="D87" s="1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</row>
    <row r="88" spans="1:26" x14ac:dyDescent="0.2">
      <c r="A88" s="1"/>
      <c r="B88" s="1"/>
      <c r="C88" s="1"/>
      <c r="D88" s="1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</row>
    <row r="89" spans="1:26" x14ac:dyDescent="0.2">
      <c r="A89" s="1"/>
      <c r="B89" s="1"/>
      <c r="C89" s="1"/>
      <c r="D89" s="1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</row>
    <row r="90" spans="1:26" x14ac:dyDescent="0.2">
      <c r="A90" s="1"/>
      <c r="B90" s="1"/>
      <c r="C90" s="1"/>
      <c r="D90" s="1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 spans="1:26" x14ac:dyDescent="0.2">
      <c r="A91" s="1"/>
      <c r="B91" s="1"/>
      <c r="C91" s="1"/>
      <c r="D91" s="1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</row>
    <row r="92" spans="1:26" x14ac:dyDescent="0.2">
      <c r="A92" s="1"/>
      <c r="B92" s="1"/>
      <c r="C92" s="1"/>
      <c r="D92" s="1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</row>
    <row r="93" spans="1:26" x14ac:dyDescent="0.2">
      <c r="A93" s="1"/>
      <c r="B93" s="1"/>
      <c r="C93" s="1"/>
      <c r="D93" s="1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</row>
    <row r="94" spans="1:26" x14ac:dyDescent="0.2">
      <c r="A94" s="1"/>
      <c r="B94" s="1"/>
      <c r="C94" s="1"/>
      <c r="D94" s="1"/>
      <c r="P94" s="20"/>
      <c r="Q94" s="57"/>
      <c r="R94" s="20"/>
      <c r="S94" s="20"/>
      <c r="T94" s="20"/>
      <c r="U94" s="20"/>
      <c r="V94" s="20"/>
      <c r="W94" s="20"/>
      <c r="X94" s="20"/>
      <c r="Y94" s="20"/>
      <c r="Z94" s="20"/>
    </row>
    <row r="95" spans="1:26" x14ac:dyDescent="0.2">
      <c r="A95" s="1"/>
      <c r="B95" s="1"/>
      <c r="C95" s="1"/>
      <c r="D95" s="1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</row>
    <row r="96" spans="1:26" x14ac:dyDescent="0.2">
      <c r="A96" s="1"/>
      <c r="B96" s="1"/>
      <c r="C96" s="1"/>
      <c r="D96" s="1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</row>
    <row r="97" spans="1:26" x14ac:dyDescent="0.2">
      <c r="A97" s="1"/>
      <c r="B97" s="1"/>
      <c r="C97" s="1"/>
      <c r="D97" s="1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</row>
    <row r="98" spans="1:26" x14ac:dyDescent="0.2">
      <c r="A98" s="1"/>
      <c r="B98" s="1"/>
      <c r="C98" s="1"/>
      <c r="D98" s="1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 spans="1:26" x14ac:dyDescent="0.2">
      <c r="A99" s="1"/>
      <c r="B99" s="1"/>
      <c r="C99" s="1"/>
      <c r="D99" s="1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</row>
    <row r="100" spans="1:26" x14ac:dyDescent="0.2">
      <c r="A100" s="1"/>
      <c r="B100" s="1"/>
      <c r="C100" s="1"/>
      <c r="D100" s="1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</row>
    <row r="101" spans="1:26" x14ac:dyDescent="0.2">
      <c r="A101" s="1"/>
      <c r="B101" s="1"/>
      <c r="C101" s="1"/>
      <c r="D101" s="1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</row>
    <row r="102" spans="1:26" x14ac:dyDescent="0.2"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</row>
    <row r="103" spans="1:26" x14ac:dyDescent="0.2"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</row>
    <row r="104" spans="1:26" x14ac:dyDescent="0.2"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</row>
    <row r="105" spans="1:26" x14ac:dyDescent="0.2"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</row>
    <row r="106" spans="1:26" x14ac:dyDescent="0.2"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</row>
    <row r="107" spans="1:26" x14ac:dyDescent="0.2"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</row>
    <row r="108" spans="1:26" x14ac:dyDescent="0.2"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</row>
    <row r="109" spans="1:26" x14ac:dyDescent="0.2"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</row>
    <row r="110" spans="1:26" x14ac:dyDescent="0.2"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</row>
    <row r="111" spans="1:26" x14ac:dyDescent="0.2"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</row>
    <row r="112" spans="1:26" x14ac:dyDescent="0.2"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</row>
    <row r="113" spans="16:26" x14ac:dyDescent="0.2"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</row>
    <row r="114" spans="16:26" x14ac:dyDescent="0.2"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</row>
    <row r="115" spans="16:26" x14ac:dyDescent="0.2"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</row>
    <row r="116" spans="16:26" x14ac:dyDescent="0.2"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</row>
    <row r="117" spans="16:26" x14ac:dyDescent="0.2"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</row>
    <row r="118" spans="16:26" x14ac:dyDescent="0.2"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</row>
    <row r="119" spans="16:26" x14ac:dyDescent="0.2"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</row>
    <row r="120" spans="16:26" x14ac:dyDescent="0.2"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</row>
    <row r="121" spans="16:26" x14ac:dyDescent="0.2"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</row>
    <row r="122" spans="16:26" x14ac:dyDescent="0.2"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</row>
    <row r="123" spans="16:26" x14ac:dyDescent="0.2"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</row>
    <row r="124" spans="16:26" x14ac:dyDescent="0.2"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</row>
    <row r="125" spans="16:26" x14ac:dyDescent="0.2"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</row>
    <row r="126" spans="16:26" x14ac:dyDescent="0.2"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</row>
    <row r="127" spans="16:26" x14ac:dyDescent="0.2"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</row>
    <row r="128" spans="16:26" x14ac:dyDescent="0.2"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</row>
    <row r="129" spans="16:26" x14ac:dyDescent="0.2"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</row>
    <row r="130" spans="16:26" x14ac:dyDescent="0.2"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</row>
    <row r="131" spans="16:26" x14ac:dyDescent="0.2"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</row>
    <row r="132" spans="16:26" x14ac:dyDescent="0.2"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</row>
    <row r="133" spans="16:26" x14ac:dyDescent="0.2"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</row>
    <row r="134" spans="16:26" x14ac:dyDescent="0.2"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</row>
    <row r="135" spans="16:26" x14ac:dyDescent="0.2"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</row>
    <row r="136" spans="16:26" x14ac:dyDescent="0.2"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</row>
    <row r="137" spans="16:26" x14ac:dyDescent="0.2"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</row>
    <row r="138" spans="16:26" x14ac:dyDescent="0.2"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</row>
    <row r="139" spans="16:26" x14ac:dyDescent="0.2"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</row>
    <row r="140" spans="16:26" x14ac:dyDescent="0.2"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</row>
    <row r="141" spans="16:26" x14ac:dyDescent="0.2"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</row>
    <row r="142" spans="16:26" x14ac:dyDescent="0.2"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</row>
    <row r="143" spans="16:26" x14ac:dyDescent="0.2"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</row>
    <row r="144" spans="16:26" x14ac:dyDescent="0.2"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</row>
    <row r="145" spans="16:26" x14ac:dyDescent="0.2"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</row>
    <row r="146" spans="16:26" x14ac:dyDescent="0.2"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</row>
    <row r="147" spans="16:26" x14ac:dyDescent="0.2"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</row>
    <row r="148" spans="16:26" x14ac:dyDescent="0.2"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</row>
    <row r="149" spans="16:26" x14ac:dyDescent="0.2"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</row>
    <row r="150" spans="16:26" x14ac:dyDescent="0.2"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</row>
    <row r="151" spans="16:26" x14ac:dyDescent="0.2"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</row>
    <row r="152" spans="16:26" x14ac:dyDescent="0.2"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</row>
    <row r="153" spans="16:26" x14ac:dyDescent="0.2"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</row>
    <row r="154" spans="16:26" x14ac:dyDescent="0.2"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</row>
    <row r="155" spans="16:26" x14ac:dyDescent="0.2"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</row>
    <row r="156" spans="16:26" x14ac:dyDescent="0.2"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</row>
    <row r="157" spans="16:26" x14ac:dyDescent="0.2"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</row>
    <row r="158" spans="16:26" x14ac:dyDescent="0.2"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</row>
    <row r="159" spans="16:26" x14ac:dyDescent="0.2"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</row>
    <row r="160" spans="16:26" x14ac:dyDescent="0.2"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</row>
    <row r="161" spans="16:26" x14ac:dyDescent="0.2"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</row>
    <row r="162" spans="16:26" x14ac:dyDescent="0.2"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</row>
    <row r="163" spans="16:26" x14ac:dyDescent="0.2"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</row>
    <row r="164" spans="16:26" x14ac:dyDescent="0.2"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</row>
    <row r="165" spans="16:26" x14ac:dyDescent="0.2"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</row>
    <row r="166" spans="16:26" x14ac:dyDescent="0.2"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</row>
    <row r="167" spans="16:26" x14ac:dyDescent="0.2"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</row>
    <row r="168" spans="16:26" x14ac:dyDescent="0.2"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</row>
    <row r="169" spans="16:26" x14ac:dyDescent="0.2"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</row>
    <row r="170" spans="16:26" x14ac:dyDescent="0.2"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</row>
    <row r="171" spans="16:26" x14ac:dyDescent="0.2"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</row>
    <row r="172" spans="16:26" x14ac:dyDescent="0.2"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</row>
    <row r="173" spans="16:26" x14ac:dyDescent="0.2"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</row>
    <row r="174" spans="16:26" x14ac:dyDescent="0.2"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</row>
    <row r="175" spans="16:26" x14ac:dyDescent="0.2"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</row>
    <row r="176" spans="16:26" x14ac:dyDescent="0.2"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</row>
    <row r="177" spans="16:26" x14ac:dyDescent="0.2"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</row>
    <row r="178" spans="16:26" x14ac:dyDescent="0.2"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</row>
    <row r="179" spans="16:26" x14ac:dyDescent="0.2"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</row>
    <row r="180" spans="16:26" x14ac:dyDescent="0.2"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</row>
    <row r="181" spans="16:26" x14ac:dyDescent="0.2"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</row>
    <row r="182" spans="16:26" x14ac:dyDescent="0.2"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</row>
    <row r="183" spans="16:26" x14ac:dyDescent="0.2"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</row>
    <row r="184" spans="16:26" x14ac:dyDescent="0.2"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</row>
    <row r="185" spans="16:26" x14ac:dyDescent="0.2"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</row>
    <row r="186" spans="16:26" x14ac:dyDescent="0.2"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</row>
    <row r="187" spans="16:26" x14ac:dyDescent="0.2"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</row>
    <row r="188" spans="16:26" x14ac:dyDescent="0.2"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</row>
    <row r="189" spans="16:26" x14ac:dyDescent="0.2"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</row>
    <row r="190" spans="16:26" x14ac:dyDescent="0.2"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</row>
    <row r="191" spans="16:26" x14ac:dyDescent="0.2"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</row>
    <row r="192" spans="16:26" x14ac:dyDescent="0.2"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</row>
    <row r="193" spans="16:26" x14ac:dyDescent="0.2"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</row>
    <row r="194" spans="16:26" x14ac:dyDescent="0.2"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</row>
    <row r="195" spans="16:26" x14ac:dyDescent="0.2"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</row>
    <row r="196" spans="16:26" x14ac:dyDescent="0.2"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</row>
    <row r="197" spans="16:26" x14ac:dyDescent="0.2"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</row>
    <row r="198" spans="16:26" x14ac:dyDescent="0.2"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</row>
    <row r="199" spans="16:26" x14ac:dyDescent="0.2"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</row>
    <row r="200" spans="16:26" x14ac:dyDescent="0.2"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</row>
    <row r="201" spans="16:26" x14ac:dyDescent="0.2"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</row>
    <row r="202" spans="16:26" x14ac:dyDescent="0.2"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</row>
    <row r="203" spans="16:26" x14ac:dyDescent="0.2"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</row>
    <row r="204" spans="16:26" x14ac:dyDescent="0.2"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</row>
    <row r="205" spans="16:26" x14ac:dyDescent="0.2"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</row>
    <row r="206" spans="16:26" x14ac:dyDescent="0.2"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</row>
    <row r="207" spans="16:26" x14ac:dyDescent="0.2"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</row>
    <row r="208" spans="16:26" x14ac:dyDescent="0.2"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</row>
    <row r="209" spans="16:26" x14ac:dyDescent="0.2"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</row>
    <row r="210" spans="16:26" x14ac:dyDescent="0.2"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</row>
    <row r="211" spans="16:26" x14ac:dyDescent="0.2"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</row>
    <row r="212" spans="16:26" x14ac:dyDescent="0.2"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</row>
    <row r="213" spans="16:26" x14ac:dyDescent="0.2"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</row>
    <row r="214" spans="16:26" x14ac:dyDescent="0.2"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</row>
    <row r="215" spans="16:26" x14ac:dyDescent="0.2"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</row>
    <row r="216" spans="16:26" x14ac:dyDescent="0.2"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</row>
    <row r="217" spans="16:26" x14ac:dyDescent="0.2"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</row>
    <row r="218" spans="16:26" x14ac:dyDescent="0.2"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</row>
    <row r="219" spans="16:26" x14ac:dyDescent="0.2"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</row>
    <row r="220" spans="16:26" x14ac:dyDescent="0.2"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</row>
    <row r="221" spans="16:26" x14ac:dyDescent="0.2"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</row>
    <row r="222" spans="16:26" x14ac:dyDescent="0.2"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</row>
    <row r="223" spans="16:26" x14ac:dyDescent="0.2"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</row>
    <row r="224" spans="16:26" x14ac:dyDescent="0.2"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</row>
    <row r="225" spans="16:26" x14ac:dyDescent="0.2"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</row>
    <row r="226" spans="16:26" x14ac:dyDescent="0.2"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</row>
    <row r="227" spans="16:26" x14ac:dyDescent="0.2"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</row>
    <row r="228" spans="16:26" x14ac:dyDescent="0.2"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</row>
    <row r="229" spans="16:26" x14ac:dyDescent="0.2"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</row>
    <row r="230" spans="16:26" x14ac:dyDescent="0.2"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</row>
    <row r="231" spans="16:26" x14ac:dyDescent="0.2"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</row>
    <row r="232" spans="16:26" x14ac:dyDescent="0.2"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</row>
    <row r="233" spans="16:26" x14ac:dyDescent="0.2"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</row>
    <row r="234" spans="16:26" x14ac:dyDescent="0.2"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</row>
    <row r="235" spans="16:26" x14ac:dyDescent="0.2"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</row>
    <row r="236" spans="16:26" x14ac:dyDescent="0.2"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</row>
    <row r="237" spans="16:26" x14ac:dyDescent="0.2"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</row>
    <row r="238" spans="16:26" x14ac:dyDescent="0.2"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</row>
    <row r="239" spans="16:26" x14ac:dyDescent="0.2"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</row>
    <row r="240" spans="16:26" x14ac:dyDescent="0.2"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</row>
    <row r="241" spans="16:26" x14ac:dyDescent="0.2"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</row>
    <row r="242" spans="16:26" x14ac:dyDescent="0.2"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</row>
    <row r="243" spans="16:26" x14ac:dyDescent="0.2"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</row>
    <row r="244" spans="16:26" x14ac:dyDescent="0.2"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</row>
    <row r="245" spans="16:26" x14ac:dyDescent="0.2"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</row>
    <row r="246" spans="16:26" x14ac:dyDescent="0.2"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</row>
    <row r="247" spans="16:26" x14ac:dyDescent="0.2"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</row>
    <row r="248" spans="16:26" x14ac:dyDescent="0.2"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</row>
    <row r="249" spans="16:26" x14ac:dyDescent="0.2"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</row>
    <row r="250" spans="16:26" x14ac:dyDescent="0.2"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</row>
    <row r="251" spans="16:26" x14ac:dyDescent="0.2"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</row>
    <row r="252" spans="16:26" x14ac:dyDescent="0.2"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</row>
    <row r="253" spans="16:26" x14ac:dyDescent="0.2"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</row>
    <row r="254" spans="16:26" x14ac:dyDescent="0.2"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</row>
    <row r="255" spans="16:26" x14ac:dyDescent="0.2"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</row>
    <row r="256" spans="16:26" x14ac:dyDescent="0.2"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</row>
    <row r="257" spans="16:26" x14ac:dyDescent="0.2"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</row>
    <row r="258" spans="16:26" x14ac:dyDescent="0.2"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</row>
    <row r="259" spans="16:26" x14ac:dyDescent="0.2"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</row>
    <row r="260" spans="16:26" x14ac:dyDescent="0.2"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</row>
    <row r="261" spans="16:26" x14ac:dyDescent="0.2"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</row>
    <row r="262" spans="16:26" x14ac:dyDescent="0.2"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</row>
    <row r="263" spans="16:26" x14ac:dyDescent="0.2"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</row>
    <row r="264" spans="16:26" x14ac:dyDescent="0.2"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</row>
    <row r="265" spans="16:26" x14ac:dyDescent="0.2"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</row>
    <row r="266" spans="16:26" x14ac:dyDescent="0.2"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</row>
    <row r="267" spans="16:26" x14ac:dyDescent="0.2"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</row>
    <row r="268" spans="16:26" x14ac:dyDescent="0.2"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</row>
    <row r="269" spans="16:26" x14ac:dyDescent="0.2"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</row>
    <row r="270" spans="16:26" x14ac:dyDescent="0.2"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</row>
    <row r="271" spans="16:26" x14ac:dyDescent="0.2"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</row>
    <row r="272" spans="16:26" x14ac:dyDescent="0.2"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</row>
    <row r="273" spans="16:26" x14ac:dyDescent="0.2"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</row>
    <row r="274" spans="16:26" x14ac:dyDescent="0.2"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</row>
    <row r="275" spans="16:26" x14ac:dyDescent="0.2"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</row>
    <row r="276" spans="16:26" x14ac:dyDescent="0.2"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</row>
    <row r="277" spans="16:26" x14ac:dyDescent="0.2"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</row>
    <row r="278" spans="16:26" x14ac:dyDescent="0.2"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</row>
    <row r="279" spans="16:26" x14ac:dyDescent="0.2"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</row>
    <row r="280" spans="16:26" x14ac:dyDescent="0.2"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</row>
    <row r="281" spans="16:26" x14ac:dyDescent="0.2"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</row>
    <row r="282" spans="16:26" x14ac:dyDescent="0.2"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</row>
    <row r="283" spans="16:26" x14ac:dyDescent="0.2"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</row>
    <row r="284" spans="16:26" x14ac:dyDescent="0.2"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</row>
    <row r="285" spans="16:26" x14ac:dyDescent="0.2"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</row>
    <row r="286" spans="16:26" x14ac:dyDescent="0.2"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</row>
    <row r="287" spans="16:26" x14ac:dyDescent="0.2"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</row>
    <row r="288" spans="16:26" x14ac:dyDescent="0.2"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</row>
    <row r="289" spans="16:26" x14ac:dyDescent="0.2"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</row>
    <row r="290" spans="16:26" x14ac:dyDescent="0.2"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</row>
    <row r="291" spans="16:26" x14ac:dyDescent="0.2"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</row>
    <row r="292" spans="16:26" x14ac:dyDescent="0.2"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</row>
    <row r="293" spans="16:26" x14ac:dyDescent="0.2"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</row>
    <row r="294" spans="16:26" x14ac:dyDescent="0.2"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</row>
    <row r="295" spans="16:26" x14ac:dyDescent="0.2"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</row>
    <row r="296" spans="16:26" x14ac:dyDescent="0.2"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</row>
    <row r="297" spans="16:26" x14ac:dyDescent="0.2"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</row>
    <row r="298" spans="16:26" x14ac:dyDescent="0.2"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</row>
    <row r="299" spans="16:26" x14ac:dyDescent="0.2"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</row>
    <row r="300" spans="16:26" x14ac:dyDescent="0.2"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</row>
    <row r="301" spans="16:26" x14ac:dyDescent="0.2"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</row>
    <row r="302" spans="16:26" x14ac:dyDescent="0.2"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</row>
    <row r="303" spans="16:26" x14ac:dyDescent="0.2"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</row>
    <row r="304" spans="16:26" x14ac:dyDescent="0.2"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</row>
    <row r="305" spans="16:26" x14ac:dyDescent="0.2"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</row>
    <row r="306" spans="16:26" x14ac:dyDescent="0.2"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</row>
    <row r="307" spans="16:26" x14ac:dyDescent="0.2"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</row>
    <row r="308" spans="16:26" x14ac:dyDescent="0.2"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</row>
    <row r="309" spans="16:26" x14ac:dyDescent="0.2"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</row>
    <row r="310" spans="16:26" x14ac:dyDescent="0.2"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</row>
    <row r="311" spans="16:26" x14ac:dyDescent="0.2"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</row>
    <row r="312" spans="16:26" x14ac:dyDescent="0.2"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</row>
    <row r="313" spans="16:26" x14ac:dyDescent="0.2"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</row>
    <row r="314" spans="16:26" x14ac:dyDescent="0.2"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</row>
    <row r="315" spans="16:26" x14ac:dyDescent="0.2"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</row>
    <row r="316" spans="16:26" x14ac:dyDescent="0.2"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</row>
    <row r="317" spans="16:26" x14ac:dyDescent="0.2"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</row>
    <row r="318" spans="16:26" x14ac:dyDescent="0.2"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</row>
    <row r="319" spans="16:26" x14ac:dyDescent="0.2"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</row>
    <row r="320" spans="16:26" x14ac:dyDescent="0.2"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</row>
    <row r="321" spans="16:26" x14ac:dyDescent="0.2"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</row>
    <row r="322" spans="16:26" x14ac:dyDescent="0.2"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</row>
    <row r="323" spans="16:26" x14ac:dyDescent="0.2"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</row>
    <row r="324" spans="16:26" x14ac:dyDescent="0.2"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</row>
    <row r="325" spans="16:26" x14ac:dyDescent="0.2"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</row>
    <row r="326" spans="16:26" x14ac:dyDescent="0.2"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</row>
    <row r="327" spans="16:26" x14ac:dyDescent="0.2"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</row>
    <row r="328" spans="16:26" x14ac:dyDescent="0.2"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</row>
    <row r="329" spans="16:26" x14ac:dyDescent="0.2"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</row>
    <row r="330" spans="16:26" x14ac:dyDescent="0.2"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</row>
    <row r="331" spans="16:26" x14ac:dyDescent="0.2"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</row>
    <row r="332" spans="16:26" x14ac:dyDescent="0.2"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</row>
    <row r="333" spans="16:26" x14ac:dyDescent="0.2"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</row>
    <row r="334" spans="16:26" x14ac:dyDescent="0.2"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</row>
    <row r="335" spans="16:26" x14ac:dyDescent="0.2"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</row>
    <row r="336" spans="16:26" x14ac:dyDescent="0.2"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</row>
    <row r="337" spans="16:26" x14ac:dyDescent="0.2"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</row>
    <row r="338" spans="16:26" x14ac:dyDescent="0.2"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</row>
    <row r="339" spans="16:26" x14ac:dyDescent="0.2"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</row>
    <row r="340" spans="16:26" x14ac:dyDescent="0.2"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</row>
    <row r="341" spans="16:26" x14ac:dyDescent="0.2"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</row>
    <row r="342" spans="16:26" x14ac:dyDescent="0.2"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</row>
    <row r="343" spans="16:26" x14ac:dyDescent="0.2"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</row>
    <row r="344" spans="16:26" x14ac:dyDescent="0.2"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</row>
    <row r="345" spans="16:26" x14ac:dyDescent="0.2"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</row>
    <row r="346" spans="16:26" x14ac:dyDescent="0.2"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</row>
    <row r="347" spans="16:26" x14ac:dyDescent="0.2"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</row>
    <row r="348" spans="16:26" x14ac:dyDescent="0.2"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</row>
    <row r="349" spans="16:26" x14ac:dyDescent="0.2"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</row>
    <row r="350" spans="16:26" x14ac:dyDescent="0.2"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</row>
    <row r="351" spans="16:26" x14ac:dyDescent="0.2"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</row>
    <row r="352" spans="16:26" x14ac:dyDescent="0.2">
      <c r="P352" s="20"/>
      <c r="Q352" s="20"/>
      <c r="R352" s="20"/>
      <c r="S352" s="20"/>
      <c r="T352" s="20"/>
      <c r="U352" s="20"/>
      <c r="V352" s="20"/>
    </row>
  </sheetData>
  <mergeCells count="8">
    <mergeCell ref="L77:M77"/>
    <mergeCell ref="N77:O77"/>
    <mergeCell ref="D8:E8"/>
    <mergeCell ref="F8:G8"/>
    <mergeCell ref="L8:M8"/>
    <mergeCell ref="N8:O8"/>
    <mergeCell ref="D52:E52"/>
    <mergeCell ref="F52:G5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2020-10-15T14:49:10Z</dcterms:created>
  <dcterms:modified xsi:type="dcterms:W3CDTF">2022-07-06T14:21:59Z</dcterms:modified>
</cp:coreProperties>
</file>