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ya\Dropbox\HACK Targeted Knockin\Neuron Submission\"/>
    </mc:Choice>
  </mc:AlternateContent>
  <xr:revisionPtr revIDLastSave="0" documentId="13_ncr:1_{0EB7EFF2-F6EF-41A1-9948-69C9ACD6708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ACK knock-in screen + analyse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4" i="1" l="1"/>
  <c r="N24" i="1"/>
  <c r="M25" i="1"/>
  <c r="E3" i="1"/>
  <c r="F3" i="1"/>
  <c r="M3" i="1"/>
  <c r="N3" i="1"/>
  <c r="E4" i="1"/>
  <c r="M4" i="1"/>
  <c r="N4" i="1"/>
  <c r="E5" i="1"/>
  <c r="F5" i="1"/>
  <c r="K5" i="1"/>
  <c r="L5" i="1"/>
  <c r="M5" i="1"/>
  <c r="N5" i="1"/>
  <c r="O5" i="1"/>
  <c r="E6" i="1"/>
  <c r="M6" i="1"/>
  <c r="M9" i="1"/>
  <c r="N9" i="1"/>
  <c r="N6" i="1"/>
  <c r="E7" i="1"/>
  <c r="F7" i="1"/>
  <c r="M7" i="1"/>
  <c r="N7" i="1"/>
  <c r="E8" i="1"/>
  <c r="F8" i="1"/>
  <c r="M8" i="1"/>
  <c r="N8" i="1"/>
  <c r="E9" i="1"/>
  <c r="K9" i="1"/>
  <c r="L9" i="1"/>
  <c r="O9" i="1"/>
  <c r="E10" i="1"/>
  <c r="E11" i="1"/>
  <c r="E12" i="1"/>
  <c r="F12" i="1"/>
  <c r="E13" i="1"/>
  <c r="F13" i="1"/>
  <c r="E14" i="1"/>
  <c r="E15" i="1"/>
  <c r="F15" i="1"/>
  <c r="E16" i="1"/>
  <c r="E17" i="1"/>
  <c r="E18" i="1"/>
  <c r="F18" i="1"/>
  <c r="E19" i="1"/>
  <c r="E20" i="1"/>
  <c r="F20" i="1"/>
  <c r="E21" i="1"/>
  <c r="F21" i="1"/>
  <c r="E22" i="1"/>
  <c r="E23" i="1"/>
  <c r="F23" i="1"/>
  <c r="E24" i="1"/>
  <c r="E25" i="1"/>
  <c r="F25" i="1"/>
  <c r="N25" i="1"/>
  <c r="E26" i="1"/>
  <c r="M26" i="1"/>
  <c r="N26" i="1"/>
  <c r="E27" i="1"/>
  <c r="M27" i="1"/>
  <c r="N27" i="1"/>
  <c r="E28" i="1"/>
  <c r="F28" i="1"/>
  <c r="M28" i="1"/>
  <c r="N28" i="1"/>
  <c r="E29" i="1"/>
  <c r="M29" i="1"/>
  <c r="N29" i="1"/>
  <c r="E30" i="1"/>
  <c r="F30" i="1"/>
  <c r="E31" i="1"/>
  <c r="F31" i="1"/>
  <c r="E32" i="1"/>
  <c r="F32" i="1"/>
  <c r="E33" i="1"/>
  <c r="E34" i="1"/>
  <c r="E35" i="1"/>
  <c r="F35" i="1"/>
  <c r="E36" i="1"/>
  <c r="F36" i="1"/>
  <c r="E37" i="1"/>
  <c r="E38" i="1"/>
  <c r="E39" i="1"/>
  <c r="F39" i="1"/>
  <c r="E40" i="1"/>
  <c r="F40" i="1"/>
  <c r="C41" i="1"/>
  <c r="D41" i="1"/>
  <c r="G41" i="1"/>
  <c r="E42" i="1"/>
  <c r="E47" i="1"/>
  <c r="F47" i="1"/>
  <c r="F42" i="1"/>
  <c r="E43" i="1"/>
  <c r="F43" i="1"/>
  <c r="E44" i="1"/>
  <c r="F44" i="1"/>
  <c r="E45" i="1"/>
  <c r="F45" i="1"/>
  <c r="E46" i="1"/>
  <c r="F46" i="1"/>
  <c r="C47" i="1"/>
  <c r="D47" i="1"/>
  <c r="G47" i="1"/>
  <c r="E48" i="1"/>
  <c r="F48" i="1"/>
  <c r="E49" i="1"/>
  <c r="F49" i="1"/>
  <c r="E50" i="1"/>
  <c r="F50" i="1"/>
  <c r="E51" i="1"/>
  <c r="F51" i="1"/>
  <c r="E52" i="1"/>
  <c r="F52" i="1"/>
  <c r="E53" i="1"/>
  <c r="E54" i="1"/>
  <c r="E55" i="1"/>
  <c r="F55" i="1"/>
  <c r="E56" i="1"/>
  <c r="F56" i="1"/>
  <c r="C57" i="1"/>
  <c r="D57" i="1"/>
  <c r="G57" i="1"/>
  <c r="E58" i="1"/>
  <c r="F58" i="1"/>
  <c r="E59" i="1"/>
  <c r="E60" i="1"/>
  <c r="F60" i="1"/>
  <c r="C61" i="1"/>
  <c r="E61" i="1"/>
  <c r="F61" i="1"/>
  <c r="D61" i="1"/>
  <c r="G61" i="1"/>
  <c r="E57" i="1"/>
  <c r="F57" i="1"/>
  <c r="E41" i="1"/>
  <c r="F41" i="1"/>
</calcChain>
</file>

<file path=xl/sharedStrings.xml><?xml version="1.0" encoding="utf-8"?>
<sst xmlns="http://schemas.openxmlformats.org/spreadsheetml/2006/main" count="228" uniqueCount="83">
  <si>
    <t>Ir76b</t>
  </si>
  <si>
    <t>Orco</t>
  </si>
  <si>
    <t>Ir25a</t>
  </si>
  <si>
    <t>Ir8a</t>
  </si>
  <si>
    <t>#I.F.</t>
  </si>
  <si>
    <t>I.F. = Infertile</t>
  </si>
  <si>
    <t>% Fertile Founders Producing KI</t>
  </si>
  <si>
    <t>Efficiency (%)</t>
  </si>
  <si>
    <t>All Flies</t>
  </si>
  <si>
    <t>Founder</t>
  </si>
  <si>
    <t>Target Gene</t>
  </si>
  <si>
    <t>TOTALS:</t>
  </si>
  <si>
    <t>M4</t>
  </si>
  <si>
    <t>I.F.</t>
  </si>
  <si>
    <t>M3</t>
  </si>
  <si>
    <t>M2</t>
  </si>
  <si>
    <t>I</t>
  </si>
  <si>
    <t>H</t>
  </si>
  <si>
    <t>G</t>
  </si>
  <si>
    <t>F</t>
  </si>
  <si>
    <t xml:space="preserve"> </t>
  </si>
  <si>
    <t>E</t>
  </si>
  <si>
    <t>D</t>
  </si>
  <si>
    <t>C</t>
  </si>
  <si>
    <t>B</t>
  </si>
  <si>
    <t>A</t>
  </si>
  <si>
    <t>M38</t>
  </si>
  <si>
    <t>M37</t>
  </si>
  <si>
    <t>M36</t>
  </si>
  <si>
    <t>M35</t>
  </si>
  <si>
    <t>M34</t>
  </si>
  <si>
    <t>M33</t>
  </si>
  <si>
    <t>M32</t>
  </si>
  <si>
    <t>M31</t>
  </si>
  <si>
    <t>M30</t>
  </si>
  <si>
    <t>M29</t>
  </si>
  <si>
    <t>M28</t>
  </si>
  <si>
    <t>Cross</t>
  </si>
  <si>
    <t>M27</t>
  </si>
  <si>
    <t>M26</t>
  </si>
  <si>
    <t>Direct Injection</t>
  </si>
  <si>
    <t>M25</t>
  </si>
  <si>
    <t>M24</t>
  </si>
  <si>
    <t>M23</t>
  </si>
  <si>
    <t>M22</t>
  </si>
  <si>
    <t>Correct (%)</t>
  </si>
  <si>
    <t>Confirmed</t>
  </si>
  <si>
    <t>Approach</t>
  </si>
  <si>
    <t>M21</t>
  </si>
  <si>
    <t>Summary of Knock-in Validation</t>
  </si>
  <si>
    <t>M20</t>
  </si>
  <si>
    <t>M19</t>
  </si>
  <si>
    <t>M18</t>
  </si>
  <si>
    <t>M17</t>
  </si>
  <si>
    <t>M16</t>
  </si>
  <si>
    <t>M15</t>
  </si>
  <si>
    <t>M14</t>
  </si>
  <si>
    <t>M13</t>
  </si>
  <si>
    <t>Fertile Founders Producing KI (%)</t>
  </si>
  <si>
    <t>M12</t>
  </si>
  <si>
    <t>M11</t>
  </si>
  <si>
    <t>M10</t>
  </si>
  <si>
    <t>Produced false positives (see below)</t>
  </si>
  <si>
    <t>M9</t>
  </si>
  <si>
    <t>*Used to establish line</t>
  </si>
  <si>
    <t>M8</t>
  </si>
  <si>
    <t>M7</t>
  </si>
  <si>
    <t>M29M1</t>
  </si>
  <si>
    <t>M6</t>
  </si>
  <si>
    <t>M22M1</t>
  </si>
  <si>
    <t>M5</t>
  </si>
  <si>
    <t>M1M1*</t>
  </si>
  <si>
    <t>M11M1*</t>
  </si>
  <si>
    <t>M3M2</t>
  </si>
  <si>
    <t>M1</t>
  </si>
  <si>
    <t>Cross Approach</t>
  </si>
  <si>
    <t>Direct Injection Approach</t>
  </si>
  <si>
    <t>Summary of HACKing Efficiency</t>
  </si>
  <si>
    <t>Knock-ins Sampled</t>
  </si>
  <si>
    <t>Fertile Founders Producing Knock-in (%)</t>
  </si>
  <si>
    <t>False Positives</t>
  </si>
  <si>
    <t>mCherry+</t>
  </si>
  <si>
    <t>mCherry-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</si>
</sst>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9" fontId="3" fillId="0" borderId="1" xfId="0" applyNumberFormat="1" applyFont="1" applyBorder="1" applyAlignment="1">
      <alignment horizontal="center" vertical="center" wrapText="1"/>
    </xf>
    <xf numFmtId="2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7" xfId="1" applyNumberFormat="1" applyFont="1" applyBorder="1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10" xfId="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8"/>
  <sheetViews>
    <sheetView tabSelected="1" zoomScale="70" zoomScaleNormal="70" zoomScalePageLayoutView="50" workbookViewId="0">
      <selection activeCell="J33" sqref="J33"/>
    </sheetView>
  </sheetViews>
  <sheetFormatPr defaultColWidth="8.77734375" defaultRowHeight="14.55" customHeight="1" x14ac:dyDescent="0.25"/>
  <cols>
    <col min="1" max="2" width="11.77734375" style="1" customWidth="1"/>
    <col min="3" max="3" width="10.88671875" style="1" customWidth="1"/>
    <col min="4" max="4" width="10.33203125" style="1" customWidth="1"/>
    <col min="5" max="5" width="8" style="1" customWidth="1"/>
    <col min="6" max="6" width="13.77734375" style="5" customWidth="1"/>
    <col min="7" max="7" width="31.33203125" style="4" customWidth="1"/>
    <col min="8" max="8" width="4.109375" style="1" customWidth="1"/>
    <col min="9" max="13" width="24.109375" style="1" customWidth="1"/>
    <col min="14" max="14" width="24.109375" style="3" customWidth="1"/>
    <col min="15" max="15" width="37.44140625" style="2" customWidth="1"/>
    <col min="17" max="17" width="28.77734375" customWidth="1"/>
    <col min="18" max="20" width="14.33203125" style="1" customWidth="1"/>
    <col min="21" max="16384" width="8.77734375" style="1"/>
  </cols>
  <sheetData>
    <row r="1" spans="1:17" ht="14.55" customHeight="1" thickBot="1" x14ac:dyDescent="0.3">
      <c r="A1" s="51" t="s">
        <v>76</v>
      </c>
      <c r="B1" s="52"/>
      <c r="C1" s="52"/>
      <c r="D1" s="52"/>
      <c r="E1" s="52"/>
      <c r="F1" s="52"/>
      <c r="G1" s="53"/>
      <c r="I1" s="54" t="s">
        <v>75</v>
      </c>
      <c r="J1" s="55"/>
      <c r="K1" s="55"/>
      <c r="L1" s="55"/>
      <c r="M1" s="55"/>
      <c r="N1" s="55"/>
      <c r="O1" s="56"/>
      <c r="Q1" s="1"/>
    </row>
    <row r="2" spans="1:17" s="10" customFormat="1" ht="14.55" customHeight="1" thickBot="1" x14ac:dyDescent="0.3">
      <c r="A2" s="9" t="s">
        <v>10</v>
      </c>
      <c r="B2" s="8" t="s">
        <v>9</v>
      </c>
      <c r="C2" s="8" t="s">
        <v>81</v>
      </c>
      <c r="D2" s="8" t="s">
        <v>82</v>
      </c>
      <c r="E2" s="8" t="s">
        <v>8</v>
      </c>
      <c r="F2" s="7" t="s">
        <v>7</v>
      </c>
      <c r="G2" s="6" t="s">
        <v>58</v>
      </c>
      <c r="I2" s="9" t="s">
        <v>10</v>
      </c>
      <c r="J2" s="8" t="s">
        <v>9</v>
      </c>
      <c r="K2" s="8" t="s">
        <v>81</v>
      </c>
      <c r="L2" s="8" t="s">
        <v>82</v>
      </c>
      <c r="M2" s="8" t="s">
        <v>8</v>
      </c>
      <c r="N2" s="35" t="s">
        <v>7</v>
      </c>
      <c r="O2" s="6" t="s">
        <v>79</v>
      </c>
      <c r="Q2" s="10" t="s">
        <v>20</v>
      </c>
    </row>
    <row r="3" spans="1:17" s="10" customFormat="1" ht="14.55" customHeight="1" x14ac:dyDescent="0.25">
      <c r="A3" s="16" t="s">
        <v>3</v>
      </c>
      <c r="B3" s="15" t="s">
        <v>74</v>
      </c>
      <c r="C3" s="1">
        <v>0</v>
      </c>
      <c r="D3" s="1">
        <v>33</v>
      </c>
      <c r="E3" s="1">
        <f t="shared" ref="E3:E40" si="0">D3+C3</f>
        <v>33</v>
      </c>
      <c r="F3" s="14">
        <f>C3/E3*100</f>
        <v>0</v>
      </c>
      <c r="G3" s="48">
        <v>0</v>
      </c>
      <c r="I3" s="16" t="s">
        <v>2</v>
      </c>
      <c r="J3" s="44" t="s">
        <v>73</v>
      </c>
      <c r="K3" s="1">
        <v>27</v>
      </c>
      <c r="L3" s="1">
        <v>57</v>
      </c>
      <c r="M3" s="1">
        <f>SUM(K3:L3)</f>
        <v>84</v>
      </c>
      <c r="N3" s="43">
        <f t="shared" ref="N3:N9" si="1">K3/M3*100</f>
        <v>32.142857142857146</v>
      </c>
      <c r="O3" s="13">
        <v>1</v>
      </c>
    </row>
    <row r="4" spans="1:17" s="10" customFormat="1" ht="14.55" customHeight="1" thickBot="1" x14ac:dyDescent="0.3">
      <c r="A4" s="16" t="s">
        <v>3</v>
      </c>
      <c r="B4" s="15" t="s">
        <v>15</v>
      </c>
      <c r="C4" s="1">
        <v>0</v>
      </c>
      <c r="D4" s="1">
        <v>0</v>
      </c>
      <c r="E4" s="1">
        <f t="shared" si="0"/>
        <v>0</v>
      </c>
      <c r="F4" s="15" t="s">
        <v>13</v>
      </c>
      <c r="G4" s="13"/>
      <c r="I4" s="24" t="s">
        <v>2</v>
      </c>
      <c r="J4" s="47" t="s">
        <v>72</v>
      </c>
      <c r="K4" s="23">
        <v>3</v>
      </c>
      <c r="L4" s="23">
        <v>38</v>
      </c>
      <c r="M4" s="23">
        <f>SUM(K4:L4)</f>
        <v>41</v>
      </c>
      <c r="N4" s="42">
        <f t="shared" si="1"/>
        <v>7.3170731707317067</v>
      </c>
      <c r="O4" s="13">
        <v>1</v>
      </c>
    </row>
    <row r="5" spans="1:17" s="10" customFormat="1" ht="14.55" customHeight="1" thickBot="1" x14ac:dyDescent="0.3">
      <c r="A5" s="16" t="s">
        <v>3</v>
      </c>
      <c r="B5" s="15" t="s">
        <v>14</v>
      </c>
      <c r="C5" s="1">
        <v>4</v>
      </c>
      <c r="D5" s="1">
        <v>31</v>
      </c>
      <c r="E5" s="1">
        <f t="shared" si="0"/>
        <v>35</v>
      </c>
      <c r="F5" s="14">
        <f>C5/E5*100</f>
        <v>11.428571428571429</v>
      </c>
      <c r="G5" s="13">
        <v>1</v>
      </c>
      <c r="I5" s="9" t="s">
        <v>2</v>
      </c>
      <c r="J5" s="8" t="s">
        <v>11</v>
      </c>
      <c r="K5" s="41">
        <f>SUM(K3:K4)</f>
        <v>30</v>
      </c>
      <c r="L5" s="41">
        <f>SUM(L3:L4)</f>
        <v>95</v>
      </c>
      <c r="M5" s="41">
        <f>SUM(M3:M4)</f>
        <v>125</v>
      </c>
      <c r="N5" s="40">
        <f t="shared" si="1"/>
        <v>24</v>
      </c>
      <c r="O5" s="39">
        <f>SUM(O3:O4)/COUNT(O3:O4)</f>
        <v>1</v>
      </c>
    </row>
    <row r="6" spans="1:17" s="10" customFormat="1" ht="14.55" customHeight="1" x14ac:dyDescent="0.25">
      <c r="A6" s="16" t="s">
        <v>3</v>
      </c>
      <c r="B6" s="15" t="s">
        <v>12</v>
      </c>
      <c r="C6" s="1">
        <v>0</v>
      </c>
      <c r="D6" s="1">
        <v>0</v>
      </c>
      <c r="E6" s="1">
        <f t="shared" si="0"/>
        <v>0</v>
      </c>
      <c r="F6" s="15" t="s">
        <v>13</v>
      </c>
      <c r="G6" s="13"/>
      <c r="I6" s="28" t="s">
        <v>1</v>
      </c>
      <c r="J6" s="46" t="s">
        <v>71</v>
      </c>
      <c r="K6" s="27">
        <v>21</v>
      </c>
      <c r="L6" s="27">
        <v>5</v>
      </c>
      <c r="M6" s="27">
        <f>SUM(K6:L6)</f>
        <v>26</v>
      </c>
      <c r="N6" s="45">
        <f t="shared" si="1"/>
        <v>80.769230769230774</v>
      </c>
      <c r="O6" s="13">
        <v>1</v>
      </c>
    </row>
    <row r="7" spans="1:17" s="10" customFormat="1" ht="14.55" customHeight="1" x14ac:dyDescent="0.25">
      <c r="A7" s="16" t="s">
        <v>3</v>
      </c>
      <c r="B7" s="15" t="s">
        <v>70</v>
      </c>
      <c r="C7" s="1">
        <v>0</v>
      </c>
      <c r="D7" s="1">
        <v>35</v>
      </c>
      <c r="E7" s="1">
        <f t="shared" si="0"/>
        <v>35</v>
      </c>
      <c r="F7" s="14">
        <f>C7/E7*100</f>
        <v>0</v>
      </c>
      <c r="G7" s="13">
        <v>0</v>
      </c>
      <c r="I7" s="16" t="s">
        <v>1</v>
      </c>
      <c r="J7" s="44" t="s">
        <v>69</v>
      </c>
      <c r="K7" s="1">
        <v>13</v>
      </c>
      <c r="L7" s="1">
        <v>86</v>
      </c>
      <c r="M7" s="1">
        <f>SUM(K7:L7)</f>
        <v>99</v>
      </c>
      <c r="N7" s="43">
        <f t="shared" si="1"/>
        <v>13.131313131313133</v>
      </c>
      <c r="O7" s="13">
        <v>1</v>
      </c>
    </row>
    <row r="8" spans="1:17" s="10" customFormat="1" ht="14.55" customHeight="1" thickBot="1" x14ac:dyDescent="0.3">
      <c r="A8" s="16" t="s">
        <v>3</v>
      </c>
      <c r="B8" s="15" t="s">
        <v>68</v>
      </c>
      <c r="C8" s="1">
        <v>39</v>
      </c>
      <c r="D8" s="1">
        <v>10</v>
      </c>
      <c r="E8" s="1">
        <f t="shared" si="0"/>
        <v>49</v>
      </c>
      <c r="F8" s="14">
        <f>C8/E8*100</f>
        <v>79.591836734693871</v>
      </c>
      <c r="G8" s="13">
        <v>1</v>
      </c>
      <c r="I8" s="24" t="s">
        <v>1</v>
      </c>
      <c r="J8" s="23" t="s">
        <v>67</v>
      </c>
      <c r="K8" s="23">
        <v>3</v>
      </c>
      <c r="L8" s="23">
        <v>5</v>
      </c>
      <c r="M8" s="23">
        <f>SUM(K8:L8)</f>
        <v>8</v>
      </c>
      <c r="N8" s="42">
        <f t="shared" si="1"/>
        <v>37.5</v>
      </c>
      <c r="O8" s="13">
        <v>1</v>
      </c>
    </row>
    <row r="9" spans="1:17" s="10" customFormat="1" ht="14.55" customHeight="1" thickBot="1" x14ac:dyDescent="0.3">
      <c r="A9" s="16" t="s">
        <v>3</v>
      </c>
      <c r="B9" s="15" t="s">
        <v>66</v>
      </c>
      <c r="C9" s="1">
        <v>0</v>
      </c>
      <c r="D9" s="1">
        <v>0</v>
      </c>
      <c r="E9" s="1">
        <f t="shared" si="0"/>
        <v>0</v>
      </c>
      <c r="F9" s="15" t="s">
        <v>13</v>
      </c>
      <c r="G9" s="13"/>
      <c r="I9" s="9" t="s">
        <v>1</v>
      </c>
      <c r="J9" s="8" t="s">
        <v>11</v>
      </c>
      <c r="K9" s="41">
        <f>SUM(K6:K8)</f>
        <v>37</v>
      </c>
      <c r="L9" s="41">
        <f>SUM(L6:L8)</f>
        <v>96</v>
      </c>
      <c r="M9" s="41">
        <f>SUM(M6:M8)</f>
        <v>133</v>
      </c>
      <c r="N9" s="40">
        <f t="shared" si="1"/>
        <v>27.819548872180448</v>
      </c>
      <c r="O9" s="39">
        <f>SUM(O6:O8)/COUNT(O6:O8)</f>
        <v>1</v>
      </c>
    </row>
    <row r="10" spans="1:17" s="10" customFormat="1" ht="14.55" customHeight="1" x14ac:dyDescent="0.25">
      <c r="A10" s="16" t="s">
        <v>3</v>
      </c>
      <c r="B10" s="15" t="s">
        <v>65</v>
      </c>
      <c r="C10" s="1">
        <v>0</v>
      </c>
      <c r="D10" s="1">
        <v>0</v>
      </c>
      <c r="E10" s="1">
        <f t="shared" si="0"/>
        <v>0</v>
      </c>
      <c r="F10" s="15" t="s">
        <v>13</v>
      </c>
      <c r="G10" s="13"/>
      <c r="I10"/>
      <c r="J10" s="38" t="s">
        <v>64</v>
      </c>
      <c r="K10"/>
      <c r="L10"/>
      <c r="M10"/>
      <c r="N10" s="36"/>
      <c r="O10" s="18"/>
    </row>
    <row r="11" spans="1:17" s="10" customFormat="1" ht="14.55" customHeight="1" x14ac:dyDescent="0.25">
      <c r="A11" s="16" t="s">
        <v>3</v>
      </c>
      <c r="B11" s="15" t="s">
        <v>63</v>
      </c>
      <c r="C11" s="1">
        <v>0</v>
      </c>
      <c r="D11" s="1">
        <v>0</v>
      </c>
      <c r="E11" s="1">
        <f t="shared" si="0"/>
        <v>0</v>
      </c>
      <c r="F11" s="15" t="s">
        <v>13</v>
      </c>
      <c r="G11" s="13"/>
      <c r="J11" s="37" t="s">
        <v>62</v>
      </c>
      <c r="K11"/>
      <c r="L11"/>
      <c r="M11"/>
      <c r="N11" s="36"/>
      <c r="O11" s="18"/>
    </row>
    <row r="12" spans="1:17" s="10" customFormat="1" ht="14.55" customHeight="1" thickBot="1" x14ac:dyDescent="0.3">
      <c r="A12" s="16" t="s">
        <v>3</v>
      </c>
      <c r="B12" s="15" t="s">
        <v>61</v>
      </c>
      <c r="C12" s="1">
        <v>9</v>
      </c>
      <c r="D12" s="1">
        <v>3</v>
      </c>
      <c r="E12" s="1">
        <f t="shared" si="0"/>
        <v>12</v>
      </c>
      <c r="F12" s="14">
        <f>C12/E12*100</f>
        <v>75</v>
      </c>
      <c r="G12" s="13">
        <v>1</v>
      </c>
      <c r="I12" s="1"/>
      <c r="J12" s="1"/>
      <c r="K12" s="20"/>
      <c r="L12" s="20"/>
      <c r="M12" s="20"/>
      <c r="N12" s="19"/>
      <c r="O12" s="18"/>
    </row>
    <row r="13" spans="1:17" s="10" customFormat="1" ht="14.55" customHeight="1" thickBot="1" x14ac:dyDescent="0.3">
      <c r="A13" s="16" t="s">
        <v>3</v>
      </c>
      <c r="B13" s="15" t="s">
        <v>60</v>
      </c>
      <c r="C13" s="1">
        <v>0</v>
      </c>
      <c r="D13" s="1">
        <v>46</v>
      </c>
      <c r="E13" s="1">
        <f t="shared" si="0"/>
        <v>46</v>
      </c>
      <c r="F13" s="14">
        <f>C13/E13*100</f>
        <v>0</v>
      </c>
      <c r="G13" s="13">
        <v>0</v>
      </c>
      <c r="I13" s="51" t="s">
        <v>77</v>
      </c>
      <c r="J13" s="52"/>
      <c r="K13" s="52"/>
      <c r="L13" s="52"/>
      <c r="M13" s="52"/>
      <c r="N13" s="52"/>
      <c r="O13" s="53"/>
    </row>
    <row r="14" spans="1:17" s="10" customFormat="1" ht="14.55" customHeight="1" thickBot="1" x14ac:dyDescent="0.3">
      <c r="A14" s="16" t="s">
        <v>3</v>
      </c>
      <c r="B14" s="15" t="s">
        <v>59</v>
      </c>
      <c r="C14" s="1">
        <v>0</v>
      </c>
      <c r="D14" s="1">
        <v>0</v>
      </c>
      <c r="E14" s="1">
        <f t="shared" si="0"/>
        <v>0</v>
      </c>
      <c r="F14" s="15" t="s">
        <v>13</v>
      </c>
      <c r="G14" s="13"/>
      <c r="I14" s="49" t="s">
        <v>10</v>
      </c>
      <c r="J14" s="8" t="s">
        <v>47</v>
      </c>
      <c r="K14" s="8" t="s">
        <v>81</v>
      </c>
      <c r="L14" s="8" t="s">
        <v>82</v>
      </c>
      <c r="M14" s="8" t="s">
        <v>8</v>
      </c>
      <c r="N14" s="35" t="s">
        <v>7</v>
      </c>
      <c r="O14" s="6" t="s">
        <v>79</v>
      </c>
    </row>
    <row r="15" spans="1:17" s="10" customFormat="1" ht="14.55" customHeight="1" x14ac:dyDescent="0.25">
      <c r="A15" s="16" t="s">
        <v>3</v>
      </c>
      <c r="B15" s="15" t="s">
        <v>57</v>
      </c>
      <c r="C15" s="1">
        <v>0</v>
      </c>
      <c r="D15" s="1">
        <v>28</v>
      </c>
      <c r="E15" s="1">
        <f t="shared" si="0"/>
        <v>28</v>
      </c>
      <c r="F15" s="14">
        <f>C15/E15*100</f>
        <v>0</v>
      </c>
      <c r="G15" s="13">
        <v>0</v>
      </c>
      <c r="I15" s="28" t="s">
        <v>3</v>
      </c>
      <c r="J15" s="27" t="s">
        <v>40</v>
      </c>
      <c r="K15" s="34">
        <v>53</v>
      </c>
      <c r="L15" s="34">
        <v>609</v>
      </c>
      <c r="M15" s="34">
        <v>662</v>
      </c>
      <c r="N15" s="33">
        <v>8.0060422960725077</v>
      </c>
      <c r="O15" s="32">
        <v>0.2</v>
      </c>
    </row>
    <row r="16" spans="1:17" s="10" customFormat="1" ht="14.55" customHeight="1" x14ac:dyDescent="0.25">
      <c r="A16" s="16" t="s">
        <v>3</v>
      </c>
      <c r="B16" s="15" t="s">
        <v>56</v>
      </c>
      <c r="C16" s="1">
        <v>0</v>
      </c>
      <c r="D16" s="1">
        <v>0</v>
      </c>
      <c r="E16" s="1">
        <f t="shared" si="0"/>
        <v>0</v>
      </c>
      <c r="F16" s="15" t="s">
        <v>13</v>
      </c>
      <c r="G16" s="13"/>
      <c r="I16" s="16" t="s">
        <v>2</v>
      </c>
      <c r="J16" s="1" t="s">
        <v>40</v>
      </c>
      <c r="K16" s="26">
        <v>82</v>
      </c>
      <c r="L16" s="26">
        <v>268</v>
      </c>
      <c r="M16" s="26">
        <v>350</v>
      </c>
      <c r="N16" s="31">
        <v>23.428571428571431</v>
      </c>
      <c r="O16" s="25">
        <v>0.4</v>
      </c>
    </row>
    <row r="17" spans="1:16" s="10" customFormat="1" ht="14.55" customHeight="1" x14ac:dyDescent="0.25">
      <c r="A17" s="16" t="s">
        <v>3</v>
      </c>
      <c r="B17" s="15" t="s">
        <v>55</v>
      </c>
      <c r="C17" s="1">
        <v>0</v>
      </c>
      <c r="D17" s="1">
        <v>0</v>
      </c>
      <c r="E17" s="1">
        <f t="shared" si="0"/>
        <v>0</v>
      </c>
      <c r="F17" s="15" t="s">
        <v>13</v>
      </c>
      <c r="G17" s="13"/>
      <c r="I17" s="16" t="s">
        <v>1</v>
      </c>
      <c r="J17" s="1" t="s">
        <v>40</v>
      </c>
      <c r="K17" s="26">
        <v>180</v>
      </c>
      <c r="L17" s="26">
        <v>365</v>
      </c>
      <c r="M17" s="26">
        <v>545</v>
      </c>
      <c r="N17" s="31">
        <v>33.027522935779821</v>
      </c>
      <c r="O17" s="25">
        <v>0.42857142857142855</v>
      </c>
    </row>
    <row r="18" spans="1:16" s="10" customFormat="1" ht="14.55" customHeight="1" x14ac:dyDescent="0.25">
      <c r="A18" s="16" t="s">
        <v>3</v>
      </c>
      <c r="B18" s="15" t="s">
        <v>54</v>
      </c>
      <c r="C18" s="1">
        <v>1</v>
      </c>
      <c r="D18" s="1">
        <v>15</v>
      </c>
      <c r="E18" s="1">
        <f t="shared" si="0"/>
        <v>16</v>
      </c>
      <c r="F18" s="14">
        <f>C18/E18*100</f>
        <v>6.25</v>
      </c>
      <c r="G18" s="13">
        <v>1</v>
      </c>
      <c r="I18" s="16" t="s">
        <v>0</v>
      </c>
      <c r="J18" s="1" t="s">
        <v>40</v>
      </c>
      <c r="K18" s="26">
        <v>79</v>
      </c>
      <c r="L18" s="26">
        <v>184</v>
      </c>
      <c r="M18" s="26">
        <v>263</v>
      </c>
      <c r="N18" s="31">
        <v>30.038022813688215</v>
      </c>
      <c r="O18" s="25">
        <v>1</v>
      </c>
    </row>
    <row r="19" spans="1:16" s="10" customFormat="1" ht="14.55" customHeight="1" x14ac:dyDescent="0.25">
      <c r="A19" s="16" t="s">
        <v>3</v>
      </c>
      <c r="B19" s="15" t="s">
        <v>53</v>
      </c>
      <c r="C19" s="1">
        <v>0</v>
      </c>
      <c r="D19" s="1">
        <v>0</v>
      </c>
      <c r="E19" s="1">
        <f t="shared" si="0"/>
        <v>0</v>
      </c>
      <c r="F19" s="15" t="s">
        <v>13</v>
      </c>
      <c r="G19" s="13"/>
      <c r="I19" s="16" t="s">
        <v>2</v>
      </c>
      <c r="J19" s="1" t="s">
        <v>37</v>
      </c>
      <c r="K19" s="26">
        <v>30</v>
      </c>
      <c r="L19" s="26">
        <v>95</v>
      </c>
      <c r="M19" s="26">
        <v>125</v>
      </c>
      <c r="N19" s="31">
        <v>24</v>
      </c>
      <c r="O19" s="25">
        <v>1</v>
      </c>
    </row>
    <row r="20" spans="1:16" s="10" customFormat="1" ht="14.55" customHeight="1" thickBot="1" x14ac:dyDescent="0.3">
      <c r="A20" s="16" t="s">
        <v>3</v>
      </c>
      <c r="B20" s="15" t="s">
        <v>52</v>
      </c>
      <c r="C20" s="1">
        <v>0</v>
      </c>
      <c r="D20" s="1">
        <v>34</v>
      </c>
      <c r="E20" s="1">
        <f t="shared" si="0"/>
        <v>34</v>
      </c>
      <c r="F20" s="14">
        <f>C20/E20*100</f>
        <v>0</v>
      </c>
      <c r="G20" s="13">
        <v>0</v>
      </c>
      <c r="I20" s="24" t="s">
        <v>1</v>
      </c>
      <c r="J20" s="23" t="s">
        <v>37</v>
      </c>
      <c r="K20" s="22">
        <v>37</v>
      </c>
      <c r="L20" s="22">
        <v>96</v>
      </c>
      <c r="M20" s="22">
        <v>133</v>
      </c>
      <c r="N20" s="30">
        <v>27.819548872180448</v>
      </c>
      <c r="O20" s="21">
        <v>1</v>
      </c>
    </row>
    <row r="21" spans="1:16" s="10" customFormat="1" ht="14.55" customHeight="1" thickBot="1" x14ac:dyDescent="0.3">
      <c r="A21" s="16" t="s">
        <v>3</v>
      </c>
      <c r="B21" s="15" t="s">
        <v>51</v>
      </c>
      <c r="C21" s="1">
        <v>0</v>
      </c>
      <c r="D21" s="1">
        <v>24</v>
      </c>
      <c r="E21" s="1">
        <f t="shared" si="0"/>
        <v>24</v>
      </c>
      <c r="F21" s="14">
        <f>C21/E21*100</f>
        <v>0</v>
      </c>
      <c r="G21" s="13">
        <v>0</v>
      </c>
      <c r="I21" s="1"/>
      <c r="J21" s="1"/>
      <c r="K21" s="20"/>
      <c r="L21" s="20"/>
      <c r="M21" s="20"/>
      <c r="N21" s="19"/>
      <c r="O21" s="18"/>
    </row>
    <row r="22" spans="1:16" s="10" customFormat="1" ht="14.55" customHeight="1" thickBot="1" x14ac:dyDescent="0.3">
      <c r="A22" s="16" t="s">
        <v>3</v>
      </c>
      <c r="B22" s="15" t="s">
        <v>50</v>
      </c>
      <c r="C22" s="1">
        <v>0</v>
      </c>
      <c r="D22" s="1">
        <v>0</v>
      </c>
      <c r="E22" s="1">
        <f t="shared" si="0"/>
        <v>0</v>
      </c>
      <c r="F22" s="15" t="s">
        <v>13</v>
      </c>
      <c r="G22" s="13"/>
      <c r="I22" s="51" t="s">
        <v>49</v>
      </c>
      <c r="J22" s="52"/>
      <c r="K22" s="52"/>
      <c r="L22" s="52"/>
      <c r="M22" s="52"/>
      <c r="N22" s="53"/>
      <c r="O22" s="18"/>
    </row>
    <row r="23" spans="1:16" s="10" customFormat="1" ht="14.55" customHeight="1" thickBot="1" x14ac:dyDescent="0.3">
      <c r="A23" s="16" t="s">
        <v>3</v>
      </c>
      <c r="B23" s="15" t="s">
        <v>48</v>
      </c>
      <c r="C23" s="1">
        <v>0</v>
      </c>
      <c r="D23" s="1">
        <v>45</v>
      </c>
      <c r="E23" s="1">
        <f t="shared" si="0"/>
        <v>45</v>
      </c>
      <c r="F23" s="14">
        <f>C23/E23*100</f>
        <v>0</v>
      </c>
      <c r="G23" s="13">
        <v>0</v>
      </c>
      <c r="I23" s="9" t="s">
        <v>10</v>
      </c>
      <c r="J23" s="8" t="s">
        <v>47</v>
      </c>
      <c r="K23" s="17" t="s">
        <v>78</v>
      </c>
      <c r="L23" s="17" t="s">
        <v>80</v>
      </c>
      <c r="M23" s="17" t="s">
        <v>46</v>
      </c>
      <c r="N23" s="29" t="s">
        <v>45</v>
      </c>
      <c r="O23" s="18"/>
      <c r="P23" s="10" t="s">
        <v>20</v>
      </c>
    </row>
    <row r="24" spans="1:16" s="10" customFormat="1" ht="14.55" customHeight="1" x14ac:dyDescent="0.25">
      <c r="A24" s="16" t="s">
        <v>3</v>
      </c>
      <c r="B24" s="15" t="s">
        <v>44</v>
      </c>
      <c r="C24" s="1">
        <v>0</v>
      </c>
      <c r="D24" s="1">
        <v>0</v>
      </c>
      <c r="E24" s="1">
        <f t="shared" si="0"/>
        <v>0</v>
      </c>
      <c r="F24" s="15" t="s">
        <v>13</v>
      </c>
      <c r="G24" s="13"/>
      <c r="I24" s="28" t="s">
        <v>3</v>
      </c>
      <c r="J24" s="27" t="s">
        <v>40</v>
      </c>
      <c r="K24" s="50">
        <v>5</v>
      </c>
      <c r="L24" s="50">
        <v>0</v>
      </c>
      <c r="M24" s="26">
        <f t="shared" ref="M24:M29" si="2">K24-L24</f>
        <v>5</v>
      </c>
      <c r="N24" s="25">
        <f t="shared" ref="N24:N29" si="3">M24/K24</f>
        <v>1</v>
      </c>
      <c r="O24" s="18"/>
    </row>
    <row r="25" spans="1:16" s="10" customFormat="1" ht="14.55" customHeight="1" x14ac:dyDescent="0.25">
      <c r="A25" s="16" t="s">
        <v>3</v>
      </c>
      <c r="B25" s="15" t="s">
        <v>43</v>
      </c>
      <c r="C25" s="1">
        <v>0</v>
      </c>
      <c r="D25" s="1">
        <v>45</v>
      </c>
      <c r="E25" s="1">
        <f t="shared" si="0"/>
        <v>45</v>
      </c>
      <c r="F25" s="14">
        <f>C25/E25*100</f>
        <v>0</v>
      </c>
      <c r="G25" s="13">
        <v>0</v>
      </c>
      <c r="I25" s="16" t="s">
        <v>2</v>
      </c>
      <c r="J25" s="1" t="s">
        <v>40</v>
      </c>
      <c r="K25" s="26">
        <v>6</v>
      </c>
      <c r="L25" s="26">
        <v>0</v>
      </c>
      <c r="M25" s="26">
        <f t="shared" si="2"/>
        <v>6</v>
      </c>
      <c r="N25" s="25">
        <f t="shared" si="3"/>
        <v>1</v>
      </c>
      <c r="O25" s="18" t="s">
        <v>20</v>
      </c>
    </row>
    <row r="26" spans="1:16" s="10" customFormat="1" ht="14.55" customHeight="1" x14ac:dyDescent="0.25">
      <c r="A26" s="16" t="s">
        <v>3</v>
      </c>
      <c r="B26" s="15" t="s">
        <v>42</v>
      </c>
      <c r="C26" s="1">
        <v>0</v>
      </c>
      <c r="D26" s="1">
        <v>0</v>
      </c>
      <c r="E26" s="1">
        <f t="shared" si="0"/>
        <v>0</v>
      </c>
      <c r="F26" s="15" t="s">
        <v>13</v>
      </c>
      <c r="G26" s="13"/>
      <c r="I26" s="16" t="s">
        <v>1</v>
      </c>
      <c r="J26" s="1" t="s">
        <v>40</v>
      </c>
      <c r="K26" s="26">
        <v>30</v>
      </c>
      <c r="L26" s="26">
        <v>0</v>
      </c>
      <c r="M26" s="26">
        <f t="shared" si="2"/>
        <v>30</v>
      </c>
      <c r="N26" s="25">
        <f t="shared" si="3"/>
        <v>1</v>
      </c>
      <c r="O26" s="18"/>
    </row>
    <row r="27" spans="1:16" s="10" customFormat="1" ht="14.55" customHeight="1" x14ac:dyDescent="0.25">
      <c r="A27" s="16" t="s">
        <v>3</v>
      </c>
      <c r="B27" s="15" t="s">
        <v>41</v>
      </c>
      <c r="C27" s="1">
        <v>0</v>
      </c>
      <c r="D27" s="1">
        <v>0</v>
      </c>
      <c r="E27" s="1">
        <f t="shared" si="0"/>
        <v>0</v>
      </c>
      <c r="F27" s="15" t="s">
        <v>13</v>
      </c>
      <c r="G27" s="13"/>
      <c r="I27" s="16" t="s">
        <v>0</v>
      </c>
      <c r="J27" s="1" t="s">
        <v>40</v>
      </c>
      <c r="K27" s="26">
        <v>10</v>
      </c>
      <c r="L27" s="26">
        <v>0</v>
      </c>
      <c r="M27" s="26">
        <f t="shared" si="2"/>
        <v>10</v>
      </c>
      <c r="N27" s="25">
        <f t="shared" si="3"/>
        <v>1</v>
      </c>
      <c r="O27" s="18"/>
    </row>
    <row r="28" spans="1:16" s="10" customFormat="1" ht="14.55" customHeight="1" x14ac:dyDescent="0.25">
      <c r="A28" s="16" t="s">
        <v>3</v>
      </c>
      <c r="B28" s="15" t="s">
        <v>39</v>
      </c>
      <c r="C28" s="1">
        <v>0</v>
      </c>
      <c r="D28" s="1">
        <v>42</v>
      </c>
      <c r="E28" s="1">
        <f t="shared" si="0"/>
        <v>42</v>
      </c>
      <c r="F28" s="14">
        <f>C28/E28*100</f>
        <v>0</v>
      </c>
      <c r="G28" s="13">
        <v>0</v>
      </c>
      <c r="I28" s="16" t="s">
        <v>2</v>
      </c>
      <c r="J28" s="1" t="s">
        <v>37</v>
      </c>
      <c r="K28" s="26">
        <v>30</v>
      </c>
      <c r="L28" s="26">
        <v>5</v>
      </c>
      <c r="M28" s="26">
        <f t="shared" si="2"/>
        <v>25</v>
      </c>
      <c r="N28" s="25">
        <f t="shared" si="3"/>
        <v>0.83333333333333337</v>
      </c>
      <c r="O28" s="18"/>
    </row>
    <row r="29" spans="1:16" s="10" customFormat="1" ht="14.55" customHeight="1" thickBot="1" x14ac:dyDescent="0.3">
      <c r="A29" s="16" t="s">
        <v>3</v>
      </c>
      <c r="B29" s="15" t="s">
        <v>38</v>
      </c>
      <c r="C29" s="1">
        <v>0</v>
      </c>
      <c r="D29" s="1">
        <v>0</v>
      </c>
      <c r="E29" s="1">
        <f t="shared" si="0"/>
        <v>0</v>
      </c>
      <c r="F29" s="15" t="s">
        <v>13</v>
      </c>
      <c r="G29" s="13"/>
      <c r="I29" s="24" t="s">
        <v>1</v>
      </c>
      <c r="J29" s="23" t="s">
        <v>37</v>
      </c>
      <c r="K29" s="22">
        <v>2</v>
      </c>
      <c r="L29" s="22">
        <v>1</v>
      </c>
      <c r="M29" s="22">
        <f t="shared" si="2"/>
        <v>1</v>
      </c>
      <c r="N29" s="21">
        <f t="shared" si="3"/>
        <v>0.5</v>
      </c>
      <c r="O29" s="18"/>
    </row>
    <row r="30" spans="1:16" s="10" customFormat="1" ht="14.55" customHeight="1" x14ac:dyDescent="0.25">
      <c r="A30" s="16" t="s">
        <v>3</v>
      </c>
      <c r="B30" s="15" t="s">
        <v>36</v>
      </c>
      <c r="C30" s="1">
        <v>0</v>
      </c>
      <c r="D30" s="1">
        <v>41</v>
      </c>
      <c r="E30" s="1">
        <f t="shared" si="0"/>
        <v>41</v>
      </c>
      <c r="F30" s="14">
        <f>C30/E30*100</f>
        <v>0</v>
      </c>
      <c r="G30" s="13">
        <v>0</v>
      </c>
      <c r="I30" s="1"/>
      <c r="J30" s="1"/>
      <c r="K30" s="20"/>
      <c r="L30" s="15"/>
      <c r="M30" s="20"/>
      <c r="N30" s="19"/>
      <c r="O30" s="18"/>
    </row>
    <row r="31" spans="1:16" s="10" customFormat="1" ht="14.55" customHeight="1" x14ac:dyDescent="0.25">
      <c r="A31" s="16" t="s">
        <v>3</v>
      </c>
      <c r="B31" s="15" t="s">
        <v>35</v>
      </c>
      <c r="C31" s="1">
        <v>0</v>
      </c>
      <c r="D31" s="1">
        <v>28</v>
      </c>
      <c r="E31" s="1">
        <f t="shared" si="0"/>
        <v>28</v>
      </c>
      <c r="F31" s="14">
        <f>C31/E31*100</f>
        <v>0</v>
      </c>
      <c r="G31" s="13">
        <v>0</v>
      </c>
      <c r="I31" s="1"/>
      <c r="J31" s="1"/>
      <c r="K31" s="20"/>
      <c r="L31" s="20"/>
      <c r="M31" s="20"/>
      <c r="N31" s="19"/>
      <c r="O31" s="18"/>
    </row>
    <row r="32" spans="1:16" s="10" customFormat="1" ht="14.55" customHeight="1" x14ac:dyDescent="0.25">
      <c r="A32" s="16" t="s">
        <v>3</v>
      </c>
      <c r="B32" s="15" t="s">
        <v>34</v>
      </c>
      <c r="C32" s="1">
        <v>0</v>
      </c>
      <c r="D32" s="1">
        <v>31</v>
      </c>
      <c r="E32" s="1">
        <f t="shared" si="0"/>
        <v>31</v>
      </c>
      <c r="F32" s="14">
        <f>C32/E32*100</f>
        <v>0</v>
      </c>
      <c r="G32" s="13">
        <v>0</v>
      </c>
      <c r="I32" s="1"/>
      <c r="J32" s="1"/>
      <c r="K32" s="20"/>
      <c r="L32" s="20"/>
      <c r="M32" s="20"/>
      <c r="N32" s="19"/>
      <c r="O32" s="18"/>
    </row>
    <row r="33" spans="1:15" s="10" customFormat="1" ht="14.55" customHeight="1" x14ac:dyDescent="0.25">
      <c r="A33" s="16" t="s">
        <v>3</v>
      </c>
      <c r="B33" s="15" t="s">
        <v>33</v>
      </c>
      <c r="C33" s="1">
        <v>0</v>
      </c>
      <c r="D33" s="1">
        <v>0</v>
      </c>
      <c r="E33" s="1">
        <f t="shared" si="0"/>
        <v>0</v>
      </c>
      <c r="F33" s="15" t="s">
        <v>13</v>
      </c>
      <c r="G33" s="13"/>
      <c r="I33" s="1"/>
      <c r="J33" s="1"/>
      <c r="K33" s="20"/>
      <c r="M33" s="20"/>
      <c r="N33" s="19"/>
      <c r="O33" s="18"/>
    </row>
    <row r="34" spans="1:15" s="10" customFormat="1" ht="14.55" customHeight="1" x14ac:dyDescent="0.25">
      <c r="A34" s="16" t="s">
        <v>3</v>
      </c>
      <c r="B34" s="15" t="s">
        <v>32</v>
      </c>
      <c r="C34" s="1">
        <v>0</v>
      </c>
      <c r="D34" s="1">
        <v>0</v>
      </c>
      <c r="E34" s="1">
        <f t="shared" si="0"/>
        <v>0</v>
      </c>
      <c r="F34" s="15" t="s">
        <v>13</v>
      </c>
      <c r="G34" s="13"/>
      <c r="I34" s="1"/>
      <c r="J34" s="1"/>
      <c r="K34" s="20"/>
      <c r="L34" s="20"/>
      <c r="M34" s="20"/>
      <c r="N34" s="19"/>
      <c r="O34" s="18"/>
    </row>
    <row r="35" spans="1:15" s="10" customFormat="1" ht="14.55" customHeight="1" x14ac:dyDescent="0.25">
      <c r="A35" s="16" t="s">
        <v>3</v>
      </c>
      <c r="B35" s="15" t="s">
        <v>31</v>
      </c>
      <c r="C35" s="1">
        <v>0</v>
      </c>
      <c r="D35" s="1">
        <v>35</v>
      </c>
      <c r="E35" s="1">
        <f t="shared" si="0"/>
        <v>35</v>
      </c>
      <c r="F35" s="14">
        <f>C35/E35*100</f>
        <v>0</v>
      </c>
      <c r="G35" s="13">
        <v>0</v>
      </c>
      <c r="I35" s="1"/>
      <c r="J35" s="1"/>
      <c r="K35" s="20"/>
      <c r="L35" s="20"/>
      <c r="M35" s="20"/>
      <c r="N35" s="19"/>
      <c r="O35" s="18"/>
    </row>
    <row r="36" spans="1:15" s="10" customFormat="1" ht="14.55" customHeight="1" x14ac:dyDescent="0.25">
      <c r="A36" s="16" t="s">
        <v>3</v>
      </c>
      <c r="B36" s="15" t="s">
        <v>30</v>
      </c>
      <c r="C36" s="1">
        <v>0</v>
      </c>
      <c r="D36" s="1">
        <v>41</v>
      </c>
      <c r="E36" s="1">
        <f t="shared" si="0"/>
        <v>41</v>
      </c>
      <c r="F36" s="14">
        <f>C36/E36*100</f>
        <v>0</v>
      </c>
      <c r="G36" s="13">
        <v>0</v>
      </c>
      <c r="I36" s="1"/>
      <c r="J36" s="1"/>
      <c r="K36" s="20"/>
      <c r="L36" s="20"/>
      <c r="M36" s="20"/>
      <c r="N36" s="19"/>
      <c r="O36" s="18"/>
    </row>
    <row r="37" spans="1:15" s="10" customFormat="1" ht="14.55" customHeight="1" x14ac:dyDescent="0.25">
      <c r="A37" s="16" t="s">
        <v>3</v>
      </c>
      <c r="B37" s="15" t="s">
        <v>29</v>
      </c>
      <c r="C37" s="1">
        <v>0</v>
      </c>
      <c r="D37" s="1">
        <v>0</v>
      </c>
      <c r="E37" s="1">
        <f t="shared" si="0"/>
        <v>0</v>
      </c>
      <c r="F37" s="15" t="s">
        <v>13</v>
      </c>
      <c r="G37" s="13"/>
      <c r="I37" s="1"/>
      <c r="J37" s="1"/>
      <c r="K37" s="20"/>
      <c r="L37" s="20"/>
      <c r="M37" s="20"/>
      <c r="N37" s="19"/>
      <c r="O37" s="18"/>
    </row>
    <row r="38" spans="1:15" s="10" customFormat="1" ht="14.55" customHeight="1" x14ac:dyDescent="0.25">
      <c r="A38" s="16" t="s">
        <v>3</v>
      </c>
      <c r="B38" s="15" t="s">
        <v>28</v>
      </c>
      <c r="C38" s="1">
        <v>0</v>
      </c>
      <c r="D38" s="1">
        <v>0</v>
      </c>
      <c r="E38" s="1">
        <f t="shared" si="0"/>
        <v>0</v>
      </c>
      <c r="F38" s="15" t="s">
        <v>13</v>
      </c>
      <c r="G38" s="13"/>
      <c r="I38" s="1"/>
      <c r="J38" s="1"/>
      <c r="K38" s="20"/>
      <c r="L38" s="20"/>
      <c r="M38" s="20"/>
      <c r="N38" s="19"/>
      <c r="O38" s="18"/>
    </row>
    <row r="39" spans="1:15" s="10" customFormat="1" ht="14.55" customHeight="1" x14ac:dyDescent="0.25">
      <c r="A39" s="16" t="s">
        <v>3</v>
      </c>
      <c r="B39" s="15" t="s">
        <v>27</v>
      </c>
      <c r="C39" s="1">
        <v>0</v>
      </c>
      <c r="D39" s="1">
        <v>9</v>
      </c>
      <c r="E39" s="1">
        <f t="shared" si="0"/>
        <v>9</v>
      </c>
      <c r="F39" s="14">
        <f t="shared" ref="F39:F52" si="4">C39/E39*100</f>
        <v>0</v>
      </c>
      <c r="G39" s="13">
        <v>0</v>
      </c>
      <c r="I39" s="1"/>
      <c r="J39" s="1"/>
      <c r="K39" s="20"/>
      <c r="L39" s="20"/>
      <c r="M39" s="20"/>
      <c r="N39" s="19"/>
      <c r="O39" s="18"/>
    </row>
    <row r="40" spans="1:15" s="10" customFormat="1" ht="14.55" customHeight="1" thickBot="1" x14ac:dyDescent="0.3">
      <c r="A40" s="16" t="s">
        <v>3</v>
      </c>
      <c r="B40" s="15" t="s">
        <v>26</v>
      </c>
      <c r="C40" s="1">
        <v>0</v>
      </c>
      <c r="D40" s="1">
        <v>33</v>
      </c>
      <c r="E40" s="1">
        <f t="shared" si="0"/>
        <v>33</v>
      </c>
      <c r="F40" s="14">
        <f t="shared" si="4"/>
        <v>0</v>
      </c>
      <c r="G40" s="13">
        <v>0</v>
      </c>
      <c r="I40" s="1"/>
      <c r="J40" s="1"/>
      <c r="K40" s="20"/>
      <c r="L40" s="20"/>
      <c r="M40" s="20"/>
      <c r="N40" s="19"/>
      <c r="O40" s="18"/>
    </row>
    <row r="41" spans="1:15" s="10" customFormat="1" ht="14.55" customHeight="1" thickBot="1" x14ac:dyDescent="0.3">
      <c r="A41" s="9" t="s">
        <v>3</v>
      </c>
      <c r="B41" s="8" t="s">
        <v>11</v>
      </c>
      <c r="C41" s="17">
        <f>SUM(C3:C40)</f>
        <v>53</v>
      </c>
      <c r="D41" s="17">
        <f>SUM(D3:D40)</f>
        <v>609</v>
      </c>
      <c r="E41" s="17">
        <f>SUM(E3:E40)</f>
        <v>662</v>
      </c>
      <c r="F41" s="7">
        <f t="shared" si="4"/>
        <v>8.0060422960725077</v>
      </c>
      <c r="G41" s="6">
        <f>SUM(G3:G40)/COUNT(G3:G40)</f>
        <v>0.2</v>
      </c>
      <c r="K41" s="20"/>
      <c r="L41" s="20"/>
      <c r="M41" s="20"/>
      <c r="N41" s="19"/>
      <c r="O41" s="18"/>
    </row>
    <row r="42" spans="1:15" s="1" customFormat="1" ht="14.55" customHeight="1" x14ac:dyDescent="0.25">
      <c r="A42" s="16" t="s">
        <v>2</v>
      </c>
      <c r="B42" s="1" t="s">
        <v>25</v>
      </c>
      <c r="C42" s="1">
        <v>0</v>
      </c>
      <c r="D42" s="1">
        <v>72</v>
      </c>
      <c r="E42" s="1">
        <f>C42+D42</f>
        <v>72</v>
      </c>
      <c r="F42" s="14">
        <f t="shared" si="4"/>
        <v>0</v>
      </c>
      <c r="G42" s="13">
        <v>0</v>
      </c>
      <c r="N42" s="3"/>
      <c r="O42" s="2"/>
    </row>
    <row r="43" spans="1:15" s="1" customFormat="1" ht="14.55" customHeight="1" x14ac:dyDescent="0.25">
      <c r="A43" s="16" t="s">
        <v>2</v>
      </c>
      <c r="B43" s="1" t="s">
        <v>24</v>
      </c>
      <c r="C43" s="1">
        <v>0</v>
      </c>
      <c r="D43" s="1">
        <v>74</v>
      </c>
      <c r="E43" s="1">
        <f>C43+D43</f>
        <v>74</v>
      </c>
      <c r="F43" s="14">
        <f t="shared" si="4"/>
        <v>0</v>
      </c>
      <c r="G43" s="13">
        <v>0</v>
      </c>
      <c r="N43" s="3"/>
      <c r="O43" s="2"/>
    </row>
    <row r="44" spans="1:15" s="1" customFormat="1" ht="14.55" customHeight="1" x14ac:dyDescent="0.25">
      <c r="A44" s="16" t="s">
        <v>2</v>
      </c>
      <c r="B44" s="1" t="s">
        <v>23</v>
      </c>
      <c r="C44" s="1">
        <v>32</v>
      </c>
      <c r="D44" s="1">
        <v>46</v>
      </c>
      <c r="E44" s="1">
        <f>C44+D44</f>
        <v>78</v>
      </c>
      <c r="F44" s="14">
        <f t="shared" si="4"/>
        <v>41.025641025641022</v>
      </c>
      <c r="G44" s="13">
        <v>1</v>
      </c>
      <c r="I44" s="1" t="s">
        <v>20</v>
      </c>
      <c r="N44" s="3"/>
      <c r="O44" s="2"/>
    </row>
    <row r="45" spans="1:15" s="1" customFormat="1" ht="14.55" customHeight="1" x14ac:dyDescent="0.25">
      <c r="A45" s="16" t="s">
        <v>2</v>
      </c>
      <c r="B45" s="1" t="s">
        <v>22</v>
      </c>
      <c r="C45" s="1">
        <v>50</v>
      </c>
      <c r="D45" s="1">
        <v>18</v>
      </c>
      <c r="E45" s="1">
        <f>C45+D45</f>
        <v>68</v>
      </c>
      <c r="F45" s="14">
        <f t="shared" si="4"/>
        <v>73.529411764705884</v>
      </c>
      <c r="G45" s="13">
        <v>1</v>
      </c>
      <c r="N45" s="3"/>
      <c r="O45" s="2"/>
    </row>
    <row r="46" spans="1:15" s="1" customFormat="1" ht="14.55" customHeight="1" thickBot="1" x14ac:dyDescent="0.3">
      <c r="A46" s="16" t="s">
        <v>2</v>
      </c>
      <c r="B46" s="1" t="s">
        <v>21</v>
      </c>
      <c r="C46" s="1">
        <v>0</v>
      </c>
      <c r="D46" s="1">
        <v>58</v>
      </c>
      <c r="E46" s="1">
        <f>C46+D46</f>
        <v>58</v>
      </c>
      <c r="F46" s="14">
        <f t="shared" si="4"/>
        <v>0</v>
      </c>
      <c r="G46" s="13">
        <v>0</v>
      </c>
      <c r="N46" s="3"/>
      <c r="O46" s="2"/>
    </row>
    <row r="47" spans="1:15" s="10" customFormat="1" ht="14.55" customHeight="1" thickBot="1" x14ac:dyDescent="0.3">
      <c r="A47" s="9" t="s">
        <v>2</v>
      </c>
      <c r="B47" s="8" t="s">
        <v>11</v>
      </c>
      <c r="C47" s="17">
        <f>SUM(C42:C46)</f>
        <v>82</v>
      </c>
      <c r="D47" s="17">
        <f>SUM(D42:D46)</f>
        <v>268</v>
      </c>
      <c r="E47" s="17">
        <f>SUM(E42:E46)</f>
        <v>350</v>
      </c>
      <c r="F47" s="7">
        <f t="shared" si="4"/>
        <v>23.428571428571431</v>
      </c>
      <c r="G47" s="6">
        <f>SUM(G42:G46)/COUNT(G42:G46)</f>
        <v>0.4</v>
      </c>
      <c r="N47" s="12"/>
      <c r="O47" s="11"/>
    </row>
    <row r="48" spans="1:15" s="1" customFormat="1" ht="14.55" customHeight="1" x14ac:dyDescent="0.25">
      <c r="A48" s="16" t="s">
        <v>1</v>
      </c>
      <c r="B48" s="1" t="s">
        <v>25</v>
      </c>
      <c r="C48" s="1">
        <v>116</v>
      </c>
      <c r="D48" s="1">
        <v>0</v>
      </c>
      <c r="E48" s="1">
        <f t="shared" ref="E48:E56" si="5">C48+D48</f>
        <v>116</v>
      </c>
      <c r="F48" s="14">
        <f t="shared" si="4"/>
        <v>100</v>
      </c>
      <c r="G48" s="13">
        <v>1</v>
      </c>
      <c r="N48" s="3"/>
      <c r="O48" s="2"/>
    </row>
    <row r="49" spans="1:15" s="1" customFormat="1" ht="14.55" customHeight="1" x14ac:dyDescent="0.25">
      <c r="A49" s="16" t="s">
        <v>1</v>
      </c>
      <c r="B49" s="1" t="s">
        <v>24</v>
      </c>
      <c r="C49" s="1">
        <v>0</v>
      </c>
      <c r="D49" s="1">
        <v>157</v>
      </c>
      <c r="E49" s="1">
        <f t="shared" si="5"/>
        <v>157</v>
      </c>
      <c r="F49" s="14">
        <f t="shared" si="4"/>
        <v>0</v>
      </c>
      <c r="G49" s="13">
        <v>0</v>
      </c>
      <c r="N49" s="3"/>
      <c r="O49" s="2"/>
    </row>
    <row r="50" spans="1:15" s="1" customFormat="1" ht="14.55" customHeight="1" x14ac:dyDescent="0.25">
      <c r="A50" s="16" t="s">
        <v>1</v>
      </c>
      <c r="B50" s="1" t="s">
        <v>23</v>
      </c>
      <c r="C50" s="1">
        <v>0</v>
      </c>
      <c r="D50" s="1">
        <v>60</v>
      </c>
      <c r="E50" s="1">
        <f t="shared" si="5"/>
        <v>60</v>
      </c>
      <c r="F50" s="14">
        <f t="shared" si="4"/>
        <v>0</v>
      </c>
      <c r="G50" s="13">
        <v>0</v>
      </c>
      <c r="N50" s="3"/>
      <c r="O50" s="2"/>
    </row>
    <row r="51" spans="1:15" s="1" customFormat="1" ht="14.55" customHeight="1" x14ac:dyDescent="0.25">
      <c r="A51" s="16" t="s">
        <v>1</v>
      </c>
      <c r="B51" s="1" t="s">
        <v>22</v>
      </c>
      <c r="C51" s="1">
        <v>0</v>
      </c>
      <c r="D51" s="1">
        <v>122</v>
      </c>
      <c r="E51" s="1">
        <f t="shared" si="5"/>
        <v>122</v>
      </c>
      <c r="F51" s="14">
        <f t="shared" si="4"/>
        <v>0</v>
      </c>
      <c r="G51" s="13">
        <v>0</v>
      </c>
      <c r="N51" s="3"/>
      <c r="O51" s="2"/>
    </row>
    <row r="52" spans="1:15" s="1" customFormat="1" ht="14.55" customHeight="1" x14ac:dyDescent="0.25">
      <c r="A52" s="16" t="s">
        <v>1</v>
      </c>
      <c r="B52" s="1" t="s">
        <v>21</v>
      </c>
      <c r="C52" s="1">
        <v>46</v>
      </c>
      <c r="D52" s="1">
        <v>0</v>
      </c>
      <c r="E52" s="1">
        <f t="shared" si="5"/>
        <v>46</v>
      </c>
      <c r="F52" s="14">
        <f t="shared" si="4"/>
        <v>100</v>
      </c>
      <c r="G52" s="13">
        <v>1</v>
      </c>
      <c r="I52" s="1" t="s">
        <v>20</v>
      </c>
      <c r="N52" s="3"/>
      <c r="O52" s="2"/>
    </row>
    <row r="53" spans="1:15" s="1" customFormat="1" ht="14.55" customHeight="1" x14ac:dyDescent="0.25">
      <c r="A53" s="16" t="s">
        <v>1</v>
      </c>
      <c r="B53" s="1" t="s">
        <v>19</v>
      </c>
      <c r="C53" s="1">
        <v>0</v>
      </c>
      <c r="D53" s="1">
        <v>0</v>
      </c>
      <c r="E53" s="1">
        <f t="shared" si="5"/>
        <v>0</v>
      </c>
      <c r="F53" s="15" t="s">
        <v>13</v>
      </c>
      <c r="G53" s="13"/>
      <c r="N53" s="3"/>
      <c r="O53" s="2"/>
    </row>
    <row r="54" spans="1:15" s="1" customFormat="1" ht="14.55" customHeight="1" x14ac:dyDescent="0.25">
      <c r="A54" s="16" t="s">
        <v>1</v>
      </c>
      <c r="B54" s="1" t="s">
        <v>18</v>
      </c>
      <c r="C54" s="1">
        <v>0</v>
      </c>
      <c r="D54" s="1">
        <v>0</v>
      </c>
      <c r="E54" s="1">
        <f t="shared" si="5"/>
        <v>0</v>
      </c>
      <c r="F54" s="15" t="s">
        <v>13</v>
      </c>
      <c r="G54" s="13"/>
      <c r="N54" s="3"/>
      <c r="O54" s="2"/>
    </row>
    <row r="55" spans="1:15" s="1" customFormat="1" ht="14.55" customHeight="1" x14ac:dyDescent="0.25">
      <c r="A55" s="16" t="s">
        <v>1</v>
      </c>
      <c r="B55" s="1" t="s">
        <v>17</v>
      </c>
      <c r="C55" s="1">
        <v>0</v>
      </c>
      <c r="D55" s="1">
        <v>21</v>
      </c>
      <c r="E55" s="1">
        <f t="shared" si="5"/>
        <v>21</v>
      </c>
      <c r="F55" s="14">
        <f>C55/E55*100</f>
        <v>0</v>
      </c>
      <c r="G55" s="13">
        <v>0</v>
      </c>
      <c r="N55" s="3"/>
      <c r="O55" s="2"/>
    </row>
    <row r="56" spans="1:15" s="1" customFormat="1" ht="14.55" customHeight="1" thickBot="1" x14ac:dyDescent="0.3">
      <c r="A56" s="16" t="s">
        <v>1</v>
      </c>
      <c r="B56" s="1" t="s">
        <v>16</v>
      </c>
      <c r="C56" s="1">
        <v>18</v>
      </c>
      <c r="D56" s="1">
        <v>5</v>
      </c>
      <c r="E56" s="1">
        <f t="shared" si="5"/>
        <v>23</v>
      </c>
      <c r="F56" s="14">
        <f>C56/E56*100</f>
        <v>78.260869565217391</v>
      </c>
      <c r="G56" s="13">
        <v>1</v>
      </c>
      <c r="N56" s="3"/>
      <c r="O56" s="2"/>
    </row>
    <row r="57" spans="1:15" s="10" customFormat="1" ht="14.55" customHeight="1" thickBot="1" x14ac:dyDescent="0.3">
      <c r="A57" s="9" t="s">
        <v>1</v>
      </c>
      <c r="B57" s="8" t="s">
        <v>11</v>
      </c>
      <c r="C57" s="17">
        <f>SUM(C48:C56)</f>
        <v>180</v>
      </c>
      <c r="D57" s="17">
        <f>SUM(D48:D56)</f>
        <v>365</v>
      </c>
      <c r="E57" s="17">
        <f>SUM(E48:E56)</f>
        <v>545</v>
      </c>
      <c r="F57" s="7">
        <f>C57/E57*100</f>
        <v>33.027522935779821</v>
      </c>
      <c r="G57" s="6">
        <f>SUM(G48:G56)/COUNT(G48:G56)</f>
        <v>0.42857142857142855</v>
      </c>
      <c r="N57" s="12"/>
      <c r="O57" s="11"/>
    </row>
    <row r="58" spans="1:15" s="1" customFormat="1" ht="14.55" customHeight="1" x14ac:dyDescent="0.25">
      <c r="A58" s="16" t="s">
        <v>0</v>
      </c>
      <c r="B58" s="15" t="s">
        <v>15</v>
      </c>
      <c r="C58" s="15">
        <v>16</v>
      </c>
      <c r="D58" s="15">
        <v>146</v>
      </c>
      <c r="E58" s="15">
        <f>SUM(C58:D58)</f>
        <v>162</v>
      </c>
      <c r="F58" s="14">
        <f>C58/E58*100</f>
        <v>9.8765432098765427</v>
      </c>
      <c r="G58" s="13">
        <v>1</v>
      </c>
      <c r="N58" s="3"/>
      <c r="O58" s="2"/>
    </row>
    <row r="59" spans="1:15" s="1" customFormat="1" ht="14.55" customHeight="1" x14ac:dyDescent="0.25">
      <c r="A59" s="16" t="s">
        <v>0</v>
      </c>
      <c r="B59" s="15" t="s">
        <v>14</v>
      </c>
      <c r="C59" s="15">
        <v>0</v>
      </c>
      <c r="D59" s="15">
        <v>0</v>
      </c>
      <c r="E59" s="15">
        <f>SUM(C59:D59)</f>
        <v>0</v>
      </c>
      <c r="F59" s="15" t="s">
        <v>13</v>
      </c>
      <c r="G59" s="13"/>
      <c r="N59" s="3"/>
      <c r="O59" s="2"/>
    </row>
    <row r="60" spans="1:15" s="1" customFormat="1" ht="14.55" customHeight="1" thickBot="1" x14ac:dyDescent="0.3">
      <c r="A60" s="16" t="s">
        <v>0</v>
      </c>
      <c r="B60" s="15" t="s">
        <v>12</v>
      </c>
      <c r="C60" s="15">
        <v>63</v>
      </c>
      <c r="D60" s="15">
        <v>38</v>
      </c>
      <c r="E60" s="15">
        <f>SUM(C60:D60)</f>
        <v>101</v>
      </c>
      <c r="F60" s="14">
        <f>C60/E60*100</f>
        <v>62.376237623762378</v>
      </c>
      <c r="G60" s="13">
        <v>1</v>
      </c>
      <c r="N60" s="3"/>
      <c r="O60" s="2"/>
    </row>
    <row r="61" spans="1:15" s="10" customFormat="1" ht="14.55" customHeight="1" thickBot="1" x14ac:dyDescent="0.3">
      <c r="A61" s="9" t="s">
        <v>0</v>
      </c>
      <c r="B61" s="8" t="s">
        <v>11</v>
      </c>
      <c r="C61" s="8">
        <f>SUM(C58:C60)</f>
        <v>79</v>
      </c>
      <c r="D61" s="8">
        <f>SUM(D58:D60)</f>
        <v>184</v>
      </c>
      <c r="E61" s="8">
        <f>SUM(C61:D61)</f>
        <v>263</v>
      </c>
      <c r="F61" s="7">
        <f>C61/E61*100</f>
        <v>30.038022813688215</v>
      </c>
      <c r="G61" s="6">
        <f>SUM(G58:G60)/COUNT(G58:G60)</f>
        <v>1</v>
      </c>
      <c r="N61" s="12"/>
      <c r="O61" s="11"/>
    </row>
    <row r="62" spans="1:15" s="1" customFormat="1" ht="14.55" customHeight="1" thickBot="1" x14ac:dyDescent="0.3">
      <c r="A62" s="9" t="s">
        <v>10</v>
      </c>
      <c r="B62" s="8" t="s">
        <v>9</v>
      </c>
      <c r="C62" s="8" t="s">
        <v>81</v>
      </c>
      <c r="D62" s="8" t="s">
        <v>82</v>
      </c>
      <c r="E62" s="8" t="s">
        <v>8</v>
      </c>
      <c r="F62" s="7" t="s">
        <v>7</v>
      </c>
      <c r="G62" s="6" t="s">
        <v>6</v>
      </c>
      <c r="N62" s="3"/>
      <c r="O62" s="2"/>
    </row>
    <row r="63" spans="1:15" s="1" customFormat="1" ht="14.55" customHeight="1" x14ac:dyDescent="0.25">
      <c r="F63" s="1" t="s">
        <v>5</v>
      </c>
      <c r="G63" s="4"/>
      <c r="N63" s="3"/>
      <c r="O63" s="2"/>
    </row>
    <row r="64" spans="1:15" s="1" customFormat="1" ht="14.55" customHeight="1" x14ac:dyDescent="0.25">
      <c r="F64" s="1" t="s">
        <v>4</v>
      </c>
      <c r="G64" s="4"/>
      <c r="N64" s="3"/>
      <c r="O64" s="2"/>
    </row>
    <row r="65" spans="5:15" s="1" customFormat="1" ht="14.55" customHeight="1" x14ac:dyDescent="0.25">
      <c r="E65" s="1" t="s">
        <v>3</v>
      </c>
      <c r="F65" s="1">
        <v>18</v>
      </c>
      <c r="G65" s="4"/>
      <c r="N65" s="3"/>
      <c r="O65" s="2"/>
    </row>
    <row r="66" spans="5:15" s="1" customFormat="1" ht="14.55" customHeight="1" x14ac:dyDescent="0.25">
      <c r="E66" s="1" t="s">
        <v>2</v>
      </c>
      <c r="F66" s="1">
        <v>0</v>
      </c>
      <c r="G66" s="4"/>
      <c r="N66" s="3"/>
      <c r="O66" s="2"/>
    </row>
    <row r="67" spans="5:15" s="1" customFormat="1" ht="14.55" customHeight="1" x14ac:dyDescent="0.25">
      <c r="E67" s="1" t="s">
        <v>1</v>
      </c>
      <c r="F67" s="1">
        <v>2</v>
      </c>
      <c r="G67" s="4"/>
      <c r="N67" s="3"/>
      <c r="O67" s="2"/>
    </row>
    <row r="68" spans="5:15" s="1" customFormat="1" ht="14.55" customHeight="1" x14ac:dyDescent="0.25">
      <c r="E68" s="1" t="s">
        <v>0</v>
      </c>
      <c r="F68" s="1">
        <v>1</v>
      </c>
      <c r="G68" s="4"/>
      <c r="N68" s="3"/>
      <c r="O68" s="2"/>
    </row>
    <row r="69" spans="5:15" s="1" customFormat="1" ht="14.55" customHeight="1" x14ac:dyDescent="0.25">
      <c r="G69" s="4"/>
      <c r="N69" s="3"/>
      <c r="O69" s="2"/>
    </row>
    <row r="70" spans="5:15" s="1" customFormat="1" ht="14.55" customHeight="1" x14ac:dyDescent="0.25">
      <c r="F70" s="5"/>
      <c r="G70" s="4"/>
      <c r="N70" s="3"/>
      <c r="O70" s="2"/>
    </row>
    <row r="71" spans="5:15" s="1" customFormat="1" ht="14.55" customHeight="1" x14ac:dyDescent="0.25">
      <c r="F71" s="5"/>
      <c r="G71" s="4"/>
      <c r="N71" s="3"/>
      <c r="O71" s="2"/>
    </row>
    <row r="72" spans="5:15" s="1" customFormat="1" ht="14.55" customHeight="1" x14ac:dyDescent="0.25">
      <c r="F72" s="5"/>
      <c r="G72" s="4"/>
      <c r="N72" s="3"/>
      <c r="O72" s="2"/>
    </row>
    <row r="73" spans="5:15" s="1" customFormat="1" ht="14.55" customHeight="1" x14ac:dyDescent="0.25">
      <c r="F73" s="5"/>
      <c r="G73" s="4"/>
      <c r="N73" s="3"/>
      <c r="O73" s="2"/>
    </row>
    <row r="74" spans="5:15" s="1" customFormat="1" ht="14.55" customHeight="1" x14ac:dyDescent="0.25">
      <c r="F74" s="5"/>
      <c r="G74" s="4"/>
      <c r="N74" s="3"/>
      <c r="O74" s="2"/>
    </row>
    <row r="75" spans="5:15" s="1" customFormat="1" ht="14.55" customHeight="1" x14ac:dyDescent="0.25">
      <c r="F75" s="5"/>
      <c r="G75" s="4"/>
      <c r="N75" s="3"/>
      <c r="O75" s="2"/>
    </row>
    <row r="76" spans="5:15" s="1" customFormat="1" ht="14.55" customHeight="1" x14ac:dyDescent="0.25">
      <c r="F76" s="5"/>
      <c r="G76" s="4"/>
      <c r="N76" s="3"/>
      <c r="O76" s="2"/>
    </row>
    <row r="77" spans="5:15" s="1" customFormat="1" ht="14.55" customHeight="1" x14ac:dyDescent="0.25">
      <c r="F77" s="5"/>
      <c r="G77" s="4"/>
      <c r="N77" s="3"/>
      <c r="O77" s="2"/>
    </row>
    <row r="78" spans="5:15" s="1" customFormat="1" ht="14.55" customHeight="1" x14ac:dyDescent="0.25">
      <c r="F78" s="5"/>
      <c r="G78" s="4"/>
      <c r="N78" s="3"/>
      <c r="O78" s="2"/>
    </row>
    <row r="79" spans="5:15" s="1" customFormat="1" ht="14.55" customHeight="1" x14ac:dyDescent="0.25">
      <c r="F79" s="5"/>
      <c r="G79" s="4"/>
      <c r="N79" s="3"/>
      <c r="O79" s="2"/>
    </row>
    <row r="80" spans="5:15" s="1" customFormat="1" ht="14.55" customHeight="1" x14ac:dyDescent="0.25">
      <c r="F80" s="5"/>
      <c r="G80" s="4"/>
      <c r="N80" s="3"/>
      <c r="O80" s="2"/>
    </row>
    <row r="81" spans="6:15" s="1" customFormat="1" ht="14.55" customHeight="1" x14ac:dyDescent="0.25">
      <c r="F81" s="5"/>
      <c r="G81" s="4"/>
      <c r="N81" s="3"/>
      <c r="O81" s="2"/>
    </row>
    <row r="82" spans="6:15" s="1" customFormat="1" ht="14.55" customHeight="1" x14ac:dyDescent="0.25">
      <c r="F82" s="5"/>
      <c r="G82" s="4"/>
      <c r="N82" s="3"/>
      <c r="O82" s="2"/>
    </row>
    <row r="83" spans="6:15" s="1" customFormat="1" ht="14.55" customHeight="1" x14ac:dyDescent="0.25">
      <c r="F83" s="5"/>
      <c r="G83" s="4"/>
      <c r="N83" s="3"/>
      <c r="O83" s="2"/>
    </row>
    <row r="84" spans="6:15" s="1" customFormat="1" ht="14.55" customHeight="1" x14ac:dyDescent="0.25">
      <c r="F84" s="5"/>
      <c r="G84" s="4"/>
      <c r="N84" s="3"/>
      <c r="O84" s="2"/>
    </row>
    <row r="85" spans="6:15" s="1" customFormat="1" ht="14.55" customHeight="1" x14ac:dyDescent="0.25">
      <c r="F85" s="5"/>
      <c r="G85" s="4"/>
      <c r="N85" s="3"/>
      <c r="O85" s="2"/>
    </row>
    <row r="86" spans="6:15" s="1" customFormat="1" ht="14.55" customHeight="1" x14ac:dyDescent="0.25">
      <c r="F86" s="5"/>
      <c r="G86" s="4"/>
      <c r="N86" s="3"/>
      <c r="O86" s="2"/>
    </row>
    <row r="87" spans="6:15" s="1" customFormat="1" ht="14.55" customHeight="1" x14ac:dyDescent="0.25">
      <c r="F87" s="5"/>
      <c r="G87" s="4"/>
      <c r="N87" s="3"/>
      <c r="O87" s="2"/>
    </row>
    <row r="88" spans="6:15" s="1" customFormat="1" ht="14.55" customHeight="1" x14ac:dyDescent="0.25">
      <c r="F88" s="5"/>
      <c r="G88" s="4"/>
      <c r="N88" s="3"/>
      <c r="O88" s="2"/>
    </row>
    <row r="89" spans="6:15" s="1" customFormat="1" ht="14.55" customHeight="1" x14ac:dyDescent="0.25">
      <c r="F89" s="5"/>
      <c r="G89" s="4"/>
      <c r="N89" s="3"/>
      <c r="O89" s="2"/>
    </row>
    <row r="90" spans="6:15" s="1" customFormat="1" ht="14.55" customHeight="1" x14ac:dyDescent="0.25">
      <c r="F90" s="5"/>
      <c r="G90" s="4"/>
      <c r="N90" s="3"/>
      <c r="O90" s="2"/>
    </row>
    <row r="91" spans="6:15" s="1" customFormat="1" ht="14.55" customHeight="1" x14ac:dyDescent="0.25">
      <c r="F91" s="5"/>
      <c r="G91" s="4"/>
      <c r="N91" s="3"/>
      <c r="O91" s="2"/>
    </row>
    <row r="92" spans="6:15" s="1" customFormat="1" ht="14.55" customHeight="1" x14ac:dyDescent="0.25">
      <c r="F92" s="5"/>
      <c r="G92" s="4"/>
      <c r="N92" s="3"/>
      <c r="O92" s="2"/>
    </row>
    <row r="93" spans="6:15" s="1" customFormat="1" ht="14.55" customHeight="1" x14ac:dyDescent="0.25">
      <c r="F93" s="5"/>
      <c r="G93" s="4"/>
      <c r="N93" s="3"/>
      <c r="O93" s="2"/>
    </row>
    <row r="94" spans="6:15" s="1" customFormat="1" ht="14.55" customHeight="1" x14ac:dyDescent="0.25">
      <c r="F94" s="5"/>
      <c r="G94" s="4"/>
      <c r="N94" s="3"/>
      <c r="O94" s="2"/>
    </row>
    <row r="95" spans="6:15" s="1" customFormat="1" ht="14.55" customHeight="1" x14ac:dyDescent="0.25">
      <c r="F95" s="5"/>
      <c r="G95" s="4"/>
      <c r="N95" s="3"/>
      <c r="O95" s="2"/>
    </row>
    <row r="96" spans="6:15" s="1" customFormat="1" ht="14.55" customHeight="1" x14ac:dyDescent="0.25">
      <c r="F96" s="5"/>
      <c r="G96" s="4"/>
      <c r="N96" s="3"/>
      <c r="O96" s="2"/>
    </row>
    <row r="97" spans="6:15" s="1" customFormat="1" ht="14.55" customHeight="1" x14ac:dyDescent="0.25">
      <c r="F97" s="5"/>
      <c r="G97" s="4"/>
      <c r="N97" s="3"/>
      <c r="O97" s="2"/>
    </row>
    <row r="98" spans="6:15" s="1" customFormat="1" ht="14.55" customHeight="1" x14ac:dyDescent="0.25">
      <c r="F98" s="5"/>
      <c r="G98" s="4"/>
      <c r="N98" s="3"/>
      <c r="O98" s="2"/>
    </row>
    <row r="99" spans="6:15" s="1" customFormat="1" ht="14.55" customHeight="1" x14ac:dyDescent="0.25">
      <c r="F99" s="5"/>
      <c r="G99" s="4"/>
      <c r="N99" s="3"/>
      <c r="O99" s="2"/>
    </row>
    <row r="100" spans="6:15" s="1" customFormat="1" ht="14.55" customHeight="1" x14ac:dyDescent="0.25">
      <c r="F100" s="5"/>
      <c r="G100" s="4"/>
      <c r="N100" s="3"/>
      <c r="O100" s="2"/>
    </row>
    <row r="101" spans="6:15" s="1" customFormat="1" ht="14.55" customHeight="1" x14ac:dyDescent="0.25">
      <c r="F101" s="5"/>
      <c r="G101" s="4"/>
      <c r="N101" s="3"/>
      <c r="O101" s="2"/>
    </row>
    <row r="102" spans="6:15" s="1" customFormat="1" ht="14.55" customHeight="1" x14ac:dyDescent="0.25">
      <c r="F102" s="5"/>
      <c r="G102" s="4"/>
      <c r="N102" s="3"/>
      <c r="O102" s="2"/>
    </row>
    <row r="103" spans="6:15" s="1" customFormat="1" ht="14.55" customHeight="1" x14ac:dyDescent="0.25">
      <c r="F103" s="5"/>
      <c r="G103" s="4"/>
      <c r="N103" s="3"/>
      <c r="O103" s="2"/>
    </row>
    <row r="104" spans="6:15" s="1" customFormat="1" ht="14.55" customHeight="1" x14ac:dyDescent="0.25">
      <c r="F104" s="5"/>
      <c r="G104" s="4"/>
      <c r="N104" s="3"/>
      <c r="O104" s="2"/>
    </row>
    <row r="105" spans="6:15" s="1" customFormat="1" ht="14.55" customHeight="1" x14ac:dyDescent="0.25">
      <c r="F105" s="5"/>
      <c r="G105" s="4"/>
      <c r="N105" s="3"/>
      <c r="O105" s="2"/>
    </row>
    <row r="106" spans="6:15" s="1" customFormat="1" ht="14.55" customHeight="1" x14ac:dyDescent="0.25">
      <c r="F106" s="5"/>
      <c r="G106" s="4"/>
      <c r="N106" s="3"/>
      <c r="O106" s="2"/>
    </row>
    <row r="107" spans="6:15" s="1" customFormat="1" ht="14.55" customHeight="1" x14ac:dyDescent="0.25">
      <c r="F107" s="5"/>
      <c r="G107" s="4"/>
      <c r="N107" s="3"/>
      <c r="O107" s="2"/>
    </row>
    <row r="108" spans="6:15" s="1" customFormat="1" ht="14.55" customHeight="1" x14ac:dyDescent="0.25">
      <c r="F108" s="5"/>
      <c r="G108" s="4"/>
      <c r="N108" s="3"/>
      <c r="O108" s="2"/>
    </row>
  </sheetData>
  <mergeCells count="4">
    <mergeCell ref="I22:N22"/>
    <mergeCell ref="A1:G1"/>
    <mergeCell ref="I13:O13"/>
    <mergeCell ref="I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HACK knock-in screen + analyses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Darya Task</dc:creator>
  <cp:lastModifiedBy>Darya Task</cp:lastModifiedBy>
  <dcterms:created xsi:type="dcterms:W3CDTF">2020-07-16T17:43:34Z</dcterms:created>
  <dcterms:modified xsi:type="dcterms:W3CDTF">2021-05-12T05:50:20Z</dcterms:modified>
</cp:coreProperties>
</file>