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loreto/Desktop/My Papers/Papers/Published/Papers/Vacor paper eLife 2021/eLIfe (accepted)/First Revision (accepted)/eLife source data/"/>
    </mc:Choice>
  </mc:AlternateContent>
  <xr:revisionPtr revIDLastSave="0" documentId="13_ncr:1_{7DDA8567-0F78-5144-9630-5B99AB28C6A8}" xr6:coauthVersionLast="47" xr6:coauthVersionMax="47" xr10:uidLastSave="{00000000-0000-0000-0000-000000000000}"/>
  <bookViews>
    <workbookView xWindow="0" yWindow="0" windowWidth="33600" windowHeight="21000" xr2:uid="{5DBA521E-285D-9F45-827B-0345A870C818}"/>
  </bookViews>
  <sheets>
    <sheet name="Figure 2 A-D" sheetId="1" r:id="rId1"/>
    <sheet name="Figure 2 E-F" sheetId="2" r:id="rId2"/>
    <sheet name="Figure 2 G-I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7" i="3" l="1"/>
  <c r="V17" i="3"/>
  <c r="W16" i="3"/>
  <c r="V16" i="3"/>
  <c r="R17" i="3"/>
  <c r="Q17" i="3"/>
  <c r="R16" i="3"/>
  <c r="Q16" i="3"/>
  <c r="M17" i="3"/>
  <c r="L17" i="3"/>
  <c r="M16" i="3"/>
  <c r="L16" i="3"/>
  <c r="H17" i="3"/>
  <c r="G17" i="3"/>
  <c r="H16" i="3"/>
  <c r="G16" i="3"/>
  <c r="N26" i="1"/>
  <c r="H25" i="1"/>
  <c r="N22" i="1"/>
  <c r="I22" i="1"/>
  <c r="H22" i="1"/>
  <c r="AA26" i="1"/>
  <c r="Z26" i="1"/>
  <c r="AA25" i="1"/>
  <c r="Z25" i="1"/>
  <c r="AA24" i="1"/>
  <c r="Z24" i="1"/>
  <c r="AA23" i="1"/>
  <c r="Z23" i="1"/>
  <c r="AA22" i="1"/>
  <c r="Z22" i="1"/>
  <c r="U26" i="1"/>
  <c r="T26" i="1"/>
  <c r="U25" i="1"/>
  <c r="T25" i="1"/>
  <c r="U24" i="1"/>
  <c r="T24" i="1"/>
  <c r="U23" i="1"/>
  <c r="T23" i="1"/>
  <c r="U22" i="1"/>
  <c r="T22" i="1"/>
  <c r="O26" i="1"/>
  <c r="O25" i="1"/>
  <c r="N25" i="1"/>
  <c r="O24" i="1"/>
  <c r="N24" i="1"/>
  <c r="O23" i="1"/>
  <c r="N23" i="1"/>
  <c r="O22" i="1"/>
  <c r="I26" i="1"/>
  <c r="H26" i="1"/>
  <c r="I25" i="1"/>
  <c r="I24" i="1"/>
  <c r="H24" i="1"/>
  <c r="I23" i="1"/>
  <c r="H23" i="1"/>
  <c r="W10" i="3"/>
  <c r="V10" i="3"/>
  <c r="W9" i="3"/>
  <c r="V9" i="3"/>
  <c r="R10" i="3"/>
  <c r="Q10" i="3"/>
  <c r="R9" i="3"/>
  <c r="Q9" i="3"/>
  <c r="M10" i="3"/>
  <c r="L10" i="3"/>
  <c r="M9" i="3"/>
  <c r="L9" i="3"/>
  <c r="H10" i="3"/>
  <c r="H9" i="3"/>
  <c r="G10" i="3"/>
  <c r="G9" i="3"/>
  <c r="AD9" i="2"/>
  <c r="X10" i="2"/>
  <c r="W9" i="2"/>
  <c r="Q9" i="2"/>
  <c r="P9" i="2"/>
  <c r="AE12" i="2"/>
  <c r="AD12" i="2"/>
  <c r="AE11" i="2"/>
  <c r="AD11" i="2"/>
  <c r="AE10" i="2"/>
  <c r="AD10" i="2"/>
  <c r="AE9" i="2"/>
  <c r="AE8" i="2"/>
  <c r="AD8" i="2"/>
  <c r="X12" i="2"/>
  <c r="W12" i="2"/>
  <c r="X11" i="2"/>
  <c r="W11" i="2"/>
  <c r="W10" i="2"/>
  <c r="X9" i="2"/>
  <c r="X8" i="2"/>
  <c r="W8" i="2"/>
  <c r="Q12" i="2"/>
  <c r="P12" i="2"/>
  <c r="Q11" i="2"/>
  <c r="P11" i="2"/>
  <c r="Q10" i="2"/>
  <c r="P10" i="2"/>
  <c r="Q8" i="2"/>
  <c r="P8" i="2"/>
  <c r="J9" i="2"/>
  <c r="J10" i="2"/>
  <c r="J11" i="2"/>
  <c r="J12" i="2"/>
  <c r="I9" i="2"/>
  <c r="I10" i="2"/>
  <c r="I11" i="2"/>
  <c r="I12" i="2"/>
  <c r="J8" i="2"/>
  <c r="I8" i="2"/>
  <c r="N10" i="1"/>
  <c r="AA14" i="1"/>
  <c r="Z14" i="1"/>
  <c r="AA13" i="1"/>
  <c r="Z13" i="1"/>
  <c r="AA12" i="1"/>
  <c r="Z12" i="1"/>
  <c r="AA11" i="1"/>
  <c r="Z11" i="1"/>
  <c r="AA10" i="1"/>
  <c r="Z10" i="1"/>
  <c r="U14" i="1"/>
  <c r="T14" i="1"/>
  <c r="U13" i="1"/>
  <c r="T13" i="1"/>
  <c r="U12" i="1"/>
  <c r="T12" i="1"/>
  <c r="U11" i="1"/>
  <c r="T11" i="1"/>
  <c r="U10" i="1"/>
  <c r="T10" i="1"/>
  <c r="O14" i="1"/>
  <c r="N14" i="1"/>
  <c r="O13" i="1"/>
  <c r="N13" i="1"/>
  <c r="O12" i="1"/>
  <c r="N12" i="1"/>
  <c r="O11" i="1"/>
  <c r="N11" i="1"/>
  <c r="O10" i="1"/>
  <c r="I11" i="1"/>
  <c r="I12" i="1"/>
  <c r="I13" i="1"/>
  <c r="I14" i="1"/>
  <c r="I10" i="1"/>
  <c r="H11" i="1"/>
  <c r="H12" i="1"/>
  <c r="H13" i="1"/>
  <c r="H14" i="1"/>
  <c r="H10" i="1"/>
</calcChain>
</file>

<file path=xl/sharedStrings.xml><?xml version="1.0" encoding="utf-8"?>
<sst xmlns="http://schemas.openxmlformats.org/spreadsheetml/2006/main" count="150" uniqueCount="24">
  <si>
    <t>Time (hours)</t>
  </si>
  <si>
    <t>Wild-type +Vehicle</t>
  </si>
  <si>
    <t>Wild-type +50 μM Vacor</t>
  </si>
  <si>
    <r>
      <t>Sarm1</t>
    </r>
    <r>
      <rPr>
        <i/>
        <vertAlign val="superscript"/>
        <sz val="10"/>
        <rFont val="Arial"/>
        <family val="2"/>
      </rPr>
      <t xml:space="preserve">-/- </t>
    </r>
    <r>
      <rPr>
        <sz val="10"/>
        <rFont val="Arial"/>
        <family val="2"/>
      </rPr>
      <t>+Vehicle</t>
    </r>
  </si>
  <si>
    <r>
      <t>Sarm1</t>
    </r>
    <r>
      <rPr>
        <i/>
        <vertAlign val="superscript"/>
        <sz val="10"/>
        <rFont val="Arial"/>
        <family val="2"/>
      </rPr>
      <t xml:space="preserve">-/- </t>
    </r>
    <r>
      <rPr>
        <sz val="10"/>
        <rFont val="Arial"/>
        <family val="2"/>
      </rPr>
      <t>+50 μM Vacor</t>
    </r>
  </si>
  <si>
    <t>Exp 1</t>
  </si>
  <si>
    <t>Exp 2</t>
  </si>
  <si>
    <t>Exp 3</t>
  </si>
  <si>
    <t>Exp 4</t>
  </si>
  <si>
    <t>Mean</t>
  </si>
  <si>
    <t>SEM</t>
  </si>
  <si>
    <t>Days in vitro</t>
  </si>
  <si>
    <t>Exp 5</t>
  </si>
  <si>
    <t>Microinjection hSARM1 E642A</t>
  </si>
  <si>
    <t>hSARM1 +Vehicle</t>
  </si>
  <si>
    <t>hSARM1 +100 μM Vacor</t>
  </si>
  <si>
    <t>E642A hSARM1 +Vehicle</t>
  </si>
  <si>
    <t>E642A hSARM1+100 μM Vacor</t>
  </si>
  <si>
    <t>Figure 2-source data 1</t>
  </si>
  <si>
    <t>DRG neurons - Degeneration index Figure 2A,B</t>
  </si>
  <si>
    <t>SCG neurons - Degeneration index Figure 2C,D</t>
  </si>
  <si>
    <t>DRG outgrowth - Figure 2E,F</t>
  </si>
  <si>
    <t>% healthy neurites</t>
  </si>
  <si>
    <t>% viable neurons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</si>
</sst>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8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0" borderId="0" xfId="0" applyFont="1" applyFill="1"/>
    <xf numFmtId="0" fontId="0" fillId="4" borderId="1" xfId="0" applyFill="1" applyBorder="1"/>
    <xf numFmtId="0" fontId="0" fillId="4" borderId="2" xfId="0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3" fillId="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0F89D-0A0A-5340-8147-BC79006C3737}">
  <dimension ref="B2:AA38"/>
  <sheetViews>
    <sheetView tabSelected="1" workbookViewId="0">
      <selection activeCell="C18" sqref="C18"/>
    </sheetView>
  </sheetViews>
  <sheetFormatPr baseColWidth="10" defaultRowHeight="16" x14ac:dyDescent="0.2"/>
  <sheetData>
    <row r="2" spans="2:27" x14ac:dyDescent="0.2">
      <c r="B2" s="3" t="s">
        <v>18</v>
      </c>
    </row>
    <row r="5" spans="2:27" x14ac:dyDescent="0.2">
      <c r="C5" t="s">
        <v>19</v>
      </c>
    </row>
    <row r="8" spans="2:27" x14ac:dyDescent="0.2">
      <c r="D8" t="s">
        <v>5</v>
      </c>
      <c r="E8" t="s">
        <v>6</v>
      </c>
      <c r="F8" t="s">
        <v>7</v>
      </c>
      <c r="G8" t="s">
        <v>8</v>
      </c>
      <c r="J8" t="s">
        <v>5</v>
      </c>
      <c r="K8" t="s">
        <v>6</v>
      </c>
      <c r="L8" t="s">
        <v>7</v>
      </c>
      <c r="M8" t="s">
        <v>8</v>
      </c>
      <c r="P8" t="s">
        <v>5</v>
      </c>
      <c r="Q8" t="s">
        <v>6</v>
      </c>
      <c r="R8" t="s">
        <v>7</v>
      </c>
      <c r="S8" t="s">
        <v>8</v>
      </c>
      <c r="V8" t="s">
        <v>5</v>
      </c>
      <c r="W8" t="s">
        <v>6</v>
      </c>
      <c r="X8" t="s">
        <v>7</v>
      </c>
      <c r="Y8" t="s">
        <v>8</v>
      </c>
    </row>
    <row r="9" spans="2:27" x14ac:dyDescent="0.2">
      <c r="C9" s="2" t="s">
        <v>0</v>
      </c>
      <c r="D9" s="29" t="s">
        <v>1</v>
      </c>
      <c r="E9" s="29"/>
      <c r="F9" s="29"/>
      <c r="G9" s="29"/>
      <c r="H9" s="11" t="s">
        <v>9</v>
      </c>
      <c r="I9" s="12" t="s">
        <v>10</v>
      </c>
      <c r="J9" s="30" t="s">
        <v>2</v>
      </c>
      <c r="K9" s="30"/>
      <c r="L9" s="30"/>
      <c r="M9" s="30"/>
      <c r="N9" s="5" t="s">
        <v>9</v>
      </c>
      <c r="O9" s="6" t="s">
        <v>10</v>
      </c>
      <c r="P9" s="31" t="s">
        <v>3</v>
      </c>
      <c r="Q9" s="31"/>
      <c r="R9" s="31"/>
      <c r="S9" s="31"/>
      <c r="T9" s="13" t="s">
        <v>9</v>
      </c>
      <c r="U9" s="14" t="s">
        <v>10</v>
      </c>
      <c r="V9" s="26" t="s">
        <v>4</v>
      </c>
      <c r="W9" s="26"/>
      <c r="X9" s="26"/>
      <c r="Y9" s="26"/>
      <c r="Z9" s="16" t="s">
        <v>9</v>
      </c>
      <c r="AA9" s="17" t="s">
        <v>10</v>
      </c>
    </row>
    <row r="10" spans="2:27" x14ac:dyDescent="0.2">
      <c r="C10" s="1">
        <v>0</v>
      </c>
      <c r="D10" s="15">
        <v>0.23499999999999999</v>
      </c>
      <c r="E10" s="15">
        <v>0.32263333300000002</v>
      </c>
      <c r="F10" s="15">
        <v>0.254</v>
      </c>
      <c r="G10" s="15">
        <v>0.2727</v>
      </c>
      <c r="H10" s="7">
        <f>AVERAGE(D10:G10)</f>
        <v>0.27108333325</v>
      </c>
      <c r="I10" s="8">
        <f>STDEV(D10:G10)/SQRT(4)</f>
        <v>1.8827867862485682E-2</v>
      </c>
      <c r="J10" s="15">
        <v>0.20569999999999999</v>
      </c>
      <c r="K10" s="15">
        <v>0.30133333000000001</v>
      </c>
      <c r="L10" s="15">
        <v>0.21263333000000001</v>
      </c>
      <c r="M10" s="15">
        <v>0.17369999999999999</v>
      </c>
      <c r="N10" s="7">
        <f>AVERAGE(J10:M10)</f>
        <v>0.22334166500000002</v>
      </c>
      <c r="O10" s="8">
        <f>STDEV(J10:M10)/SQRT(4)</f>
        <v>2.734485249531873E-2</v>
      </c>
      <c r="P10" s="15">
        <v>0.21970000000000001</v>
      </c>
      <c r="Q10" s="15">
        <v>0.21213333300000001</v>
      </c>
      <c r="R10" s="15">
        <v>0.24690000000000001</v>
      </c>
      <c r="S10" s="15">
        <v>0.29986666699999998</v>
      </c>
      <c r="T10" s="7">
        <f>AVERAGE(P10:S10)</f>
        <v>0.24465000000000001</v>
      </c>
      <c r="U10" s="8">
        <f>STDEV(P10:S10)/SQRT(4)</f>
        <v>1.986156033518385E-2</v>
      </c>
      <c r="V10" s="15">
        <v>0.19023333000000001</v>
      </c>
      <c r="W10" s="15">
        <v>0.30586667000000001</v>
      </c>
      <c r="X10" s="15">
        <v>0.18273333</v>
      </c>
      <c r="Y10" s="15">
        <v>0.25193333000000001</v>
      </c>
      <c r="Z10" s="18">
        <f>AVERAGE(V10:Y10)</f>
        <v>0.23269166499999999</v>
      </c>
      <c r="AA10" s="19">
        <f>STDEV(V10:Y10)/SQRT(4)</f>
        <v>2.8901223266594809E-2</v>
      </c>
    </row>
    <row r="11" spans="2:27" x14ac:dyDescent="0.2">
      <c r="C11" s="1">
        <v>8</v>
      </c>
      <c r="D11" s="15">
        <v>0.22006666699999999</v>
      </c>
      <c r="E11" s="15">
        <v>0.25536666699999999</v>
      </c>
      <c r="F11" s="15">
        <v>0.17623333299999999</v>
      </c>
      <c r="G11" s="15">
        <v>0.25446666699999998</v>
      </c>
      <c r="H11" s="7">
        <f t="shared" ref="H11:H14" si="0">AVERAGE(D11:G11)</f>
        <v>0.22653333349999999</v>
      </c>
      <c r="I11" s="8">
        <f>STDEV(D11:G11)/SQRT(4)</f>
        <v>1.8671591761877854E-2</v>
      </c>
      <c r="J11" s="15">
        <v>0.59393333000000004</v>
      </c>
      <c r="K11" s="15">
        <v>0.72576666999999995</v>
      </c>
      <c r="L11" s="15">
        <v>0.80196666999999999</v>
      </c>
      <c r="M11" s="15">
        <v>0.55879999999999996</v>
      </c>
      <c r="N11" s="7">
        <f t="shared" ref="N11:N14" si="1">AVERAGE(J11:M11)</f>
        <v>0.6701166675000001</v>
      </c>
      <c r="O11" s="8">
        <f t="shared" ref="O11:O14" si="2">STDEV(J11:M11)/SQRT(4)</f>
        <v>5.6771946794054978E-2</v>
      </c>
      <c r="P11" s="15">
        <v>0.18656666699999999</v>
      </c>
      <c r="Q11" s="15">
        <v>0.25130000000000002</v>
      </c>
      <c r="R11" s="15">
        <v>0.2445</v>
      </c>
      <c r="S11" s="15">
        <v>0.21206666699999999</v>
      </c>
      <c r="T11" s="7">
        <f t="shared" ref="T11:T14" si="3">AVERAGE(P11:S11)</f>
        <v>0.22360833349999998</v>
      </c>
      <c r="U11" s="8">
        <f t="shared" ref="U11:U14" si="4">STDEV(P11:S11)/SQRT(4)</f>
        <v>1.5023828976520779E-2</v>
      </c>
      <c r="V11" s="15">
        <v>0.2074</v>
      </c>
      <c r="W11" s="15">
        <v>0.31253333</v>
      </c>
      <c r="X11" s="15">
        <v>0.17773332999999999</v>
      </c>
      <c r="Y11" s="15">
        <v>0.26253333000000001</v>
      </c>
      <c r="Z11" s="18">
        <f t="shared" ref="Z11:Z14" si="5">AVERAGE(V11:Y11)</f>
        <v>0.2400499975</v>
      </c>
      <c r="AA11" s="19">
        <f t="shared" ref="AA11:AA14" si="6">STDEV(V11:Y11)/SQRT(4)</f>
        <v>2.9872957553148682E-2</v>
      </c>
    </row>
    <row r="12" spans="2:27" x14ac:dyDescent="0.2">
      <c r="C12" s="1">
        <v>24</v>
      </c>
      <c r="D12" s="15">
        <v>0.25843333299999999</v>
      </c>
      <c r="E12" s="15">
        <v>0.27329999999999999</v>
      </c>
      <c r="F12" s="15">
        <v>0.244233333</v>
      </c>
      <c r="G12" s="15">
        <v>0.26623333300000002</v>
      </c>
      <c r="H12" s="7">
        <f t="shared" si="0"/>
        <v>0.26054999974999998</v>
      </c>
      <c r="I12" s="8">
        <f>STDEV(D12:G12)/SQRT(4)</f>
        <v>6.2288085749916009E-3</v>
      </c>
      <c r="J12" s="15">
        <v>0.738633333</v>
      </c>
      <c r="K12" s="15">
        <v>0.74426666699999999</v>
      </c>
      <c r="L12" s="15">
        <v>0.77566666699999998</v>
      </c>
      <c r="M12" s="15">
        <v>0.749266667</v>
      </c>
      <c r="N12" s="7">
        <f t="shared" si="1"/>
        <v>0.75195833349999996</v>
      </c>
      <c r="O12" s="8">
        <f t="shared" si="2"/>
        <v>8.1957688157094505E-3</v>
      </c>
      <c r="P12" s="15">
        <v>0.18636666700000001</v>
      </c>
      <c r="Q12" s="15">
        <v>0.25753333299999998</v>
      </c>
      <c r="R12" s="15">
        <v>0.21436666700000001</v>
      </c>
      <c r="S12" s="15">
        <v>0.251266667</v>
      </c>
      <c r="T12" s="7">
        <f t="shared" si="3"/>
        <v>0.22738333349999998</v>
      </c>
      <c r="U12" s="8">
        <f t="shared" si="4"/>
        <v>1.6661424074957114E-2</v>
      </c>
      <c r="V12" s="15">
        <v>0.22363333299999999</v>
      </c>
      <c r="W12" s="15">
        <v>0.32990000000000003</v>
      </c>
      <c r="X12" s="15">
        <v>0.18866666700000001</v>
      </c>
      <c r="Y12" s="15">
        <v>0.27360000000000001</v>
      </c>
      <c r="Z12" s="18">
        <f t="shared" si="5"/>
        <v>0.25395000000000001</v>
      </c>
      <c r="AA12" s="19">
        <f t="shared" si="6"/>
        <v>3.0734805006671934E-2</v>
      </c>
    </row>
    <row r="13" spans="2:27" x14ac:dyDescent="0.2">
      <c r="C13" s="1">
        <v>48</v>
      </c>
      <c r="D13" s="15">
        <v>0.20673333299999999</v>
      </c>
      <c r="E13" s="15">
        <v>0.20569999999999999</v>
      </c>
      <c r="F13" s="15">
        <v>0.23569999999999999</v>
      </c>
      <c r="G13" s="15">
        <v>0.20883333300000001</v>
      </c>
      <c r="H13" s="7">
        <f t="shared" si="0"/>
        <v>0.21424166649999998</v>
      </c>
      <c r="I13" s="8">
        <f>STDEV(D13:G13)/SQRT(4)</f>
        <v>7.1824165292103514E-3</v>
      </c>
      <c r="J13" s="15">
        <v>1</v>
      </c>
      <c r="K13" s="15">
        <v>0.78446666700000001</v>
      </c>
      <c r="L13" s="15">
        <v>0.79859999999999998</v>
      </c>
      <c r="M13" s="15">
        <v>0.86156666699999995</v>
      </c>
      <c r="N13" s="7">
        <f t="shared" si="1"/>
        <v>0.86115833349999993</v>
      </c>
      <c r="O13" s="8">
        <f t="shared" si="2"/>
        <v>4.9220872853554115E-2</v>
      </c>
      <c r="P13" s="15">
        <v>0.1933</v>
      </c>
      <c r="Q13" s="15">
        <v>0.28160000000000002</v>
      </c>
      <c r="R13" s="15">
        <v>0.26566666700000002</v>
      </c>
      <c r="S13" s="15">
        <v>0.259866667</v>
      </c>
      <c r="T13" s="7">
        <f t="shared" si="3"/>
        <v>0.2501083335</v>
      </c>
      <c r="U13" s="8">
        <f t="shared" si="4"/>
        <v>1.9485461734305258E-2</v>
      </c>
      <c r="V13" s="15">
        <v>0.23546666699999999</v>
      </c>
      <c r="W13" s="15">
        <v>0.23830000000000001</v>
      </c>
      <c r="X13" s="15">
        <v>0.19086666699999999</v>
      </c>
      <c r="Y13" s="15">
        <v>0.23119999999999999</v>
      </c>
      <c r="Z13" s="18">
        <f t="shared" si="5"/>
        <v>0.2239583335</v>
      </c>
      <c r="AA13" s="19">
        <f t="shared" si="6"/>
        <v>1.1126639442455547E-2</v>
      </c>
    </row>
    <row r="14" spans="2:27" x14ac:dyDescent="0.2">
      <c r="C14" s="1">
        <v>72</v>
      </c>
      <c r="D14" s="15">
        <v>0.224766667</v>
      </c>
      <c r="E14" s="15">
        <v>0.22396666700000001</v>
      </c>
      <c r="F14" s="15">
        <v>0.22973333300000001</v>
      </c>
      <c r="G14" s="15">
        <v>0.31543333299999998</v>
      </c>
      <c r="H14" s="9">
        <f t="shared" si="0"/>
        <v>0.248475</v>
      </c>
      <c r="I14" s="10">
        <f>STDEV(D14:G14)/SQRT(4)</f>
        <v>2.2355856578227886E-2</v>
      </c>
      <c r="J14" s="15">
        <v>1</v>
      </c>
      <c r="K14" s="15">
        <v>0.83123333300000002</v>
      </c>
      <c r="L14" s="15">
        <v>0.88500000000000001</v>
      </c>
      <c r="M14" s="15">
        <v>1</v>
      </c>
      <c r="N14" s="9">
        <f t="shared" si="1"/>
        <v>0.92905833324999998</v>
      </c>
      <c r="O14" s="10">
        <f t="shared" si="2"/>
        <v>4.2403132318671009E-2</v>
      </c>
      <c r="P14" s="15">
        <v>0.17746666699999999</v>
      </c>
      <c r="Q14" s="15">
        <v>0.2828</v>
      </c>
      <c r="R14" s="15">
        <v>0.20899999999999999</v>
      </c>
      <c r="S14" s="15">
        <v>0.209166667</v>
      </c>
      <c r="T14" s="9">
        <f t="shared" si="3"/>
        <v>0.21960833349999997</v>
      </c>
      <c r="U14" s="10">
        <f t="shared" si="4"/>
        <v>2.2343291143333024E-2</v>
      </c>
      <c r="V14" s="15">
        <v>0.23930000000000001</v>
      </c>
      <c r="W14" s="15">
        <v>0.14760000000000001</v>
      </c>
      <c r="X14" s="15">
        <v>0.181666667</v>
      </c>
      <c r="Y14" s="15">
        <v>0.231366667</v>
      </c>
      <c r="Z14" s="20">
        <f t="shared" si="5"/>
        <v>0.1999833335</v>
      </c>
      <c r="AA14" s="21">
        <f t="shared" si="6"/>
        <v>2.1622187266958224E-2</v>
      </c>
    </row>
    <row r="15" spans="2:27" x14ac:dyDescent="0.2">
      <c r="D15" s="4"/>
      <c r="E15" s="4"/>
      <c r="F15" s="4"/>
      <c r="G15" s="4"/>
      <c r="J15" s="4"/>
      <c r="K15" s="4"/>
      <c r="L15" s="4"/>
      <c r="M15" s="4"/>
      <c r="P15" s="4"/>
      <c r="Q15" s="4"/>
      <c r="R15" s="4"/>
      <c r="S15" s="4"/>
      <c r="V15" s="4"/>
      <c r="W15" s="4"/>
      <c r="X15" s="4"/>
      <c r="Y15" s="4"/>
    </row>
    <row r="16" spans="2:27" x14ac:dyDescent="0.2">
      <c r="J16" s="4"/>
      <c r="K16" s="4"/>
      <c r="L16" s="4"/>
      <c r="M16" s="4"/>
      <c r="P16" s="4"/>
      <c r="Q16" s="4"/>
      <c r="R16" s="4"/>
      <c r="S16" s="4"/>
      <c r="V16" s="4"/>
      <c r="W16" s="4"/>
      <c r="X16" s="4"/>
      <c r="Y16" s="4"/>
    </row>
    <row r="17" spans="3:27" x14ac:dyDescent="0.2">
      <c r="H17" s="1"/>
      <c r="I17" s="1"/>
      <c r="J17" s="4"/>
      <c r="K17" s="4"/>
      <c r="L17" s="4"/>
      <c r="M17" s="4"/>
      <c r="N17" s="1"/>
      <c r="O17" s="1"/>
      <c r="P17" s="4"/>
      <c r="Q17" s="4"/>
      <c r="R17" s="4"/>
      <c r="S17" s="4"/>
      <c r="T17" s="1"/>
      <c r="U17" s="1"/>
      <c r="V17" s="4"/>
      <c r="W17" s="4"/>
      <c r="X17" s="4"/>
      <c r="Y17" s="4"/>
      <c r="Z17" s="1"/>
      <c r="AA17" s="1"/>
    </row>
    <row r="18" spans="3:27" x14ac:dyDescent="0.2">
      <c r="C18" t="s">
        <v>20</v>
      </c>
      <c r="H18" s="1"/>
      <c r="I18" s="1"/>
      <c r="N18" s="1"/>
      <c r="O18" s="1"/>
      <c r="T18" s="1"/>
      <c r="U18" s="1"/>
      <c r="Z18" s="1"/>
      <c r="AA18" s="1"/>
    </row>
    <row r="19" spans="3:27" x14ac:dyDescent="0.2">
      <c r="H19" s="1"/>
      <c r="I19" s="1"/>
      <c r="N19" s="1"/>
      <c r="O19" s="1"/>
      <c r="T19" s="1"/>
      <c r="U19" s="1"/>
      <c r="Z19" s="1"/>
      <c r="AA19" s="1"/>
    </row>
    <row r="20" spans="3:27" x14ac:dyDescent="0.2">
      <c r="D20" t="s">
        <v>5</v>
      </c>
      <c r="E20" t="s">
        <v>6</v>
      </c>
      <c r="F20" t="s">
        <v>7</v>
      </c>
      <c r="G20" t="s">
        <v>8</v>
      </c>
      <c r="J20" t="s">
        <v>5</v>
      </c>
      <c r="K20" t="s">
        <v>6</v>
      </c>
      <c r="L20" t="s">
        <v>7</v>
      </c>
      <c r="M20" t="s">
        <v>8</v>
      </c>
      <c r="P20" t="s">
        <v>5</v>
      </c>
      <c r="Q20" t="s">
        <v>6</v>
      </c>
      <c r="R20" t="s">
        <v>7</v>
      </c>
      <c r="S20" t="s">
        <v>8</v>
      </c>
      <c r="V20" t="s">
        <v>5</v>
      </c>
      <c r="W20" t="s">
        <v>6</v>
      </c>
      <c r="X20" t="s">
        <v>7</v>
      </c>
      <c r="Y20" t="s">
        <v>8</v>
      </c>
    </row>
    <row r="21" spans="3:27" x14ac:dyDescent="0.2">
      <c r="C21" s="2" t="s">
        <v>0</v>
      </c>
      <c r="D21" s="29" t="s">
        <v>1</v>
      </c>
      <c r="E21" s="29"/>
      <c r="F21" s="29"/>
      <c r="G21" s="29"/>
      <c r="H21" s="11" t="s">
        <v>9</v>
      </c>
      <c r="I21" s="12" t="s">
        <v>10</v>
      </c>
      <c r="J21" s="30" t="s">
        <v>2</v>
      </c>
      <c r="K21" s="30"/>
      <c r="L21" s="30"/>
      <c r="M21" s="30"/>
      <c r="N21" s="5" t="s">
        <v>9</v>
      </c>
      <c r="O21" s="6" t="s">
        <v>10</v>
      </c>
      <c r="P21" s="31" t="s">
        <v>3</v>
      </c>
      <c r="Q21" s="31"/>
      <c r="R21" s="31"/>
      <c r="S21" s="31"/>
      <c r="T21" s="13" t="s">
        <v>9</v>
      </c>
      <c r="U21" s="14" t="s">
        <v>10</v>
      </c>
      <c r="V21" s="26" t="s">
        <v>4</v>
      </c>
      <c r="W21" s="26"/>
      <c r="X21" s="26"/>
      <c r="Y21" s="26"/>
      <c r="Z21" s="22" t="s">
        <v>9</v>
      </c>
      <c r="AA21" s="23" t="s">
        <v>10</v>
      </c>
    </row>
    <row r="22" spans="3:27" x14ac:dyDescent="0.2">
      <c r="C22" s="1">
        <v>0</v>
      </c>
      <c r="D22" s="1">
        <v>0.336966667</v>
      </c>
      <c r="E22" s="1">
        <v>0.26606666699999998</v>
      </c>
      <c r="F22" s="1">
        <v>0.18310000000000001</v>
      </c>
      <c r="G22" s="1">
        <v>0.206366667</v>
      </c>
      <c r="H22" s="7">
        <f>AVERAGE(D22:G22)</f>
        <v>0.24812500025000001</v>
      </c>
      <c r="I22" s="8">
        <f>STDEV(D22:G22)/SQRT(4)</f>
        <v>3.4383564642157E-2</v>
      </c>
      <c r="J22" s="1">
        <v>0.29213333000000002</v>
      </c>
      <c r="K22" s="1">
        <v>0.27293332999999997</v>
      </c>
      <c r="L22" s="1">
        <v>0.20080000000000001</v>
      </c>
      <c r="M22" s="1">
        <v>0.18716667000000001</v>
      </c>
      <c r="N22" s="7">
        <f>AVERAGE(J22:M22)</f>
        <v>0.2382583325</v>
      </c>
      <c r="O22" s="8">
        <f>STDEV(J22:M22)/SQRT(4)</f>
        <v>2.6010183034638059E-2</v>
      </c>
      <c r="P22" s="1">
        <v>0.28766666699999999</v>
      </c>
      <c r="Q22" s="1">
        <v>0.3523</v>
      </c>
      <c r="R22" s="1">
        <v>0.125766667</v>
      </c>
      <c r="S22" s="1">
        <v>0.19996666699999999</v>
      </c>
      <c r="T22" s="7">
        <f>AVERAGE(P22:S22)</f>
        <v>0.24142500024999997</v>
      </c>
      <c r="U22" s="8">
        <f>STDEV(P22:S22)/SQRT(4)</f>
        <v>4.9604435923460789E-2</v>
      </c>
      <c r="V22" s="1">
        <v>0.3417</v>
      </c>
      <c r="W22" s="1">
        <v>0.30549999999999999</v>
      </c>
      <c r="X22" s="1">
        <v>0.17473333299999999</v>
      </c>
      <c r="Y22" s="1">
        <v>0.158233333</v>
      </c>
      <c r="Z22" s="7">
        <f>AVERAGE(V22:Y22)</f>
        <v>0.2450416665</v>
      </c>
      <c r="AA22" s="8">
        <f>STDEV(V22:Y22)/SQRT(4)</f>
        <v>4.6076921237922813E-2</v>
      </c>
    </row>
    <row r="23" spans="3:27" x14ac:dyDescent="0.2">
      <c r="C23" s="1">
        <v>8</v>
      </c>
      <c r="D23" s="1">
        <v>0.31119999999999998</v>
      </c>
      <c r="E23" s="1">
        <v>0.256266667</v>
      </c>
      <c r="F23" s="1">
        <v>0.138633333</v>
      </c>
      <c r="G23" s="1">
        <v>0.19546666700000001</v>
      </c>
      <c r="H23" s="7">
        <f t="shared" ref="H23:H26" si="7">AVERAGE(D23:G23)</f>
        <v>0.22539166675</v>
      </c>
      <c r="I23" s="8">
        <f>STDEV(D23:G23)/SQRT(4)</f>
        <v>3.7348415607508734E-2</v>
      </c>
      <c r="J23" s="1">
        <v>1</v>
      </c>
      <c r="K23" s="1">
        <v>0.71363332999999995</v>
      </c>
      <c r="L23" s="1">
        <v>0.82896667000000002</v>
      </c>
      <c r="M23" s="1">
        <v>0.67296666999999999</v>
      </c>
      <c r="N23" s="7">
        <f t="shared" ref="N23:N25" si="8">AVERAGE(J23:M23)</f>
        <v>0.80389166750000007</v>
      </c>
      <c r="O23" s="8">
        <f>STDEV(J23:M23)/SQRT(4)</f>
        <v>7.3243404870873399E-2</v>
      </c>
      <c r="P23" s="1">
        <v>0.33700000000000002</v>
      </c>
      <c r="Q23" s="1">
        <v>0.322333333</v>
      </c>
      <c r="R23" s="1">
        <v>0.151733333</v>
      </c>
      <c r="S23" s="1">
        <v>0.17226666700000001</v>
      </c>
      <c r="T23" s="7">
        <f t="shared" ref="T23:T26" si="9">AVERAGE(P23:S23)</f>
        <v>0.24583333325000001</v>
      </c>
      <c r="U23" s="8">
        <f>STDEV(P23:S23)/SQRT(4)</f>
        <v>4.8674493250439023E-2</v>
      </c>
      <c r="V23" s="1">
        <v>0.35423333299999998</v>
      </c>
      <c r="W23" s="1">
        <v>0.33179999999999998</v>
      </c>
      <c r="X23" s="1">
        <v>0.20783333300000001</v>
      </c>
      <c r="Y23" s="1">
        <v>0.16850000000000001</v>
      </c>
      <c r="Z23" s="7">
        <f t="shared" ref="Z23:Z26" si="10">AVERAGE(V23:Y23)</f>
        <v>0.26559166649999999</v>
      </c>
      <c r="AA23" s="8">
        <f>STDEV(V23:Y23)/SQRT(4)</f>
        <v>4.5646928755018551E-2</v>
      </c>
    </row>
    <row r="24" spans="3:27" x14ac:dyDescent="0.2">
      <c r="C24" s="1">
        <v>24</v>
      </c>
      <c r="D24" s="1">
        <v>0.32590000000000002</v>
      </c>
      <c r="E24" s="1">
        <v>0.31233333299999999</v>
      </c>
      <c r="F24" s="1">
        <v>0.13396666700000001</v>
      </c>
      <c r="G24" s="1">
        <v>0.20649999999999999</v>
      </c>
      <c r="H24" s="7">
        <f t="shared" si="7"/>
        <v>0.24467500000000003</v>
      </c>
      <c r="I24" s="8">
        <f>STDEV(D24:G24)/SQRT(4)</f>
        <v>4.554193696471575E-2</v>
      </c>
      <c r="J24" s="1">
        <v>1</v>
      </c>
      <c r="K24" s="1">
        <v>0.69653333299999998</v>
      </c>
      <c r="L24" s="1">
        <v>1</v>
      </c>
      <c r="M24" s="1">
        <v>1</v>
      </c>
      <c r="N24" s="7">
        <f t="shared" si="8"/>
        <v>0.92413333325000002</v>
      </c>
      <c r="O24" s="8">
        <f>STDEV(J24:M24)/SQRT(4)</f>
        <v>7.5866666749999756E-2</v>
      </c>
      <c r="P24" s="1">
        <v>0.31840000000000002</v>
      </c>
      <c r="Q24" s="1">
        <v>0.25306666700000002</v>
      </c>
      <c r="R24" s="1">
        <v>0.149966667</v>
      </c>
      <c r="S24" s="1">
        <v>0.22539999999999999</v>
      </c>
      <c r="T24" s="7">
        <f t="shared" si="9"/>
        <v>0.23670833350000003</v>
      </c>
      <c r="U24" s="8">
        <f>STDEV(P24:S24)/SQRT(4)</f>
        <v>3.4872528065547553E-2</v>
      </c>
      <c r="V24" s="1">
        <v>0.362666667</v>
      </c>
      <c r="W24" s="1">
        <v>0.36713333300000001</v>
      </c>
      <c r="X24" s="1">
        <v>0.19969999999999999</v>
      </c>
      <c r="Y24" s="1">
        <v>0.231066667</v>
      </c>
      <c r="Z24" s="7">
        <f t="shared" si="10"/>
        <v>0.29014166674999997</v>
      </c>
      <c r="AA24" s="8">
        <f>STDEV(V24:Y24)/SQRT(4)</f>
        <v>4.3643578196181518E-2</v>
      </c>
    </row>
    <row r="25" spans="3:27" x14ac:dyDescent="0.2">
      <c r="C25" s="1">
        <v>48</v>
      </c>
      <c r="D25" s="1">
        <v>0.30603333300000002</v>
      </c>
      <c r="E25" s="1">
        <v>0.30449999999999999</v>
      </c>
      <c r="F25" s="1">
        <v>0.153733333</v>
      </c>
      <c r="G25" s="1">
        <v>0.18913333299999999</v>
      </c>
      <c r="H25" s="7">
        <f>AVERAGE(D25:G25)</f>
        <v>0.23834999975000001</v>
      </c>
      <c r="I25" s="8">
        <f>STDEV(D25:G25)/SQRT(4)</f>
        <v>3.9305551676116775E-2</v>
      </c>
      <c r="J25" s="1">
        <v>1</v>
      </c>
      <c r="K25" s="1">
        <v>0.81769999999999998</v>
      </c>
      <c r="L25" s="1">
        <v>1</v>
      </c>
      <c r="M25" s="1">
        <v>1</v>
      </c>
      <c r="N25" s="7">
        <f t="shared" si="8"/>
        <v>0.95442499999999997</v>
      </c>
      <c r="O25" s="8">
        <f>STDEV(J25:M25)/SQRT(4)</f>
        <v>4.5575000000000004E-2</v>
      </c>
      <c r="P25" s="1">
        <v>0.31053333300000002</v>
      </c>
      <c r="Q25" s="1">
        <v>0.2908</v>
      </c>
      <c r="R25" s="1">
        <v>0.14779999999999999</v>
      </c>
      <c r="S25" s="1">
        <v>0.174433333</v>
      </c>
      <c r="T25" s="7">
        <f t="shared" si="9"/>
        <v>0.23089166650000001</v>
      </c>
      <c r="U25" s="8">
        <f>STDEV(P25:S25)/SQRT(4)</f>
        <v>4.0848879961174048E-2</v>
      </c>
      <c r="V25" s="1">
        <v>0.38456666699999997</v>
      </c>
      <c r="W25" s="1">
        <v>0.34413333299999999</v>
      </c>
      <c r="X25" s="1">
        <v>0.14303333300000001</v>
      </c>
      <c r="Y25" s="1">
        <v>0.197833333</v>
      </c>
      <c r="Z25" s="7">
        <f t="shared" si="10"/>
        <v>0.26739166649999996</v>
      </c>
      <c r="AA25" s="8">
        <f>STDEV(V25:Y25)/SQRT(4)</f>
        <v>5.7679156395216889E-2</v>
      </c>
    </row>
    <row r="26" spans="3:27" x14ac:dyDescent="0.2">
      <c r="C26" s="1">
        <v>72</v>
      </c>
      <c r="D26" s="1">
        <v>0.24740000000000001</v>
      </c>
      <c r="E26" s="1">
        <v>0.29643333300000002</v>
      </c>
      <c r="F26" s="1">
        <v>0.13263333299999999</v>
      </c>
      <c r="G26" s="1">
        <v>0.27173333300000002</v>
      </c>
      <c r="H26" s="9">
        <f t="shared" si="7"/>
        <v>0.23704999975000002</v>
      </c>
      <c r="I26" s="10">
        <f>STDEV(D26:G26)/SQRT(4)</f>
        <v>3.6216106768451647E-2</v>
      </c>
      <c r="J26" s="1">
        <v>1</v>
      </c>
      <c r="K26" s="1">
        <v>1</v>
      </c>
      <c r="L26" s="1">
        <v>1</v>
      </c>
      <c r="M26" s="1">
        <v>1</v>
      </c>
      <c r="N26" s="9">
        <f>AVERAGE(J26:M26)</f>
        <v>1</v>
      </c>
      <c r="O26" s="10">
        <f>STDEV(J26:M26)/SQRT(4)</f>
        <v>0</v>
      </c>
      <c r="P26" s="1">
        <v>0.272433333</v>
      </c>
      <c r="Q26" s="1">
        <v>0.29103333300000001</v>
      </c>
      <c r="R26" s="1">
        <v>0.11650000000000001</v>
      </c>
      <c r="S26" s="1">
        <v>0.175866667</v>
      </c>
      <c r="T26" s="9">
        <f t="shared" si="9"/>
        <v>0.21395833325000002</v>
      </c>
      <c r="U26" s="10">
        <f>STDEV(P26:S26)/SQRT(4)</f>
        <v>4.1138974768251915E-2</v>
      </c>
      <c r="V26" s="1">
        <v>0.34123333300000003</v>
      </c>
      <c r="W26" s="1">
        <v>0.30023333299999999</v>
      </c>
      <c r="X26" s="1">
        <v>0.14660000000000001</v>
      </c>
      <c r="Y26" s="1">
        <v>0.146133333</v>
      </c>
      <c r="Z26" s="9">
        <f t="shared" si="10"/>
        <v>0.23354999974999999</v>
      </c>
      <c r="AA26" s="10">
        <f>STDEV(V26:Y26)/SQRT(4)</f>
        <v>5.1026417402628081E-2</v>
      </c>
    </row>
    <row r="27" spans="3:27" x14ac:dyDescent="0.2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3:27" x14ac:dyDescent="0.2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3:27" x14ac:dyDescent="0.2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3:27" x14ac:dyDescent="0.2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3:27" x14ac:dyDescent="0.2">
      <c r="D31" s="4"/>
      <c r="E31" s="4"/>
      <c r="F31" s="4"/>
      <c r="G31" s="4"/>
      <c r="H31" s="4"/>
      <c r="I31" s="4"/>
      <c r="J31" s="27"/>
      <c r="K31" s="27"/>
      <c r="L31" s="27"/>
      <c r="M31" s="27"/>
      <c r="N31" s="28"/>
      <c r="O31" s="28"/>
      <c r="P31" s="28"/>
      <c r="Q31" s="28"/>
      <c r="R31" s="28"/>
      <c r="S31" s="28"/>
      <c r="T31" s="28"/>
      <c r="U31" s="28"/>
    </row>
    <row r="32" spans="3:27" x14ac:dyDescent="0.2">
      <c r="D32" s="4"/>
      <c r="E32" s="4"/>
      <c r="F32" s="4"/>
      <c r="G32" s="4"/>
      <c r="H32" s="4"/>
      <c r="I32" s="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4:24" x14ac:dyDescent="0.2">
      <c r="D33" s="4"/>
      <c r="E33" s="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5"/>
      <c r="S33" s="15"/>
      <c r="T33" s="15"/>
      <c r="U33" s="15"/>
    </row>
    <row r="34" spans="4:24" x14ac:dyDescent="0.2">
      <c r="D34" s="4"/>
      <c r="E34" s="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4:24" x14ac:dyDescent="0.2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4:24" x14ac:dyDescent="0.2"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4:24" x14ac:dyDescent="0.2"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4:24" x14ac:dyDescent="0.2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mergeCells count="11">
    <mergeCell ref="V9:Y9"/>
    <mergeCell ref="J31:M31"/>
    <mergeCell ref="N31:Q31"/>
    <mergeCell ref="R31:U31"/>
    <mergeCell ref="D9:G9"/>
    <mergeCell ref="J9:M9"/>
    <mergeCell ref="P9:S9"/>
    <mergeCell ref="D21:G21"/>
    <mergeCell ref="J21:M21"/>
    <mergeCell ref="P21:S21"/>
    <mergeCell ref="V21:Y21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07476-82B6-9D47-8B3A-39900120480D}">
  <dimension ref="B2:AE19"/>
  <sheetViews>
    <sheetView topLeftCell="K1" workbookViewId="0">
      <selection activeCell="C4" sqref="C4"/>
    </sheetView>
  </sheetViews>
  <sheetFormatPr baseColWidth="10" defaultRowHeight="16" x14ac:dyDescent="0.2"/>
  <sheetData>
    <row r="2" spans="2:31" x14ac:dyDescent="0.2">
      <c r="B2" s="3" t="s">
        <v>18</v>
      </c>
    </row>
    <row r="4" spans="2:31" x14ac:dyDescent="0.2">
      <c r="C4" t="s">
        <v>21</v>
      </c>
    </row>
    <row r="6" spans="2:31" x14ac:dyDescent="0.2">
      <c r="D6" t="s">
        <v>5</v>
      </c>
      <c r="E6" t="s">
        <v>6</v>
      </c>
      <c r="F6" t="s">
        <v>7</v>
      </c>
      <c r="G6" t="s">
        <v>8</v>
      </c>
      <c r="H6" t="s">
        <v>12</v>
      </c>
      <c r="K6" t="s">
        <v>5</v>
      </c>
      <c r="L6" t="s">
        <v>6</v>
      </c>
      <c r="M6" t="s">
        <v>7</v>
      </c>
      <c r="N6" t="s">
        <v>8</v>
      </c>
      <c r="O6" t="s">
        <v>12</v>
      </c>
      <c r="R6" t="s">
        <v>5</v>
      </c>
      <c r="S6" t="s">
        <v>6</v>
      </c>
      <c r="T6" t="s">
        <v>7</v>
      </c>
      <c r="U6" t="s">
        <v>8</v>
      </c>
      <c r="V6" t="s">
        <v>12</v>
      </c>
      <c r="Y6" t="s">
        <v>5</v>
      </c>
      <c r="Z6" t="s">
        <v>6</v>
      </c>
      <c r="AA6" t="s">
        <v>7</v>
      </c>
      <c r="AB6" t="s">
        <v>8</v>
      </c>
      <c r="AC6" t="s">
        <v>12</v>
      </c>
    </row>
    <row r="7" spans="2:31" x14ac:dyDescent="0.2">
      <c r="C7" s="2" t="s">
        <v>11</v>
      </c>
      <c r="D7" s="29" t="s">
        <v>1</v>
      </c>
      <c r="E7" s="29"/>
      <c r="F7" s="29"/>
      <c r="G7" s="29"/>
      <c r="H7" s="29"/>
      <c r="I7" s="11" t="s">
        <v>9</v>
      </c>
      <c r="J7" s="12" t="s">
        <v>10</v>
      </c>
      <c r="K7" s="30" t="s">
        <v>2</v>
      </c>
      <c r="L7" s="30"/>
      <c r="M7" s="30"/>
      <c r="N7" s="30"/>
      <c r="O7" s="30"/>
      <c r="P7" s="5" t="s">
        <v>9</v>
      </c>
      <c r="Q7" s="6" t="s">
        <v>10</v>
      </c>
      <c r="R7" s="31" t="s">
        <v>3</v>
      </c>
      <c r="S7" s="31"/>
      <c r="T7" s="31"/>
      <c r="U7" s="31"/>
      <c r="V7" s="31"/>
      <c r="W7" s="13" t="s">
        <v>9</v>
      </c>
      <c r="X7" s="14" t="s">
        <v>10</v>
      </c>
      <c r="Y7" s="26" t="s">
        <v>4</v>
      </c>
      <c r="Z7" s="26"/>
      <c r="AA7" s="26"/>
      <c r="AB7" s="26"/>
      <c r="AC7" s="26"/>
      <c r="AD7" s="22" t="s">
        <v>9</v>
      </c>
      <c r="AE7" s="23" t="s">
        <v>10</v>
      </c>
    </row>
    <row r="8" spans="2:31" x14ac:dyDescent="0.2"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7">
        <f>AVERAGE(D8:H8)</f>
        <v>0</v>
      </c>
      <c r="J8" s="8">
        <f>STDEV(D8:H8)/SQRT(5)</f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7">
        <f>AVERAGE(K8:O8)</f>
        <v>0</v>
      </c>
      <c r="Q8" s="8">
        <f>STDEV(K8:O8)/SQRT(5)</f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7">
        <f>AVERAGE(R8:V8)</f>
        <v>0</v>
      </c>
      <c r="X8" s="8">
        <f>STDEV(R8:V8)/SQRT(5)</f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7">
        <f>AVERAGE(Y8:AC8)</f>
        <v>0</v>
      </c>
      <c r="AE8" s="8">
        <f>STDEV(Y8:AC8)/SQRT(5)</f>
        <v>0</v>
      </c>
    </row>
    <row r="9" spans="2:31" x14ac:dyDescent="0.2">
      <c r="C9" s="1">
        <v>2</v>
      </c>
      <c r="D9" s="1">
        <v>2.4024999999999999</v>
      </c>
      <c r="E9" s="1">
        <v>1.5125</v>
      </c>
      <c r="F9" s="1">
        <v>2.5649999999999999</v>
      </c>
      <c r="G9" s="1">
        <v>2.3125</v>
      </c>
      <c r="H9" s="1">
        <v>2.63</v>
      </c>
      <c r="I9" s="7">
        <f t="shared" ref="I9:I12" si="0">AVERAGE(D9:H9)</f>
        <v>2.2845</v>
      </c>
      <c r="J9" s="8">
        <f t="shared" ref="J9:J12" si="1">STDEV(D9:H9)/SQRT(5)</f>
        <v>0.20108984310501624</v>
      </c>
      <c r="K9" s="1">
        <v>2.56</v>
      </c>
      <c r="L9" s="1">
        <v>1.95</v>
      </c>
      <c r="M9" s="1">
        <v>2.36</v>
      </c>
      <c r="N9" s="1">
        <v>2.0099999999999998</v>
      </c>
      <c r="O9" s="1">
        <v>2.57</v>
      </c>
      <c r="P9" s="7">
        <f>AVERAGE(K9:O9)</f>
        <v>2.29</v>
      </c>
      <c r="Q9" s="8">
        <f>STDEV(K9:O9)/SQRT(5)</f>
        <v>0.13232535660257963</v>
      </c>
      <c r="R9" s="1">
        <v>2.3975</v>
      </c>
      <c r="S9" s="1">
        <v>1.9450000000000001</v>
      </c>
      <c r="T9" s="1">
        <v>2.3275000000000001</v>
      </c>
      <c r="U9" s="1">
        <v>2.4900000000000002</v>
      </c>
      <c r="V9" s="1">
        <v>2.7324999999999999</v>
      </c>
      <c r="W9" s="7">
        <f>AVERAGE(R9:V9)</f>
        <v>2.3784999999999998</v>
      </c>
      <c r="X9" s="8">
        <f t="shared" ref="X9:X12" si="2">STDEV(R9:V9)/SQRT(5)</f>
        <v>0.12818590016066464</v>
      </c>
      <c r="Y9" s="1">
        <v>2.3450000000000002</v>
      </c>
      <c r="Z9" s="1">
        <v>1.96</v>
      </c>
      <c r="AA9" s="1">
        <v>2.2549999999999999</v>
      </c>
      <c r="AB9" s="1">
        <v>2.4075000000000002</v>
      </c>
      <c r="AC9" s="1">
        <v>2.7475000000000001</v>
      </c>
      <c r="AD9" s="7">
        <f>AVERAGE(Y9:AC9)</f>
        <v>2.343</v>
      </c>
      <c r="AE9" s="8">
        <f t="shared" ref="AE9:AE12" si="3">STDEV(Y9:AC9)/SQRT(5)</f>
        <v>0.12692862167375887</v>
      </c>
    </row>
    <row r="10" spans="2:31" x14ac:dyDescent="0.2">
      <c r="C10" s="1">
        <v>3</v>
      </c>
      <c r="D10" s="1">
        <v>3.13</v>
      </c>
      <c r="E10" s="1">
        <v>2.46</v>
      </c>
      <c r="F10" s="1">
        <v>3.105</v>
      </c>
      <c r="G10" s="1">
        <v>3.1575000000000002</v>
      </c>
      <c r="H10" s="1">
        <v>3.43</v>
      </c>
      <c r="I10" s="7">
        <f t="shared" si="0"/>
        <v>3.0565000000000002</v>
      </c>
      <c r="J10" s="8">
        <f t="shared" si="1"/>
        <v>0.16019831459787559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7">
        <f t="shared" ref="P10:P12" si="4">AVERAGE(K10:O10)</f>
        <v>0</v>
      </c>
      <c r="Q10" s="8">
        <f t="shared" ref="Q10:Q12" si="5">STDEV(K10:O10)/SQRT(5)</f>
        <v>0</v>
      </c>
      <c r="R10" s="1">
        <v>3.1349999999999998</v>
      </c>
      <c r="S10" s="1">
        <v>2.78</v>
      </c>
      <c r="T10" s="1">
        <v>3.0125000000000002</v>
      </c>
      <c r="U10" s="1">
        <v>3.2475000000000001</v>
      </c>
      <c r="V10" s="1">
        <v>3.605</v>
      </c>
      <c r="W10" s="7">
        <f t="shared" ref="W10:W12" si="6">AVERAGE(R10:V10)</f>
        <v>3.1559999999999997</v>
      </c>
      <c r="X10" s="8">
        <f>STDEV(R10:V10)/SQRT(5)</f>
        <v>0.13645191460730774</v>
      </c>
      <c r="Y10" s="1">
        <v>2.915</v>
      </c>
      <c r="Z10" s="1">
        <v>2.645</v>
      </c>
      <c r="AA10" s="1">
        <v>2.5550000000000002</v>
      </c>
      <c r="AB10" s="1">
        <v>3.16</v>
      </c>
      <c r="AC10" s="1">
        <v>3.2825000000000002</v>
      </c>
      <c r="AD10" s="7">
        <f t="shared" ref="AD10:AD12" si="7">AVERAGE(Y10:AC10)</f>
        <v>2.9115000000000002</v>
      </c>
      <c r="AE10" s="8">
        <f t="shared" si="3"/>
        <v>0.14098226838861688</v>
      </c>
    </row>
    <row r="11" spans="2:31" x14ac:dyDescent="0.2">
      <c r="C11" s="1">
        <v>5</v>
      </c>
      <c r="D11" s="1">
        <v>3.9325000000000001</v>
      </c>
      <c r="E11" s="1">
        <v>3.4550000000000001</v>
      </c>
      <c r="F11" s="1">
        <v>3.91</v>
      </c>
      <c r="G11" s="1">
        <v>3.99</v>
      </c>
      <c r="H11" s="1">
        <v>4.29</v>
      </c>
      <c r="I11" s="7">
        <f t="shared" si="0"/>
        <v>3.9155000000000002</v>
      </c>
      <c r="J11" s="8">
        <f t="shared" si="1"/>
        <v>0.13382451195502265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7">
        <f t="shared" si="4"/>
        <v>0</v>
      </c>
      <c r="Q11" s="8">
        <f t="shared" si="5"/>
        <v>0</v>
      </c>
      <c r="R11" s="1">
        <v>4.0025000000000004</v>
      </c>
      <c r="S11" s="1">
        <v>3.6124999999999998</v>
      </c>
      <c r="T11" s="1">
        <v>3.8075000000000001</v>
      </c>
      <c r="U11" s="1">
        <v>4.5525000000000002</v>
      </c>
      <c r="V11" s="1">
        <v>4.2125000000000004</v>
      </c>
      <c r="W11" s="7">
        <f t="shared" si="6"/>
        <v>4.0374999999999996</v>
      </c>
      <c r="X11" s="8">
        <f t="shared" si="2"/>
        <v>0.16288032416470696</v>
      </c>
      <c r="Y11" s="1">
        <v>3.3075000000000001</v>
      </c>
      <c r="Z11" s="1">
        <v>3.11</v>
      </c>
      <c r="AA11" s="1">
        <v>3.25</v>
      </c>
      <c r="AB11" s="1">
        <v>4.29</v>
      </c>
      <c r="AC11" s="1">
        <v>4</v>
      </c>
      <c r="AD11" s="7">
        <f t="shared" si="7"/>
        <v>3.5914999999999999</v>
      </c>
      <c r="AE11" s="8">
        <f t="shared" si="3"/>
        <v>0.23279765892293658</v>
      </c>
    </row>
    <row r="12" spans="2:31" x14ac:dyDescent="0.2">
      <c r="C12" s="1">
        <v>7</v>
      </c>
      <c r="D12" s="1">
        <v>4.7699999999999996</v>
      </c>
      <c r="E12" s="1">
        <v>4.2374999999999998</v>
      </c>
      <c r="F12" s="1">
        <v>4.8125</v>
      </c>
      <c r="G12" s="1">
        <v>5.2125000000000004</v>
      </c>
      <c r="H12" s="1">
        <v>4.9175000000000004</v>
      </c>
      <c r="I12" s="9">
        <f t="shared" si="0"/>
        <v>4.79</v>
      </c>
      <c r="J12" s="10">
        <f t="shared" si="1"/>
        <v>0.15826007076960388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9">
        <f t="shared" si="4"/>
        <v>0</v>
      </c>
      <c r="Q12" s="10">
        <f t="shared" si="5"/>
        <v>0</v>
      </c>
      <c r="R12" s="1">
        <v>4.7575000000000003</v>
      </c>
      <c r="S12" s="1">
        <v>4.3525</v>
      </c>
      <c r="T12" s="1">
        <v>4.6150000000000002</v>
      </c>
      <c r="U12" s="1">
        <v>5.6725000000000003</v>
      </c>
      <c r="V12" s="1">
        <v>4.9424999999999999</v>
      </c>
      <c r="W12" s="9">
        <f t="shared" si="6"/>
        <v>4.8680000000000003</v>
      </c>
      <c r="X12" s="10">
        <f t="shared" si="2"/>
        <v>0.2230168155095037</v>
      </c>
      <c r="Y12" s="1">
        <v>4.2774999999999999</v>
      </c>
      <c r="Z12" s="1">
        <v>3.835</v>
      </c>
      <c r="AA12" s="1">
        <v>3.8275000000000001</v>
      </c>
      <c r="AB12" s="1">
        <v>4.7</v>
      </c>
      <c r="AC12" s="1">
        <v>4.665</v>
      </c>
      <c r="AD12" s="9">
        <f t="shared" si="7"/>
        <v>4.2610000000000001</v>
      </c>
      <c r="AE12" s="10">
        <f t="shared" si="3"/>
        <v>0.19047407960139878</v>
      </c>
    </row>
    <row r="14" spans="2:31" x14ac:dyDescent="0.2">
      <c r="AD14" s="1"/>
      <c r="AE14" s="1"/>
    </row>
    <row r="15" spans="2:31" x14ac:dyDescent="0.2">
      <c r="I15" s="1"/>
      <c r="J15" s="1"/>
      <c r="P15" s="1"/>
      <c r="Q15" s="1"/>
      <c r="W15" s="1"/>
      <c r="X15" s="1"/>
      <c r="AD15" s="1"/>
      <c r="AE15" s="1"/>
    </row>
    <row r="16" spans="2:31" x14ac:dyDescent="0.2">
      <c r="I16" s="1"/>
      <c r="J16" s="1"/>
      <c r="P16" s="1"/>
      <c r="Q16" s="1"/>
      <c r="W16" s="1"/>
      <c r="X16" s="1"/>
      <c r="AD16" s="1"/>
      <c r="AE16" s="1"/>
    </row>
    <row r="17" spans="9:31" x14ac:dyDescent="0.2">
      <c r="I17" s="1"/>
      <c r="J17" s="1"/>
      <c r="P17" s="1"/>
      <c r="Q17" s="1"/>
      <c r="W17" s="1"/>
      <c r="X17" s="1"/>
      <c r="AD17" s="1"/>
      <c r="AE17" s="1"/>
    </row>
    <row r="18" spans="9:31" x14ac:dyDescent="0.2">
      <c r="I18" s="1"/>
      <c r="J18" s="1"/>
      <c r="P18" s="1"/>
      <c r="Q18" s="1"/>
      <c r="W18" s="1"/>
      <c r="X18" s="1"/>
      <c r="AD18" s="1"/>
      <c r="AE18" s="1"/>
    </row>
    <row r="19" spans="9:31" x14ac:dyDescent="0.2">
      <c r="I19" s="1"/>
      <c r="J19" s="1"/>
      <c r="P19" s="1"/>
      <c r="Q19" s="1"/>
      <c r="W19" s="1"/>
      <c r="X19" s="1"/>
    </row>
  </sheetData>
  <mergeCells count="4">
    <mergeCell ref="D7:H7"/>
    <mergeCell ref="K7:O7"/>
    <mergeCell ref="R7:V7"/>
    <mergeCell ref="Y7:AC7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9EEE4-F4C1-2F41-8103-E2554C6439A4}">
  <dimension ref="B2:W17"/>
  <sheetViews>
    <sheetView zoomScale="101" workbookViewId="0">
      <selection activeCell="C22" sqref="C22"/>
    </sheetView>
  </sheetViews>
  <sheetFormatPr baseColWidth="10" defaultRowHeight="16" x14ac:dyDescent="0.2"/>
  <sheetData>
    <row r="2" spans="2:23" x14ac:dyDescent="0.2">
      <c r="B2" s="3" t="s">
        <v>18</v>
      </c>
    </row>
    <row r="4" spans="2:23" x14ac:dyDescent="0.2">
      <c r="C4" t="s">
        <v>13</v>
      </c>
    </row>
    <row r="5" spans="2:23" x14ac:dyDescent="0.2">
      <c r="B5" t="s">
        <v>22</v>
      </c>
    </row>
    <row r="7" spans="2:23" x14ac:dyDescent="0.2">
      <c r="D7" t="s">
        <v>5</v>
      </c>
      <c r="E7" t="s">
        <v>6</v>
      </c>
      <c r="F7" t="s">
        <v>7</v>
      </c>
      <c r="I7" t="s">
        <v>5</v>
      </c>
      <c r="J7" t="s">
        <v>6</v>
      </c>
      <c r="K7" t="s">
        <v>7</v>
      </c>
      <c r="N7" t="s">
        <v>5</v>
      </c>
      <c r="O7" t="s">
        <v>6</v>
      </c>
      <c r="P7" t="s">
        <v>7</v>
      </c>
      <c r="S7" t="s">
        <v>5</v>
      </c>
      <c r="T7" t="s">
        <v>6</v>
      </c>
      <c r="U7" t="s">
        <v>7</v>
      </c>
    </row>
    <row r="8" spans="2:23" x14ac:dyDescent="0.2">
      <c r="C8" s="2" t="s">
        <v>0</v>
      </c>
      <c r="D8" s="29" t="s">
        <v>14</v>
      </c>
      <c r="E8" s="29"/>
      <c r="F8" s="29"/>
      <c r="G8" s="11" t="s">
        <v>9</v>
      </c>
      <c r="H8" s="12" t="s">
        <v>10</v>
      </c>
      <c r="I8" s="30" t="s">
        <v>15</v>
      </c>
      <c r="J8" s="30"/>
      <c r="K8" s="30"/>
      <c r="L8" s="5" t="s">
        <v>9</v>
      </c>
      <c r="M8" s="6" t="s">
        <v>10</v>
      </c>
      <c r="N8" s="32" t="s">
        <v>16</v>
      </c>
      <c r="O8" s="32"/>
      <c r="P8" s="32"/>
      <c r="Q8" s="13" t="s">
        <v>9</v>
      </c>
      <c r="R8" s="14" t="s">
        <v>10</v>
      </c>
      <c r="S8" s="33" t="s">
        <v>17</v>
      </c>
      <c r="T8" s="33"/>
      <c r="U8" s="33"/>
      <c r="V8" s="22" t="s">
        <v>9</v>
      </c>
      <c r="W8" s="23" t="s">
        <v>10</v>
      </c>
    </row>
    <row r="9" spans="2:23" x14ac:dyDescent="0.2">
      <c r="C9" s="1">
        <v>0</v>
      </c>
      <c r="D9" s="1">
        <v>100</v>
      </c>
      <c r="E9" s="1">
        <v>100</v>
      </c>
      <c r="F9" s="1">
        <v>100</v>
      </c>
      <c r="G9" s="7">
        <f>AVERAGE(D9:F9)</f>
        <v>100</v>
      </c>
      <c r="H9" s="8">
        <f>STDEV(D9:F9)/SQRT(3)</f>
        <v>0</v>
      </c>
      <c r="I9" s="1">
        <v>100</v>
      </c>
      <c r="J9" s="1">
        <v>100</v>
      </c>
      <c r="K9" s="1">
        <v>100</v>
      </c>
      <c r="L9" s="7">
        <f>AVERAGE(I9:K9)</f>
        <v>100</v>
      </c>
      <c r="M9" s="8">
        <f>STDEV(I9:K9)/SQRT(3)</f>
        <v>0</v>
      </c>
      <c r="N9" s="1">
        <v>100</v>
      </c>
      <c r="O9" s="1">
        <v>100</v>
      </c>
      <c r="P9" s="1">
        <v>100</v>
      </c>
      <c r="Q9" s="7">
        <f>AVERAGE(N9:P9)</f>
        <v>100</v>
      </c>
      <c r="R9" s="8">
        <f>STDEV(N9:P9)/SQRT(3)</f>
        <v>0</v>
      </c>
      <c r="S9" s="1">
        <v>100</v>
      </c>
      <c r="T9" s="1">
        <v>100</v>
      </c>
      <c r="U9" s="1">
        <v>100</v>
      </c>
      <c r="V9" s="7">
        <f>AVERAGE(S9:U9)</f>
        <v>100</v>
      </c>
      <c r="W9" s="8">
        <f>STDEV(S9:U9)/SQRT(3)</f>
        <v>0</v>
      </c>
    </row>
    <row r="10" spans="2:23" x14ac:dyDescent="0.2">
      <c r="C10" s="1">
        <v>8</v>
      </c>
      <c r="D10" s="1">
        <v>59.52380952</v>
      </c>
      <c r="E10" s="1">
        <v>95.833333330000002</v>
      </c>
      <c r="F10" s="1">
        <v>87.142857140000004</v>
      </c>
      <c r="G10" s="9">
        <f>AVERAGE(D10:F10)</f>
        <v>80.833333330000002</v>
      </c>
      <c r="H10" s="10">
        <f>STDEV(D10:F10)/SQRT(3)</f>
        <v>10.946124852490938</v>
      </c>
      <c r="I10" s="1">
        <v>12.94483294</v>
      </c>
      <c r="J10" s="1">
        <v>17.666666670000001</v>
      </c>
      <c r="K10" s="1">
        <v>43.333333330000002</v>
      </c>
      <c r="L10" s="9">
        <f>AVERAGE(I10:K10)</f>
        <v>24.648277646666667</v>
      </c>
      <c r="M10" s="10">
        <f>STDEV(I10:K10)/SQRT(3)</f>
        <v>9.4414407068058583</v>
      </c>
      <c r="N10" s="1">
        <v>79.658119659999997</v>
      </c>
      <c r="O10" s="1">
        <v>84.644522140000007</v>
      </c>
      <c r="P10" s="1">
        <v>89.270353299999996</v>
      </c>
      <c r="Q10" s="9">
        <f>AVERAGE(N10:P10)</f>
        <v>84.524331700000005</v>
      </c>
      <c r="R10" s="10">
        <f>STDEV(N10:P10)/SQRT(3)</f>
        <v>2.7754635164771706</v>
      </c>
      <c r="S10" s="1">
        <v>87.118437119999996</v>
      </c>
      <c r="T10" s="1">
        <v>80.056980060000001</v>
      </c>
      <c r="U10" s="1">
        <v>82.30842912</v>
      </c>
      <c r="V10" s="9">
        <f>AVERAGE(S10:U10)</f>
        <v>83.161282100000008</v>
      </c>
      <c r="W10" s="10">
        <f>STDEV(S10:U10)/SQRT(3)</f>
        <v>2.0825915431401896</v>
      </c>
    </row>
    <row r="11" spans="2:23" x14ac:dyDescent="0.2">
      <c r="F11" s="24"/>
      <c r="G11" s="25"/>
      <c r="H11" s="25"/>
      <c r="I11" s="24"/>
    </row>
    <row r="12" spans="2:23" x14ac:dyDescent="0.2">
      <c r="B12" t="s">
        <v>23</v>
      </c>
      <c r="F12" s="24"/>
      <c r="G12" s="25"/>
      <c r="H12" s="25"/>
      <c r="I12" s="24"/>
    </row>
    <row r="13" spans="2:23" x14ac:dyDescent="0.2">
      <c r="F13" s="2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2:23" x14ac:dyDescent="0.2">
      <c r="D14" t="s">
        <v>5</v>
      </c>
      <c r="E14" t="s">
        <v>6</v>
      </c>
      <c r="F14" t="s">
        <v>7</v>
      </c>
      <c r="I14" t="s">
        <v>5</v>
      </c>
      <c r="J14" t="s">
        <v>6</v>
      </c>
      <c r="K14" t="s">
        <v>7</v>
      </c>
      <c r="N14" t="s">
        <v>5</v>
      </c>
      <c r="O14" t="s">
        <v>6</v>
      </c>
      <c r="P14" t="s">
        <v>7</v>
      </c>
      <c r="S14" t="s">
        <v>5</v>
      </c>
      <c r="T14" t="s">
        <v>6</v>
      </c>
      <c r="U14" t="s">
        <v>7</v>
      </c>
    </row>
    <row r="15" spans="2:23" x14ac:dyDescent="0.2">
      <c r="C15" s="35" t="s">
        <v>0</v>
      </c>
      <c r="D15" s="29" t="s">
        <v>14</v>
      </c>
      <c r="E15" s="29"/>
      <c r="F15" s="29"/>
      <c r="G15" s="11" t="s">
        <v>9</v>
      </c>
      <c r="H15" s="12" t="s">
        <v>10</v>
      </c>
      <c r="I15" s="30" t="s">
        <v>15</v>
      </c>
      <c r="J15" s="30"/>
      <c r="K15" s="30"/>
      <c r="L15" s="5" t="s">
        <v>9</v>
      </c>
      <c r="M15" s="6" t="s">
        <v>10</v>
      </c>
      <c r="N15" s="32" t="s">
        <v>16</v>
      </c>
      <c r="O15" s="32"/>
      <c r="P15" s="32"/>
      <c r="Q15" s="13" t="s">
        <v>9</v>
      </c>
      <c r="R15" s="14" t="s">
        <v>10</v>
      </c>
      <c r="S15" s="33" t="s">
        <v>17</v>
      </c>
      <c r="T15" s="33"/>
      <c r="U15" s="33"/>
      <c r="V15" s="22" t="s">
        <v>9</v>
      </c>
      <c r="W15" s="23" t="s">
        <v>10</v>
      </c>
    </row>
    <row r="16" spans="2:23" x14ac:dyDescent="0.2">
      <c r="C16" s="34">
        <v>0</v>
      </c>
      <c r="D16" s="34">
        <v>100</v>
      </c>
      <c r="E16" s="34">
        <v>100</v>
      </c>
      <c r="F16" s="34">
        <v>100</v>
      </c>
      <c r="G16" s="7">
        <f>AVERAGE(D16:F16)</f>
        <v>100</v>
      </c>
      <c r="H16" s="8">
        <f>STDEV(D16:F16)/SQRT(3)</f>
        <v>0</v>
      </c>
      <c r="I16" s="34">
        <v>100</v>
      </c>
      <c r="J16" s="34">
        <v>100</v>
      </c>
      <c r="K16" s="34">
        <v>100</v>
      </c>
      <c r="L16" s="7">
        <f>AVERAGE(I16:K16)</f>
        <v>100</v>
      </c>
      <c r="M16" s="8">
        <f>STDEV(I16:K16)/SQRT(3)</f>
        <v>0</v>
      </c>
      <c r="N16" s="34">
        <v>100</v>
      </c>
      <c r="O16" s="34">
        <v>100</v>
      </c>
      <c r="P16" s="34">
        <v>100</v>
      </c>
      <c r="Q16" s="7">
        <f>AVERAGE(N16:P16)</f>
        <v>100</v>
      </c>
      <c r="R16" s="8">
        <f>STDEV(N16:P16)/SQRT(3)</f>
        <v>0</v>
      </c>
      <c r="S16" s="34">
        <v>100</v>
      </c>
      <c r="T16" s="34">
        <v>100</v>
      </c>
      <c r="U16" s="34">
        <v>100</v>
      </c>
      <c r="V16" s="7">
        <f>AVERAGE(S16:U16)</f>
        <v>100</v>
      </c>
      <c r="W16" s="8">
        <f>STDEV(S16:U16)/SQRT(3)</f>
        <v>0</v>
      </c>
    </row>
    <row r="17" spans="3:23" x14ac:dyDescent="0.2">
      <c r="C17" s="34">
        <v>8</v>
      </c>
      <c r="D17" s="34">
        <v>80.555555560000002</v>
      </c>
      <c r="E17" s="34">
        <v>88.888888890000004</v>
      </c>
      <c r="F17" s="34">
        <v>70</v>
      </c>
      <c r="G17" s="9">
        <f>AVERAGE(D17:F17)</f>
        <v>79.814814816666669</v>
      </c>
      <c r="H17" s="10">
        <f>STDEV(D17:F17)/SQRT(3)</f>
        <v>5.465316505361085</v>
      </c>
      <c r="I17" s="34">
        <v>25</v>
      </c>
      <c r="J17" s="34">
        <v>16.666666670000001</v>
      </c>
      <c r="K17" s="34">
        <v>16.666666670000001</v>
      </c>
      <c r="L17" s="9">
        <f>AVERAGE(I17:K17)</f>
        <v>19.444444446666665</v>
      </c>
      <c r="M17" s="10">
        <f>STDEV(I17:K17)/SQRT(3)</f>
        <v>2.777777776666678</v>
      </c>
      <c r="N17" s="34">
        <v>91.666666669999998</v>
      </c>
      <c r="O17" s="34">
        <v>93.333333330000002</v>
      </c>
      <c r="P17" s="34">
        <v>93.333333330000002</v>
      </c>
      <c r="Q17" s="9">
        <f>AVERAGE(N17:P17)</f>
        <v>92.777777776666667</v>
      </c>
      <c r="R17" s="10">
        <f>STDEV(N17:P17)/SQRT(3)</f>
        <v>0.55555555333333473</v>
      </c>
      <c r="S17" s="34">
        <v>100</v>
      </c>
      <c r="T17" s="34">
        <v>72.222222220000006</v>
      </c>
      <c r="U17" s="34">
        <v>73.015873020000001</v>
      </c>
      <c r="V17" s="9">
        <f>AVERAGE(S17:U17)</f>
        <v>81.746031746666674</v>
      </c>
      <c r="W17" s="10">
        <f>STDEV(S17:U17)/SQRT(3)</f>
        <v>9.1298592202246205</v>
      </c>
    </row>
  </sheetData>
  <mergeCells count="8">
    <mergeCell ref="D8:F8"/>
    <mergeCell ref="I8:K8"/>
    <mergeCell ref="N8:P8"/>
    <mergeCell ref="S8:U8"/>
    <mergeCell ref="N15:P15"/>
    <mergeCell ref="S15:U15"/>
    <mergeCell ref="D15:F15"/>
    <mergeCell ref="I15:K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2 A-D</vt:lpstr>
      <vt:lpstr>Figure 2 E-F</vt:lpstr>
      <vt:lpstr>Figure 2 G-I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Loreto</dc:creator>
  <cp:lastModifiedBy>Andrea Loreto</cp:lastModifiedBy>
  <dcterms:created xsi:type="dcterms:W3CDTF">2021-08-14T23:57:08Z</dcterms:created>
  <dcterms:modified xsi:type="dcterms:W3CDTF">2021-12-23T19:04:55Z</dcterms:modified>
</cp:coreProperties>
</file>