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drealoreto/Desktop/My Papers/Papers/Published/Papers/Vacor paper eLife 2021/eLIfe (accepted)/First Revision (accepted)/eLife source data/"/>
    </mc:Choice>
  </mc:AlternateContent>
  <xr:revisionPtr revIDLastSave="0" documentId="13_ncr:1_{8D30B75B-9D45-8741-A4E4-032115EFC870}" xr6:coauthVersionLast="47" xr6:coauthVersionMax="47" xr10:uidLastSave="{00000000-0000-0000-0000-000000000000}"/>
  <bookViews>
    <workbookView xWindow="0" yWindow="500" windowWidth="33600" windowHeight="19300" xr2:uid="{34D21D5A-C56F-0E41-83D9-FCA7A4438235}"/>
  </bookViews>
  <sheets>
    <sheet name="Figure 3 C" sheetId="1" r:id="rId1"/>
    <sheet name="Figure 3 D-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3" i="1" l="1"/>
  <c r="S15" i="1"/>
  <c r="S8" i="1"/>
  <c r="S7" i="1"/>
  <c r="R7" i="1"/>
  <c r="S24" i="1"/>
  <c r="R24" i="1"/>
  <c r="R23" i="1"/>
  <c r="S16" i="1"/>
  <c r="R16" i="1"/>
  <c r="R15" i="1"/>
  <c r="R8" i="1"/>
  <c r="K24" i="1"/>
  <c r="J24" i="1"/>
  <c r="K23" i="1"/>
  <c r="J23" i="1"/>
  <c r="K16" i="1"/>
  <c r="J16" i="1"/>
  <c r="K15" i="1"/>
  <c r="J15" i="1"/>
  <c r="K8" i="1"/>
  <c r="K7" i="1"/>
  <c r="J8" i="1"/>
  <c r="J7" i="1"/>
  <c r="P8" i="2"/>
  <c r="J9" i="2"/>
  <c r="J8" i="2"/>
  <c r="Q9" i="2"/>
  <c r="P9" i="2"/>
  <c r="Q8" i="2"/>
  <c r="I9" i="2"/>
  <c r="I8" i="2"/>
</calcChain>
</file>

<file path=xl/sharedStrings.xml><?xml version="1.0" encoding="utf-8"?>
<sst xmlns="http://schemas.openxmlformats.org/spreadsheetml/2006/main" count="84" uniqueCount="17">
  <si>
    <t>Wild-type</t>
  </si>
  <si>
    <t>SARM1 KO</t>
  </si>
  <si>
    <t>DMSO</t>
  </si>
  <si>
    <t>100mM Vacor</t>
  </si>
  <si>
    <t>Mean</t>
  </si>
  <si>
    <t>SEM</t>
  </si>
  <si>
    <t>Mouse 1</t>
  </si>
  <si>
    <t>Mouse 2</t>
  </si>
  <si>
    <t>Mouse 3</t>
  </si>
  <si>
    <t>Mouse 4</t>
  </si>
  <si>
    <t>Mouse 5</t>
  </si>
  <si>
    <t>Mouse 6</t>
  </si>
  <si>
    <t>Figure 3 source data 1</t>
  </si>
  <si>
    <t>RGC counting Figure 3 D,E</t>
  </si>
  <si>
    <t>pSRT RGC responses Figure 3 C</t>
  </si>
  <si>
    <t>B wave bipolar responses Figure 3 C</t>
  </si>
  <si>
    <t>A wave phottoreceptor responses Figure 3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</si>
</sst>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6" xfId="0" applyFont="1" applyFill="1" applyBorder="1"/>
    <xf numFmtId="0" fontId="2" fillId="0" borderId="0" xfId="0" applyFont="1" applyBorder="1"/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22F20-11ED-1147-83BD-4EABE1C49C20}">
  <dimension ref="B2:S28"/>
  <sheetViews>
    <sheetView tabSelected="1" workbookViewId="0">
      <selection activeCell="B2" sqref="B2"/>
    </sheetView>
  </sheetViews>
  <sheetFormatPr baseColWidth="10" defaultRowHeight="16" x14ac:dyDescent="0.2"/>
  <sheetData>
    <row r="2" spans="2:19" x14ac:dyDescent="0.2">
      <c r="B2" s="1" t="s">
        <v>12</v>
      </c>
      <c r="C2" s="1"/>
    </row>
    <row r="4" spans="2:19" x14ac:dyDescent="0.2">
      <c r="C4" t="s">
        <v>14</v>
      </c>
    </row>
    <row r="5" spans="2:19" x14ac:dyDescent="0.2">
      <c r="D5" t="s">
        <v>6</v>
      </c>
      <c r="E5" t="s">
        <v>7</v>
      </c>
      <c r="F5" t="s">
        <v>8</v>
      </c>
      <c r="G5" t="s">
        <v>9</v>
      </c>
      <c r="H5" t="s">
        <v>10</v>
      </c>
      <c r="I5" t="s">
        <v>11</v>
      </c>
      <c r="L5" t="s">
        <v>6</v>
      </c>
      <c r="M5" t="s">
        <v>7</v>
      </c>
      <c r="N5" t="s">
        <v>8</v>
      </c>
      <c r="O5" t="s">
        <v>9</v>
      </c>
      <c r="P5" t="s">
        <v>10</v>
      </c>
      <c r="Q5" t="s">
        <v>11</v>
      </c>
    </row>
    <row r="6" spans="2:19" x14ac:dyDescent="0.2">
      <c r="D6" s="17" t="s">
        <v>0</v>
      </c>
      <c r="E6" s="17"/>
      <c r="F6" s="17"/>
      <c r="G6" s="17"/>
      <c r="H6" s="17"/>
      <c r="I6" s="17"/>
      <c r="J6" s="4" t="s">
        <v>4</v>
      </c>
      <c r="K6" s="5" t="s">
        <v>5</v>
      </c>
      <c r="L6" s="18" t="s">
        <v>1</v>
      </c>
      <c r="M6" s="18"/>
      <c r="N6" s="18"/>
      <c r="O6" s="18"/>
      <c r="P6" s="18"/>
      <c r="Q6" s="18"/>
      <c r="R6" s="10" t="s">
        <v>4</v>
      </c>
      <c r="S6" s="11" t="s">
        <v>5</v>
      </c>
    </row>
    <row r="7" spans="2:19" x14ac:dyDescent="0.2">
      <c r="C7" s="3" t="s">
        <v>2</v>
      </c>
      <c r="D7" s="2">
        <v>49.824264530000001</v>
      </c>
      <c r="E7" s="2">
        <v>32.36400604</v>
      </c>
      <c r="F7" s="2">
        <v>23.343570710000002</v>
      </c>
      <c r="G7" s="2">
        <v>37.697307590000001</v>
      </c>
      <c r="H7" s="2">
        <v>32.714851379999999</v>
      </c>
      <c r="I7" s="2">
        <v>30.61919022</v>
      </c>
      <c r="J7" s="6">
        <f>AVERAGE(D7:I7)</f>
        <v>34.427198411666673</v>
      </c>
      <c r="K7" s="7">
        <f>STDEV(D7:I7)/SQRT(6)</f>
        <v>3.6161668638991236</v>
      </c>
      <c r="L7" s="2">
        <v>30.353336330000001</v>
      </c>
      <c r="M7" s="2">
        <v>33.079700469999999</v>
      </c>
      <c r="N7" s="2">
        <v>30.231620790000001</v>
      </c>
      <c r="O7" s="2">
        <v>35.748958590000001</v>
      </c>
      <c r="P7" s="2">
        <v>45.510288240000001</v>
      </c>
      <c r="Q7" s="2">
        <v>43.74583054</v>
      </c>
      <c r="R7" s="6">
        <f>AVERAGE(L7:Q7)</f>
        <v>36.444955826666664</v>
      </c>
      <c r="S7" s="7">
        <f>STDEV(L7:Q7)/SQRT(6)</f>
        <v>2.7264490916641293</v>
      </c>
    </row>
    <row r="8" spans="2:19" x14ac:dyDescent="0.2">
      <c r="C8" s="3" t="s">
        <v>3</v>
      </c>
      <c r="D8" s="2">
        <v>-1.4120610950000001</v>
      </c>
      <c r="E8" s="2">
        <v>0.32940822800000003</v>
      </c>
      <c r="F8" s="2">
        <v>1.5619175430000001</v>
      </c>
      <c r="G8" s="2">
        <v>3.1275224690000001</v>
      </c>
      <c r="H8" s="2">
        <v>0.90399360699999998</v>
      </c>
      <c r="I8" s="2">
        <v>1.3440718650000001</v>
      </c>
      <c r="J8" s="8">
        <f>AVERAGE(D8:I8)</f>
        <v>0.97580876950000006</v>
      </c>
      <c r="K8" s="9">
        <f>STDEV(D8:I8)/SQRT(6)</f>
        <v>0.61193481716874976</v>
      </c>
      <c r="L8" s="2">
        <v>49.646621699999997</v>
      </c>
      <c r="M8" s="2">
        <v>26.182426450000001</v>
      </c>
      <c r="N8" s="2">
        <v>37.351963040000001</v>
      </c>
      <c r="O8" s="2">
        <v>52.431560519999998</v>
      </c>
      <c r="P8" s="2">
        <v>35.725730900000002</v>
      </c>
      <c r="Q8" s="2">
        <v>38.558902740000001</v>
      </c>
      <c r="R8" s="8">
        <f>AVERAGE(L8:Q8)</f>
        <v>39.982867558333332</v>
      </c>
      <c r="S8" s="9">
        <f>STDEV(L8:Q8)/SQRT(6)</f>
        <v>3.9407394494991674</v>
      </c>
    </row>
    <row r="10" spans="2:19" x14ac:dyDescent="0.2">
      <c r="G10" s="2"/>
      <c r="H10" s="2"/>
      <c r="I10" s="2"/>
      <c r="J10" s="2"/>
      <c r="K10" s="2"/>
      <c r="L10" s="2"/>
    </row>
    <row r="11" spans="2:19" x14ac:dyDescent="0.2">
      <c r="G11" s="2"/>
      <c r="H11" s="2"/>
      <c r="I11" s="2"/>
      <c r="J11" s="2"/>
      <c r="K11" s="2"/>
      <c r="L11" s="2"/>
    </row>
    <row r="12" spans="2:19" x14ac:dyDescent="0.2">
      <c r="C12" t="s">
        <v>15</v>
      </c>
    </row>
    <row r="13" spans="2:19" x14ac:dyDescent="0.2">
      <c r="D13" t="s">
        <v>6</v>
      </c>
      <c r="E13" t="s">
        <v>7</v>
      </c>
      <c r="F13" t="s">
        <v>8</v>
      </c>
      <c r="G13" t="s">
        <v>9</v>
      </c>
      <c r="H13" t="s">
        <v>10</v>
      </c>
      <c r="I13" t="s">
        <v>11</v>
      </c>
      <c r="L13" t="s">
        <v>6</v>
      </c>
      <c r="M13" t="s">
        <v>7</v>
      </c>
      <c r="N13" t="s">
        <v>8</v>
      </c>
      <c r="O13" t="s">
        <v>9</v>
      </c>
      <c r="P13" t="s">
        <v>10</v>
      </c>
      <c r="Q13" t="s">
        <v>11</v>
      </c>
    </row>
    <row r="14" spans="2:19" x14ac:dyDescent="0.2">
      <c r="D14" s="17" t="s">
        <v>0</v>
      </c>
      <c r="E14" s="17"/>
      <c r="F14" s="17"/>
      <c r="G14" s="17"/>
      <c r="H14" s="17"/>
      <c r="I14" s="17"/>
      <c r="J14" s="4" t="s">
        <v>4</v>
      </c>
      <c r="K14" s="5" t="s">
        <v>5</v>
      </c>
      <c r="L14" s="18" t="s">
        <v>1</v>
      </c>
      <c r="M14" s="18"/>
      <c r="N14" s="18"/>
      <c r="O14" s="18"/>
      <c r="P14" s="18"/>
      <c r="Q14" s="18"/>
      <c r="R14" s="10" t="s">
        <v>4</v>
      </c>
      <c r="S14" s="11" t="s">
        <v>5</v>
      </c>
    </row>
    <row r="15" spans="2:19" x14ac:dyDescent="0.2">
      <c r="C15" s="3" t="s">
        <v>2</v>
      </c>
      <c r="D15" s="2">
        <v>711.05303960000003</v>
      </c>
      <c r="E15" s="2">
        <v>922.97174070000005</v>
      </c>
      <c r="F15" s="2">
        <v>545.62915039999996</v>
      </c>
      <c r="G15" s="2">
        <v>879.99011229999996</v>
      </c>
      <c r="H15" s="2">
        <v>741.72998050000001</v>
      </c>
      <c r="I15" s="2">
        <v>605.24450679999995</v>
      </c>
      <c r="J15" s="6">
        <f>AVERAGE(D15:I15)</f>
        <v>734.4364217166667</v>
      </c>
      <c r="K15" s="7">
        <f>STDEV(D15:I15)/SQRT(6)</f>
        <v>60.462153034603908</v>
      </c>
      <c r="L15" s="2">
        <v>478.6845093</v>
      </c>
      <c r="M15" s="2">
        <v>931.97393799999998</v>
      </c>
      <c r="N15" s="2">
        <v>862.97076419999996</v>
      </c>
      <c r="O15" s="2">
        <v>648.28228760000002</v>
      </c>
      <c r="P15" s="2">
        <v>637.36657709999997</v>
      </c>
      <c r="Q15" s="2">
        <v>740.69183350000003</v>
      </c>
      <c r="R15" s="6">
        <f>AVERAGE(L15:Q15)</f>
        <v>716.66165161666675</v>
      </c>
      <c r="S15" s="7">
        <f>STDEV(L15:Q15)/SQRT(6)</f>
        <v>67.315117981282853</v>
      </c>
    </row>
    <row r="16" spans="2:19" x14ac:dyDescent="0.2">
      <c r="C16" s="3" t="s">
        <v>3</v>
      </c>
      <c r="D16" s="2">
        <v>4.3857722280000004</v>
      </c>
      <c r="E16" s="2">
        <v>12.00131607</v>
      </c>
      <c r="F16" s="2">
        <v>1.003716826</v>
      </c>
      <c r="G16" s="2">
        <v>3.2586920259999999</v>
      </c>
      <c r="H16" s="2">
        <v>2.0741426939999998</v>
      </c>
      <c r="I16" s="2">
        <v>-1.1532369849999999</v>
      </c>
      <c r="J16" s="8">
        <f>AVERAGE(D16:I16)</f>
        <v>3.5950671431666668</v>
      </c>
      <c r="K16" s="9">
        <f>STDEV(D16:I16)/SQRT(6)</f>
        <v>1.8527284700357836</v>
      </c>
      <c r="L16" s="2">
        <v>736.89331049999998</v>
      </c>
      <c r="M16" s="2">
        <v>895.64916989999995</v>
      </c>
      <c r="N16" s="2">
        <v>657.41174320000005</v>
      </c>
      <c r="O16" s="2">
        <v>846.8947144</v>
      </c>
      <c r="P16" s="2">
        <v>619.63439940000001</v>
      </c>
      <c r="Q16" s="2">
        <v>769.39752199999998</v>
      </c>
      <c r="R16" s="8">
        <f>AVERAGE(L16:Q16)</f>
        <v>754.31347656666651</v>
      </c>
      <c r="S16" s="9">
        <f>STDEV(L16:Q16)/SQRT(6)</f>
        <v>43.438252795250115</v>
      </c>
    </row>
    <row r="17" spans="3:19" x14ac:dyDescent="0.2">
      <c r="R17" s="16"/>
      <c r="S17" s="16"/>
    </row>
    <row r="18" spans="3:19" x14ac:dyDescent="0.2">
      <c r="I18" s="2"/>
      <c r="J18" s="2"/>
      <c r="K18" s="2"/>
      <c r="L18" s="2"/>
      <c r="M18" s="2"/>
    </row>
    <row r="19" spans="3:19" x14ac:dyDescent="0.2">
      <c r="I19" s="2"/>
      <c r="J19" s="2"/>
      <c r="K19" s="2"/>
      <c r="L19" s="2"/>
      <c r="M19" s="2"/>
    </row>
    <row r="20" spans="3:19" x14ac:dyDescent="0.2">
      <c r="C20" t="s">
        <v>16</v>
      </c>
    </row>
    <row r="21" spans="3:19" x14ac:dyDescent="0.2">
      <c r="D21" t="s">
        <v>6</v>
      </c>
      <c r="E21" t="s">
        <v>7</v>
      </c>
      <c r="F21" t="s">
        <v>8</v>
      </c>
      <c r="G21" t="s">
        <v>9</v>
      </c>
      <c r="H21" t="s">
        <v>10</v>
      </c>
      <c r="I21" t="s">
        <v>11</v>
      </c>
      <c r="L21" t="s">
        <v>6</v>
      </c>
      <c r="M21" t="s">
        <v>7</v>
      </c>
      <c r="N21" t="s">
        <v>8</v>
      </c>
      <c r="O21" t="s">
        <v>9</v>
      </c>
      <c r="P21" t="s">
        <v>10</v>
      </c>
      <c r="Q21" t="s">
        <v>11</v>
      </c>
    </row>
    <row r="22" spans="3:19" x14ac:dyDescent="0.2">
      <c r="D22" s="17" t="s">
        <v>0</v>
      </c>
      <c r="E22" s="17"/>
      <c r="F22" s="17"/>
      <c r="G22" s="17"/>
      <c r="H22" s="17"/>
      <c r="I22" s="17"/>
      <c r="J22" s="4" t="s">
        <v>4</v>
      </c>
      <c r="K22" s="5" t="s">
        <v>5</v>
      </c>
      <c r="L22" s="18" t="s">
        <v>1</v>
      </c>
      <c r="M22" s="18"/>
      <c r="N22" s="18"/>
      <c r="O22" s="18"/>
      <c r="P22" s="18"/>
      <c r="Q22" s="18"/>
      <c r="R22" s="10" t="s">
        <v>4</v>
      </c>
      <c r="S22" s="11" t="s">
        <v>5</v>
      </c>
    </row>
    <row r="23" spans="3:19" x14ac:dyDescent="0.2">
      <c r="C23" s="3" t="s">
        <v>2</v>
      </c>
      <c r="D23" s="2">
        <v>-525.83600000000001</v>
      </c>
      <c r="E23" s="2">
        <v>-648.68462999999997</v>
      </c>
      <c r="F23" s="2">
        <v>-699.09820999999999</v>
      </c>
      <c r="G23" s="2">
        <v>-624.56586000000004</v>
      </c>
      <c r="H23" s="2">
        <v>-577.33947999999998</v>
      </c>
      <c r="I23" s="2">
        <v>-525.83600000000001</v>
      </c>
      <c r="J23" s="6">
        <f>AVERAGE(D23:I23)</f>
        <v>-600.22669666666673</v>
      </c>
      <c r="K23" s="7">
        <f>STDEV(D23:I23)/SQRT(6)</f>
        <v>28.465135699295129</v>
      </c>
      <c r="L23" s="2">
        <v>-323.21996999999999</v>
      </c>
      <c r="M23" s="2">
        <v>-614.49896000000001</v>
      </c>
      <c r="N23" s="2">
        <v>-725.45270000000005</v>
      </c>
      <c r="O23" s="2">
        <v>-504.54477000000003</v>
      </c>
      <c r="P23" s="2">
        <v>-523.58672999999999</v>
      </c>
      <c r="Q23" s="2">
        <v>-567.99230999999997</v>
      </c>
      <c r="R23" s="6">
        <f>AVERAGE(L23:Q23)</f>
        <v>-543.21590666666668</v>
      </c>
      <c r="S23" s="7">
        <f>STDEV(L23:Q23)/SQRT(6)</f>
        <v>54.523501427250544</v>
      </c>
    </row>
    <row r="24" spans="3:19" x14ac:dyDescent="0.2">
      <c r="C24" s="3" t="s">
        <v>3</v>
      </c>
      <c r="D24" s="2">
        <v>-48.425041</v>
      </c>
      <c r="E24" s="2">
        <v>-54.486716999999999</v>
      </c>
      <c r="F24" s="2">
        <v>-0.43914950000000003</v>
      </c>
      <c r="G24" s="2">
        <v>-10.827776</v>
      </c>
      <c r="H24" s="2">
        <v>-2.6260412</v>
      </c>
      <c r="I24" s="2">
        <v>-2.7566233000000002</v>
      </c>
      <c r="J24" s="8">
        <f>AVERAGE(D24:I24)</f>
        <v>-19.926891333333334</v>
      </c>
      <c r="K24" s="9">
        <f>STDEV(D24:I24)/SQRT(6)</f>
        <v>10.104833143630902</v>
      </c>
      <c r="L24" s="2">
        <v>-548.07501000000002</v>
      </c>
      <c r="M24" s="2">
        <v>-665.13933999999995</v>
      </c>
      <c r="N24" s="2">
        <v>-580.44934000000001</v>
      </c>
      <c r="O24" s="2">
        <v>-603.20800999999994</v>
      </c>
      <c r="P24" s="2">
        <v>-588.44421</v>
      </c>
      <c r="Q24" s="2">
        <v>-547.40057000000002</v>
      </c>
      <c r="R24" s="8">
        <f>AVERAGE(L24:Q24)</f>
        <v>-588.78607999999997</v>
      </c>
      <c r="S24" s="9">
        <f>STDEV(L24:Q24)/SQRT(6)</f>
        <v>17.774121773880502</v>
      </c>
    </row>
    <row r="27" spans="3:19" x14ac:dyDescent="0.2">
      <c r="I27" s="2"/>
      <c r="J27" s="2"/>
      <c r="K27" s="2"/>
      <c r="L27" s="2"/>
      <c r="M27" s="2"/>
    </row>
    <row r="28" spans="3:19" x14ac:dyDescent="0.2">
      <c r="I28" s="2"/>
      <c r="J28" s="2"/>
      <c r="K28" s="2"/>
      <c r="L28" s="2"/>
      <c r="M28" s="2"/>
    </row>
  </sheetData>
  <mergeCells count="6">
    <mergeCell ref="D6:I6"/>
    <mergeCell ref="L6:Q6"/>
    <mergeCell ref="D14:I14"/>
    <mergeCell ref="L14:Q14"/>
    <mergeCell ref="D22:I22"/>
    <mergeCell ref="L22:Q22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BE3C4-485A-1747-A980-FEBBFBED4FC4}">
  <dimension ref="B2:Q9"/>
  <sheetViews>
    <sheetView workbookViewId="0">
      <selection activeCell="E35" sqref="E35"/>
    </sheetView>
  </sheetViews>
  <sheetFormatPr baseColWidth="10" defaultRowHeight="16" x14ac:dyDescent="0.2"/>
  <cols>
    <col min="3" max="3" width="11.83203125" bestFit="1" customWidth="1"/>
  </cols>
  <sheetData>
    <row r="2" spans="2:17" x14ac:dyDescent="0.2">
      <c r="B2" s="1" t="s">
        <v>12</v>
      </c>
    </row>
    <row r="4" spans="2:17" x14ac:dyDescent="0.2">
      <c r="C4" t="s">
        <v>13</v>
      </c>
    </row>
    <row r="6" spans="2:17" x14ac:dyDescent="0.2">
      <c r="D6" t="s">
        <v>6</v>
      </c>
      <c r="E6" t="s">
        <v>7</v>
      </c>
      <c r="F6" t="s">
        <v>8</v>
      </c>
      <c r="G6" t="s">
        <v>9</v>
      </c>
      <c r="H6" t="s">
        <v>10</v>
      </c>
      <c r="K6" t="s">
        <v>6</v>
      </c>
      <c r="L6" t="s">
        <v>7</v>
      </c>
      <c r="M6" t="s">
        <v>8</v>
      </c>
      <c r="N6" t="s">
        <v>9</v>
      </c>
      <c r="O6" t="s">
        <v>10</v>
      </c>
    </row>
    <row r="7" spans="2:17" x14ac:dyDescent="0.2">
      <c r="D7" s="17" t="s">
        <v>0</v>
      </c>
      <c r="E7" s="17"/>
      <c r="F7" s="17"/>
      <c r="G7" s="17"/>
      <c r="H7" s="17"/>
      <c r="I7" s="4" t="s">
        <v>4</v>
      </c>
      <c r="J7" s="5" t="s">
        <v>5</v>
      </c>
      <c r="K7" s="18" t="s">
        <v>1</v>
      </c>
      <c r="L7" s="18"/>
      <c r="M7" s="18"/>
      <c r="N7" s="18"/>
      <c r="O7" s="18"/>
      <c r="P7" s="10" t="s">
        <v>4</v>
      </c>
      <c r="Q7" s="11" t="s">
        <v>5</v>
      </c>
    </row>
    <row r="8" spans="2:17" x14ac:dyDescent="0.2">
      <c r="C8" s="3" t="s">
        <v>2</v>
      </c>
      <c r="D8" s="2">
        <v>2824.04925</v>
      </c>
      <c r="E8" s="2">
        <v>2652.1990000000001</v>
      </c>
      <c r="F8" s="2">
        <v>2738.4720000000002</v>
      </c>
      <c r="G8" s="2">
        <v>2546.0971249999998</v>
      </c>
      <c r="H8" s="2">
        <v>2726.6442499999998</v>
      </c>
      <c r="I8" s="6">
        <f>AVERAGE(D8:H8)</f>
        <v>2697.4923250000002</v>
      </c>
      <c r="J8" s="7">
        <f>STDEV(D8:H8)/SQRT(5)</f>
        <v>46.646444469199672</v>
      </c>
      <c r="K8" s="2">
        <v>2858.8367499999999</v>
      </c>
      <c r="L8" s="2">
        <v>2905.4520000000002</v>
      </c>
      <c r="M8" s="2">
        <v>2742.9943750000002</v>
      </c>
      <c r="N8" s="2">
        <v>2708.2068749999999</v>
      </c>
      <c r="O8" s="2">
        <v>2802.4810000000002</v>
      </c>
      <c r="P8" s="12">
        <f>AVERAGE(K8:O8)</f>
        <v>2803.5942</v>
      </c>
      <c r="Q8" s="13">
        <f>STDEV(K8:O8)/SQRT(5)</f>
        <v>36.193280126474299</v>
      </c>
    </row>
    <row r="9" spans="2:17" x14ac:dyDescent="0.2">
      <c r="C9" s="3" t="s">
        <v>3</v>
      </c>
      <c r="D9" s="2">
        <v>2205.8058000000001</v>
      </c>
      <c r="E9" s="2">
        <v>2036.808125</v>
      </c>
      <c r="F9" s="2">
        <v>2164.4782500000001</v>
      </c>
      <c r="G9" s="2">
        <v>1938.0116250000001</v>
      </c>
      <c r="H9" s="2">
        <v>1818.6904999999999</v>
      </c>
      <c r="I9" s="8">
        <f>AVERAGE(D9:H9)</f>
        <v>2032.7588600000004</v>
      </c>
      <c r="J9" s="9">
        <f>STDEV(D9:H9)/SQRT(5)</f>
        <v>71.45415977590487</v>
      </c>
      <c r="K9" s="2">
        <v>2714.468625</v>
      </c>
      <c r="L9" s="2">
        <v>2640.7191250000001</v>
      </c>
      <c r="M9" s="2">
        <v>2797.9586250000002</v>
      </c>
      <c r="N9" s="2">
        <v>2678.9853750000002</v>
      </c>
      <c r="O9" s="2">
        <v>2591.3208749999999</v>
      </c>
      <c r="P9" s="14">
        <f>AVERAGE(K9:O9)</f>
        <v>2684.690525</v>
      </c>
      <c r="Q9" s="15">
        <f>STDEV(K9:O9)/SQRT(5)</f>
        <v>34.928728872394608</v>
      </c>
    </row>
  </sheetData>
  <mergeCells count="2">
    <mergeCell ref="D7:H7"/>
    <mergeCell ref="K7:O7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3 C</vt:lpstr>
      <vt:lpstr>Figure 3 D-E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Loreto</dc:creator>
  <cp:lastModifiedBy>Andrea Loreto</cp:lastModifiedBy>
  <dcterms:created xsi:type="dcterms:W3CDTF">2021-08-15T21:37:39Z</dcterms:created>
  <dcterms:modified xsi:type="dcterms:W3CDTF">2021-12-23T19:33:27Z</dcterms:modified>
</cp:coreProperties>
</file>