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ic\Documents\Manuscripts\PlbF\eLife\"/>
    </mc:Choice>
  </mc:AlternateContent>
  <bookViews>
    <workbookView xWindow="0" yWindow="0" windowWidth="22110" windowHeight="9402"/>
  </bookViews>
  <sheets>
    <sheet name="Figure 1c" sheetId="1" r:id="rId1"/>
    <sheet name="EV original dat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2" l="1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B50" i="2"/>
  <c r="Z45" i="2"/>
  <c r="W45" i="2"/>
  <c r="T45" i="2"/>
  <c r="Q45" i="2"/>
  <c r="L45" i="2"/>
  <c r="E62" i="2" s="1"/>
  <c r="Z44" i="2"/>
  <c r="W44" i="2"/>
  <c r="T44" i="2"/>
  <c r="Q44" i="2"/>
  <c r="Z43" i="2"/>
  <c r="W43" i="2"/>
  <c r="T43" i="2"/>
  <c r="Q43" i="2"/>
  <c r="L43" i="2"/>
  <c r="E60" i="2" s="1"/>
  <c r="Z42" i="2"/>
  <c r="W42" i="2"/>
  <c r="T42" i="2"/>
  <c r="Q42" i="2"/>
  <c r="Z41" i="2"/>
  <c r="W41" i="2"/>
  <c r="T41" i="2"/>
  <c r="Q41" i="2"/>
  <c r="L41" i="2"/>
  <c r="E58" i="2" s="1"/>
  <c r="Z40" i="2"/>
  <c r="W40" i="2"/>
  <c r="T40" i="2"/>
  <c r="Q40" i="2"/>
  <c r="Z39" i="2"/>
  <c r="W39" i="2"/>
  <c r="T39" i="2"/>
  <c r="Q39" i="2"/>
  <c r="L39" i="2"/>
  <c r="E56" i="2" s="1"/>
  <c r="Z38" i="2"/>
  <c r="W38" i="2"/>
  <c r="T38" i="2"/>
  <c r="Q38" i="2"/>
  <c r="M34" i="2"/>
  <c r="L34" i="2"/>
  <c r="K34" i="2"/>
  <c r="J34" i="2"/>
  <c r="I34" i="2"/>
  <c r="H34" i="2"/>
  <c r="I45" i="2" s="1"/>
  <c r="D62" i="2" s="1"/>
  <c r="G34" i="2"/>
  <c r="F34" i="2"/>
  <c r="E34" i="2"/>
  <c r="F45" i="2" s="1"/>
  <c r="C62" i="2" s="1"/>
  <c r="B81" i="2" s="1"/>
  <c r="D81" i="2" s="1"/>
  <c r="D34" i="2"/>
  <c r="C34" i="2"/>
  <c r="B34" i="2"/>
  <c r="C45" i="2" s="1"/>
  <c r="B62" i="2" s="1"/>
  <c r="B73" i="2" s="1"/>
  <c r="D73" i="2" s="1"/>
  <c r="M33" i="2"/>
  <c r="L44" i="2" s="1"/>
  <c r="E61" i="2" s="1"/>
  <c r="L33" i="2"/>
  <c r="K33" i="2"/>
  <c r="J33" i="2"/>
  <c r="I33" i="2"/>
  <c r="H33" i="2"/>
  <c r="I44" i="2" s="1"/>
  <c r="D61" i="2" s="1"/>
  <c r="G33" i="2"/>
  <c r="F33" i="2"/>
  <c r="E33" i="2"/>
  <c r="F44" i="2" s="1"/>
  <c r="C61" i="2" s="1"/>
  <c r="B80" i="2" s="1"/>
  <c r="D80" i="2" s="1"/>
  <c r="D33" i="2"/>
  <c r="C33" i="2"/>
  <c r="B33" i="2"/>
  <c r="C44" i="2" s="1"/>
  <c r="B61" i="2" s="1"/>
  <c r="B72" i="2" s="1"/>
  <c r="D72" i="2" s="1"/>
  <c r="M32" i="2"/>
  <c r="L32" i="2"/>
  <c r="K32" i="2"/>
  <c r="J32" i="2"/>
  <c r="I32" i="2"/>
  <c r="H32" i="2"/>
  <c r="I43" i="2" s="1"/>
  <c r="D60" i="2" s="1"/>
  <c r="G32" i="2"/>
  <c r="F32" i="2"/>
  <c r="E32" i="2"/>
  <c r="F43" i="2" s="1"/>
  <c r="C60" i="2" s="1"/>
  <c r="B79" i="2" s="1"/>
  <c r="D79" i="2" s="1"/>
  <c r="D32" i="2"/>
  <c r="C32" i="2"/>
  <c r="B32" i="2"/>
  <c r="C43" i="2" s="1"/>
  <c r="B60" i="2" s="1"/>
  <c r="B71" i="2" s="1"/>
  <c r="D71" i="2" s="1"/>
  <c r="M31" i="2"/>
  <c r="L42" i="2" s="1"/>
  <c r="E59" i="2" s="1"/>
  <c r="L31" i="2"/>
  <c r="K31" i="2"/>
  <c r="J31" i="2"/>
  <c r="I31" i="2"/>
  <c r="H31" i="2"/>
  <c r="I42" i="2" s="1"/>
  <c r="D59" i="2" s="1"/>
  <c r="G31" i="2"/>
  <c r="F31" i="2"/>
  <c r="E31" i="2"/>
  <c r="F42" i="2" s="1"/>
  <c r="C59" i="2" s="1"/>
  <c r="B78" i="2" s="1"/>
  <c r="D78" i="2" s="1"/>
  <c r="D31" i="2"/>
  <c r="C31" i="2"/>
  <c r="B31" i="2"/>
  <c r="C42" i="2" s="1"/>
  <c r="B59" i="2" s="1"/>
  <c r="B70" i="2" s="1"/>
  <c r="D70" i="2" s="1"/>
  <c r="M30" i="2"/>
  <c r="L30" i="2"/>
  <c r="K30" i="2"/>
  <c r="J30" i="2"/>
  <c r="I30" i="2"/>
  <c r="H30" i="2"/>
  <c r="I41" i="2" s="1"/>
  <c r="D58" i="2" s="1"/>
  <c r="G30" i="2"/>
  <c r="F30" i="2"/>
  <c r="E30" i="2"/>
  <c r="F41" i="2" s="1"/>
  <c r="C58" i="2" s="1"/>
  <c r="B77" i="2" s="1"/>
  <c r="D77" i="2" s="1"/>
  <c r="D30" i="2"/>
  <c r="C30" i="2"/>
  <c r="B30" i="2"/>
  <c r="C41" i="2" s="1"/>
  <c r="B58" i="2" s="1"/>
  <c r="B69" i="2" s="1"/>
  <c r="D69" i="2" s="1"/>
  <c r="M29" i="2"/>
  <c r="L40" i="2" s="1"/>
  <c r="E57" i="2" s="1"/>
  <c r="L29" i="2"/>
  <c r="K29" i="2"/>
  <c r="J29" i="2"/>
  <c r="I29" i="2"/>
  <c r="H29" i="2"/>
  <c r="I40" i="2" s="1"/>
  <c r="D57" i="2" s="1"/>
  <c r="B84" i="2" s="1"/>
  <c r="D84" i="2" s="1"/>
  <c r="G29" i="2"/>
  <c r="F29" i="2"/>
  <c r="E29" i="2"/>
  <c r="F40" i="2" s="1"/>
  <c r="C57" i="2" s="1"/>
  <c r="B76" i="2" s="1"/>
  <c r="D76" i="2" s="1"/>
  <c r="D29" i="2"/>
  <c r="C29" i="2"/>
  <c r="B29" i="2"/>
  <c r="C40" i="2" s="1"/>
  <c r="B57" i="2" s="1"/>
  <c r="B68" i="2" s="1"/>
  <c r="D68" i="2" s="1"/>
  <c r="M28" i="2"/>
  <c r="L28" i="2"/>
  <c r="K28" i="2"/>
  <c r="J28" i="2"/>
  <c r="I28" i="2"/>
  <c r="H28" i="2"/>
  <c r="I39" i="2" s="1"/>
  <c r="D56" i="2" s="1"/>
  <c r="B83" i="2" s="1"/>
  <c r="D83" i="2" s="1"/>
  <c r="G28" i="2"/>
  <c r="F28" i="2"/>
  <c r="E28" i="2"/>
  <c r="F39" i="2" s="1"/>
  <c r="C56" i="2" s="1"/>
  <c r="B75" i="2" s="1"/>
  <c r="D75" i="2" s="1"/>
  <c r="D28" i="2"/>
  <c r="C28" i="2"/>
  <c r="B28" i="2"/>
  <c r="C39" i="2" s="1"/>
  <c r="B56" i="2" s="1"/>
  <c r="B67" i="2" s="1"/>
  <c r="D67" i="2" s="1"/>
  <c r="M27" i="2"/>
  <c r="L38" i="2" s="1"/>
  <c r="E55" i="2" s="1"/>
  <c r="L27" i="2"/>
  <c r="K27" i="2"/>
  <c r="J27" i="2"/>
  <c r="I27" i="2"/>
  <c r="H27" i="2"/>
  <c r="I38" i="2" s="1"/>
  <c r="D55" i="2" s="1"/>
  <c r="B82" i="2" s="1"/>
  <c r="D82" i="2" s="1"/>
  <c r="G27" i="2"/>
  <c r="F27" i="2"/>
  <c r="E27" i="2"/>
  <c r="F38" i="2" s="1"/>
  <c r="C55" i="2" s="1"/>
  <c r="B74" i="2" s="1"/>
  <c r="D74" i="2" s="1"/>
  <c r="D27" i="2"/>
  <c r="C27" i="2"/>
  <c r="B27" i="2"/>
  <c r="C38" i="2" s="1"/>
  <c r="B55" i="2" s="1"/>
  <c r="B66" i="2" s="1"/>
  <c r="D66" i="2" s="1"/>
  <c r="Q107" i="1"/>
  <c r="P107" i="1"/>
  <c r="K107" i="1"/>
  <c r="I107" i="1"/>
  <c r="Q106" i="1"/>
  <c r="P106" i="1"/>
  <c r="K106" i="1"/>
  <c r="I106" i="1"/>
  <c r="Q105" i="1"/>
  <c r="P105" i="1"/>
  <c r="K105" i="1"/>
  <c r="I105" i="1"/>
  <c r="Q104" i="1"/>
  <c r="P104" i="1"/>
  <c r="K104" i="1"/>
  <c r="I104" i="1"/>
  <c r="Q103" i="1"/>
  <c r="P103" i="1"/>
  <c r="K103" i="1"/>
  <c r="I103" i="1"/>
  <c r="Q102" i="1"/>
  <c r="P102" i="1"/>
  <c r="K102" i="1"/>
  <c r="I102" i="1"/>
  <c r="Q101" i="1"/>
  <c r="P101" i="1"/>
  <c r="K101" i="1"/>
  <c r="I101" i="1"/>
  <c r="Q100" i="1"/>
  <c r="P100" i="1"/>
  <c r="K100" i="1"/>
  <c r="I100" i="1"/>
  <c r="Q99" i="1"/>
  <c r="P99" i="1"/>
  <c r="K99" i="1"/>
  <c r="I99" i="1"/>
  <c r="Q98" i="1"/>
  <c r="P98" i="1"/>
  <c r="K98" i="1"/>
  <c r="I98" i="1"/>
  <c r="Q97" i="1"/>
  <c r="P97" i="1"/>
  <c r="K97" i="1"/>
  <c r="I97" i="1"/>
  <c r="Q96" i="1"/>
  <c r="P96" i="1"/>
  <c r="K96" i="1"/>
  <c r="I96" i="1"/>
  <c r="B50" i="1"/>
  <c r="Z45" i="1"/>
  <c r="W45" i="1"/>
  <c r="T45" i="1"/>
  <c r="Q45" i="1"/>
  <c r="Z44" i="1"/>
  <c r="W44" i="1"/>
  <c r="T44" i="1"/>
  <c r="Q44" i="1"/>
  <c r="Z43" i="1"/>
  <c r="W43" i="1"/>
  <c r="T43" i="1"/>
  <c r="Q43" i="1"/>
  <c r="Z42" i="1"/>
  <c r="W42" i="1"/>
  <c r="T42" i="1"/>
  <c r="Q42" i="1"/>
  <c r="C42" i="1"/>
  <c r="B59" i="1" s="1"/>
  <c r="B69" i="1" s="1"/>
  <c r="Z41" i="1"/>
  <c r="W41" i="1"/>
  <c r="T41" i="1"/>
  <c r="Q41" i="1"/>
  <c r="Z40" i="1"/>
  <c r="W40" i="1"/>
  <c r="T40" i="1"/>
  <c r="Q40" i="1"/>
  <c r="Z39" i="1"/>
  <c r="W39" i="1"/>
  <c r="T39" i="1"/>
  <c r="Q39" i="1"/>
  <c r="Z38" i="1"/>
  <c r="W38" i="1"/>
  <c r="T38" i="1"/>
  <c r="Q38" i="1"/>
  <c r="M34" i="1"/>
  <c r="L34" i="1"/>
  <c r="K34" i="1"/>
  <c r="L45" i="1" s="1"/>
  <c r="E62" i="1" s="1"/>
  <c r="J34" i="1"/>
  <c r="I34" i="1"/>
  <c r="H34" i="1"/>
  <c r="I45" i="1" s="1"/>
  <c r="D62" i="1" s="1"/>
  <c r="G34" i="1"/>
  <c r="F34" i="1"/>
  <c r="E34" i="1"/>
  <c r="F45" i="1" s="1"/>
  <c r="C62" i="1" s="1"/>
  <c r="B80" i="1" s="1"/>
  <c r="D34" i="1"/>
  <c r="C34" i="1"/>
  <c r="C45" i="1" s="1"/>
  <c r="B62" i="1" s="1"/>
  <c r="B72" i="1" s="1"/>
  <c r="B34" i="1"/>
  <c r="M33" i="1"/>
  <c r="L44" i="1" s="1"/>
  <c r="E61" i="1" s="1"/>
  <c r="L33" i="1"/>
  <c r="K33" i="1"/>
  <c r="J33" i="1"/>
  <c r="I33" i="1"/>
  <c r="H33" i="1"/>
  <c r="I44" i="1" s="1"/>
  <c r="D61" i="1" s="1"/>
  <c r="B87" i="1" s="1"/>
  <c r="G33" i="1"/>
  <c r="F33" i="1"/>
  <c r="E33" i="1"/>
  <c r="F44" i="1" s="1"/>
  <c r="C61" i="1" s="1"/>
  <c r="B79" i="1" s="1"/>
  <c r="D33" i="1"/>
  <c r="C33" i="1"/>
  <c r="B33" i="1"/>
  <c r="C44" i="1" s="1"/>
  <c r="B61" i="1" s="1"/>
  <c r="B71" i="1" s="1"/>
  <c r="M32" i="1"/>
  <c r="L32" i="1"/>
  <c r="K32" i="1"/>
  <c r="L43" i="1" s="1"/>
  <c r="E60" i="1" s="1"/>
  <c r="J32" i="1"/>
  <c r="I32" i="1"/>
  <c r="H32" i="1"/>
  <c r="I43" i="1" s="1"/>
  <c r="D60" i="1" s="1"/>
  <c r="B86" i="1" s="1"/>
  <c r="G32" i="1"/>
  <c r="F32" i="1"/>
  <c r="E32" i="1"/>
  <c r="F43" i="1" s="1"/>
  <c r="C60" i="1" s="1"/>
  <c r="B78" i="1" s="1"/>
  <c r="D32" i="1"/>
  <c r="C32" i="1"/>
  <c r="C43" i="1" s="1"/>
  <c r="B60" i="1" s="1"/>
  <c r="B70" i="1" s="1"/>
  <c r="B32" i="1"/>
  <c r="M31" i="1"/>
  <c r="L42" i="1" s="1"/>
  <c r="E59" i="1" s="1"/>
  <c r="L31" i="1"/>
  <c r="K31" i="1"/>
  <c r="J31" i="1"/>
  <c r="I31" i="1"/>
  <c r="H31" i="1"/>
  <c r="I42" i="1" s="1"/>
  <c r="D59" i="1" s="1"/>
  <c r="B85" i="1" s="1"/>
  <c r="G31" i="1"/>
  <c r="F31" i="1"/>
  <c r="E31" i="1"/>
  <c r="F42" i="1" s="1"/>
  <c r="C59" i="1" s="1"/>
  <c r="B77" i="1" s="1"/>
  <c r="D31" i="1"/>
  <c r="C31" i="1"/>
  <c r="B31" i="1"/>
  <c r="M30" i="1"/>
  <c r="L30" i="1"/>
  <c r="K30" i="1"/>
  <c r="L41" i="1" s="1"/>
  <c r="E58" i="1" s="1"/>
  <c r="J30" i="1"/>
  <c r="I30" i="1"/>
  <c r="H30" i="1"/>
  <c r="I41" i="1" s="1"/>
  <c r="D58" i="1" s="1"/>
  <c r="B84" i="1" s="1"/>
  <c r="G30" i="1"/>
  <c r="F30" i="1"/>
  <c r="E30" i="1"/>
  <c r="F41" i="1" s="1"/>
  <c r="C58" i="1" s="1"/>
  <c r="B76" i="1" s="1"/>
  <c r="D30" i="1"/>
  <c r="C30" i="1"/>
  <c r="B30" i="1"/>
  <c r="C41" i="1" s="1"/>
  <c r="B58" i="1" s="1"/>
  <c r="B68" i="1" s="1"/>
  <c r="M29" i="1"/>
  <c r="L40" i="1" s="1"/>
  <c r="E57" i="1" s="1"/>
  <c r="L29" i="1"/>
  <c r="K29" i="1"/>
  <c r="J29" i="1"/>
  <c r="I29" i="1"/>
  <c r="H29" i="1"/>
  <c r="I40" i="1" s="1"/>
  <c r="D57" i="1" s="1"/>
  <c r="B83" i="1" s="1"/>
  <c r="G29" i="1"/>
  <c r="F29" i="1"/>
  <c r="E29" i="1"/>
  <c r="F40" i="1" s="1"/>
  <c r="C57" i="1" s="1"/>
  <c r="B75" i="1" s="1"/>
  <c r="D29" i="1"/>
  <c r="C29" i="1"/>
  <c r="B29" i="1"/>
  <c r="C40" i="1" s="1"/>
  <c r="B57" i="1" s="1"/>
  <c r="B67" i="1" s="1"/>
  <c r="M28" i="1"/>
  <c r="L28" i="1"/>
  <c r="K28" i="1"/>
  <c r="L39" i="1" s="1"/>
  <c r="E56" i="1" s="1"/>
  <c r="J28" i="1"/>
  <c r="I28" i="1"/>
  <c r="H28" i="1"/>
  <c r="I39" i="1" s="1"/>
  <c r="D56" i="1" s="1"/>
  <c r="B82" i="1" s="1"/>
  <c r="G28" i="1"/>
  <c r="F28" i="1"/>
  <c r="E28" i="1"/>
  <c r="F39" i="1" s="1"/>
  <c r="C56" i="1" s="1"/>
  <c r="B74" i="1" s="1"/>
  <c r="D28" i="1"/>
  <c r="C28" i="1"/>
  <c r="B28" i="1"/>
  <c r="C39" i="1" s="1"/>
  <c r="B56" i="1" s="1"/>
  <c r="B66" i="1" s="1"/>
  <c r="M27" i="1"/>
  <c r="L38" i="1" s="1"/>
  <c r="E55" i="1" s="1"/>
  <c r="L27" i="1"/>
  <c r="K27" i="1"/>
  <c r="J27" i="1"/>
  <c r="I27" i="1"/>
  <c r="H27" i="1"/>
  <c r="I38" i="1" s="1"/>
  <c r="D55" i="1" s="1"/>
  <c r="B81" i="1" s="1"/>
  <c r="G27" i="1"/>
  <c r="F27" i="1"/>
  <c r="E27" i="1"/>
  <c r="F38" i="1" s="1"/>
  <c r="C55" i="1" s="1"/>
  <c r="B73" i="1" s="1"/>
  <c r="D27" i="1"/>
  <c r="C27" i="1"/>
  <c r="B27" i="1"/>
  <c r="C38" i="1" s="1"/>
  <c r="B55" i="1" s="1"/>
  <c r="B65" i="1" s="1"/>
</calcChain>
</file>

<file path=xl/sharedStrings.xml><?xml version="1.0" encoding="utf-8"?>
<sst xmlns="http://schemas.openxmlformats.org/spreadsheetml/2006/main" count="197" uniqueCount="60">
  <si>
    <t xml:space="preserve"> Zeit Beginn 0</t>
  </si>
  <si>
    <t>A</t>
  </si>
  <si>
    <t>B</t>
  </si>
  <si>
    <t>C</t>
  </si>
  <si>
    <t>D</t>
  </si>
  <si>
    <t>E</t>
  </si>
  <si>
    <t>F</t>
  </si>
  <si>
    <t>G</t>
  </si>
  <si>
    <t>H</t>
  </si>
  <si>
    <t xml:space="preserve">Zeit Ende 120 sec </t>
  </si>
  <si>
    <t>Differenz</t>
  </si>
  <si>
    <t>Mittelwerte</t>
  </si>
  <si>
    <t>st.dev.diff.</t>
  </si>
  <si>
    <t>Blank 38</t>
  </si>
  <si>
    <t>Blank 65</t>
  </si>
  <si>
    <t xml:space="preserve">Mittelwert </t>
  </si>
  <si>
    <t>Final</t>
  </si>
  <si>
    <t>DA410nm/120sec</t>
  </si>
  <si>
    <t>1 bis 3</t>
  </si>
  <si>
    <t>4 bis 6</t>
  </si>
  <si>
    <t>7 bis 9</t>
  </si>
  <si>
    <t>10 bis 12</t>
  </si>
  <si>
    <t>Fraktion</t>
  </si>
  <si>
    <t>DOD410nm/120s</t>
  </si>
  <si>
    <t>st.dev. DOD410nm/120s</t>
  </si>
  <si>
    <t>PlbF</t>
  </si>
  <si>
    <t>Fraction</t>
  </si>
  <si>
    <t>DOD410/min</t>
  </si>
  <si>
    <t>st.dev. DOD410nm/min</t>
  </si>
  <si>
    <t>esterase activity</t>
  </si>
  <si>
    <t>sacharose % (w/v)</t>
  </si>
  <si>
    <t xml:space="preserve"> EV</t>
  </si>
  <si>
    <t>DOD410nm/min</t>
  </si>
  <si>
    <t>st.dev. DOD410/min</t>
  </si>
  <si>
    <t>DOD410nm/10min</t>
  </si>
  <si>
    <t>EV</t>
  </si>
  <si>
    <t xml:space="preserve"> Zeit Beginn 15:00 (900 sec)</t>
  </si>
  <si>
    <t>Zeit Ende 30:00 (1800 Sec)</t>
  </si>
  <si>
    <t>DOD410/15min</t>
  </si>
  <si>
    <t>well</t>
  </si>
  <si>
    <t>st.dev. DOD410nm/15min</t>
  </si>
  <si>
    <t>A 1-3</t>
  </si>
  <si>
    <t>B 1-3</t>
  </si>
  <si>
    <t>C 1-3</t>
  </si>
  <si>
    <t>D 1-3</t>
  </si>
  <si>
    <t>E 1-3</t>
  </si>
  <si>
    <t>F 1-3</t>
  </si>
  <si>
    <t>G 1-3</t>
  </si>
  <si>
    <t>H 1-3</t>
  </si>
  <si>
    <t>A 4-6</t>
  </si>
  <si>
    <t>B 4-6</t>
  </si>
  <si>
    <t>C 4-6</t>
  </si>
  <si>
    <t>D 4-6</t>
  </si>
  <si>
    <t>E 4-6</t>
  </si>
  <si>
    <t>F 4-6</t>
  </si>
  <si>
    <t>G 4-6</t>
  </si>
  <si>
    <t>H 4-6</t>
  </si>
  <si>
    <t>A 7-9</t>
  </si>
  <si>
    <t>B 7-9</t>
  </si>
  <si>
    <t>C 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</si>
</sst>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28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20" fontId="2" fillId="2" borderId="0" xfId="1" applyNumberFormat="1" applyFont="1" applyFill="1" applyAlignment="1">
      <alignment horizontal="right"/>
    </xf>
    <xf numFmtId="0" fontId="2" fillId="0" borderId="0" xfId="1" applyFont="1" applyAlignment="1">
      <alignment horizontal="right"/>
    </xf>
    <xf numFmtId="0" fontId="1" fillId="0" borderId="0" xfId="1"/>
    <xf numFmtId="1" fontId="3" fillId="0" borderId="0" xfId="1" applyNumberFormat="1" applyFont="1" applyFill="1"/>
    <xf numFmtId="1" fontId="3" fillId="0" borderId="0" xfId="1" applyNumberFormat="1" applyFont="1"/>
    <xf numFmtId="0" fontId="3" fillId="0" borderId="0" xfId="1" applyFont="1" applyAlignment="1">
      <alignment horizontal="right"/>
    </xf>
    <xf numFmtId="0" fontId="1" fillId="0" borderId="0" xfId="1" applyAlignment="1">
      <alignment horizontal="right"/>
    </xf>
    <xf numFmtId="0" fontId="2" fillId="2" borderId="0" xfId="1" applyFont="1" applyFill="1" applyAlignment="1">
      <alignment horizontal="right"/>
    </xf>
    <xf numFmtId="0" fontId="2" fillId="2" borderId="0" xfId="1" applyFont="1" applyFill="1" applyAlignment="1"/>
    <xf numFmtId="0" fontId="1" fillId="3" borderId="0" xfId="1" applyFill="1"/>
    <xf numFmtId="1" fontId="3" fillId="0" borderId="1" xfId="1" applyNumberFormat="1" applyFont="1" applyFill="1" applyBorder="1"/>
    <xf numFmtId="1" fontId="3" fillId="0" borderId="1" xfId="1" applyNumberFormat="1" applyFont="1" applyBorder="1"/>
    <xf numFmtId="164" fontId="1" fillId="0" borderId="0" xfId="1" applyNumberFormat="1"/>
    <xf numFmtId="164" fontId="1" fillId="0" borderId="1" xfId="1" applyNumberFormat="1" applyBorder="1"/>
    <xf numFmtId="0" fontId="1" fillId="0" borderId="1" xfId="1" applyBorder="1"/>
    <xf numFmtId="0" fontId="3" fillId="2" borderId="0" xfId="1" applyFont="1" applyFill="1" applyAlignment="1">
      <alignment horizontal="right"/>
    </xf>
    <xf numFmtId="1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4" borderId="0" xfId="1" applyFont="1" applyFill="1" applyAlignment="1">
      <alignment horizontal="right"/>
    </xf>
    <xf numFmtId="164" fontId="1" fillId="4" borderId="0" xfId="1" applyNumberFormat="1" applyFill="1"/>
    <xf numFmtId="0" fontId="1" fillId="4" borderId="0" xfId="1" applyFill="1"/>
    <xf numFmtId="0" fontId="4" fillId="4" borderId="0" xfId="1" applyFont="1" applyFill="1" applyAlignment="1">
      <alignment horizontal="center"/>
    </xf>
    <xf numFmtId="0" fontId="3" fillId="0" borderId="0" xfId="1" applyFont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5" fillId="4" borderId="0" xfId="1" applyFont="1" applyFill="1" applyAlignment="1">
      <alignment horizontal="center"/>
    </xf>
    <xf numFmtId="164" fontId="1" fillId="4" borderId="0" xfId="1" applyNumberFormat="1" applyFill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PlbF 5 Mikroliter</a:t>
            </a:r>
          </a:p>
        </c:rich>
      </c:tx>
      <c:layout>
        <c:manualLayout>
          <c:xMode val="edge"/>
          <c:yMode val="edge"/>
          <c:x val="0.41772194929492734"/>
          <c:y val="3.39943342776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48534073104225"/>
          <c:y val="0.20963172804532579"/>
          <c:w val="0.66350279319825578"/>
          <c:h val="0.56657223796033995"/>
        </c:manualLayout>
      </c:layout>
      <c:barChart>
        <c:barDir val="col"/>
        <c:grouping val="clustered"/>
        <c:varyColors val="0"/>
        <c:ser>
          <c:idx val="1"/>
          <c:order val="0"/>
          <c:tx>
            <c:v>delta Absorption 120 sec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'Figure 1c'!$B$65:$B$87</c:f>
              <c:numCache>
                <c:formatCode>0.000</c:formatCode>
                <c:ptCount val="23"/>
                <c:pt idx="0">
                  <c:v>0.87249999999999994</c:v>
                </c:pt>
                <c:pt idx="1">
                  <c:v>0.55549999999999999</c:v>
                </c:pt>
                <c:pt idx="2">
                  <c:v>0.5804999999999999</c:v>
                </c:pt>
                <c:pt idx="3">
                  <c:v>0.35150000000000003</c:v>
                </c:pt>
                <c:pt idx="4">
                  <c:v>0.63750000000000007</c:v>
                </c:pt>
                <c:pt idx="5">
                  <c:v>0.63800000000000001</c:v>
                </c:pt>
                <c:pt idx="6">
                  <c:v>0.67849999999999999</c:v>
                </c:pt>
                <c:pt idx="7">
                  <c:v>1.0649999999999999</c:v>
                </c:pt>
                <c:pt idx="8">
                  <c:v>1.6731666666666667</c:v>
                </c:pt>
                <c:pt idx="9">
                  <c:v>2.1268333333333334</c:v>
                </c:pt>
                <c:pt idx="10">
                  <c:v>2.1615000000000002</c:v>
                </c:pt>
                <c:pt idx="11">
                  <c:v>2.1618333333333331</c:v>
                </c:pt>
                <c:pt idx="12">
                  <c:v>1.8945000000000003</c:v>
                </c:pt>
                <c:pt idx="13">
                  <c:v>1.2405000000000002</c:v>
                </c:pt>
                <c:pt idx="14">
                  <c:v>1.3594999999999999</c:v>
                </c:pt>
                <c:pt idx="15">
                  <c:v>1.5065000000000002</c:v>
                </c:pt>
                <c:pt idx="16">
                  <c:v>1.04</c:v>
                </c:pt>
                <c:pt idx="17">
                  <c:v>0.60849999999999993</c:v>
                </c:pt>
                <c:pt idx="18">
                  <c:v>0.33650000000000002</c:v>
                </c:pt>
                <c:pt idx="19">
                  <c:v>0.25049999999999994</c:v>
                </c:pt>
                <c:pt idx="20">
                  <c:v>0.21183333333333335</c:v>
                </c:pt>
                <c:pt idx="21">
                  <c:v>0.22416666666666671</c:v>
                </c:pt>
                <c:pt idx="22">
                  <c:v>0.74516666666666653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4-43D1-B83B-EFE4CB12A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86336"/>
        <c:axId val="245488256"/>
      </c:barChart>
      <c:catAx>
        <c:axId val="24548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Fraktion</a:t>
                </a:r>
              </a:p>
            </c:rich>
          </c:tx>
          <c:layout>
            <c:manualLayout>
              <c:xMode val="edge"/>
              <c:yMode val="edge"/>
              <c:x val="0.40400885499989181"/>
              <c:y val="0.878186968838526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548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48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delta Absorption 120</a:t>
                </a:r>
                <a:r>
                  <a:rPr lang="de-DE" baseline="0"/>
                  <a:t> sec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1.2658227848101266E-2"/>
              <c:y val="0.20963172804532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54863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59152140971266"/>
          <c:y val="0.45892351274787535"/>
          <c:w val="0.2109706814620845"/>
          <c:h val="7.08215297450424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02979571056443"/>
          <c:y val="2.8252405949256341E-2"/>
          <c:w val="0.82797020428943569"/>
          <c:h val="0.7631751239428404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'Figure 1c'!$H$94:$J$94</c:f>
              <c:strCache>
                <c:ptCount val="1"/>
                <c:pt idx="0">
                  <c:v>PlbF</c:v>
                </c:pt>
              </c:strCache>
            </c:strRef>
          </c:tx>
          <c:spPr>
            <a:noFill/>
            <a:ln>
              <a:solidFill>
                <a:srgbClr val="000000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'Figure 1c'!$J$96:$J$107</c:f>
                <c:numCache>
                  <c:formatCode>General</c:formatCode>
                  <c:ptCount val="12"/>
                  <c:pt idx="0">
                    <c:v>4.1719300090005712E-2</c:v>
                  </c:pt>
                  <c:pt idx="1">
                    <c:v>3.1749015732775082E-2</c:v>
                  </c:pt>
                  <c:pt idx="2">
                    <c:v>5.3176592594862675E-2</c:v>
                  </c:pt>
                  <c:pt idx="3">
                    <c:v>3.040559159102153E-2</c:v>
                  </c:pt>
                  <c:pt idx="4">
                    <c:v>4.9497474683057978E-3</c:v>
                  </c:pt>
                  <c:pt idx="5">
                    <c:v>9.2865942806463458E-2</c:v>
                  </c:pt>
                  <c:pt idx="6">
                    <c:v>0.15456066770042057</c:v>
                  </c:pt>
                  <c:pt idx="7">
                    <c:v>6.2225396744416239E-2</c:v>
                  </c:pt>
                  <c:pt idx="8">
                    <c:v>9.2759096588959838E-2</c:v>
                  </c:pt>
                  <c:pt idx="9">
                    <c:v>4.0658639918226519E-2</c:v>
                  </c:pt>
                  <c:pt idx="10">
                    <c:v>1.3228756555322943E-2</c:v>
                  </c:pt>
                  <c:pt idx="11">
                    <c:v>3.7527767497325709E-3</c:v>
                  </c:pt>
                </c:numCache>
              </c:numRef>
            </c:plus>
            <c:minus>
              <c:numRef>
                <c:f>'Figure 1c'!$J$96:$J$107</c:f>
                <c:numCache>
                  <c:formatCode>General</c:formatCode>
                  <c:ptCount val="12"/>
                  <c:pt idx="0">
                    <c:v>4.1719300090005712E-2</c:v>
                  </c:pt>
                  <c:pt idx="1">
                    <c:v>3.1749015732775082E-2</c:v>
                  </c:pt>
                  <c:pt idx="2">
                    <c:v>5.3176592594862675E-2</c:v>
                  </c:pt>
                  <c:pt idx="3">
                    <c:v>3.040559159102153E-2</c:v>
                  </c:pt>
                  <c:pt idx="4">
                    <c:v>4.9497474683057978E-3</c:v>
                  </c:pt>
                  <c:pt idx="5">
                    <c:v>9.2865942806463458E-2</c:v>
                  </c:pt>
                  <c:pt idx="6">
                    <c:v>0.15456066770042057</c:v>
                  </c:pt>
                  <c:pt idx="7">
                    <c:v>6.2225396744416239E-2</c:v>
                  </c:pt>
                  <c:pt idx="8">
                    <c:v>9.2759096588959838E-2</c:v>
                  </c:pt>
                  <c:pt idx="9">
                    <c:v>4.0658639918226519E-2</c:v>
                  </c:pt>
                  <c:pt idx="10">
                    <c:v>1.3228756555322943E-2</c:v>
                  </c:pt>
                  <c:pt idx="11">
                    <c:v>3.7527767497325709E-3</c:v>
                  </c:pt>
                </c:numCache>
              </c:numRef>
            </c:minus>
          </c:errBars>
          <c:cat>
            <c:numRef>
              <c:f>'Figure 1c'!$G$96:$G$107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</c:numCache>
            </c:numRef>
          </c:cat>
          <c:val>
            <c:numRef>
              <c:f>'Figure 1c'!$I$96:$I$107</c:f>
              <c:numCache>
                <c:formatCode>0.000</c:formatCode>
                <c:ptCount val="12"/>
                <c:pt idx="0">
                  <c:v>0.27775</c:v>
                </c:pt>
                <c:pt idx="1">
                  <c:v>0.29024999999999995</c:v>
                </c:pt>
                <c:pt idx="2">
                  <c:v>0.17575000000000002</c:v>
                </c:pt>
                <c:pt idx="3">
                  <c:v>0.31875000000000003</c:v>
                </c:pt>
                <c:pt idx="4">
                  <c:v>0.33925</c:v>
                </c:pt>
                <c:pt idx="5">
                  <c:v>0.83658333333333335</c:v>
                </c:pt>
                <c:pt idx="6">
                  <c:v>1.0807500000000001</c:v>
                </c:pt>
                <c:pt idx="7">
                  <c:v>0.94725000000000015</c:v>
                </c:pt>
                <c:pt idx="8">
                  <c:v>0.67974999999999997</c:v>
                </c:pt>
                <c:pt idx="9">
                  <c:v>0.52</c:v>
                </c:pt>
                <c:pt idx="10">
                  <c:v>0.16825000000000001</c:v>
                </c:pt>
                <c:pt idx="11">
                  <c:v>0.10591666666666667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0-44CD-8076-FCD7765D779D}"/>
            </c:ext>
          </c:extLst>
        </c:ser>
        <c:ser>
          <c:idx val="1"/>
          <c:order val="0"/>
          <c:tx>
            <c:strRef>
              <c:f>'Figure 1c'!$K$94:$M$94</c:f>
              <c:strCache>
                <c:ptCount val="1"/>
                <c:pt idx="0">
                  <c:v> EV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'Figure 1c'!$J$96:$J$107</c:f>
                <c:numCache>
                  <c:formatCode>General</c:formatCode>
                  <c:ptCount val="12"/>
                  <c:pt idx="0">
                    <c:v>4.1719300090005712E-2</c:v>
                  </c:pt>
                  <c:pt idx="1">
                    <c:v>3.1749015732775082E-2</c:v>
                  </c:pt>
                  <c:pt idx="2">
                    <c:v>5.3176592594862675E-2</c:v>
                  </c:pt>
                  <c:pt idx="3">
                    <c:v>3.040559159102153E-2</c:v>
                  </c:pt>
                  <c:pt idx="4">
                    <c:v>4.9497474683057978E-3</c:v>
                  </c:pt>
                  <c:pt idx="5">
                    <c:v>9.2865942806463458E-2</c:v>
                  </c:pt>
                  <c:pt idx="6">
                    <c:v>0.15456066770042057</c:v>
                  </c:pt>
                  <c:pt idx="7">
                    <c:v>6.2225396744416239E-2</c:v>
                  </c:pt>
                  <c:pt idx="8">
                    <c:v>9.2759096588959838E-2</c:v>
                  </c:pt>
                  <c:pt idx="9">
                    <c:v>4.0658639918226519E-2</c:v>
                  </c:pt>
                  <c:pt idx="10">
                    <c:v>1.3228756555322943E-2</c:v>
                  </c:pt>
                  <c:pt idx="11">
                    <c:v>3.7527767497325709E-3</c:v>
                  </c:pt>
                </c:numCache>
              </c:numRef>
            </c:plus>
            <c:minus>
              <c:numRef>
                <c:f>'Figure 1c'!$J$96:$J$107</c:f>
                <c:numCache>
                  <c:formatCode>General</c:formatCode>
                  <c:ptCount val="12"/>
                  <c:pt idx="0">
                    <c:v>4.1719300090005712E-2</c:v>
                  </c:pt>
                  <c:pt idx="1">
                    <c:v>3.1749015732775082E-2</c:v>
                  </c:pt>
                  <c:pt idx="2">
                    <c:v>5.3176592594862675E-2</c:v>
                  </c:pt>
                  <c:pt idx="3">
                    <c:v>3.040559159102153E-2</c:v>
                  </c:pt>
                  <c:pt idx="4">
                    <c:v>4.9497474683057978E-3</c:v>
                  </c:pt>
                  <c:pt idx="5">
                    <c:v>9.2865942806463458E-2</c:v>
                  </c:pt>
                  <c:pt idx="6">
                    <c:v>0.15456066770042057</c:v>
                  </c:pt>
                  <c:pt idx="7">
                    <c:v>6.2225396744416239E-2</c:v>
                  </c:pt>
                  <c:pt idx="8">
                    <c:v>9.2759096588959838E-2</c:v>
                  </c:pt>
                  <c:pt idx="9">
                    <c:v>4.0658639918226519E-2</c:v>
                  </c:pt>
                  <c:pt idx="10">
                    <c:v>1.3228756555322943E-2</c:v>
                  </c:pt>
                  <c:pt idx="11">
                    <c:v>3.7527767497325709E-3</c:v>
                  </c:pt>
                </c:numCache>
              </c:numRef>
            </c:minus>
          </c:errBars>
          <c:cat>
            <c:numRef>
              <c:f>'Figure 1c'!$G$96:$G$107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</c:numCache>
            </c:numRef>
          </c:cat>
          <c:val>
            <c:numRef>
              <c:f>'Figure 1c'!$K$96:$K$107</c:f>
              <c:numCache>
                <c:formatCode>General</c:formatCode>
                <c:ptCount val="12"/>
                <c:pt idx="0">
                  <c:v>0.36273333333333335</c:v>
                </c:pt>
                <c:pt idx="1">
                  <c:v>0.30804444444444445</c:v>
                </c:pt>
                <c:pt idx="2">
                  <c:v>0.27271111111111102</c:v>
                </c:pt>
                <c:pt idx="3">
                  <c:v>0.23139999999999997</c:v>
                </c:pt>
                <c:pt idx="4">
                  <c:v>0.22882222222222218</c:v>
                </c:pt>
                <c:pt idx="5">
                  <c:v>0.21773333333333328</c:v>
                </c:pt>
                <c:pt idx="6">
                  <c:v>0.16422222222222221</c:v>
                </c:pt>
                <c:pt idx="7">
                  <c:v>8.8444444444444478E-2</c:v>
                </c:pt>
                <c:pt idx="8">
                  <c:v>3.673333333333334E-2</c:v>
                </c:pt>
                <c:pt idx="9">
                  <c:v>4.0933333333333335E-2</c:v>
                </c:pt>
                <c:pt idx="10">
                  <c:v>8.6333333333333331E-2</c:v>
                </c:pt>
                <c:pt idx="11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0-44CD-8076-FCD7765D7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03744"/>
        <c:axId val="245905664"/>
      </c:barChart>
      <c:catAx>
        <c:axId val="24590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Fraction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de-DE"/>
          </a:p>
        </c:txPr>
        <c:crossAx val="245905664"/>
        <c:crosses val="autoZero"/>
        <c:auto val="1"/>
        <c:lblAlgn val="ctr"/>
        <c:lblOffset val="100"/>
        <c:noMultiLvlLbl val="0"/>
      </c:catAx>
      <c:valAx>
        <c:axId val="245905664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Esterase activity</a:t>
                </a:r>
              </a:p>
              <a:p>
                <a:pPr>
                  <a:defRPr sz="1200"/>
                </a:pPr>
                <a:r>
                  <a:rPr lang="en-US" sz="1200"/>
                  <a:t>[DOD410nm/min]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245903744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98582380592257"/>
          <c:y val="9.6838363954505693E-2"/>
          <c:w val="0.21134906159328953"/>
          <c:h val="0.1165084572761738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62711356411686"/>
          <c:y val="2.8252290388408291E-2"/>
          <c:w val="0.71246486844511681"/>
          <c:h val="0.76317512394284048"/>
        </c:manualLayout>
      </c:layout>
      <c:lineChart>
        <c:grouping val="standard"/>
        <c:varyColors val="0"/>
        <c:ser>
          <c:idx val="1"/>
          <c:order val="0"/>
          <c:tx>
            <c:strRef>
              <c:f>'Figure 1c'!$K$94:$M$94</c:f>
              <c:strCache>
                <c:ptCount val="1"/>
                <c:pt idx="0">
                  <c:v> EV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1c'!$J$96:$J$107</c:f>
                <c:numCache>
                  <c:formatCode>General</c:formatCode>
                  <c:ptCount val="12"/>
                  <c:pt idx="0">
                    <c:v>4.1719300090005712E-2</c:v>
                  </c:pt>
                  <c:pt idx="1">
                    <c:v>3.1749015732775082E-2</c:v>
                  </c:pt>
                  <c:pt idx="2">
                    <c:v>5.3176592594862675E-2</c:v>
                  </c:pt>
                  <c:pt idx="3">
                    <c:v>3.040559159102153E-2</c:v>
                  </c:pt>
                  <c:pt idx="4">
                    <c:v>4.9497474683057978E-3</c:v>
                  </c:pt>
                  <c:pt idx="5">
                    <c:v>9.2865942806463458E-2</c:v>
                  </c:pt>
                  <c:pt idx="6">
                    <c:v>0.15456066770042057</c:v>
                  </c:pt>
                  <c:pt idx="7">
                    <c:v>6.2225396744416239E-2</c:v>
                  </c:pt>
                  <c:pt idx="8">
                    <c:v>9.2759096588959838E-2</c:v>
                  </c:pt>
                  <c:pt idx="9">
                    <c:v>4.0658639918226519E-2</c:v>
                  </c:pt>
                  <c:pt idx="10">
                    <c:v>1.3228756555322943E-2</c:v>
                  </c:pt>
                  <c:pt idx="11">
                    <c:v>3.7527767497325709E-3</c:v>
                  </c:pt>
                </c:numCache>
              </c:numRef>
            </c:plus>
            <c:minus>
              <c:numRef>
                <c:f>'Figure 1c'!$J$96:$J$107</c:f>
                <c:numCache>
                  <c:formatCode>General</c:formatCode>
                  <c:ptCount val="12"/>
                  <c:pt idx="0">
                    <c:v>4.1719300090005712E-2</c:v>
                  </c:pt>
                  <c:pt idx="1">
                    <c:v>3.1749015732775082E-2</c:v>
                  </c:pt>
                  <c:pt idx="2">
                    <c:v>5.3176592594862675E-2</c:v>
                  </c:pt>
                  <c:pt idx="3">
                    <c:v>3.040559159102153E-2</c:v>
                  </c:pt>
                  <c:pt idx="4">
                    <c:v>4.9497474683057978E-3</c:v>
                  </c:pt>
                  <c:pt idx="5">
                    <c:v>9.2865942806463458E-2</c:v>
                  </c:pt>
                  <c:pt idx="6">
                    <c:v>0.15456066770042057</c:v>
                  </c:pt>
                  <c:pt idx="7">
                    <c:v>6.2225396744416239E-2</c:v>
                  </c:pt>
                  <c:pt idx="8">
                    <c:v>9.2759096588959838E-2</c:v>
                  </c:pt>
                  <c:pt idx="9">
                    <c:v>4.0658639918226519E-2</c:v>
                  </c:pt>
                  <c:pt idx="10">
                    <c:v>1.3228756555322943E-2</c:v>
                  </c:pt>
                  <c:pt idx="11">
                    <c:v>3.7527767497325709E-3</c:v>
                  </c:pt>
                </c:numCache>
              </c:numRef>
            </c:minus>
          </c:errBars>
          <c:cat>
            <c:numRef>
              <c:f>'Figure 1c'!$G$96:$G$107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</c:numCache>
            </c:numRef>
          </c:cat>
          <c:val>
            <c:numRef>
              <c:f>'Figure 1c'!$K$96:$K$107</c:f>
              <c:numCache>
                <c:formatCode>General</c:formatCode>
                <c:ptCount val="12"/>
                <c:pt idx="0">
                  <c:v>0.36273333333333335</c:v>
                </c:pt>
                <c:pt idx="1">
                  <c:v>0.30804444444444445</c:v>
                </c:pt>
                <c:pt idx="2">
                  <c:v>0.27271111111111102</c:v>
                </c:pt>
                <c:pt idx="3">
                  <c:v>0.23139999999999997</c:v>
                </c:pt>
                <c:pt idx="4">
                  <c:v>0.22882222222222218</c:v>
                </c:pt>
                <c:pt idx="5">
                  <c:v>0.21773333333333328</c:v>
                </c:pt>
                <c:pt idx="6">
                  <c:v>0.16422222222222221</c:v>
                </c:pt>
                <c:pt idx="7">
                  <c:v>8.8444444444444478E-2</c:v>
                </c:pt>
                <c:pt idx="8">
                  <c:v>3.673333333333334E-2</c:v>
                </c:pt>
                <c:pt idx="9">
                  <c:v>4.0933333333333335E-2</c:v>
                </c:pt>
                <c:pt idx="10">
                  <c:v>8.6333333333333331E-2</c:v>
                </c:pt>
                <c:pt idx="11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B-4EAA-81F8-F16E52B2FFC2}"/>
            </c:ext>
          </c:extLst>
        </c:ser>
        <c:ser>
          <c:idx val="0"/>
          <c:order val="1"/>
          <c:tx>
            <c:strRef>
              <c:f>'Figure 1c'!$H$94:$J$94</c:f>
              <c:strCache>
                <c:ptCount val="1"/>
                <c:pt idx="0">
                  <c:v>PlbF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1c'!$J$96:$J$107</c:f>
                <c:numCache>
                  <c:formatCode>General</c:formatCode>
                  <c:ptCount val="12"/>
                  <c:pt idx="0">
                    <c:v>4.1719300090005712E-2</c:v>
                  </c:pt>
                  <c:pt idx="1">
                    <c:v>3.1749015732775082E-2</c:v>
                  </c:pt>
                  <c:pt idx="2">
                    <c:v>5.3176592594862675E-2</c:v>
                  </c:pt>
                  <c:pt idx="3">
                    <c:v>3.040559159102153E-2</c:v>
                  </c:pt>
                  <c:pt idx="4">
                    <c:v>4.9497474683057978E-3</c:v>
                  </c:pt>
                  <c:pt idx="5">
                    <c:v>9.2865942806463458E-2</c:v>
                  </c:pt>
                  <c:pt idx="6">
                    <c:v>0.15456066770042057</c:v>
                  </c:pt>
                  <c:pt idx="7">
                    <c:v>6.2225396744416239E-2</c:v>
                  </c:pt>
                  <c:pt idx="8">
                    <c:v>9.2759096588959838E-2</c:v>
                  </c:pt>
                  <c:pt idx="9">
                    <c:v>4.0658639918226519E-2</c:v>
                  </c:pt>
                  <c:pt idx="10">
                    <c:v>1.3228756555322943E-2</c:v>
                  </c:pt>
                  <c:pt idx="11">
                    <c:v>3.7527767497325709E-3</c:v>
                  </c:pt>
                </c:numCache>
              </c:numRef>
            </c:plus>
            <c:minus>
              <c:numRef>
                <c:f>'Figure 1c'!$J$96:$J$107</c:f>
                <c:numCache>
                  <c:formatCode>General</c:formatCode>
                  <c:ptCount val="12"/>
                  <c:pt idx="0">
                    <c:v>4.1719300090005712E-2</c:v>
                  </c:pt>
                  <c:pt idx="1">
                    <c:v>3.1749015732775082E-2</c:v>
                  </c:pt>
                  <c:pt idx="2">
                    <c:v>5.3176592594862675E-2</c:v>
                  </c:pt>
                  <c:pt idx="3">
                    <c:v>3.040559159102153E-2</c:v>
                  </c:pt>
                  <c:pt idx="4">
                    <c:v>4.9497474683057978E-3</c:v>
                  </c:pt>
                  <c:pt idx="5">
                    <c:v>9.2865942806463458E-2</c:v>
                  </c:pt>
                  <c:pt idx="6">
                    <c:v>0.15456066770042057</c:v>
                  </c:pt>
                  <c:pt idx="7">
                    <c:v>6.2225396744416239E-2</c:v>
                  </c:pt>
                  <c:pt idx="8">
                    <c:v>9.2759096588959838E-2</c:v>
                  </c:pt>
                  <c:pt idx="9">
                    <c:v>4.0658639918226519E-2</c:v>
                  </c:pt>
                  <c:pt idx="10">
                    <c:v>1.3228756555322943E-2</c:v>
                  </c:pt>
                  <c:pt idx="11">
                    <c:v>3.7527767497325709E-3</c:v>
                  </c:pt>
                </c:numCache>
              </c:numRef>
            </c:minus>
          </c:errBars>
          <c:cat>
            <c:numRef>
              <c:f>'Figure 1c'!$G$96:$G$107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</c:numCache>
            </c:numRef>
          </c:cat>
          <c:val>
            <c:numRef>
              <c:f>'Figure 1c'!$I$96:$I$107</c:f>
              <c:numCache>
                <c:formatCode>0.000</c:formatCode>
                <c:ptCount val="12"/>
                <c:pt idx="0">
                  <c:v>0.27775</c:v>
                </c:pt>
                <c:pt idx="1">
                  <c:v>0.29024999999999995</c:v>
                </c:pt>
                <c:pt idx="2">
                  <c:v>0.17575000000000002</c:v>
                </c:pt>
                <c:pt idx="3">
                  <c:v>0.31875000000000003</c:v>
                </c:pt>
                <c:pt idx="4">
                  <c:v>0.33925</c:v>
                </c:pt>
                <c:pt idx="5">
                  <c:v>0.83658333333333335</c:v>
                </c:pt>
                <c:pt idx="6">
                  <c:v>1.0807500000000001</c:v>
                </c:pt>
                <c:pt idx="7">
                  <c:v>0.94725000000000015</c:v>
                </c:pt>
                <c:pt idx="8">
                  <c:v>0.67974999999999997</c:v>
                </c:pt>
                <c:pt idx="9">
                  <c:v>0.52</c:v>
                </c:pt>
                <c:pt idx="10">
                  <c:v>0.16825000000000001</c:v>
                </c:pt>
                <c:pt idx="11">
                  <c:v>0.10591666666666667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B-4EAA-81F8-F16E52B2F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30240"/>
        <c:axId val="245936896"/>
      </c:lineChart>
      <c:lineChart>
        <c:grouping val="standard"/>
        <c:varyColors val="0"/>
        <c:ser>
          <c:idx val="7"/>
          <c:order val="2"/>
          <c:tx>
            <c:strRef>
              <c:f>'Figure 1c'!$H$94:$J$94</c:f>
              <c:strCache>
                <c:ptCount val="1"/>
                <c:pt idx="0">
                  <c:v>PlbF</c:v>
                </c:pt>
              </c:strCache>
            </c:strRef>
          </c:tx>
          <c:spPr>
            <a:ln w="12700">
              <a:solidFill>
                <a:schemeClr val="tx1">
                  <a:lumMod val="75000"/>
                  <a:lumOff val="25000"/>
                </a:schemeClr>
              </a:solidFill>
              <a:prstDash val="dash"/>
            </a:ln>
          </c:spPr>
          <c:marker>
            <c:symbol val="diamond"/>
            <c:size val="4"/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</c:spPr>
          </c:marker>
          <c:cat>
            <c:numRef>
              <c:f>'Figure 1c'!$G$96:$G$107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</c:numCache>
            </c:numRef>
          </c:cat>
          <c:val>
            <c:numRef>
              <c:f>'Figure 1c'!$P$96:$P$107</c:f>
              <c:numCache>
                <c:formatCode>General</c:formatCode>
                <c:ptCount val="12"/>
                <c:pt idx="0">
                  <c:v>0.64900000000000002</c:v>
                </c:pt>
                <c:pt idx="1">
                  <c:v>0.624</c:v>
                </c:pt>
                <c:pt idx="2">
                  <c:v>0.61099999999999999</c:v>
                </c:pt>
                <c:pt idx="3">
                  <c:v>0.60099999999999998</c:v>
                </c:pt>
                <c:pt idx="4">
                  <c:v>0.58099999999999996</c:v>
                </c:pt>
                <c:pt idx="5">
                  <c:v>0.55600000000000005</c:v>
                </c:pt>
                <c:pt idx="6">
                  <c:v>0.52200000000000002</c:v>
                </c:pt>
                <c:pt idx="7">
                  <c:v>0.49</c:v>
                </c:pt>
                <c:pt idx="8">
                  <c:v>0.46399999999999997</c:v>
                </c:pt>
                <c:pt idx="9">
                  <c:v>0.42799999999999999</c:v>
                </c:pt>
                <c:pt idx="10">
                  <c:v>0.39899999999999997</c:v>
                </c:pt>
                <c:pt idx="11">
                  <c:v>0.35799999999999998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B-4EAA-81F8-F16E52B2FFC2}"/>
            </c:ext>
          </c:extLst>
        </c:ser>
        <c:ser>
          <c:idx val="2"/>
          <c:order val="3"/>
          <c:tx>
            <c:strRef>
              <c:f>'Figure 1c'!$Q$95</c:f>
              <c:strCache>
                <c:ptCount val="1"/>
                <c:pt idx="0">
                  <c:v>EV</c:v>
                </c:pt>
              </c:strCache>
            </c:strRef>
          </c:tx>
          <c:spPr>
            <a:ln w="12700">
              <a:solidFill>
                <a:schemeClr val="tx1">
                  <a:lumMod val="75000"/>
                  <a:lumOff val="25000"/>
                </a:schemeClr>
              </a:solidFill>
              <a:prstDash val="dash"/>
            </a:ln>
          </c:spPr>
          <c:marker>
            <c:symbol val="square"/>
            <c:size val="3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chemeClr val="tx1">
                    <a:lumMod val="75000"/>
                    <a:lumOff val="25000"/>
                  </a:schemeClr>
                </a:solidFill>
              </a:ln>
            </c:spPr>
          </c:marker>
          <c:cat>
            <c:numRef>
              <c:f>'Figure 1c'!$G$96:$G$107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</c:numCache>
            </c:numRef>
          </c:cat>
          <c:val>
            <c:numRef>
              <c:f>'Figure 1c'!$Q$96:$Q$107</c:f>
              <c:numCache>
                <c:formatCode>General</c:formatCode>
                <c:ptCount val="12"/>
                <c:pt idx="0">
                  <c:v>0.63900000000000001</c:v>
                </c:pt>
                <c:pt idx="1">
                  <c:v>0.61699999999999999</c:v>
                </c:pt>
                <c:pt idx="2">
                  <c:v>0.60099999999999998</c:v>
                </c:pt>
                <c:pt idx="3">
                  <c:v>0.58200000000000007</c:v>
                </c:pt>
                <c:pt idx="4">
                  <c:v>0.55299999999999994</c:v>
                </c:pt>
                <c:pt idx="5">
                  <c:v>0.51400000000000001</c:v>
                </c:pt>
                <c:pt idx="6">
                  <c:v>0.48499999999999999</c:v>
                </c:pt>
                <c:pt idx="7">
                  <c:v>0.439</c:v>
                </c:pt>
                <c:pt idx="8">
                  <c:v>0.40399999999999997</c:v>
                </c:pt>
                <c:pt idx="9">
                  <c:v>0.36299999999999999</c:v>
                </c:pt>
                <c:pt idx="10">
                  <c:v>0.37799999999999995</c:v>
                </c:pt>
                <c:pt idx="11">
                  <c:v>0.34799999999999998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DB-4EAA-81F8-F16E52B2F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40992"/>
        <c:axId val="245938816"/>
      </c:lineChart>
      <c:catAx>
        <c:axId val="24593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Fraction</a:t>
                </a:r>
              </a:p>
            </c:rich>
          </c:tx>
          <c:layout>
            <c:manualLayout>
              <c:xMode val="edge"/>
              <c:yMode val="edge"/>
              <c:x val="0.4648011319658773"/>
              <c:y val="0.8997513297724054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5936896"/>
        <c:crosses val="autoZero"/>
        <c:auto val="1"/>
        <c:lblAlgn val="ctr"/>
        <c:lblOffset val="100"/>
        <c:noMultiLvlLbl val="0"/>
      </c:catAx>
      <c:valAx>
        <c:axId val="245936896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Esterase activity</a:t>
                </a:r>
              </a:p>
              <a:p>
                <a:pPr>
                  <a:defRPr/>
                </a:pPr>
                <a:r>
                  <a:rPr lang="en-US"/>
                  <a:t>[DOD410nm/min]</a:t>
                </a:r>
              </a:p>
            </c:rich>
          </c:tx>
          <c:layout>
            <c:manualLayout>
              <c:xMode val="edge"/>
              <c:yMode val="edge"/>
              <c:x val="1.4743439555931215E-2"/>
              <c:y val="0.1845388597258675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45930240"/>
        <c:crosses val="autoZero"/>
        <c:crossBetween val="between"/>
        <c:majorUnit val="0.25"/>
      </c:valAx>
      <c:valAx>
        <c:axId val="245938816"/>
        <c:scaling>
          <c:orientation val="minMax"/>
          <c:max val="0.70000000000000007"/>
          <c:min val="0.30000000000000004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Sacharose concentration [w/v]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5940992"/>
        <c:crosses val="max"/>
        <c:crossBetween val="between"/>
        <c:majorUnit val="0.1"/>
      </c:valAx>
      <c:catAx>
        <c:axId val="245940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59388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79949548785432"/>
          <c:y val="9.6838450406135576E-2"/>
          <c:w val="0.20796894202185032"/>
          <c:h val="0.31180433577567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Leervektor Esterase Test</a:t>
            </a:r>
          </a:p>
        </c:rich>
      </c:tx>
      <c:layout>
        <c:manualLayout>
          <c:xMode val="edge"/>
          <c:yMode val="edge"/>
          <c:x val="0.32864674868189808"/>
          <c:y val="3.5335750013371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86994727592267"/>
          <c:y val="0.2332159500882531"/>
          <c:w val="0.82952548330404219"/>
          <c:h val="0.522969100197900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'EV original data'!$B$66:$B$84</c:f>
              <c:numCache>
                <c:formatCode>0.000</c:formatCode>
                <c:ptCount val="19"/>
                <c:pt idx="0">
                  <c:v>0.55493333333333339</c:v>
                </c:pt>
                <c:pt idx="1">
                  <c:v>0.54410000000000003</c:v>
                </c:pt>
                <c:pt idx="2">
                  <c:v>0.46206666666666663</c:v>
                </c:pt>
                <c:pt idx="3">
                  <c:v>0.40906666666666658</c:v>
                </c:pt>
                <c:pt idx="4">
                  <c:v>0.34709999999999996</c:v>
                </c:pt>
                <c:pt idx="5">
                  <c:v>0.33330000000000004</c:v>
                </c:pt>
                <c:pt idx="6">
                  <c:v>0.34323333333333328</c:v>
                </c:pt>
                <c:pt idx="7">
                  <c:v>0.3335999999999999</c:v>
                </c:pt>
                <c:pt idx="8">
                  <c:v>0.32659999999999995</c:v>
                </c:pt>
                <c:pt idx="9">
                  <c:v>0.30790000000000001</c:v>
                </c:pt>
                <c:pt idx="10">
                  <c:v>0.24633333333333332</c:v>
                </c:pt>
                <c:pt idx="11">
                  <c:v>0.18993333333333334</c:v>
                </c:pt>
                <c:pt idx="12">
                  <c:v>0.13266666666666671</c:v>
                </c:pt>
                <c:pt idx="13">
                  <c:v>7.5233333333333346E-2</c:v>
                </c:pt>
                <c:pt idx="14">
                  <c:v>5.510000000000001E-2</c:v>
                </c:pt>
                <c:pt idx="15">
                  <c:v>5.1800000000000013E-2</c:v>
                </c:pt>
                <c:pt idx="16">
                  <c:v>6.1399999999999996E-2</c:v>
                </c:pt>
                <c:pt idx="17">
                  <c:v>4.8666666666666691E-2</c:v>
                </c:pt>
                <c:pt idx="18">
                  <c:v>0.1295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6-4124-85D2-539AAC6C6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133504"/>
        <c:axId val="246135424"/>
      </c:barChart>
      <c:catAx>
        <c:axId val="24613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Fraktion</a:t>
                </a:r>
              </a:p>
            </c:rich>
          </c:tx>
          <c:layout>
            <c:manualLayout>
              <c:xMode val="edge"/>
              <c:yMode val="edge"/>
              <c:x val="0.51142355008787344"/>
              <c:y val="0.86572587532760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613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13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delta Absorption (15 min)</a:t>
                </a:r>
              </a:p>
            </c:rich>
          </c:tx>
          <c:layout>
            <c:manualLayout>
              <c:xMode val="edge"/>
              <c:yMode val="edge"/>
              <c:x val="2.8119507908611598E-2"/>
              <c:y val="0.208480925078892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6133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48</xdr:row>
      <xdr:rowOff>85725</xdr:rowOff>
    </xdr:from>
    <xdr:to>
      <xdr:col>18</xdr:col>
      <xdr:colOff>742950</xdr:colOff>
      <xdr:row>69</xdr:row>
      <xdr:rowOff>47625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409575</xdr:colOff>
      <xdr:row>73</xdr:row>
      <xdr:rowOff>47625</xdr:rowOff>
    </xdr:from>
    <xdr:to>
      <xdr:col>11</xdr:col>
      <xdr:colOff>409575</xdr:colOff>
      <xdr:row>90</xdr:row>
      <xdr:rowOff>38100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111</xdr:row>
      <xdr:rowOff>0</xdr:rowOff>
    </xdr:from>
    <xdr:to>
      <xdr:col>11</xdr:col>
      <xdr:colOff>0</xdr:colOff>
      <xdr:row>127</xdr:row>
      <xdr:rowOff>152400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68</xdr:row>
      <xdr:rowOff>104775</xdr:rowOff>
    </xdr:from>
    <xdr:to>
      <xdr:col>13</xdr:col>
      <xdr:colOff>742950</xdr:colOff>
      <xdr:row>85</xdr:row>
      <xdr:rowOff>47625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cic/Documents/Manuscripts/PlbF/last%20version/PlbF%20manuscri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curves WT deltaPlaF"/>
      <sheetName val="PlbF infection"/>
      <sheetName val="growth curves EV pPlaF"/>
      <sheetName val="PlbF PA01"/>
      <sheetName val="PlbF suc grad"/>
      <sheetName val="EV suc grad"/>
      <sheetName val="TAG activity"/>
      <sheetName val="pNP X"/>
      <sheetName val="PL &amp; LysoPL"/>
      <sheetName val="GF PlaF "/>
      <sheetName val="fractionation"/>
      <sheetName val="Q-TOF-GC"/>
      <sheetName val="PL lysoPL activities"/>
      <sheetName val="lipidomics "/>
      <sheetName val="Final Zusammenfassung"/>
      <sheetName val="deltaTM"/>
      <sheetName val="Fatty acid inhibition"/>
      <sheetName val="Zusammenfassung C10"/>
      <sheetName val="Zusammenfassung C12"/>
      <sheetName val="PLA activities fluorescence sub"/>
      <sheetName val="dimerisation OG 3x"/>
      <sheetName val="MST PlaF-DDM"/>
      <sheetName val="dimerisierung OG MST"/>
      <sheetName val="dimerisation"/>
      <sheetName val="Swimming WT vs deltaplaF"/>
      <sheetName val="ExTM helix"/>
      <sheetName val="96-Well-LB (16-48h)"/>
      <sheetName val="Fig S4 calculation"/>
      <sheetName val="ligand interactions"/>
    </sheetNames>
    <sheetDataSet>
      <sheetData sheetId="0"/>
      <sheetData sheetId="1"/>
      <sheetData sheetId="2"/>
      <sheetData sheetId="3"/>
      <sheetData sheetId="4">
        <row r="65">
          <cell r="B65">
            <v>0.87249999999999994</v>
          </cell>
        </row>
        <row r="66">
          <cell r="B66">
            <v>0.55549999999999999</v>
          </cell>
        </row>
        <row r="67">
          <cell r="B67">
            <v>0.5804999999999999</v>
          </cell>
        </row>
        <row r="68">
          <cell r="B68">
            <v>0.35150000000000003</v>
          </cell>
        </row>
        <row r="69">
          <cell r="B69">
            <v>0.63750000000000007</v>
          </cell>
        </row>
        <row r="70">
          <cell r="B70">
            <v>0.63800000000000001</v>
          </cell>
        </row>
        <row r="71">
          <cell r="B71">
            <v>0.67849999999999999</v>
          </cell>
        </row>
        <row r="72">
          <cell r="B72">
            <v>1.0649999999999999</v>
          </cell>
        </row>
        <row r="73">
          <cell r="B73">
            <v>1.6731666666666667</v>
          </cell>
        </row>
        <row r="74">
          <cell r="B74">
            <v>2.1268333333333334</v>
          </cell>
        </row>
        <row r="75">
          <cell r="B75">
            <v>2.1615000000000002</v>
          </cell>
        </row>
        <row r="76">
          <cell r="B76">
            <v>2.1618333333333331</v>
          </cell>
        </row>
        <row r="77">
          <cell r="B77">
            <v>1.8945000000000003</v>
          </cell>
        </row>
        <row r="78">
          <cell r="B78">
            <v>1.2405000000000002</v>
          </cell>
        </row>
        <row r="79">
          <cell r="B79">
            <v>1.3594999999999999</v>
          </cell>
        </row>
        <row r="80">
          <cell r="B80">
            <v>1.5065000000000002</v>
          </cell>
        </row>
        <row r="81">
          <cell r="B81">
            <v>1.04</v>
          </cell>
        </row>
        <row r="82">
          <cell r="B82">
            <v>0.60849999999999993</v>
          </cell>
        </row>
        <row r="83">
          <cell r="B83">
            <v>0.33650000000000002</v>
          </cell>
        </row>
        <row r="84">
          <cell r="B84">
            <v>0.25049999999999994</v>
          </cell>
        </row>
        <row r="85">
          <cell r="B85">
            <v>0.21183333333333335</v>
          </cell>
        </row>
        <row r="86">
          <cell r="B86">
            <v>0.22416666666666671</v>
          </cell>
        </row>
        <row r="87">
          <cell r="B87">
            <v>0.74516666666666653</v>
          </cell>
        </row>
        <row r="94">
          <cell r="H94" t="str">
            <v>PlbF</v>
          </cell>
          <cell r="K94" t="str">
            <v xml:space="preserve"> EV</v>
          </cell>
        </row>
        <row r="95">
          <cell r="Q95" t="str">
            <v>EV</v>
          </cell>
        </row>
        <row r="96">
          <cell r="G96">
            <v>1</v>
          </cell>
          <cell r="I96">
            <v>0.27775</v>
          </cell>
          <cell r="J96">
            <v>4.1719300090005712E-2</v>
          </cell>
          <cell r="K96">
            <v>0.36273333333333335</v>
          </cell>
          <cell r="P96">
            <v>0.64900000000000002</v>
          </cell>
          <cell r="Q96">
            <v>0.63900000000000001</v>
          </cell>
        </row>
        <row r="97">
          <cell r="G97">
            <v>3</v>
          </cell>
          <cell r="I97">
            <v>0.29024999999999995</v>
          </cell>
          <cell r="J97">
            <v>3.1749015732775082E-2</v>
          </cell>
          <cell r="K97">
            <v>0.30804444444444445</v>
          </cell>
          <cell r="P97">
            <v>0.624</v>
          </cell>
          <cell r="Q97">
            <v>0.61699999999999999</v>
          </cell>
        </row>
        <row r="98">
          <cell r="G98">
            <v>4</v>
          </cell>
          <cell r="I98">
            <v>0.17575000000000002</v>
          </cell>
          <cell r="J98">
            <v>5.3176592594862675E-2</v>
          </cell>
          <cell r="K98">
            <v>0.27271111111111102</v>
          </cell>
          <cell r="P98">
            <v>0.61099999999999999</v>
          </cell>
          <cell r="Q98">
            <v>0.60099999999999998</v>
          </cell>
        </row>
        <row r="99">
          <cell r="G99">
            <v>5</v>
          </cell>
          <cell r="I99">
            <v>0.31875000000000003</v>
          </cell>
          <cell r="J99">
            <v>3.040559159102153E-2</v>
          </cell>
          <cell r="K99">
            <v>0.23139999999999997</v>
          </cell>
          <cell r="P99">
            <v>0.60099999999999998</v>
          </cell>
          <cell r="Q99">
            <v>0.58200000000000007</v>
          </cell>
        </row>
        <row r="100">
          <cell r="G100">
            <v>7</v>
          </cell>
          <cell r="I100">
            <v>0.33925</v>
          </cell>
          <cell r="J100">
            <v>4.9497474683057978E-3</v>
          </cell>
          <cell r="K100">
            <v>0.22882222222222218</v>
          </cell>
          <cell r="P100">
            <v>0.58099999999999996</v>
          </cell>
          <cell r="Q100">
            <v>0.55299999999999994</v>
          </cell>
        </row>
        <row r="101">
          <cell r="G101">
            <v>9</v>
          </cell>
          <cell r="I101">
            <v>0.83658333333333335</v>
          </cell>
          <cell r="J101">
            <v>9.2865942806463458E-2</v>
          </cell>
          <cell r="K101">
            <v>0.21773333333333328</v>
          </cell>
          <cell r="P101">
            <v>0.55600000000000005</v>
          </cell>
          <cell r="Q101">
            <v>0.51400000000000001</v>
          </cell>
        </row>
        <row r="102">
          <cell r="G102">
            <v>11</v>
          </cell>
          <cell r="I102">
            <v>1.0807500000000001</v>
          </cell>
          <cell r="J102">
            <v>0.15456066770042057</v>
          </cell>
          <cell r="K102">
            <v>0.16422222222222221</v>
          </cell>
          <cell r="P102">
            <v>0.52200000000000002</v>
          </cell>
          <cell r="Q102">
            <v>0.48499999999999999</v>
          </cell>
        </row>
        <row r="103">
          <cell r="G103">
            <v>13</v>
          </cell>
          <cell r="I103">
            <v>0.94725000000000015</v>
          </cell>
          <cell r="J103">
            <v>6.2225396744416239E-2</v>
          </cell>
          <cell r="K103">
            <v>8.8444444444444478E-2</v>
          </cell>
          <cell r="P103">
            <v>0.49</v>
          </cell>
          <cell r="Q103">
            <v>0.439</v>
          </cell>
        </row>
        <row r="104">
          <cell r="G104">
            <v>15</v>
          </cell>
          <cell r="I104">
            <v>0.67974999999999997</v>
          </cell>
          <cell r="J104">
            <v>9.2759096588959838E-2</v>
          </cell>
          <cell r="K104">
            <v>3.673333333333334E-2</v>
          </cell>
          <cell r="P104">
            <v>0.46399999999999997</v>
          </cell>
          <cell r="Q104">
            <v>0.40399999999999997</v>
          </cell>
        </row>
        <row r="105">
          <cell r="G105">
            <v>17</v>
          </cell>
          <cell r="I105">
            <v>0.52</v>
          </cell>
          <cell r="J105">
            <v>4.0658639918226519E-2</v>
          </cell>
          <cell r="K105">
            <v>4.0933333333333335E-2</v>
          </cell>
          <cell r="P105">
            <v>0.42799999999999999</v>
          </cell>
          <cell r="Q105">
            <v>0.36299999999999999</v>
          </cell>
        </row>
        <row r="106">
          <cell r="G106">
            <v>19</v>
          </cell>
          <cell r="I106">
            <v>0.16825000000000001</v>
          </cell>
          <cell r="J106">
            <v>1.3228756555322943E-2</v>
          </cell>
          <cell r="K106">
            <v>8.6333333333333331E-2</v>
          </cell>
          <cell r="P106">
            <v>0.39899999999999997</v>
          </cell>
          <cell r="Q106">
            <v>0.37799999999999995</v>
          </cell>
        </row>
        <row r="107">
          <cell r="G107">
            <v>21</v>
          </cell>
          <cell r="I107">
            <v>0.10591666666666667</v>
          </cell>
          <cell r="J107">
            <v>3.7527767497325709E-3</v>
          </cell>
          <cell r="K107">
            <v>6.5000000000000002E-2</v>
          </cell>
          <cell r="P107">
            <v>0.35799999999999998</v>
          </cell>
          <cell r="Q107">
            <v>0.34799999999999998</v>
          </cell>
        </row>
      </sheetData>
      <sheetData sheetId="5">
        <row r="66">
          <cell r="B66">
            <v>0.55493333333333339</v>
          </cell>
        </row>
        <row r="67">
          <cell r="B67">
            <v>0.54410000000000003</v>
          </cell>
        </row>
        <row r="68">
          <cell r="B68">
            <v>0.46206666666666663</v>
          </cell>
        </row>
        <row r="69">
          <cell r="B69">
            <v>0.40906666666666658</v>
          </cell>
        </row>
        <row r="70">
          <cell r="B70">
            <v>0.34709999999999996</v>
          </cell>
        </row>
        <row r="71">
          <cell r="B71">
            <v>0.33330000000000004</v>
          </cell>
        </row>
        <row r="72">
          <cell r="B72">
            <v>0.34323333333333328</v>
          </cell>
        </row>
        <row r="73">
          <cell r="B73">
            <v>0.3335999999999999</v>
          </cell>
        </row>
        <row r="74">
          <cell r="B74">
            <v>0.32659999999999995</v>
          </cell>
        </row>
        <row r="75">
          <cell r="B75">
            <v>0.30790000000000001</v>
          </cell>
        </row>
        <row r="76">
          <cell r="B76">
            <v>0.24633333333333332</v>
          </cell>
        </row>
        <row r="77">
          <cell r="B77">
            <v>0.18993333333333334</v>
          </cell>
        </row>
        <row r="78">
          <cell r="B78">
            <v>0.13266666666666671</v>
          </cell>
        </row>
        <row r="79">
          <cell r="B79">
            <v>7.5233333333333346E-2</v>
          </cell>
        </row>
        <row r="80">
          <cell r="B80">
            <v>5.510000000000001E-2</v>
          </cell>
        </row>
        <row r="81">
          <cell r="B81">
            <v>5.1800000000000013E-2</v>
          </cell>
        </row>
        <row r="82">
          <cell r="B82">
            <v>6.1399999999999996E-2</v>
          </cell>
        </row>
        <row r="83">
          <cell r="B83">
            <v>4.8666666666666691E-2</v>
          </cell>
        </row>
        <row r="84">
          <cell r="B84">
            <v>0.1295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"/>
  <sheetViews>
    <sheetView tabSelected="1" topLeftCell="D88" zoomScale="85" zoomScaleNormal="85" workbookViewId="0">
      <selection activeCell="N117" sqref="N117"/>
    </sheetView>
  </sheetViews>
  <sheetFormatPr baseColWidth="10" defaultColWidth="10.7890625" defaultRowHeight="12.3" x14ac:dyDescent="0.4"/>
  <cols>
    <col min="1" max="1" width="10.7890625" style="3"/>
    <col min="2" max="2" width="14.47265625" style="3" bestFit="1" customWidth="1"/>
    <col min="3" max="3" width="20.26171875" style="3" bestFit="1" customWidth="1"/>
    <col min="4" max="4" width="14.3125" style="3" bestFit="1" customWidth="1"/>
    <col min="5" max="5" width="13.3671875" style="3" bestFit="1" customWidth="1"/>
    <col min="6" max="6" width="17.734375" style="3" bestFit="1" customWidth="1"/>
    <col min="7" max="12" width="10.7890625" style="3"/>
    <col min="13" max="13" width="16.7890625" style="3" bestFit="1" customWidth="1"/>
    <col min="14" max="14" width="15.41796875" style="3" bestFit="1" customWidth="1"/>
    <col min="15" max="16384" width="10.7890625" style="3"/>
  </cols>
  <sheetData>
    <row r="1" spans="1:26" x14ac:dyDescent="0.4">
      <c r="A1" s="1" t="s">
        <v>0</v>
      </c>
      <c r="B1" s="2"/>
    </row>
    <row r="2" spans="1:26" x14ac:dyDescent="0.4">
      <c r="B2" s="4">
        <v>1</v>
      </c>
      <c r="C2" s="5">
        <v>2</v>
      </c>
      <c r="D2" s="4">
        <v>3</v>
      </c>
      <c r="E2" s="5">
        <v>4</v>
      </c>
      <c r="F2" s="4">
        <v>5</v>
      </c>
      <c r="G2" s="5">
        <v>6</v>
      </c>
      <c r="H2" s="4">
        <v>7</v>
      </c>
      <c r="I2" s="5">
        <v>8</v>
      </c>
      <c r="J2" s="4">
        <v>9</v>
      </c>
      <c r="K2" s="5">
        <v>10</v>
      </c>
      <c r="L2" s="4">
        <v>11</v>
      </c>
      <c r="M2" s="5">
        <v>12</v>
      </c>
    </row>
    <row r="3" spans="1:26" x14ac:dyDescent="0.4">
      <c r="A3" s="6" t="s">
        <v>1</v>
      </c>
      <c r="B3" s="3">
        <v>0.64900000000000002</v>
      </c>
      <c r="C3" s="3">
        <v>0.53200000000000003</v>
      </c>
      <c r="D3" s="3">
        <v>0.58899999999999997</v>
      </c>
      <c r="E3" s="3">
        <v>0.85899999999999999</v>
      </c>
      <c r="F3" s="3">
        <v>0.88700000000000001</v>
      </c>
      <c r="G3" s="3">
        <v>0.92800000000000005</v>
      </c>
      <c r="H3" s="3">
        <v>0.499</v>
      </c>
      <c r="I3" s="3">
        <v>0.501</v>
      </c>
      <c r="J3" s="3">
        <v>0.45200000000000001</v>
      </c>
      <c r="K3" s="3">
        <v>0.27600000000000002</v>
      </c>
      <c r="L3" s="3">
        <v>0.26600000000000001</v>
      </c>
      <c r="M3" s="3">
        <v>0.25600000000000001</v>
      </c>
      <c r="O3" s="3">
        <v>0.64900000000000002</v>
      </c>
      <c r="P3" s="3">
        <v>0.53200000000000003</v>
      </c>
      <c r="Q3" s="3">
        <v>0.58899999999999997</v>
      </c>
      <c r="R3" s="3">
        <v>0.85899999999999999</v>
      </c>
      <c r="S3" s="3">
        <v>0.88700000000000001</v>
      </c>
      <c r="T3" s="3">
        <v>0.92800000000000005</v>
      </c>
      <c r="U3" s="3">
        <v>0.499</v>
      </c>
      <c r="V3" s="3">
        <v>0.501</v>
      </c>
      <c r="W3" s="3">
        <v>0.45200000000000001</v>
      </c>
      <c r="X3" s="3">
        <v>0.27600000000000002</v>
      </c>
      <c r="Y3" s="3">
        <v>0.26600000000000001</v>
      </c>
      <c r="Z3" s="3">
        <v>0.25600000000000001</v>
      </c>
    </row>
    <row r="4" spans="1:26" x14ac:dyDescent="0.4">
      <c r="A4" s="6" t="s">
        <v>2</v>
      </c>
      <c r="B4" s="3">
        <v>0.52600000000000002</v>
      </c>
      <c r="C4" s="3">
        <v>0.495</v>
      </c>
      <c r="D4" s="3">
        <v>0.42899999999999999</v>
      </c>
      <c r="E4" s="3">
        <v>1.1220000000000001</v>
      </c>
      <c r="F4" s="3">
        <v>1.0940000000000001</v>
      </c>
      <c r="G4" s="3">
        <v>1.1020000000000001</v>
      </c>
      <c r="H4" s="3">
        <v>0.39900000000000002</v>
      </c>
      <c r="I4" s="3">
        <v>0.40400000000000003</v>
      </c>
      <c r="J4" s="3">
        <v>0.35799999999999998</v>
      </c>
      <c r="K4" s="3">
        <v>0.28199999999999997</v>
      </c>
      <c r="L4" s="3">
        <v>0.27600000000000002</v>
      </c>
      <c r="M4" s="3">
        <v>0.26900000000000002</v>
      </c>
      <c r="O4" s="3">
        <v>0.52600000000000002</v>
      </c>
      <c r="P4" s="3">
        <v>0.495</v>
      </c>
      <c r="Q4" s="3">
        <v>0.42899999999999999</v>
      </c>
      <c r="R4" s="3">
        <v>1.1220000000000001</v>
      </c>
      <c r="S4" s="3">
        <v>1.0940000000000001</v>
      </c>
      <c r="T4" s="3">
        <v>1.1020000000000001</v>
      </c>
      <c r="U4" s="3">
        <v>0.39900000000000002</v>
      </c>
      <c r="V4" s="3">
        <v>0.40400000000000003</v>
      </c>
      <c r="W4" s="3">
        <v>0.35799999999999998</v>
      </c>
      <c r="X4" s="3">
        <v>0.28199999999999997</v>
      </c>
      <c r="Y4" s="3">
        <v>0.27600000000000002</v>
      </c>
      <c r="Z4" s="3">
        <v>0.26900000000000002</v>
      </c>
    </row>
    <row r="5" spans="1:26" x14ac:dyDescent="0.4">
      <c r="A5" s="6" t="s">
        <v>3</v>
      </c>
      <c r="B5" s="3">
        <v>0.53700000000000003</v>
      </c>
      <c r="C5" s="3">
        <v>0.52400000000000002</v>
      </c>
      <c r="D5" s="3">
        <v>0.53200000000000003</v>
      </c>
      <c r="E5" s="3">
        <v>1.2869999999999999</v>
      </c>
      <c r="F5" s="3">
        <v>0.98299999999999998</v>
      </c>
      <c r="G5" s="3">
        <v>1.0760000000000001</v>
      </c>
      <c r="H5" s="3">
        <v>0.34100000000000003</v>
      </c>
      <c r="I5" s="3">
        <v>0.35299999999999998</v>
      </c>
      <c r="J5" s="3">
        <v>0.35899999999999999</v>
      </c>
      <c r="K5" s="3">
        <v>0.28199999999999997</v>
      </c>
      <c r="L5" s="3">
        <v>0.27700000000000002</v>
      </c>
      <c r="M5" s="3">
        <v>0.27100000000000002</v>
      </c>
      <c r="O5" s="3">
        <v>0.53700000000000003</v>
      </c>
      <c r="P5" s="3">
        <v>0.52400000000000002</v>
      </c>
      <c r="Q5" s="3">
        <v>0.53200000000000003</v>
      </c>
      <c r="R5" s="3">
        <v>1.2869999999999999</v>
      </c>
      <c r="S5" s="3">
        <v>0.98299999999999998</v>
      </c>
      <c r="T5" s="3">
        <v>1.0760000000000001</v>
      </c>
      <c r="U5" s="3">
        <v>0.34100000000000003</v>
      </c>
      <c r="V5" s="3">
        <v>0.35299999999999998</v>
      </c>
      <c r="W5" s="3">
        <v>0.35899999999999999</v>
      </c>
      <c r="X5" s="3">
        <v>0.28199999999999997</v>
      </c>
      <c r="Y5" s="3">
        <v>0.27700000000000002</v>
      </c>
      <c r="Z5" s="3">
        <v>0.27100000000000002</v>
      </c>
    </row>
    <row r="6" spans="1:26" x14ac:dyDescent="0.4">
      <c r="A6" s="6" t="s">
        <v>4</v>
      </c>
      <c r="B6" s="3">
        <v>0.47599999999999998</v>
      </c>
      <c r="C6" s="3">
        <v>0.50800000000000001</v>
      </c>
      <c r="D6" s="3">
        <v>0.42799999999999999</v>
      </c>
      <c r="E6" s="3">
        <v>1.0669999999999999</v>
      </c>
      <c r="F6" s="3">
        <v>1.141</v>
      </c>
      <c r="G6" s="3">
        <v>0.95899999999999996</v>
      </c>
      <c r="H6" s="3">
        <v>0.32500000000000001</v>
      </c>
      <c r="I6" s="3">
        <v>0.33400000000000002</v>
      </c>
      <c r="J6" s="3">
        <v>0.34</v>
      </c>
      <c r="K6" s="3">
        <v>0.28299999999999997</v>
      </c>
      <c r="L6" s="3">
        <v>0.27900000000000003</v>
      </c>
      <c r="M6" s="3">
        <v>0.26900000000000002</v>
      </c>
      <c r="O6" s="3">
        <v>0.47599999999999998</v>
      </c>
      <c r="P6" s="3">
        <v>0.50800000000000001</v>
      </c>
      <c r="Q6" s="3">
        <v>0.42799999999999999</v>
      </c>
      <c r="R6" s="3">
        <v>1.0669999999999999</v>
      </c>
      <c r="S6" s="3">
        <v>1.141</v>
      </c>
      <c r="T6" s="3">
        <v>0.95899999999999996</v>
      </c>
      <c r="U6" s="3">
        <v>0.32500000000000001</v>
      </c>
      <c r="V6" s="3">
        <v>0.33400000000000002</v>
      </c>
      <c r="W6" s="3">
        <v>0.34</v>
      </c>
      <c r="X6" s="3">
        <v>0.28299999999999997</v>
      </c>
      <c r="Y6" s="3">
        <v>0.27900000000000003</v>
      </c>
      <c r="Z6" s="3">
        <v>0.26900000000000002</v>
      </c>
    </row>
    <row r="7" spans="1:26" x14ac:dyDescent="0.4">
      <c r="A7" s="6" t="s">
        <v>5</v>
      </c>
      <c r="B7" s="3">
        <v>0.47399999999999998</v>
      </c>
      <c r="C7" s="3">
        <v>0.53200000000000003</v>
      </c>
      <c r="D7" s="3">
        <v>0.51900000000000002</v>
      </c>
      <c r="E7" s="3">
        <v>0.96799999999999997</v>
      </c>
      <c r="F7" s="3">
        <v>0.626</v>
      </c>
      <c r="G7" s="3">
        <v>1.0169999999999999</v>
      </c>
      <c r="H7" s="3">
        <v>0.314</v>
      </c>
      <c r="I7" s="3">
        <v>0.32500000000000001</v>
      </c>
      <c r="J7" s="3">
        <v>0.32700000000000001</v>
      </c>
      <c r="K7" s="3">
        <v>0.28199999999999997</v>
      </c>
      <c r="L7" s="3">
        <v>0.27900000000000003</v>
      </c>
      <c r="M7" s="3">
        <v>0.26900000000000002</v>
      </c>
      <c r="O7" s="3">
        <v>0.47399999999999998</v>
      </c>
      <c r="P7" s="3">
        <v>0.53200000000000003</v>
      </c>
      <c r="Q7" s="3">
        <v>0.51900000000000002</v>
      </c>
      <c r="R7" s="3">
        <v>0.96799999999999997</v>
      </c>
      <c r="S7" s="3">
        <v>0.626</v>
      </c>
      <c r="T7" s="3">
        <v>1.0169999999999999</v>
      </c>
      <c r="U7" s="3">
        <v>0.314</v>
      </c>
      <c r="V7" s="3">
        <v>0.32500000000000001</v>
      </c>
      <c r="W7" s="3">
        <v>0.32700000000000001</v>
      </c>
      <c r="X7" s="3">
        <v>0.28199999999999997</v>
      </c>
      <c r="Y7" s="3">
        <v>0.27900000000000003</v>
      </c>
      <c r="Z7" s="3">
        <v>0.26900000000000002</v>
      </c>
    </row>
    <row r="8" spans="1:26" x14ac:dyDescent="0.4">
      <c r="A8" s="6" t="s">
        <v>6</v>
      </c>
      <c r="B8" s="3">
        <v>0.67600000000000005</v>
      </c>
      <c r="C8" s="3">
        <v>0.60099999999999998</v>
      </c>
      <c r="D8" s="3">
        <v>0.56799999999999995</v>
      </c>
      <c r="E8" s="3">
        <v>0.89100000000000001</v>
      </c>
      <c r="F8" s="3">
        <v>0.51300000000000001</v>
      </c>
      <c r="G8" s="3">
        <v>0.57299999999999995</v>
      </c>
      <c r="H8" s="3">
        <v>0.314</v>
      </c>
      <c r="I8" s="3">
        <v>0.32500000000000001</v>
      </c>
      <c r="J8" s="3">
        <v>0.32400000000000001</v>
      </c>
      <c r="K8" s="3">
        <v>0.28100000000000003</v>
      </c>
      <c r="L8" s="3">
        <v>0.28000000000000003</v>
      </c>
      <c r="M8" s="3">
        <v>0.27200000000000002</v>
      </c>
      <c r="O8" s="3">
        <v>0.67600000000000005</v>
      </c>
      <c r="P8" s="3">
        <v>0.60099999999999998</v>
      </c>
      <c r="Q8" s="3">
        <v>0.56799999999999995</v>
      </c>
      <c r="R8" s="3">
        <v>0.89100000000000001</v>
      </c>
      <c r="S8" s="3">
        <v>0.51300000000000001</v>
      </c>
      <c r="T8" s="3">
        <v>0.57299999999999995</v>
      </c>
      <c r="U8" s="3">
        <v>0.314</v>
      </c>
      <c r="V8" s="3">
        <v>0.32500000000000001</v>
      </c>
      <c r="W8" s="3">
        <v>0.32400000000000001</v>
      </c>
      <c r="X8" s="3">
        <v>0.28100000000000003</v>
      </c>
      <c r="Y8" s="3">
        <v>0.28000000000000003</v>
      </c>
      <c r="Z8" s="3">
        <v>0.27200000000000002</v>
      </c>
    </row>
    <row r="9" spans="1:26" x14ac:dyDescent="0.4">
      <c r="A9" s="6" t="s">
        <v>7</v>
      </c>
      <c r="B9" s="3">
        <v>0.52900000000000003</v>
      </c>
      <c r="C9" s="3">
        <v>0.56000000000000005</v>
      </c>
      <c r="D9" s="3">
        <v>0.66800000000000004</v>
      </c>
      <c r="E9" s="3">
        <v>0.72799999999999998</v>
      </c>
      <c r="F9" s="3">
        <v>0.77200000000000002</v>
      </c>
      <c r="G9" s="3">
        <v>0.77700000000000002</v>
      </c>
      <c r="H9" s="3">
        <v>0.43099999999999999</v>
      </c>
      <c r="I9" s="3">
        <v>0.442</v>
      </c>
      <c r="J9" s="3">
        <v>0.442</v>
      </c>
      <c r="K9" s="3">
        <v>0.28499999999999998</v>
      </c>
      <c r="L9" s="3">
        <v>0.107</v>
      </c>
      <c r="M9" s="3">
        <v>0.11600000000000001</v>
      </c>
      <c r="O9" s="3">
        <v>0.52900000000000003</v>
      </c>
      <c r="P9" s="3">
        <v>0.56000000000000005</v>
      </c>
      <c r="Q9" s="3">
        <v>0.66800000000000004</v>
      </c>
      <c r="R9" s="3">
        <v>0.72799999999999998</v>
      </c>
      <c r="S9" s="3">
        <v>0.77200000000000002</v>
      </c>
      <c r="T9" s="3">
        <v>0.77700000000000002</v>
      </c>
      <c r="U9" s="3">
        <v>0.43099999999999999</v>
      </c>
      <c r="V9" s="3">
        <v>0.442</v>
      </c>
      <c r="W9" s="3">
        <v>0.442</v>
      </c>
      <c r="X9" s="3">
        <v>0.28499999999999998</v>
      </c>
      <c r="Y9" s="3">
        <v>0.107</v>
      </c>
      <c r="Z9" s="3">
        <v>0.11600000000000001</v>
      </c>
    </row>
    <row r="10" spans="1:26" x14ac:dyDescent="0.4">
      <c r="A10" s="6" t="s">
        <v>8</v>
      </c>
      <c r="B10" s="3">
        <v>0.96</v>
      </c>
      <c r="C10" s="3">
        <v>0.69599999999999995</v>
      </c>
      <c r="D10" s="3">
        <v>0.74</v>
      </c>
      <c r="E10" s="3">
        <v>0.80800000000000005</v>
      </c>
      <c r="F10" s="3">
        <v>0.75800000000000001</v>
      </c>
      <c r="G10" s="3">
        <v>0.70599999999999996</v>
      </c>
      <c r="H10" s="3">
        <v>0.25600000000000001</v>
      </c>
      <c r="I10" s="3">
        <v>0.26100000000000001</v>
      </c>
      <c r="J10" s="3">
        <v>0.26700000000000002</v>
      </c>
      <c r="K10" s="3">
        <v>0.27900000000000003</v>
      </c>
      <c r="L10" s="3">
        <v>0.108</v>
      </c>
      <c r="M10" s="3">
        <v>0.10299999999999999</v>
      </c>
      <c r="O10" s="3">
        <v>0.96</v>
      </c>
      <c r="P10" s="3">
        <v>0.69599999999999995</v>
      </c>
      <c r="Q10" s="3">
        <v>0.74</v>
      </c>
      <c r="R10" s="3">
        <v>0.80800000000000005</v>
      </c>
      <c r="S10" s="3">
        <v>0.75800000000000001</v>
      </c>
      <c r="T10" s="3">
        <v>0.70599999999999996</v>
      </c>
      <c r="U10" s="3">
        <v>0.25600000000000001</v>
      </c>
      <c r="V10" s="3">
        <v>0.26100000000000001</v>
      </c>
      <c r="W10" s="3">
        <v>0.26700000000000002</v>
      </c>
      <c r="X10" s="3">
        <v>0.27900000000000003</v>
      </c>
      <c r="Y10" s="3">
        <v>0.108</v>
      </c>
      <c r="Z10" s="3">
        <v>0.10299999999999999</v>
      </c>
    </row>
    <row r="11" spans="1:26" x14ac:dyDescent="0.4">
      <c r="A11" s="7"/>
    </row>
    <row r="12" spans="1:26" x14ac:dyDescent="0.4">
      <c r="A12" s="7"/>
      <c r="O12" s="3">
        <v>1.577</v>
      </c>
      <c r="P12" s="3">
        <v>1.1319999999999999</v>
      </c>
      <c r="Q12" s="3">
        <v>1.395</v>
      </c>
      <c r="R12" s="3">
        <v>2.4129999999999998</v>
      </c>
      <c r="S12" s="3">
        <v>2.4540000000000002</v>
      </c>
      <c r="T12" s="3">
        <v>2.81</v>
      </c>
      <c r="U12" s="3">
        <v>1.476</v>
      </c>
      <c r="V12" s="3">
        <v>1.593</v>
      </c>
      <c r="W12" s="3">
        <v>1.248</v>
      </c>
      <c r="X12" s="3">
        <v>0.26700000000000002</v>
      </c>
      <c r="Y12" s="3">
        <v>0.25900000000000001</v>
      </c>
      <c r="Z12" s="3">
        <v>0.248</v>
      </c>
    </row>
    <row r="13" spans="1:26" x14ac:dyDescent="0.4">
      <c r="A13" s="8" t="s">
        <v>9</v>
      </c>
      <c r="B13" s="2"/>
      <c r="O13" s="3">
        <v>1.135</v>
      </c>
      <c r="P13" s="3">
        <v>0.98599999999999999</v>
      </c>
      <c r="Q13" s="3">
        <v>0.68300000000000005</v>
      </c>
      <c r="R13" s="3">
        <v>3.3069999999999999</v>
      </c>
      <c r="S13" s="3">
        <v>3.1949999999999998</v>
      </c>
      <c r="T13" s="3">
        <v>3.18</v>
      </c>
      <c r="U13" s="3">
        <v>0.98199999999999998</v>
      </c>
      <c r="V13" s="3">
        <v>1.0269999999999999</v>
      </c>
      <c r="W13" s="3">
        <v>0.746</v>
      </c>
      <c r="X13" s="3">
        <v>0.27300000000000002</v>
      </c>
      <c r="Y13" s="3">
        <v>0.26800000000000002</v>
      </c>
      <c r="Z13" s="3">
        <v>0.26600000000000001</v>
      </c>
    </row>
    <row r="14" spans="1:26" x14ac:dyDescent="0.4">
      <c r="A14" s="7"/>
      <c r="B14" s="4">
        <v>1</v>
      </c>
      <c r="C14" s="5">
        <v>2</v>
      </c>
      <c r="D14" s="4">
        <v>3</v>
      </c>
      <c r="E14" s="5">
        <v>4</v>
      </c>
      <c r="F14" s="4">
        <v>5</v>
      </c>
      <c r="G14" s="5">
        <v>6</v>
      </c>
      <c r="H14" s="4">
        <v>7</v>
      </c>
      <c r="I14" s="5">
        <v>8</v>
      </c>
      <c r="J14" s="4">
        <v>9</v>
      </c>
      <c r="K14" s="5">
        <v>10</v>
      </c>
      <c r="L14" s="4">
        <v>11</v>
      </c>
      <c r="M14" s="5">
        <v>12</v>
      </c>
      <c r="O14" s="3">
        <v>1.1839999999999999</v>
      </c>
      <c r="P14" s="3">
        <v>1.0509999999999999</v>
      </c>
      <c r="Q14" s="3">
        <v>1.083</v>
      </c>
      <c r="R14" s="3">
        <v>3.7570000000000001</v>
      </c>
      <c r="S14" s="3">
        <v>2.835</v>
      </c>
      <c r="T14" s="3">
        <v>3.222</v>
      </c>
      <c r="U14" s="3">
        <v>0.65200000000000002</v>
      </c>
      <c r="V14" s="3">
        <v>0.67400000000000004</v>
      </c>
      <c r="W14" s="3">
        <v>0.72</v>
      </c>
      <c r="X14" s="3">
        <v>0.27600000000000002</v>
      </c>
      <c r="Y14" s="3">
        <v>0.27100000000000002</v>
      </c>
      <c r="Z14" s="3">
        <v>0.26700000000000002</v>
      </c>
    </row>
    <row r="15" spans="1:26" x14ac:dyDescent="0.4">
      <c r="A15" s="6" t="s">
        <v>1</v>
      </c>
      <c r="B15" s="3">
        <v>1.577</v>
      </c>
      <c r="C15" s="3">
        <v>1.1319999999999999</v>
      </c>
      <c r="D15" s="3">
        <v>1.395</v>
      </c>
      <c r="E15" s="3">
        <v>2.4129999999999998</v>
      </c>
      <c r="F15" s="3">
        <v>2.4540000000000002</v>
      </c>
      <c r="G15" s="3">
        <v>2.81</v>
      </c>
      <c r="H15" s="3">
        <v>1.476</v>
      </c>
      <c r="I15" s="3">
        <v>1.593</v>
      </c>
      <c r="J15" s="3">
        <v>1.248</v>
      </c>
      <c r="K15" s="3">
        <v>0.26700000000000002</v>
      </c>
      <c r="L15" s="3">
        <v>0.25900000000000001</v>
      </c>
      <c r="M15" s="3">
        <v>0.248</v>
      </c>
      <c r="O15" s="3">
        <v>0.81200000000000006</v>
      </c>
      <c r="P15" s="3">
        <v>0.96499999999999997</v>
      </c>
      <c r="Q15" s="3">
        <v>0.67300000000000004</v>
      </c>
      <c r="R15" s="3">
        <v>3.2370000000000001</v>
      </c>
      <c r="S15" s="3">
        <v>3.4529999999999998</v>
      </c>
      <c r="T15" s="3">
        <v>2.9460000000000002</v>
      </c>
      <c r="U15" s="3">
        <v>0.58299999999999996</v>
      </c>
      <c r="V15" s="3">
        <v>0.57999999999999996</v>
      </c>
      <c r="W15" s="3">
        <v>0.57099999999999995</v>
      </c>
      <c r="X15" s="3">
        <v>0.27800000000000002</v>
      </c>
      <c r="Y15" s="3">
        <v>0.27200000000000002</v>
      </c>
      <c r="Z15" s="3">
        <v>0.26500000000000001</v>
      </c>
    </row>
    <row r="16" spans="1:26" x14ac:dyDescent="0.4">
      <c r="A16" s="6" t="s">
        <v>2</v>
      </c>
      <c r="B16" s="3">
        <v>1.135</v>
      </c>
      <c r="C16" s="3">
        <v>0.98599999999999999</v>
      </c>
      <c r="D16" s="3">
        <v>0.68300000000000005</v>
      </c>
      <c r="E16" s="3">
        <v>3.3069999999999999</v>
      </c>
      <c r="F16" s="3">
        <v>3.1949999999999998</v>
      </c>
      <c r="G16" s="3">
        <v>3.18</v>
      </c>
      <c r="H16" s="3">
        <v>0.98199999999999998</v>
      </c>
      <c r="I16" s="3">
        <v>1.0269999999999999</v>
      </c>
      <c r="J16" s="3">
        <v>0.746</v>
      </c>
      <c r="K16" s="3">
        <v>0.27300000000000002</v>
      </c>
      <c r="L16" s="3">
        <v>0.26800000000000002</v>
      </c>
      <c r="M16" s="3">
        <v>0.26600000000000001</v>
      </c>
      <c r="O16" s="3">
        <v>0.88100000000000001</v>
      </c>
      <c r="P16" s="3">
        <v>1.2070000000000001</v>
      </c>
      <c r="Q16" s="3">
        <v>1.1080000000000001</v>
      </c>
      <c r="R16" s="3">
        <v>2.7690000000000001</v>
      </c>
      <c r="S16" s="3">
        <v>1.5309999999999999</v>
      </c>
      <c r="T16" s="3">
        <v>2.9940000000000002</v>
      </c>
      <c r="U16" s="3">
        <v>0.52</v>
      </c>
      <c r="V16" s="3">
        <v>0.52400000000000002</v>
      </c>
      <c r="W16" s="3">
        <v>0.54100000000000004</v>
      </c>
      <c r="X16" s="3">
        <v>0.27100000000000002</v>
      </c>
      <c r="Y16" s="3">
        <v>0.27100000000000002</v>
      </c>
      <c r="Z16" s="3">
        <v>0.26400000000000001</v>
      </c>
    </row>
    <row r="17" spans="1:27" x14ac:dyDescent="0.4">
      <c r="A17" s="6" t="s">
        <v>3</v>
      </c>
      <c r="B17" s="3">
        <v>1.1839999999999999</v>
      </c>
      <c r="C17" s="3">
        <v>1.0509999999999999</v>
      </c>
      <c r="D17" s="3">
        <v>1.083</v>
      </c>
      <c r="E17" s="3">
        <v>3.7570000000000001</v>
      </c>
      <c r="F17" s="3">
        <v>2.835</v>
      </c>
      <c r="G17" s="3">
        <v>3.222</v>
      </c>
      <c r="H17" s="3">
        <v>0.65200000000000002</v>
      </c>
      <c r="I17" s="3">
        <v>0.67400000000000004</v>
      </c>
      <c r="J17" s="3">
        <v>0.72</v>
      </c>
      <c r="K17" s="3">
        <v>0.27600000000000002</v>
      </c>
      <c r="L17" s="3">
        <v>0.27100000000000002</v>
      </c>
      <c r="M17" s="3">
        <v>0.26700000000000002</v>
      </c>
      <c r="O17" s="3">
        <v>1.6459999999999999</v>
      </c>
      <c r="P17" s="3">
        <v>1.272</v>
      </c>
      <c r="Q17" s="3">
        <v>1.1619999999999999</v>
      </c>
      <c r="R17" s="3">
        <v>2.4590000000000001</v>
      </c>
      <c r="S17" s="3">
        <v>1.1220000000000001</v>
      </c>
      <c r="T17" s="3">
        <v>1.4750000000000001</v>
      </c>
      <c r="U17" s="3">
        <v>0.55100000000000005</v>
      </c>
      <c r="V17" s="3">
        <v>0.54200000000000004</v>
      </c>
      <c r="W17" s="3">
        <v>0.52600000000000002</v>
      </c>
      <c r="X17" s="3">
        <v>0.27300000000000002</v>
      </c>
      <c r="Y17" s="3">
        <v>0.27200000000000002</v>
      </c>
      <c r="Z17" s="3">
        <v>0.26600000000000001</v>
      </c>
    </row>
    <row r="18" spans="1:27" x14ac:dyDescent="0.4">
      <c r="A18" s="6" t="s">
        <v>4</v>
      </c>
      <c r="B18" s="3">
        <v>0.81200000000000006</v>
      </c>
      <c r="C18" s="3">
        <v>0.96499999999999997</v>
      </c>
      <c r="D18" s="3">
        <v>0.67300000000000004</v>
      </c>
      <c r="E18" s="3">
        <v>3.2370000000000001</v>
      </c>
      <c r="F18" s="3">
        <v>3.4529999999999998</v>
      </c>
      <c r="G18" s="3">
        <v>2.9460000000000002</v>
      </c>
      <c r="H18" s="3">
        <v>0.58299999999999996</v>
      </c>
      <c r="I18" s="3">
        <v>0.57999999999999996</v>
      </c>
      <c r="J18" s="3">
        <v>0.57099999999999995</v>
      </c>
      <c r="K18" s="3">
        <v>0.27800000000000002</v>
      </c>
      <c r="L18" s="3">
        <v>0.27200000000000002</v>
      </c>
      <c r="M18" s="3">
        <v>0.26500000000000001</v>
      </c>
      <c r="O18" s="3">
        <v>1.1950000000000001</v>
      </c>
      <c r="P18" s="3">
        <v>1.24</v>
      </c>
      <c r="Q18" s="3">
        <v>1.5229999999999999</v>
      </c>
      <c r="R18" s="3">
        <v>1.895</v>
      </c>
      <c r="S18" s="3">
        <v>2.129</v>
      </c>
      <c r="T18" s="3">
        <v>2.3149999999999999</v>
      </c>
      <c r="U18" s="3">
        <v>1.1579999999999999</v>
      </c>
      <c r="V18" s="3">
        <v>1.18</v>
      </c>
      <c r="W18" s="3">
        <v>1.196</v>
      </c>
      <c r="X18" s="3">
        <v>0.28000000000000003</v>
      </c>
      <c r="Y18" s="3">
        <v>0.114</v>
      </c>
      <c r="Z18" s="3">
        <v>0.123</v>
      </c>
    </row>
    <row r="19" spans="1:27" x14ac:dyDescent="0.4">
      <c r="A19" s="6" t="s">
        <v>5</v>
      </c>
      <c r="B19" s="3">
        <v>0.88100000000000001</v>
      </c>
      <c r="C19" s="3">
        <v>1.2070000000000001</v>
      </c>
      <c r="D19" s="3">
        <v>1.1080000000000001</v>
      </c>
      <c r="E19" s="3">
        <v>2.7690000000000001</v>
      </c>
      <c r="F19" s="3">
        <v>1.5309999999999999</v>
      </c>
      <c r="G19" s="3">
        <v>2.9940000000000002</v>
      </c>
      <c r="H19" s="3">
        <v>0.52</v>
      </c>
      <c r="I19" s="3">
        <v>0.52400000000000002</v>
      </c>
      <c r="J19" s="3">
        <v>0.54100000000000004</v>
      </c>
      <c r="K19" s="3">
        <v>0.27100000000000002</v>
      </c>
      <c r="L19" s="3">
        <v>0.27100000000000002</v>
      </c>
      <c r="M19" s="3">
        <v>0.26400000000000001</v>
      </c>
      <c r="O19" s="3">
        <v>2.7130000000000001</v>
      </c>
      <c r="P19" s="3">
        <v>1.6819999999999999</v>
      </c>
      <c r="Q19" s="3">
        <v>1.873</v>
      </c>
      <c r="R19" s="3">
        <v>2.3149999999999999</v>
      </c>
      <c r="S19" s="3">
        <v>2.2240000000000002</v>
      </c>
      <c r="T19" s="3">
        <v>2.2360000000000002</v>
      </c>
      <c r="U19" s="3">
        <v>0.255</v>
      </c>
      <c r="V19" s="3">
        <v>0.25800000000000001</v>
      </c>
      <c r="W19" s="3">
        <v>0.26300000000000001</v>
      </c>
      <c r="X19" s="3">
        <v>0.27600000000000002</v>
      </c>
      <c r="Y19" s="3">
        <v>0.115</v>
      </c>
      <c r="Z19" s="3">
        <v>0.112</v>
      </c>
    </row>
    <row r="20" spans="1:27" x14ac:dyDescent="0.4">
      <c r="A20" s="6" t="s">
        <v>6</v>
      </c>
      <c r="B20" s="3">
        <v>1.6459999999999999</v>
      </c>
      <c r="C20" s="3">
        <v>1.272</v>
      </c>
      <c r="D20" s="3">
        <v>1.1619999999999999</v>
      </c>
      <c r="E20" s="3">
        <v>2.4590000000000001</v>
      </c>
      <c r="F20" s="3">
        <v>1.1220000000000001</v>
      </c>
      <c r="G20" s="3">
        <v>1.4750000000000001</v>
      </c>
      <c r="H20" s="3">
        <v>0.55100000000000005</v>
      </c>
      <c r="I20" s="3">
        <v>0.54200000000000004</v>
      </c>
      <c r="J20" s="3">
        <v>0.52600000000000002</v>
      </c>
      <c r="K20" s="3">
        <v>0.27300000000000002</v>
      </c>
      <c r="L20" s="3">
        <v>0.27200000000000002</v>
      </c>
      <c r="M20" s="3">
        <v>0.26600000000000001</v>
      </c>
    </row>
    <row r="21" spans="1:27" x14ac:dyDescent="0.4">
      <c r="A21" s="6" t="s">
        <v>7</v>
      </c>
      <c r="B21" s="3">
        <v>1.1950000000000001</v>
      </c>
      <c r="C21" s="3">
        <v>1.24</v>
      </c>
      <c r="D21" s="3">
        <v>1.5229999999999999</v>
      </c>
      <c r="E21" s="3">
        <v>1.895</v>
      </c>
      <c r="F21" s="3">
        <v>2.129</v>
      </c>
      <c r="G21" s="3">
        <v>2.3149999999999999</v>
      </c>
      <c r="H21" s="3">
        <v>1.1579999999999999</v>
      </c>
      <c r="I21" s="3">
        <v>1.18</v>
      </c>
      <c r="J21" s="3">
        <v>1.196</v>
      </c>
      <c r="K21" s="3">
        <v>0.28000000000000003</v>
      </c>
      <c r="L21" s="3">
        <v>0.114</v>
      </c>
      <c r="M21" s="3">
        <v>0.123</v>
      </c>
    </row>
    <row r="22" spans="1:27" x14ac:dyDescent="0.4">
      <c r="A22" s="6" t="s">
        <v>8</v>
      </c>
      <c r="B22" s="3">
        <v>2.7130000000000001</v>
      </c>
      <c r="C22" s="3">
        <v>1.6819999999999999</v>
      </c>
      <c r="D22" s="3">
        <v>1.873</v>
      </c>
      <c r="E22" s="3">
        <v>2.3149999999999999</v>
      </c>
      <c r="F22" s="3">
        <v>2.2240000000000002</v>
      </c>
      <c r="G22" s="3">
        <v>2.2360000000000002</v>
      </c>
      <c r="H22" s="3">
        <v>0.255</v>
      </c>
      <c r="I22" s="3">
        <v>0.25800000000000001</v>
      </c>
      <c r="J22" s="3">
        <v>0.26300000000000001</v>
      </c>
      <c r="K22" s="3">
        <v>0.27600000000000002</v>
      </c>
      <c r="L22" s="3">
        <v>0.115</v>
      </c>
      <c r="M22" s="3">
        <v>0.112</v>
      </c>
    </row>
    <row r="25" spans="1:27" x14ac:dyDescent="0.4">
      <c r="A25" s="8" t="s">
        <v>10</v>
      </c>
      <c r="B25" s="8"/>
      <c r="O25" s="8" t="s">
        <v>10</v>
      </c>
      <c r="P25" s="8"/>
    </row>
    <row r="26" spans="1:27" x14ac:dyDescent="0.4">
      <c r="B26" s="4">
        <v>1</v>
      </c>
      <c r="C26" s="5">
        <v>2</v>
      </c>
      <c r="D26" s="4">
        <v>3</v>
      </c>
      <c r="E26" s="5">
        <v>4</v>
      </c>
      <c r="F26" s="4">
        <v>5</v>
      </c>
      <c r="G26" s="5">
        <v>6</v>
      </c>
      <c r="H26" s="4">
        <v>7</v>
      </c>
      <c r="I26" s="5">
        <v>8</v>
      </c>
      <c r="J26" s="4">
        <v>9</v>
      </c>
      <c r="K26" s="5">
        <v>10</v>
      </c>
      <c r="L26" s="4">
        <v>11</v>
      </c>
      <c r="M26" s="5">
        <v>12</v>
      </c>
      <c r="P26" s="4">
        <v>1</v>
      </c>
      <c r="Q26" s="5">
        <v>2</v>
      </c>
      <c r="R26" s="4">
        <v>3</v>
      </c>
      <c r="S26" s="5">
        <v>4</v>
      </c>
      <c r="T26" s="4">
        <v>5</v>
      </c>
      <c r="U26" s="5">
        <v>6</v>
      </c>
      <c r="V26" s="4">
        <v>7</v>
      </c>
      <c r="W26" s="5">
        <v>8</v>
      </c>
      <c r="X26" s="4">
        <v>9</v>
      </c>
      <c r="Y26" s="5">
        <v>10</v>
      </c>
      <c r="Z26" s="4">
        <v>11</v>
      </c>
      <c r="AA26" s="5">
        <v>12</v>
      </c>
    </row>
    <row r="27" spans="1:27" x14ac:dyDescent="0.4">
      <c r="A27" s="6" t="s">
        <v>1</v>
      </c>
      <c r="B27" s="3">
        <f>B15-B3</f>
        <v>0.92799999999999994</v>
      </c>
      <c r="C27" s="3">
        <f t="shared" ref="B27:N34" si="0">C15-C3</f>
        <v>0.59999999999999987</v>
      </c>
      <c r="D27" s="3">
        <f t="shared" si="0"/>
        <v>0.80600000000000005</v>
      </c>
      <c r="E27" s="3">
        <f t="shared" si="0"/>
        <v>1.5539999999999998</v>
      </c>
      <c r="F27" s="3">
        <f t="shared" si="0"/>
        <v>1.5670000000000002</v>
      </c>
      <c r="G27" s="3">
        <f t="shared" si="0"/>
        <v>1.8820000000000001</v>
      </c>
      <c r="H27" s="3">
        <f t="shared" si="0"/>
        <v>0.97699999999999998</v>
      </c>
      <c r="I27" s="3">
        <f t="shared" si="0"/>
        <v>1.0920000000000001</v>
      </c>
      <c r="J27" s="3">
        <f t="shared" si="0"/>
        <v>0.79600000000000004</v>
      </c>
      <c r="K27" s="3">
        <f t="shared" si="0"/>
        <v>-9.000000000000008E-3</v>
      </c>
      <c r="L27" s="3">
        <f t="shared" si="0"/>
        <v>-7.0000000000000062E-3</v>
      </c>
      <c r="M27" s="3">
        <f t="shared" si="0"/>
        <v>-8.0000000000000071E-3</v>
      </c>
      <c r="O27" s="6" t="s">
        <v>1</v>
      </c>
      <c r="P27" s="3">
        <v>0.92799999999999994</v>
      </c>
      <c r="Q27" s="3">
        <v>0.59999999999999987</v>
      </c>
      <c r="R27" s="3">
        <v>0.80600000000000005</v>
      </c>
      <c r="S27" s="3">
        <v>1.5539999999999998</v>
      </c>
      <c r="T27" s="3">
        <v>1.5670000000000002</v>
      </c>
      <c r="U27" s="3">
        <v>1.8820000000000001</v>
      </c>
      <c r="V27" s="3">
        <v>0.97699999999999998</v>
      </c>
      <c r="W27" s="3">
        <v>1.0920000000000001</v>
      </c>
      <c r="X27" s="3">
        <v>0.79600000000000004</v>
      </c>
      <c r="Y27" s="3">
        <v>-9.000000000000008E-3</v>
      </c>
      <c r="Z27" s="3">
        <v>-7.0000000000000062E-3</v>
      </c>
      <c r="AA27" s="3">
        <v>-8.0000000000000071E-3</v>
      </c>
    </row>
    <row r="28" spans="1:27" x14ac:dyDescent="0.4">
      <c r="A28" s="6" t="s">
        <v>2</v>
      </c>
      <c r="B28" s="3">
        <f t="shared" si="0"/>
        <v>0.60899999999999999</v>
      </c>
      <c r="C28" s="3">
        <f t="shared" si="0"/>
        <v>0.49099999999999999</v>
      </c>
      <c r="D28" s="3">
        <f t="shared" si="0"/>
        <v>0.25400000000000006</v>
      </c>
      <c r="E28" s="3">
        <f t="shared" si="0"/>
        <v>2.1849999999999996</v>
      </c>
      <c r="F28" s="3">
        <f t="shared" si="0"/>
        <v>2.101</v>
      </c>
      <c r="G28" s="3">
        <f t="shared" si="0"/>
        <v>2.0780000000000003</v>
      </c>
      <c r="H28" s="3">
        <f t="shared" si="0"/>
        <v>0.58299999999999996</v>
      </c>
      <c r="I28" s="3">
        <f t="shared" si="0"/>
        <v>0.62299999999999989</v>
      </c>
      <c r="J28" s="3">
        <f t="shared" si="0"/>
        <v>0.38800000000000001</v>
      </c>
      <c r="K28" s="3">
        <f t="shared" si="0"/>
        <v>-8.9999999999999525E-3</v>
      </c>
      <c r="L28" s="3">
        <f t="shared" si="0"/>
        <v>-8.0000000000000071E-3</v>
      </c>
      <c r="M28" s="3">
        <f t="shared" si="0"/>
        <v>-3.0000000000000027E-3</v>
      </c>
      <c r="O28" s="6" t="s">
        <v>2</v>
      </c>
      <c r="P28" s="3">
        <v>0.60899999999999999</v>
      </c>
      <c r="Q28" s="3">
        <v>0.49099999999999999</v>
      </c>
      <c r="R28" s="3">
        <v>0.25400000000000006</v>
      </c>
      <c r="S28" s="3">
        <v>2.1849999999999996</v>
      </c>
      <c r="T28" s="3">
        <v>2.101</v>
      </c>
      <c r="U28" s="3">
        <v>2.0780000000000003</v>
      </c>
      <c r="V28" s="3">
        <v>0.58299999999999996</v>
      </c>
      <c r="W28" s="3">
        <v>0.62299999999999989</v>
      </c>
      <c r="X28" s="3">
        <v>0.38800000000000001</v>
      </c>
      <c r="Y28" s="3">
        <v>-8.9999999999999525E-3</v>
      </c>
      <c r="Z28" s="3">
        <v>-8.0000000000000071E-3</v>
      </c>
      <c r="AA28" s="3">
        <v>-3.0000000000000027E-3</v>
      </c>
    </row>
    <row r="29" spans="1:27" x14ac:dyDescent="0.4">
      <c r="A29" s="6" t="s">
        <v>3</v>
      </c>
      <c r="B29" s="3">
        <f t="shared" si="0"/>
        <v>0.64699999999999991</v>
      </c>
      <c r="C29" s="3">
        <f t="shared" si="0"/>
        <v>0.52699999999999991</v>
      </c>
      <c r="D29" s="3">
        <f t="shared" si="0"/>
        <v>0.55099999999999993</v>
      </c>
      <c r="E29" s="3">
        <f t="shared" si="0"/>
        <v>2.4700000000000002</v>
      </c>
      <c r="F29" s="3">
        <f t="shared" si="0"/>
        <v>1.8519999999999999</v>
      </c>
      <c r="G29" s="3">
        <f t="shared" si="0"/>
        <v>2.1459999999999999</v>
      </c>
      <c r="H29" s="3">
        <f t="shared" si="0"/>
        <v>0.311</v>
      </c>
      <c r="I29" s="3">
        <f t="shared" si="0"/>
        <v>0.32100000000000006</v>
      </c>
      <c r="J29" s="3">
        <f t="shared" si="0"/>
        <v>0.36099999999999999</v>
      </c>
      <c r="K29" s="3">
        <f t="shared" si="0"/>
        <v>-5.9999999999999498E-3</v>
      </c>
      <c r="L29" s="3">
        <f t="shared" si="0"/>
        <v>-6.0000000000000053E-3</v>
      </c>
      <c r="M29" s="3">
        <f t="shared" si="0"/>
        <v>-4.0000000000000036E-3</v>
      </c>
      <c r="O29" s="6" t="s">
        <v>3</v>
      </c>
      <c r="P29" s="3">
        <v>0.64699999999999991</v>
      </c>
      <c r="Q29" s="3">
        <v>0.52699999999999991</v>
      </c>
      <c r="R29" s="3">
        <v>0.55099999999999993</v>
      </c>
      <c r="S29" s="3">
        <v>2.4700000000000002</v>
      </c>
      <c r="T29" s="3">
        <v>1.8519999999999999</v>
      </c>
      <c r="U29" s="3">
        <v>2.1459999999999999</v>
      </c>
      <c r="V29" s="3">
        <v>0.311</v>
      </c>
      <c r="W29" s="3">
        <v>0.32100000000000006</v>
      </c>
      <c r="X29" s="3">
        <v>0.36099999999999999</v>
      </c>
      <c r="Y29" s="3">
        <v>-5.9999999999999498E-3</v>
      </c>
      <c r="Z29" s="3">
        <v>-6.0000000000000053E-3</v>
      </c>
      <c r="AA29" s="3">
        <v>-4.0000000000000036E-3</v>
      </c>
    </row>
    <row r="30" spans="1:27" x14ac:dyDescent="0.4">
      <c r="A30" s="6" t="s">
        <v>4</v>
      </c>
      <c r="B30" s="3">
        <f t="shared" si="0"/>
        <v>0.33600000000000008</v>
      </c>
      <c r="C30" s="3">
        <f t="shared" si="0"/>
        <v>0.45699999999999996</v>
      </c>
      <c r="D30" s="3">
        <f t="shared" si="0"/>
        <v>0.24500000000000005</v>
      </c>
      <c r="E30" s="3">
        <f t="shared" si="0"/>
        <v>2.17</v>
      </c>
      <c r="F30" s="3">
        <f t="shared" si="0"/>
        <v>2.3119999999999998</v>
      </c>
      <c r="G30" s="3">
        <f t="shared" si="0"/>
        <v>1.9870000000000001</v>
      </c>
      <c r="H30" s="3">
        <f t="shared" si="0"/>
        <v>0.25799999999999995</v>
      </c>
      <c r="I30" s="3">
        <f t="shared" si="0"/>
        <v>0.24599999999999994</v>
      </c>
      <c r="J30" s="3">
        <f t="shared" si="0"/>
        <v>0.23099999999999993</v>
      </c>
      <c r="K30" s="3">
        <f t="shared" si="0"/>
        <v>-4.9999999999999489E-3</v>
      </c>
      <c r="L30" s="3">
        <f t="shared" si="0"/>
        <v>-7.0000000000000062E-3</v>
      </c>
      <c r="M30" s="3">
        <f t="shared" si="0"/>
        <v>-4.0000000000000036E-3</v>
      </c>
      <c r="O30" s="6" t="s">
        <v>4</v>
      </c>
      <c r="P30" s="3">
        <v>0.33600000000000008</v>
      </c>
      <c r="Q30" s="3">
        <v>0.45699999999999996</v>
      </c>
      <c r="R30" s="3">
        <v>0.24500000000000005</v>
      </c>
      <c r="S30" s="3">
        <v>2.17</v>
      </c>
      <c r="T30" s="3">
        <v>2.3119999999999998</v>
      </c>
      <c r="U30" s="3">
        <v>1.9870000000000001</v>
      </c>
      <c r="V30" s="3">
        <v>0.25799999999999995</v>
      </c>
      <c r="W30" s="3">
        <v>0.24599999999999994</v>
      </c>
      <c r="X30" s="3">
        <v>0.23099999999999993</v>
      </c>
      <c r="Y30" s="3">
        <v>-4.9999999999999489E-3</v>
      </c>
      <c r="Z30" s="3">
        <v>-7.0000000000000062E-3</v>
      </c>
      <c r="AA30" s="3">
        <v>-4.0000000000000036E-3</v>
      </c>
    </row>
    <row r="31" spans="1:27" x14ac:dyDescent="0.4">
      <c r="A31" s="6" t="s">
        <v>5</v>
      </c>
      <c r="B31" s="3">
        <f t="shared" si="0"/>
        <v>0.40700000000000003</v>
      </c>
      <c r="C31" s="3">
        <f t="shared" si="0"/>
        <v>0.67500000000000004</v>
      </c>
      <c r="D31" s="3">
        <f t="shared" si="0"/>
        <v>0.58900000000000008</v>
      </c>
      <c r="E31" s="3">
        <f t="shared" si="0"/>
        <v>1.8010000000000002</v>
      </c>
      <c r="F31" s="3">
        <f t="shared" si="0"/>
        <v>0.90499999999999992</v>
      </c>
      <c r="G31" s="3">
        <f t="shared" si="0"/>
        <v>1.9770000000000003</v>
      </c>
      <c r="H31" s="3">
        <f t="shared" si="0"/>
        <v>0.20600000000000002</v>
      </c>
      <c r="I31" s="3">
        <f t="shared" si="0"/>
        <v>0.19900000000000001</v>
      </c>
      <c r="J31" s="3">
        <f t="shared" si="0"/>
        <v>0.21400000000000002</v>
      </c>
      <c r="K31" s="3">
        <f t="shared" si="0"/>
        <v>-1.0999999999999954E-2</v>
      </c>
      <c r="L31" s="3">
        <f t="shared" si="0"/>
        <v>-8.0000000000000071E-3</v>
      </c>
      <c r="M31" s="3">
        <f t="shared" si="0"/>
        <v>-5.0000000000000044E-3</v>
      </c>
      <c r="O31" s="6" t="s">
        <v>5</v>
      </c>
      <c r="P31" s="3">
        <v>0.40700000000000003</v>
      </c>
      <c r="Q31" s="3">
        <v>0.67500000000000004</v>
      </c>
      <c r="R31" s="3">
        <v>0.58900000000000008</v>
      </c>
      <c r="S31" s="3">
        <v>1.8010000000000002</v>
      </c>
      <c r="T31" s="3">
        <v>0.90499999999999992</v>
      </c>
      <c r="U31" s="3">
        <v>1.9770000000000003</v>
      </c>
      <c r="V31" s="3">
        <v>0.20600000000000002</v>
      </c>
      <c r="W31" s="3">
        <v>0.19900000000000001</v>
      </c>
      <c r="X31" s="3">
        <v>0.21400000000000002</v>
      </c>
      <c r="Y31" s="3">
        <v>-1.0999999999999954E-2</v>
      </c>
      <c r="Z31" s="3">
        <v>-8.0000000000000071E-3</v>
      </c>
      <c r="AA31" s="3">
        <v>-5.0000000000000044E-3</v>
      </c>
    </row>
    <row r="32" spans="1:27" x14ac:dyDescent="0.4">
      <c r="A32" s="6" t="s">
        <v>6</v>
      </c>
      <c r="B32" s="3">
        <f t="shared" si="0"/>
        <v>0.96999999999999986</v>
      </c>
      <c r="C32" s="3">
        <f t="shared" si="0"/>
        <v>0.67100000000000004</v>
      </c>
      <c r="D32" s="3">
        <f t="shared" si="0"/>
        <v>0.59399999999999997</v>
      </c>
      <c r="E32" s="3">
        <f t="shared" si="0"/>
        <v>1.5680000000000001</v>
      </c>
      <c r="F32" s="3">
        <f t="shared" si="0"/>
        <v>0.6090000000000001</v>
      </c>
      <c r="G32" s="3">
        <f t="shared" si="0"/>
        <v>0.90200000000000014</v>
      </c>
      <c r="H32" s="3">
        <f t="shared" si="0"/>
        <v>0.23700000000000004</v>
      </c>
      <c r="I32" s="3">
        <f t="shared" si="0"/>
        <v>0.21700000000000003</v>
      </c>
      <c r="J32" s="3">
        <f t="shared" si="0"/>
        <v>0.20200000000000001</v>
      </c>
      <c r="K32" s="3">
        <f t="shared" si="0"/>
        <v>-8.0000000000000071E-3</v>
      </c>
      <c r="L32" s="3">
        <f t="shared" si="0"/>
        <v>-8.0000000000000071E-3</v>
      </c>
      <c r="M32" s="3">
        <f t="shared" si="0"/>
        <v>-6.0000000000000053E-3</v>
      </c>
      <c r="O32" s="6" t="s">
        <v>6</v>
      </c>
      <c r="P32" s="3">
        <v>0.96999999999999986</v>
      </c>
      <c r="Q32" s="3">
        <v>0.67100000000000004</v>
      </c>
      <c r="R32" s="3">
        <v>0.59399999999999997</v>
      </c>
      <c r="S32" s="3">
        <v>1.5680000000000001</v>
      </c>
      <c r="T32" s="3">
        <v>0.6090000000000001</v>
      </c>
      <c r="U32" s="3">
        <v>0.90200000000000014</v>
      </c>
      <c r="V32" s="3">
        <v>0.23700000000000004</v>
      </c>
      <c r="W32" s="3">
        <v>0.21700000000000003</v>
      </c>
      <c r="X32" s="3">
        <v>0.20200000000000001</v>
      </c>
      <c r="Y32" s="3">
        <v>-8.0000000000000071E-3</v>
      </c>
      <c r="Z32" s="3">
        <v>-8.0000000000000071E-3</v>
      </c>
      <c r="AA32" s="3">
        <v>-6.0000000000000053E-3</v>
      </c>
    </row>
    <row r="33" spans="1:27" x14ac:dyDescent="0.4">
      <c r="A33" s="6" t="s">
        <v>7</v>
      </c>
      <c r="B33" s="3">
        <f t="shared" si="0"/>
        <v>0.66600000000000004</v>
      </c>
      <c r="C33" s="3">
        <f t="shared" si="0"/>
        <v>0.67999999999999994</v>
      </c>
      <c r="D33" s="3">
        <f t="shared" si="0"/>
        <v>0.85499999999999987</v>
      </c>
      <c r="E33" s="3">
        <f t="shared" si="0"/>
        <v>1.167</v>
      </c>
      <c r="F33" s="3">
        <f t="shared" si="0"/>
        <v>1.357</v>
      </c>
      <c r="G33" s="3">
        <f t="shared" si="0"/>
        <v>1.5379999999999998</v>
      </c>
      <c r="H33" s="3">
        <f t="shared" si="0"/>
        <v>0.72699999999999987</v>
      </c>
      <c r="I33" s="3">
        <f t="shared" si="0"/>
        <v>0.73799999999999999</v>
      </c>
      <c r="J33" s="3">
        <f t="shared" si="0"/>
        <v>0.754</v>
      </c>
      <c r="K33" s="3">
        <f t="shared" si="0"/>
        <v>-4.9999999999999489E-3</v>
      </c>
      <c r="L33" s="3">
        <f t="shared" si="0"/>
        <v>7.0000000000000062E-3</v>
      </c>
      <c r="M33" s="3">
        <f t="shared" si="0"/>
        <v>6.9999999999999923E-3</v>
      </c>
      <c r="O33" s="6" t="s">
        <v>7</v>
      </c>
      <c r="P33" s="3">
        <v>0.66600000000000004</v>
      </c>
      <c r="Q33" s="3">
        <v>0.67999999999999994</v>
      </c>
      <c r="R33" s="3">
        <v>0.85499999999999987</v>
      </c>
      <c r="S33" s="3">
        <v>1.167</v>
      </c>
      <c r="T33" s="3">
        <v>1.357</v>
      </c>
      <c r="U33" s="3">
        <v>1.5379999999999998</v>
      </c>
      <c r="V33" s="3">
        <v>0.72699999999999987</v>
      </c>
      <c r="W33" s="3">
        <v>0.73799999999999999</v>
      </c>
      <c r="X33" s="3">
        <v>0.754</v>
      </c>
      <c r="Y33" s="3">
        <v>-4.9999999999999489E-3</v>
      </c>
      <c r="Z33" s="3">
        <v>7.0000000000000062E-3</v>
      </c>
      <c r="AA33" s="3">
        <v>6.9999999999999923E-3</v>
      </c>
    </row>
    <row r="34" spans="1:27" x14ac:dyDescent="0.4">
      <c r="A34" s="6" t="s">
        <v>8</v>
      </c>
      <c r="B34" s="3">
        <f t="shared" si="0"/>
        <v>1.7530000000000001</v>
      </c>
      <c r="C34" s="3">
        <f t="shared" si="0"/>
        <v>0.98599999999999999</v>
      </c>
      <c r="D34" s="3">
        <f t="shared" si="0"/>
        <v>1.133</v>
      </c>
      <c r="E34" s="3">
        <f t="shared" si="0"/>
        <v>1.5069999999999999</v>
      </c>
      <c r="F34" s="3">
        <f t="shared" si="0"/>
        <v>1.4660000000000002</v>
      </c>
      <c r="G34" s="3">
        <f t="shared" si="0"/>
        <v>1.5300000000000002</v>
      </c>
      <c r="H34" s="3">
        <f t="shared" si="0"/>
        <v>-1.0000000000000009E-3</v>
      </c>
      <c r="I34" s="3">
        <f t="shared" si="0"/>
        <v>-3.0000000000000027E-3</v>
      </c>
      <c r="J34" s="3">
        <f t="shared" si="0"/>
        <v>-4.0000000000000036E-3</v>
      </c>
      <c r="K34" s="3">
        <f t="shared" si="0"/>
        <v>-3.0000000000000027E-3</v>
      </c>
      <c r="L34" s="3">
        <f t="shared" si="0"/>
        <v>7.0000000000000062E-3</v>
      </c>
      <c r="M34" s="3">
        <f t="shared" si="0"/>
        <v>9.000000000000008E-3</v>
      </c>
      <c r="O34" s="6" t="s">
        <v>8</v>
      </c>
      <c r="P34" s="3">
        <v>1.7530000000000001</v>
      </c>
      <c r="Q34" s="3">
        <v>0.98599999999999999</v>
      </c>
      <c r="R34" s="3">
        <v>1.133</v>
      </c>
      <c r="S34" s="3">
        <v>1.5069999999999999</v>
      </c>
      <c r="T34" s="3">
        <v>1.4660000000000002</v>
      </c>
      <c r="U34" s="3">
        <v>1.5300000000000002</v>
      </c>
      <c r="V34" s="3">
        <v>-1.0000000000000009E-3</v>
      </c>
      <c r="W34" s="3">
        <v>-3.0000000000000027E-3</v>
      </c>
      <c r="X34" s="3">
        <v>-4.0000000000000036E-3</v>
      </c>
      <c r="Y34" s="3">
        <v>-3.0000000000000027E-3</v>
      </c>
      <c r="Z34" s="3">
        <v>7.0000000000000062E-3</v>
      </c>
      <c r="AA34" s="3">
        <v>9.000000000000008E-3</v>
      </c>
    </row>
    <row r="36" spans="1:27" x14ac:dyDescent="0.4">
      <c r="A36" s="9" t="s">
        <v>11</v>
      </c>
      <c r="B36" s="9"/>
      <c r="C36" s="9" t="s">
        <v>11</v>
      </c>
      <c r="D36" s="10" t="s">
        <v>12</v>
      </c>
      <c r="F36" s="9" t="s">
        <v>11</v>
      </c>
      <c r="G36" s="10" t="s">
        <v>12</v>
      </c>
      <c r="I36" s="9" t="s">
        <v>11</v>
      </c>
      <c r="J36" s="10" t="s">
        <v>12</v>
      </c>
      <c r="L36" s="9" t="s">
        <v>11</v>
      </c>
      <c r="M36" s="10" t="s">
        <v>12</v>
      </c>
      <c r="O36" s="8" t="s">
        <v>11</v>
      </c>
      <c r="P36" s="8"/>
    </row>
    <row r="37" spans="1:27" x14ac:dyDescent="0.4">
      <c r="B37" s="4">
        <v>1</v>
      </c>
      <c r="C37" s="5">
        <v>2</v>
      </c>
      <c r="D37" s="11">
        <v>3</v>
      </c>
      <c r="E37" s="5">
        <v>4</v>
      </c>
      <c r="F37" s="4">
        <v>5</v>
      </c>
      <c r="G37" s="12">
        <v>6</v>
      </c>
      <c r="H37" s="4">
        <v>7</v>
      </c>
      <c r="I37" s="5">
        <v>8</v>
      </c>
      <c r="J37" s="11">
        <v>9</v>
      </c>
      <c r="K37" s="5">
        <v>10</v>
      </c>
      <c r="L37" s="4">
        <v>11</v>
      </c>
      <c r="M37" s="5">
        <v>12</v>
      </c>
      <c r="P37" s="4">
        <v>1</v>
      </c>
      <c r="Q37" s="5">
        <v>2</v>
      </c>
      <c r="R37" s="11">
        <v>3</v>
      </c>
      <c r="S37" s="5">
        <v>4</v>
      </c>
      <c r="T37" s="4">
        <v>5</v>
      </c>
      <c r="U37" s="12">
        <v>6</v>
      </c>
      <c r="V37" s="4">
        <v>7</v>
      </c>
      <c r="W37" s="5">
        <v>8</v>
      </c>
      <c r="X37" s="11">
        <v>9</v>
      </c>
      <c r="Y37" s="5">
        <v>10</v>
      </c>
      <c r="Z37" s="4">
        <v>11</v>
      </c>
      <c r="AA37" s="5">
        <v>12</v>
      </c>
    </row>
    <row r="38" spans="1:27" x14ac:dyDescent="0.4">
      <c r="A38" s="6" t="s">
        <v>1</v>
      </c>
      <c r="C38" s="13">
        <f>AVERAGE(B27,D27)</f>
        <v>0.86699999999999999</v>
      </c>
      <c r="D38" s="13"/>
      <c r="E38" s="13"/>
      <c r="F38" s="13">
        <f>AVERAGE(E27:G27)</f>
        <v>1.6676666666666666</v>
      </c>
      <c r="G38" s="14"/>
      <c r="H38" s="13"/>
      <c r="I38" s="13">
        <f>AVERAGE(H27:I27)</f>
        <v>1.0345</v>
      </c>
      <c r="J38" s="14"/>
      <c r="K38" s="13"/>
      <c r="L38" s="13">
        <f>AVERAGE(K27:M27)</f>
        <v>-8.0000000000000071E-3</v>
      </c>
      <c r="O38" s="6" t="s">
        <v>1</v>
      </c>
      <c r="Q38" s="13">
        <f>STDEV(P27,R27)</f>
        <v>8.6267027304758714E-2</v>
      </c>
      <c r="R38" s="15"/>
      <c r="S38" s="13"/>
      <c r="T38" s="13">
        <f>STDEV(S27:U27)</f>
        <v>0.18573188561292692</v>
      </c>
      <c r="U38" s="14"/>
      <c r="V38" s="13"/>
      <c r="W38" s="13">
        <f>STDEV(V27:W27)</f>
        <v>8.1317279836453038E-2</v>
      </c>
      <c r="X38" s="14"/>
      <c r="Y38" s="13"/>
      <c r="Z38" s="13">
        <f>AVERAGE(Y27:AA27)</f>
        <v>-8.0000000000000071E-3</v>
      </c>
    </row>
    <row r="39" spans="1:27" x14ac:dyDescent="0.4">
      <c r="A39" s="6" t="s">
        <v>2</v>
      </c>
      <c r="C39" s="13">
        <f>AVERAGE(B28:C28)</f>
        <v>0.55000000000000004</v>
      </c>
      <c r="D39" s="13"/>
      <c r="E39" s="13"/>
      <c r="F39" s="13">
        <f t="shared" ref="F39:F45" si="1">AVERAGE(E28:G28)</f>
        <v>2.1213333333333333</v>
      </c>
      <c r="G39" s="14"/>
      <c r="H39" s="13"/>
      <c r="I39" s="13">
        <f>AVERAGE(H28:I28)</f>
        <v>0.60299999999999998</v>
      </c>
      <c r="J39" s="14"/>
      <c r="K39" s="13"/>
      <c r="L39" s="13">
        <f t="shared" ref="L39:L45" si="2">AVERAGE(K28:M28)</f>
        <v>-6.6666666666666541E-3</v>
      </c>
      <c r="O39" s="6" t="s">
        <v>2</v>
      </c>
      <c r="Q39" s="13">
        <f>STDEV(P28:Q28)</f>
        <v>8.3438600180011424E-2</v>
      </c>
      <c r="R39" s="15"/>
      <c r="S39" s="13"/>
      <c r="T39" s="13">
        <f>STDEV(S28:U28)</f>
        <v>5.6323470537008778E-2</v>
      </c>
      <c r="U39" s="14"/>
      <c r="V39" s="13"/>
      <c r="W39" s="13">
        <f>STDEV(V28:W28)</f>
        <v>2.8284271247461849E-2</v>
      </c>
      <c r="X39" s="14"/>
      <c r="Y39" s="13"/>
      <c r="Z39" s="13">
        <f t="shared" ref="Z39:Z45" si="3">AVERAGE(Y28:AA28)</f>
        <v>-6.6666666666666541E-3</v>
      </c>
    </row>
    <row r="40" spans="1:27" x14ac:dyDescent="0.4">
      <c r="A40" s="6" t="s">
        <v>3</v>
      </c>
      <c r="C40" s="13">
        <f>AVERAGE(B29:D29)</f>
        <v>0.57499999999999996</v>
      </c>
      <c r="D40" s="13"/>
      <c r="E40" s="13"/>
      <c r="F40" s="13">
        <f t="shared" si="1"/>
        <v>2.1560000000000001</v>
      </c>
      <c r="G40" s="14"/>
      <c r="H40" s="13"/>
      <c r="I40" s="13">
        <f t="shared" ref="I40:I45" si="4">AVERAGE(H29:J29)</f>
        <v>0.33100000000000002</v>
      </c>
      <c r="J40" s="14"/>
      <c r="K40" s="13"/>
      <c r="L40" s="13">
        <f t="shared" si="2"/>
        <v>-5.3333333333333193E-3</v>
      </c>
      <c r="O40" s="6" t="s">
        <v>3</v>
      </c>
      <c r="Q40" s="13">
        <f>STDEV(P29:R29)</f>
        <v>6.3498031465550164E-2</v>
      </c>
      <c r="R40" s="15"/>
      <c r="S40" s="13"/>
      <c r="T40" s="13">
        <f>STDEV(S29:U29)</f>
        <v>0.30912133540084114</v>
      </c>
      <c r="U40" s="14"/>
      <c r="V40" s="13"/>
      <c r="W40" s="13">
        <f t="shared" ref="W40:W45" si="5">STDEV(V29:X29)</f>
        <v>2.6457513110645887E-2</v>
      </c>
      <c r="X40" s="14"/>
      <c r="Y40" s="13"/>
      <c r="Z40" s="13">
        <f t="shared" si="3"/>
        <v>-5.3333333333333193E-3</v>
      </c>
    </row>
    <row r="41" spans="1:27" x14ac:dyDescent="0.4">
      <c r="A41" s="6" t="s">
        <v>4</v>
      </c>
      <c r="C41" s="13">
        <f>AVERAGE(B30:D30)</f>
        <v>0.34600000000000003</v>
      </c>
      <c r="D41" s="13"/>
      <c r="E41" s="13"/>
      <c r="F41" s="13">
        <f t="shared" si="1"/>
        <v>2.156333333333333</v>
      </c>
      <c r="G41" s="14"/>
      <c r="H41" s="13"/>
      <c r="I41" s="13">
        <f t="shared" si="4"/>
        <v>0.24499999999999997</v>
      </c>
      <c r="J41" s="14"/>
      <c r="K41" s="13"/>
      <c r="L41" s="13">
        <f t="shared" si="2"/>
        <v>-5.3333333333333193E-3</v>
      </c>
      <c r="O41" s="6" t="s">
        <v>4</v>
      </c>
      <c r="Q41" s="13">
        <f>STDEV(P30:R30)</f>
        <v>0.10635318518972535</v>
      </c>
      <c r="R41" s="15"/>
      <c r="S41" s="13"/>
      <c r="T41" s="13">
        <f>STDEV(S30:U30)</f>
        <v>0.16293045551195542</v>
      </c>
      <c r="U41" s="14"/>
      <c r="V41" s="13"/>
      <c r="W41" s="13">
        <f t="shared" si="5"/>
        <v>1.3527749258468695E-2</v>
      </c>
      <c r="X41" s="14"/>
      <c r="Y41" s="13"/>
      <c r="Z41" s="13">
        <f t="shared" si="3"/>
        <v>-5.3333333333333193E-3</v>
      </c>
    </row>
    <row r="42" spans="1:27" x14ac:dyDescent="0.4">
      <c r="A42" s="6" t="s">
        <v>5</v>
      </c>
      <c r="C42" s="13">
        <f>AVERAGE(C31:D31)</f>
        <v>0.63200000000000012</v>
      </c>
      <c r="D42" s="13"/>
      <c r="E42" s="13"/>
      <c r="F42" s="13">
        <f>AVERAGE(E31,G31)</f>
        <v>1.8890000000000002</v>
      </c>
      <c r="G42" s="14"/>
      <c r="H42" s="13"/>
      <c r="I42" s="13">
        <f t="shared" si="4"/>
        <v>0.20633333333333334</v>
      </c>
      <c r="J42" s="14"/>
      <c r="K42" s="13"/>
      <c r="L42" s="13">
        <f t="shared" si="2"/>
        <v>-7.999999999999988E-3</v>
      </c>
      <c r="O42" s="6" t="s">
        <v>5</v>
      </c>
      <c r="Q42" s="13">
        <f>STDEV(Q31:R31)</f>
        <v>6.0811183182043059E-2</v>
      </c>
      <c r="R42" s="15"/>
      <c r="S42" s="13"/>
      <c r="T42" s="13">
        <f>STDEV(S31,U31)</f>
        <v>0.12445079348883248</v>
      </c>
      <c r="U42" s="14"/>
      <c r="V42" s="13"/>
      <c r="W42" s="13">
        <f t="shared" si="5"/>
        <v>7.5055534994651419E-3</v>
      </c>
      <c r="X42" s="14"/>
      <c r="Y42" s="13"/>
      <c r="Z42" s="13">
        <f t="shared" si="3"/>
        <v>-7.999999999999988E-3</v>
      </c>
    </row>
    <row r="43" spans="1:27" x14ac:dyDescent="0.4">
      <c r="A43" s="6" t="s">
        <v>6</v>
      </c>
      <c r="C43" s="13">
        <f>AVERAGE(C32:D32)</f>
        <v>0.63250000000000006</v>
      </c>
      <c r="D43" s="13"/>
      <c r="E43" s="13"/>
      <c r="F43" s="13">
        <f>AVERAGE(E32,G32)</f>
        <v>1.2350000000000001</v>
      </c>
      <c r="G43" s="14"/>
      <c r="H43" s="13"/>
      <c r="I43" s="13">
        <f t="shared" si="4"/>
        <v>0.2186666666666667</v>
      </c>
      <c r="J43" s="14"/>
      <c r="K43" s="13"/>
      <c r="L43" s="13">
        <f t="shared" si="2"/>
        <v>-7.3333333333333401E-3</v>
      </c>
      <c r="O43" s="6" t="s">
        <v>6</v>
      </c>
      <c r="Q43" s="13">
        <f>STDEV(Q32:R32)</f>
        <v>5.4447222151364209E-2</v>
      </c>
      <c r="R43" s="15"/>
      <c r="S43" s="13"/>
      <c r="T43" s="13">
        <f>STDEV(S32,U32)</f>
        <v>0.4709331162702407</v>
      </c>
      <c r="U43" s="14"/>
      <c r="V43" s="13"/>
      <c r="W43" s="13">
        <f t="shared" si="5"/>
        <v>1.7559422921421246E-2</v>
      </c>
      <c r="X43" s="14"/>
      <c r="Y43" s="13"/>
      <c r="Z43" s="13">
        <f t="shared" si="3"/>
        <v>-7.3333333333333401E-3</v>
      </c>
    </row>
    <row r="44" spans="1:27" x14ac:dyDescent="0.4">
      <c r="A44" s="6" t="s">
        <v>7</v>
      </c>
      <c r="C44" s="13">
        <f>AVERAGE(B33:C33)</f>
        <v>0.67300000000000004</v>
      </c>
      <c r="D44" s="13"/>
      <c r="E44" s="13"/>
      <c r="F44" s="13">
        <f t="shared" si="1"/>
        <v>1.3539999999999999</v>
      </c>
      <c r="G44" s="14"/>
      <c r="H44" s="13"/>
      <c r="I44" s="13">
        <f t="shared" si="4"/>
        <v>0.73966666666666658</v>
      </c>
      <c r="J44" s="14"/>
      <c r="K44" s="13"/>
      <c r="L44" s="13">
        <f t="shared" si="2"/>
        <v>3.0000000000000165E-3</v>
      </c>
      <c r="O44" s="6" t="s">
        <v>7</v>
      </c>
      <c r="Q44" s="13">
        <f>STDEV(P33:Q33)</f>
        <v>9.8994949366115956E-3</v>
      </c>
      <c r="R44" s="15"/>
      <c r="S44" s="13"/>
      <c r="T44" s="13">
        <f>STDEV(S33:U33)</f>
        <v>0.18551819317791968</v>
      </c>
      <c r="U44" s="14"/>
      <c r="V44" s="13"/>
      <c r="W44" s="13">
        <f t="shared" si="5"/>
        <v>1.3576941236277599E-2</v>
      </c>
      <c r="X44" s="14"/>
      <c r="Y44" s="13"/>
      <c r="Z44" s="13">
        <f t="shared" si="3"/>
        <v>3.0000000000000165E-3</v>
      </c>
    </row>
    <row r="45" spans="1:27" x14ac:dyDescent="0.4">
      <c r="A45" s="6" t="s">
        <v>8</v>
      </c>
      <c r="C45" s="13">
        <f>AVERAGE(C34:D34)</f>
        <v>1.0594999999999999</v>
      </c>
      <c r="D45" s="13"/>
      <c r="E45" s="13"/>
      <c r="F45" s="13">
        <f t="shared" si="1"/>
        <v>1.5010000000000001</v>
      </c>
      <c r="G45" s="14"/>
      <c r="H45" s="13"/>
      <c r="I45" s="13">
        <f t="shared" si="4"/>
        <v>-2.6666666666666692E-3</v>
      </c>
      <c r="J45" s="14"/>
      <c r="K45" s="13"/>
      <c r="L45" s="13">
        <f t="shared" si="2"/>
        <v>4.3333333333333375E-3</v>
      </c>
      <c r="O45" s="6" t="s">
        <v>8</v>
      </c>
      <c r="Q45" s="13">
        <f>STDEV(Q34:R34)</f>
        <v>0.10394469683442251</v>
      </c>
      <c r="R45" s="15"/>
      <c r="S45" s="13"/>
      <c r="T45" s="13">
        <f>STDEV(S34:U34)</f>
        <v>3.2419130154894657E-2</v>
      </c>
      <c r="U45" s="14"/>
      <c r="V45" s="13"/>
      <c r="W45" s="13">
        <f t="shared" si="5"/>
        <v>1.5275252316519479E-3</v>
      </c>
      <c r="X45" s="14"/>
      <c r="Y45" s="13"/>
      <c r="Z45" s="13">
        <f t="shared" si="3"/>
        <v>4.3333333333333375E-3</v>
      </c>
    </row>
    <row r="48" spans="1:27" x14ac:dyDescent="0.4">
      <c r="A48" s="16" t="s">
        <v>13</v>
      </c>
      <c r="B48" s="3">
        <v>-3.0000000000000001E-3</v>
      </c>
    </row>
    <row r="49" spans="1:5" x14ac:dyDescent="0.4">
      <c r="A49" s="16" t="s">
        <v>14</v>
      </c>
      <c r="B49" s="3">
        <v>-8.0000000000000002E-3</v>
      </c>
    </row>
    <row r="50" spans="1:5" x14ac:dyDescent="0.4">
      <c r="A50" s="16" t="s">
        <v>15</v>
      </c>
      <c r="B50" s="3">
        <f>AVERAGE(B48:B49)</f>
        <v>-5.4999999999999997E-3</v>
      </c>
    </row>
    <row r="53" spans="1:5" x14ac:dyDescent="0.4">
      <c r="A53" s="16" t="s">
        <v>16</v>
      </c>
      <c r="B53" s="3" t="s">
        <v>17</v>
      </c>
    </row>
    <row r="54" spans="1:5" x14ac:dyDescent="0.4">
      <c r="B54" s="17" t="s">
        <v>18</v>
      </c>
      <c r="C54" s="18" t="s">
        <v>19</v>
      </c>
      <c r="D54" s="18" t="s">
        <v>20</v>
      </c>
      <c r="E54" s="18" t="s">
        <v>21</v>
      </c>
    </row>
    <row r="55" spans="1:5" x14ac:dyDescent="0.4">
      <c r="A55" s="6" t="s">
        <v>1</v>
      </c>
      <c r="B55" s="13">
        <f>C38-$B$50</f>
        <v>0.87249999999999994</v>
      </c>
      <c r="C55" s="13">
        <f>F38-$B$50</f>
        <v>1.6731666666666667</v>
      </c>
      <c r="D55" s="13">
        <f>I38-$B$50</f>
        <v>1.04</v>
      </c>
      <c r="E55" s="13">
        <f>L38-$B$50</f>
        <v>-2.5000000000000074E-3</v>
      </c>
    </row>
    <row r="56" spans="1:5" x14ac:dyDescent="0.4">
      <c r="A56" s="6" t="s">
        <v>2</v>
      </c>
      <c r="B56" s="13">
        <f t="shared" ref="B56:B62" si="6">C39-$B$50</f>
        <v>0.55549999999999999</v>
      </c>
      <c r="C56" s="13">
        <f t="shared" ref="C56:C62" si="7">F39-$B$50</f>
        <v>2.1268333333333334</v>
      </c>
      <c r="D56" s="13">
        <f t="shared" ref="D56:D62" si="8">I39-$B$50</f>
        <v>0.60849999999999993</v>
      </c>
      <c r="E56" s="13">
        <f t="shared" ref="E56:E62" si="9">L39-$B$50</f>
        <v>-1.1666666666666544E-3</v>
      </c>
    </row>
    <row r="57" spans="1:5" x14ac:dyDescent="0.4">
      <c r="A57" s="6" t="s">
        <v>3</v>
      </c>
      <c r="B57" s="13">
        <f t="shared" si="6"/>
        <v>0.5804999999999999</v>
      </c>
      <c r="C57" s="13">
        <f t="shared" si="7"/>
        <v>2.1615000000000002</v>
      </c>
      <c r="D57" s="13">
        <f t="shared" si="8"/>
        <v>0.33650000000000002</v>
      </c>
      <c r="E57" s="13">
        <f t="shared" si="9"/>
        <v>1.666666666666804E-4</v>
      </c>
    </row>
    <row r="58" spans="1:5" x14ac:dyDescent="0.4">
      <c r="A58" s="6" t="s">
        <v>4</v>
      </c>
      <c r="B58" s="13">
        <f t="shared" si="6"/>
        <v>0.35150000000000003</v>
      </c>
      <c r="C58" s="13">
        <f t="shared" si="7"/>
        <v>2.1618333333333331</v>
      </c>
      <c r="D58" s="13">
        <f t="shared" si="8"/>
        <v>0.25049999999999994</v>
      </c>
      <c r="E58" s="13">
        <f t="shared" si="9"/>
        <v>1.666666666666804E-4</v>
      </c>
    </row>
    <row r="59" spans="1:5" x14ac:dyDescent="0.4">
      <c r="A59" s="6" t="s">
        <v>5</v>
      </c>
      <c r="B59" s="13">
        <f t="shared" si="6"/>
        <v>0.63750000000000007</v>
      </c>
      <c r="C59" s="13">
        <f t="shared" si="7"/>
        <v>1.8945000000000003</v>
      </c>
      <c r="D59" s="13">
        <f t="shared" si="8"/>
        <v>0.21183333333333335</v>
      </c>
      <c r="E59" s="13">
        <f t="shared" si="9"/>
        <v>-2.4999999999999883E-3</v>
      </c>
    </row>
    <row r="60" spans="1:5" x14ac:dyDescent="0.4">
      <c r="A60" s="6" t="s">
        <v>6</v>
      </c>
      <c r="B60" s="13">
        <f t="shared" si="6"/>
        <v>0.63800000000000001</v>
      </c>
      <c r="C60" s="13">
        <f t="shared" si="7"/>
        <v>1.2405000000000002</v>
      </c>
      <c r="D60" s="13">
        <f t="shared" si="8"/>
        <v>0.22416666666666671</v>
      </c>
      <c r="E60" s="13">
        <f t="shared" si="9"/>
        <v>-1.8333333333333405E-3</v>
      </c>
    </row>
    <row r="61" spans="1:5" x14ac:dyDescent="0.4">
      <c r="A61" s="6" t="s">
        <v>7</v>
      </c>
      <c r="B61" s="13">
        <f t="shared" si="6"/>
        <v>0.67849999999999999</v>
      </c>
      <c r="C61" s="13">
        <f t="shared" si="7"/>
        <v>1.3594999999999999</v>
      </c>
      <c r="D61" s="13">
        <f t="shared" si="8"/>
        <v>0.74516666666666653</v>
      </c>
      <c r="E61" s="13">
        <f t="shared" si="9"/>
        <v>8.5000000000000162E-3</v>
      </c>
    </row>
    <row r="62" spans="1:5" x14ac:dyDescent="0.4">
      <c r="A62" s="6" t="s">
        <v>8</v>
      </c>
      <c r="B62" s="13">
        <f t="shared" si="6"/>
        <v>1.0649999999999999</v>
      </c>
      <c r="C62" s="13">
        <f t="shared" si="7"/>
        <v>1.5065000000000002</v>
      </c>
      <c r="D62" s="13">
        <f t="shared" si="8"/>
        <v>2.8333333333333305E-3</v>
      </c>
      <c r="E62" s="13">
        <f t="shared" si="9"/>
        <v>9.8333333333333363E-3</v>
      </c>
    </row>
    <row r="64" spans="1:5" x14ac:dyDescent="0.4">
      <c r="A64" s="19" t="s">
        <v>22</v>
      </c>
      <c r="B64" s="20" t="s">
        <v>23</v>
      </c>
      <c r="C64" s="21" t="s">
        <v>24</v>
      </c>
      <c r="D64" s="22" t="s">
        <v>25</v>
      </c>
    </row>
    <row r="65" spans="1:4" x14ac:dyDescent="0.4">
      <c r="A65" s="21">
        <v>1</v>
      </c>
      <c r="B65" s="20">
        <f>B55</f>
        <v>0.87249999999999994</v>
      </c>
      <c r="C65" s="21">
        <v>8.6267027304758714E-2</v>
      </c>
      <c r="D65" s="22"/>
    </row>
    <row r="66" spans="1:4" x14ac:dyDescent="0.4">
      <c r="A66" s="21">
        <v>2</v>
      </c>
      <c r="B66" s="20">
        <f t="shared" ref="B66:B72" si="10">B56</f>
        <v>0.55549999999999999</v>
      </c>
      <c r="C66" s="21">
        <v>8.3438600180011424E-2</v>
      </c>
      <c r="D66" s="22"/>
    </row>
    <row r="67" spans="1:4" x14ac:dyDescent="0.4">
      <c r="A67" s="21">
        <v>3</v>
      </c>
      <c r="B67" s="20">
        <f t="shared" si="10"/>
        <v>0.5804999999999999</v>
      </c>
      <c r="C67" s="21">
        <v>6.3498031465550164E-2</v>
      </c>
      <c r="D67" s="22"/>
    </row>
    <row r="68" spans="1:4" x14ac:dyDescent="0.4">
      <c r="A68" s="21">
        <v>4</v>
      </c>
      <c r="B68" s="20">
        <f t="shared" si="10"/>
        <v>0.35150000000000003</v>
      </c>
      <c r="C68" s="21">
        <v>0.10635318518972535</v>
      </c>
      <c r="D68" s="22"/>
    </row>
    <row r="69" spans="1:4" x14ac:dyDescent="0.4">
      <c r="A69" s="21">
        <v>5</v>
      </c>
      <c r="B69" s="20">
        <f t="shared" si="10"/>
        <v>0.63750000000000007</v>
      </c>
      <c r="C69" s="21">
        <v>6.0811183182043059E-2</v>
      </c>
      <c r="D69" s="22"/>
    </row>
    <row r="70" spans="1:4" x14ac:dyDescent="0.4">
      <c r="A70" s="21">
        <v>6</v>
      </c>
      <c r="B70" s="20">
        <f t="shared" si="10"/>
        <v>0.63800000000000001</v>
      </c>
      <c r="C70" s="21">
        <v>5.4447222151364209E-2</v>
      </c>
      <c r="D70" s="22"/>
    </row>
    <row r="71" spans="1:4" x14ac:dyDescent="0.4">
      <c r="A71" s="21">
        <v>7</v>
      </c>
      <c r="B71" s="20">
        <f t="shared" si="10"/>
        <v>0.67849999999999999</v>
      </c>
      <c r="C71" s="21">
        <v>9.8994949366115956E-3</v>
      </c>
      <c r="D71" s="22"/>
    </row>
    <row r="72" spans="1:4" x14ac:dyDescent="0.4">
      <c r="A72" s="21">
        <v>8</v>
      </c>
      <c r="B72" s="20">
        <f t="shared" si="10"/>
        <v>1.0649999999999999</v>
      </c>
      <c r="C72" s="21">
        <v>0.10394469683442251</v>
      </c>
      <c r="D72" s="22"/>
    </row>
    <row r="73" spans="1:4" x14ac:dyDescent="0.4">
      <c r="A73" s="21">
        <v>9</v>
      </c>
      <c r="B73" s="20">
        <f>C55</f>
        <v>1.6731666666666667</v>
      </c>
      <c r="C73" s="21">
        <v>0.18573188561292692</v>
      </c>
      <c r="D73" s="22"/>
    </row>
    <row r="74" spans="1:4" x14ac:dyDescent="0.4">
      <c r="A74" s="21">
        <v>10</v>
      </c>
      <c r="B74" s="20">
        <f t="shared" ref="B74:B80" si="11">C56</f>
        <v>2.1268333333333334</v>
      </c>
      <c r="C74" s="21">
        <v>5.6323470537008778E-2</v>
      </c>
      <c r="D74" s="22"/>
    </row>
    <row r="75" spans="1:4" x14ac:dyDescent="0.4">
      <c r="A75" s="21">
        <v>11</v>
      </c>
      <c r="B75" s="20">
        <f t="shared" si="11"/>
        <v>2.1615000000000002</v>
      </c>
      <c r="C75" s="21">
        <v>0.30912133540084114</v>
      </c>
      <c r="D75" s="22"/>
    </row>
    <row r="76" spans="1:4" x14ac:dyDescent="0.4">
      <c r="A76" s="21">
        <v>12</v>
      </c>
      <c r="B76" s="20">
        <f t="shared" si="11"/>
        <v>2.1618333333333331</v>
      </c>
      <c r="C76" s="21">
        <v>0.16293045551195542</v>
      </c>
      <c r="D76" s="22"/>
    </row>
    <row r="77" spans="1:4" x14ac:dyDescent="0.4">
      <c r="A77" s="21">
        <v>13</v>
      </c>
      <c r="B77" s="20">
        <f t="shared" si="11"/>
        <v>1.8945000000000003</v>
      </c>
      <c r="C77" s="21">
        <v>0.12445079348883248</v>
      </c>
      <c r="D77" s="22"/>
    </row>
    <row r="78" spans="1:4" x14ac:dyDescent="0.4">
      <c r="A78" s="21">
        <v>14</v>
      </c>
      <c r="B78" s="20">
        <f t="shared" si="11"/>
        <v>1.2405000000000002</v>
      </c>
      <c r="C78" s="21">
        <v>0.4709331162702407</v>
      </c>
      <c r="D78" s="22"/>
    </row>
    <row r="79" spans="1:4" x14ac:dyDescent="0.4">
      <c r="A79" s="21">
        <v>15</v>
      </c>
      <c r="B79" s="20">
        <f t="shared" si="11"/>
        <v>1.3594999999999999</v>
      </c>
      <c r="C79" s="21">
        <v>0.18551819317791968</v>
      </c>
      <c r="D79" s="22"/>
    </row>
    <row r="80" spans="1:4" x14ac:dyDescent="0.4">
      <c r="A80" s="21">
        <v>16</v>
      </c>
      <c r="B80" s="20">
        <f t="shared" si="11"/>
        <v>1.5065000000000002</v>
      </c>
      <c r="C80" s="21">
        <v>3.2419130154894657E-2</v>
      </c>
      <c r="D80" s="22"/>
    </row>
    <row r="81" spans="1:17" x14ac:dyDescent="0.4">
      <c r="A81" s="21">
        <v>17</v>
      </c>
      <c r="B81" s="20">
        <f>D55</f>
        <v>1.04</v>
      </c>
      <c r="C81" s="21">
        <v>8.1317279836453038E-2</v>
      </c>
      <c r="D81" s="22"/>
    </row>
    <row r="82" spans="1:17" x14ac:dyDescent="0.4">
      <c r="A82" s="21">
        <v>18</v>
      </c>
      <c r="B82" s="20">
        <f t="shared" ref="B82:B87" si="12">D56</f>
        <v>0.60849999999999993</v>
      </c>
      <c r="C82" s="21">
        <v>2.8284271247461849E-2</v>
      </c>
      <c r="D82" s="22"/>
    </row>
    <row r="83" spans="1:17" x14ac:dyDescent="0.4">
      <c r="A83" s="21">
        <v>19</v>
      </c>
      <c r="B83" s="20">
        <f t="shared" si="12"/>
        <v>0.33650000000000002</v>
      </c>
      <c r="C83" s="21">
        <v>2.6457513110645887E-2</v>
      </c>
      <c r="D83" s="22"/>
    </row>
    <row r="84" spans="1:17" x14ac:dyDescent="0.4">
      <c r="A84" s="21">
        <v>20</v>
      </c>
      <c r="B84" s="20">
        <f t="shared" si="12"/>
        <v>0.25049999999999994</v>
      </c>
      <c r="C84" s="21">
        <v>1.3527749258468695E-2</v>
      </c>
      <c r="D84" s="22"/>
    </row>
    <row r="85" spans="1:17" x14ac:dyDescent="0.4">
      <c r="A85" s="21">
        <v>21</v>
      </c>
      <c r="B85" s="20">
        <f t="shared" si="12"/>
        <v>0.21183333333333335</v>
      </c>
      <c r="C85" s="21">
        <v>7.5055534994651419E-3</v>
      </c>
      <c r="D85" s="22"/>
    </row>
    <row r="86" spans="1:17" x14ac:dyDescent="0.4">
      <c r="A86" s="21">
        <v>22</v>
      </c>
      <c r="B86" s="20">
        <f t="shared" si="12"/>
        <v>0.22416666666666671</v>
      </c>
      <c r="C86" s="21">
        <v>1.7559422921421246E-2</v>
      </c>
      <c r="D86" s="22"/>
    </row>
    <row r="87" spans="1:17" x14ac:dyDescent="0.4">
      <c r="A87" s="21">
        <v>23</v>
      </c>
      <c r="B87" s="20">
        <f t="shared" si="12"/>
        <v>0.74516666666666653</v>
      </c>
      <c r="C87" s="21">
        <v>1.3576941236277599E-2</v>
      </c>
      <c r="D87" s="22"/>
    </row>
    <row r="90" spans="1:17" x14ac:dyDescent="0.4">
      <c r="A90" s="6" t="s">
        <v>26</v>
      </c>
      <c r="B90" s="23" t="s">
        <v>27</v>
      </c>
      <c r="C90" s="24" t="s">
        <v>28</v>
      </c>
      <c r="E90" s="24"/>
    </row>
    <row r="91" spans="1:17" x14ac:dyDescent="0.4">
      <c r="A91" s="6">
        <v>1</v>
      </c>
      <c r="B91" s="25">
        <v>3.6995555555555559E-2</v>
      </c>
      <c r="C91" s="25">
        <v>1.6922875160672445E-3</v>
      </c>
      <c r="E91" s="25"/>
    </row>
    <row r="92" spans="1:17" x14ac:dyDescent="0.4">
      <c r="A92" s="3">
        <v>2</v>
      </c>
      <c r="B92" s="25">
        <v>3.6273333333333338E-2</v>
      </c>
      <c r="C92" s="25">
        <v>2.3552588911719338E-3</v>
      </c>
      <c r="E92" s="25"/>
    </row>
    <row r="93" spans="1:17" x14ac:dyDescent="0.4">
      <c r="A93" s="6">
        <v>3</v>
      </c>
      <c r="B93" s="25">
        <v>3.0804444444444443E-2</v>
      </c>
      <c r="C93" s="25">
        <v>7.6228700728891096E-4</v>
      </c>
      <c r="E93" s="25"/>
      <c r="H93" s="26" t="s">
        <v>29</v>
      </c>
      <c r="I93" s="26"/>
      <c r="J93" s="26"/>
      <c r="K93" s="26" t="s">
        <v>29</v>
      </c>
      <c r="L93" s="26"/>
      <c r="M93" s="26"/>
      <c r="N93" s="3" t="s">
        <v>30</v>
      </c>
    </row>
    <row r="94" spans="1:17" x14ac:dyDescent="0.4">
      <c r="A94" s="3">
        <v>4</v>
      </c>
      <c r="B94" s="25">
        <v>2.7271111111111104E-2</v>
      </c>
      <c r="C94" s="25">
        <v>3.472004437614504E-3</v>
      </c>
      <c r="E94" s="25"/>
      <c r="H94" s="27" t="s">
        <v>25</v>
      </c>
      <c r="I94" s="27"/>
      <c r="J94" s="27"/>
      <c r="K94" s="27" t="s">
        <v>31</v>
      </c>
      <c r="L94" s="27"/>
      <c r="M94" s="27"/>
    </row>
    <row r="95" spans="1:17" x14ac:dyDescent="0.4">
      <c r="A95" s="6">
        <v>5</v>
      </c>
      <c r="B95" s="25">
        <v>2.3139999999999997E-2</v>
      </c>
      <c r="C95" s="25">
        <v>1.3498312651751897E-3</v>
      </c>
      <c r="E95" s="25"/>
      <c r="G95" s="19" t="s">
        <v>22</v>
      </c>
      <c r="H95" s="20" t="s">
        <v>23</v>
      </c>
      <c r="I95" s="20" t="s">
        <v>32</v>
      </c>
      <c r="J95" s="21" t="s">
        <v>33</v>
      </c>
      <c r="K95" s="20" t="s">
        <v>34</v>
      </c>
      <c r="L95" s="20" t="s">
        <v>32</v>
      </c>
      <c r="M95" s="21" t="s">
        <v>33</v>
      </c>
      <c r="N95" s="3" t="s">
        <v>25</v>
      </c>
      <c r="O95" s="3" t="s">
        <v>35</v>
      </c>
      <c r="P95" s="3" t="s">
        <v>25</v>
      </c>
      <c r="Q95" s="3" t="s">
        <v>35</v>
      </c>
    </row>
    <row r="96" spans="1:17" x14ac:dyDescent="0.4">
      <c r="A96" s="3">
        <v>6</v>
      </c>
      <c r="B96" s="25">
        <v>2.2220000000000004E-2</v>
      </c>
      <c r="C96" s="25">
        <v>1.0909526927313487E-3</v>
      </c>
      <c r="E96" s="25"/>
      <c r="G96" s="21">
        <v>1</v>
      </c>
      <c r="H96" s="20">
        <v>0.55549999999999999</v>
      </c>
      <c r="I96" s="28">
        <f>H96/2</f>
        <v>0.27775</v>
      </c>
      <c r="J96" s="28">
        <v>4.1719300090005712E-2</v>
      </c>
      <c r="K96" s="3">
        <f>L96*10</f>
        <v>0.36273333333333335</v>
      </c>
      <c r="L96" s="25">
        <v>3.6273333333333338E-2</v>
      </c>
      <c r="M96" s="25">
        <v>2.3552588911719338E-3</v>
      </c>
      <c r="N96" s="3">
        <v>64.900000000000006</v>
      </c>
      <c r="O96" s="3">
        <v>63.9</v>
      </c>
      <c r="P96" s="3">
        <f>N96/100</f>
        <v>0.64900000000000002</v>
      </c>
      <c r="Q96" s="3">
        <f>O96/100</f>
        <v>0.63900000000000001</v>
      </c>
    </row>
    <row r="97" spans="1:17" x14ac:dyDescent="0.4">
      <c r="A97" s="6">
        <v>7</v>
      </c>
      <c r="B97" s="25">
        <v>2.2882222222222217E-2</v>
      </c>
      <c r="C97" s="25">
        <v>1.6133379246950279E-3</v>
      </c>
      <c r="E97" s="25"/>
      <c r="G97" s="21">
        <v>3</v>
      </c>
      <c r="H97" s="20">
        <v>0.5804999999999999</v>
      </c>
      <c r="I97" s="28">
        <f t="shared" ref="I97:I107" si="13">H97/2</f>
        <v>0.29024999999999995</v>
      </c>
      <c r="J97" s="28">
        <v>3.1749015732775082E-2</v>
      </c>
      <c r="K97" s="3">
        <f t="shared" ref="K97:K107" si="14">L97*10</f>
        <v>0.30804444444444445</v>
      </c>
      <c r="L97" s="25">
        <v>3.0804444444444443E-2</v>
      </c>
      <c r="M97" s="25">
        <v>7.6228700728891096E-4</v>
      </c>
      <c r="N97" s="3">
        <v>62.4</v>
      </c>
      <c r="O97" s="3">
        <v>61.7</v>
      </c>
      <c r="P97" s="3">
        <f t="shared" ref="P97:Q107" si="15">N97/100</f>
        <v>0.624</v>
      </c>
      <c r="Q97" s="3">
        <f t="shared" si="15"/>
        <v>0.61699999999999999</v>
      </c>
    </row>
    <row r="98" spans="1:17" x14ac:dyDescent="0.4">
      <c r="A98" s="3">
        <v>8</v>
      </c>
      <c r="B98" s="25">
        <v>2.2239999999999992E-2</v>
      </c>
      <c r="C98" s="25">
        <v>2.1125129848384634E-3</v>
      </c>
      <c r="E98" s="25"/>
      <c r="G98" s="21">
        <v>4</v>
      </c>
      <c r="H98" s="20">
        <v>0.35150000000000003</v>
      </c>
      <c r="I98" s="28">
        <f t="shared" si="13"/>
        <v>0.17575000000000002</v>
      </c>
      <c r="J98" s="28">
        <v>5.3176592594862675E-2</v>
      </c>
      <c r="K98" s="3">
        <f t="shared" si="14"/>
        <v>0.27271111111111102</v>
      </c>
      <c r="L98" s="25">
        <v>2.7271111111111104E-2</v>
      </c>
      <c r="M98" s="25">
        <v>3.472004437614504E-3</v>
      </c>
      <c r="N98" s="3">
        <v>61.1</v>
      </c>
      <c r="O98" s="3">
        <v>60.1</v>
      </c>
      <c r="P98" s="3">
        <f t="shared" si="15"/>
        <v>0.61099999999999999</v>
      </c>
      <c r="Q98" s="3">
        <f t="shared" si="15"/>
        <v>0.60099999999999998</v>
      </c>
    </row>
    <row r="99" spans="1:17" x14ac:dyDescent="0.4">
      <c r="A99" s="6">
        <v>9</v>
      </c>
      <c r="B99" s="25">
        <v>2.1773333333333329E-2</v>
      </c>
      <c r="C99" s="25">
        <v>1.3654954330856513E-3</v>
      </c>
      <c r="E99" s="25"/>
      <c r="G99" s="21">
        <v>5</v>
      </c>
      <c r="H99" s="20">
        <v>0.63750000000000007</v>
      </c>
      <c r="I99" s="28">
        <f t="shared" si="13"/>
        <v>0.31875000000000003</v>
      </c>
      <c r="J99" s="28">
        <v>3.040559159102153E-2</v>
      </c>
      <c r="K99" s="3">
        <f t="shared" si="14"/>
        <v>0.23139999999999997</v>
      </c>
      <c r="L99" s="25">
        <v>2.3139999999999997E-2</v>
      </c>
      <c r="M99" s="25">
        <v>1.3498312651751897E-3</v>
      </c>
      <c r="N99" s="3">
        <v>60.1</v>
      </c>
      <c r="O99" s="3">
        <v>58.2</v>
      </c>
      <c r="P99" s="3">
        <f t="shared" si="15"/>
        <v>0.60099999999999998</v>
      </c>
      <c r="Q99" s="3">
        <f t="shared" si="15"/>
        <v>0.58200000000000007</v>
      </c>
    </row>
    <row r="100" spans="1:17" x14ac:dyDescent="0.4">
      <c r="A100" s="3">
        <v>10</v>
      </c>
      <c r="B100" s="25">
        <v>2.0526666666666669E-2</v>
      </c>
      <c r="C100" s="25">
        <v>8.9566858950296366E-4</v>
      </c>
      <c r="E100" s="25"/>
      <c r="G100" s="21">
        <v>7</v>
      </c>
      <c r="H100" s="20">
        <v>0.67849999999999999</v>
      </c>
      <c r="I100" s="28">
        <f t="shared" si="13"/>
        <v>0.33925</v>
      </c>
      <c r="J100" s="28">
        <v>4.9497474683057978E-3</v>
      </c>
      <c r="K100" s="3">
        <f t="shared" si="14"/>
        <v>0.22882222222222218</v>
      </c>
      <c r="L100" s="25">
        <v>2.2882222222222217E-2</v>
      </c>
      <c r="M100" s="25">
        <v>1.6133379246950279E-3</v>
      </c>
      <c r="N100" s="3">
        <v>58.1</v>
      </c>
      <c r="O100" s="3">
        <v>55.3</v>
      </c>
      <c r="P100" s="3">
        <f t="shared" si="15"/>
        <v>0.58099999999999996</v>
      </c>
      <c r="Q100" s="3">
        <f t="shared" si="15"/>
        <v>0.55299999999999994</v>
      </c>
    </row>
    <row r="101" spans="1:17" x14ac:dyDescent="0.4">
      <c r="A101" s="6">
        <v>11</v>
      </c>
      <c r="B101" s="25">
        <v>1.642222222222222E-2</v>
      </c>
      <c r="C101" s="25">
        <v>2.1770554357595879E-3</v>
      </c>
      <c r="E101" s="25"/>
      <c r="G101" s="21">
        <v>9</v>
      </c>
      <c r="H101" s="20">
        <v>1.6731666666666667</v>
      </c>
      <c r="I101" s="28">
        <f t="shared" si="13"/>
        <v>0.83658333333333335</v>
      </c>
      <c r="J101" s="28">
        <v>9.2865942806463458E-2</v>
      </c>
      <c r="K101" s="3">
        <f t="shared" si="14"/>
        <v>0.21773333333333328</v>
      </c>
      <c r="L101" s="25">
        <v>2.1773333333333329E-2</v>
      </c>
      <c r="M101" s="25">
        <v>1.3654954330856513E-3</v>
      </c>
      <c r="N101" s="3">
        <v>55.6</v>
      </c>
      <c r="O101" s="3">
        <v>51.4</v>
      </c>
      <c r="P101" s="3">
        <f t="shared" si="15"/>
        <v>0.55600000000000005</v>
      </c>
      <c r="Q101" s="3">
        <f t="shared" si="15"/>
        <v>0.51400000000000001</v>
      </c>
    </row>
    <row r="102" spans="1:17" x14ac:dyDescent="0.4">
      <c r="A102" s="3">
        <v>12</v>
      </c>
      <c r="B102" s="25">
        <v>1.2662222222222222E-2</v>
      </c>
      <c r="C102" s="25">
        <v>1.5626520666743053E-3</v>
      </c>
      <c r="E102" s="25"/>
      <c r="G102" s="21">
        <v>11</v>
      </c>
      <c r="H102" s="20">
        <v>2.1615000000000002</v>
      </c>
      <c r="I102" s="28">
        <f t="shared" si="13"/>
        <v>1.0807500000000001</v>
      </c>
      <c r="J102" s="28">
        <v>0.15456066770042057</v>
      </c>
      <c r="K102" s="3">
        <f t="shared" si="14"/>
        <v>0.16422222222222221</v>
      </c>
      <c r="L102" s="25">
        <v>1.642222222222222E-2</v>
      </c>
      <c r="M102" s="25">
        <v>2.1770554357595879E-3</v>
      </c>
      <c r="N102" s="3">
        <v>52.2</v>
      </c>
      <c r="O102" s="3">
        <v>48.5</v>
      </c>
      <c r="P102" s="3">
        <f t="shared" si="15"/>
        <v>0.52200000000000002</v>
      </c>
      <c r="Q102" s="3">
        <f t="shared" si="15"/>
        <v>0.48499999999999999</v>
      </c>
    </row>
    <row r="103" spans="1:17" x14ac:dyDescent="0.4">
      <c r="A103" s="6">
        <v>13</v>
      </c>
      <c r="B103" s="25">
        <v>8.8444444444444482E-3</v>
      </c>
      <c r="C103" s="25">
        <v>6.4746800292741428E-4</v>
      </c>
      <c r="E103" s="25"/>
      <c r="G103" s="21">
        <v>13</v>
      </c>
      <c r="H103" s="20">
        <v>1.8945000000000003</v>
      </c>
      <c r="I103" s="28">
        <f t="shared" si="13"/>
        <v>0.94725000000000015</v>
      </c>
      <c r="J103" s="28">
        <v>6.2225396744416239E-2</v>
      </c>
      <c r="K103" s="3">
        <f t="shared" si="14"/>
        <v>8.8444444444444478E-2</v>
      </c>
      <c r="L103" s="25">
        <v>8.8444444444444482E-3</v>
      </c>
      <c r="M103" s="25">
        <v>6.4746800292741428E-4</v>
      </c>
      <c r="N103" s="3">
        <v>49</v>
      </c>
      <c r="O103" s="3">
        <v>43.9</v>
      </c>
      <c r="P103" s="3">
        <f t="shared" si="15"/>
        <v>0.49</v>
      </c>
      <c r="Q103" s="3">
        <f t="shared" si="15"/>
        <v>0.439</v>
      </c>
    </row>
    <row r="104" spans="1:17" x14ac:dyDescent="0.4">
      <c r="A104" s="3">
        <v>14</v>
      </c>
      <c r="B104" s="25">
        <v>5.0155555555555561E-3</v>
      </c>
      <c r="C104" s="25">
        <v>3.1278912550956124E-4</v>
      </c>
      <c r="E104" s="25"/>
      <c r="G104" s="21">
        <v>15</v>
      </c>
      <c r="H104" s="20">
        <v>1.3594999999999999</v>
      </c>
      <c r="I104" s="28">
        <f t="shared" si="13"/>
        <v>0.67974999999999997</v>
      </c>
      <c r="J104" s="28">
        <v>9.2759096588959838E-2</v>
      </c>
      <c r="K104" s="3">
        <f t="shared" si="14"/>
        <v>3.673333333333334E-2</v>
      </c>
      <c r="L104" s="25">
        <v>3.673333333333334E-3</v>
      </c>
      <c r="M104" s="25">
        <v>2.1858128414339908E-4</v>
      </c>
      <c r="N104" s="3">
        <v>46.4</v>
      </c>
      <c r="O104" s="3">
        <v>40.4</v>
      </c>
      <c r="P104" s="3">
        <f t="shared" si="15"/>
        <v>0.46399999999999997</v>
      </c>
      <c r="Q104" s="3">
        <f t="shared" si="15"/>
        <v>0.40399999999999997</v>
      </c>
    </row>
    <row r="105" spans="1:17" x14ac:dyDescent="0.4">
      <c r="A105" s="6">
        <v>15</v>
      </c>
      <c r="B105" s="25">
        <v>3.673333333333334E-3</v>
      </c>
      <c r="C105" s="25">
        <v>2.1858128414339908E-4</v>
      </c>
      <c r="E105" s="25"/>
      <c r="G105" s="21">
        <v>17</v>
      </c>
      <c r="H105" s="20">
        <v>1.04</v>
      </c>
      <c r="I105" s="28">
        <f t="shared" si="13"/>
        <v>0.52</v>
      </c>
      <c r="J105" s="28">
        <v>4.0658639918226519E-2</v>
      </c>
      <c r="K105" s="3">
        <f t="shared" si="14"/>
        <v>4.0933333333333335E-2</v>
      </c>
      <c r="L105" s="25">
        <v>4.0933333333333334E-3</v>
      </c>
      <c r="M105" s="25">
        <v>1.9425069712444563E-4</v>
      </c>
      <c r="N105" s="3">
        <v>42.8</v>
      </c>
      <c r="O105" s="3">
        <v>36.299999999999997</v>
      </c>
      <c r="P105" s="3">
        <f t="shared" si="15"/>
        <v>0.42799999999999999</v>
      </c>
      <c r="Q105" s="3">
        <f t="shared" si="15"/>
        <v>0.36299999999999999</v>
      </c>
    </row>
    <row r="106" spans="1:17" x14ac:dyDescent="0.4">
      <c r="A106" s="3">
        <v>16</v>
      </c>
      <c r="B106" s="25">
        <v>3.4533333333333343E-3</v>
      </c>
      <c r="C106" s="25">
        <v>6.6666666666667646E-5</v>
      </c>
      <c r="E106" s="25"/>
      <c r="G106" s="21">
        <v>19</v>
      </c>
      <c r="H106" s="20">
        <v>0.33650000000000002</v>
      </c>
      <c r="I106" s="28">
        <f t="shared" si="13"/>
        <v>0.16825000000000001</v>
      </c>
      <c r="J106" s="28">
        <v>1.3228756555322943E-2</v>
      </c>
      <c r="K106" s="3">
        <f t="shared" si="14"/>
        <v>8.6333333333333331E-2</v>
      </c>
      <c r="L106" s="25">
        <v>8.6333333333333331E-3</v>
      </c>
      <c r="M106" s="25">
        <v>4.147824061413953E-4</v>
      </c>
      <c r="N106" s="3">
        <v>39.9</v>
      </c>
      <c r="O106" s="3">
        <v>37.799999999999997</v>
      </c>
      <c r="P106" s="3">
        <f t="shared" si="15"/>
        <v>0.39899999999999997</v>
      </c>
      <c r="Q106" s="3">
        <f t="shared" si="15"/>
        <v>0.37799999999999995</v>
      </c>
    </row>
    <row r="107" spans="1:17" x14ac:dyDescent="0.4">
      <c r="A107" s="6">
        <v>17</v>
      </c>
      <c r="B107" s="25">
        <v>4.0933333333333334E-3</v>
      </c>
      <c r="C107" s="25">
        <v>1.9425069712444563E-4</v>
      </c>
      <c r="E107" s="25"/>
      <c r="G107" s="21">
        <v>21</v>
      </c>
      <c r="H107" s="20">
        <v>0.21183333333333335</v>
      </c>
      <c r="I107" s="28">
        <f t="shared" si="13"/>
        <v>0.10591666666666667</v>
      </c>
      <c r="J107" s="28">
        <v>3.7527767497325709E-3</v>
      </c>
      <c r="K107" s="3">
        <f t="shared" si="14"/>
        <v>6.5000000000000002E-2</v>
      </c>
      <c r="L107" s="25">
        <v>6.4999999999999997E-3</v>
      </c>
      <c r="M107" s="25">
        <v>4.147824061413953E-4</v>
      </c>
      <c r="N107" s="3">
        <v>35.799999999999997</v>
      </c>
      <c r="O107" s="3">
        <v>34.799999999999997</v>
      </c>
      <c r="P107" s="3">
        <f t="shared" si="15"/>
        <v>0.35799999999999998</v>
      </c>
      <c r="Q107" s="3">
        <f t="shared" si="15"/>
        <v>0.34799999999999998</v>
      </c>
    </row>
    <row r="108" spans="1:17" x14ac:dyDescent="0.4">
      <c r="A108" s="3">
        <v>18</v>
      </c>
      <c r="B108" s="25">
        <v>3.2444444444444461E-3</v>
      </c>
      <c r="C108" s="25">
        <v>3.4034840536872999E-4</v>
      </c>
      <c r="E108" s="25"/>
    </row>
    <row r="109" spans="1:17" x14ac:dyDescent="0.4">
      <c r="A109" s="6">
        <v>19</v>
      </c>
      <c r="B109" s="25">
        <v>8.6333333333333331E-3</v>
      </c>
      <c r="C109" s="25">
        <v>4.147824061413953E-4</v>
      </c>
      <c r="E109" s="25"/>
    </row>
  </sheetData>
  <mergeCells count="10">
    <mergeCell ref="H93:J93"/>
    <mergeCell ref="K93:M93"/>
    <mergeCell ref="H94:J94"/>
    <mergeCell ref="K94:M94"/>
    <mergeCell ref="A1:B1"/>
    <mergeCell ref="A13:B13"/>
    <mergeCell ref="A25:B25"/>
    <mergeCell ref="O25:P25"/>
    <mergeCell ref="O36:P36"/>
    <mergeCell ref="D64:D8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topLeftCell="A21" zoomScale="55" zoomScaleNormal="55" workbookViewId="0">
      <selection activeCell="P54" sqref="P54"/>
    </sheetView>
  </sheetViews>
  <sheetFormatPr baseColWidth="10" defaultColWidth="10.7890625" defaultRowHeight="12.3" x14ac:dyDescent="0.4"/>
  <cols>
    <col min="1" max="1" width="10.7890625" style="3"/>
    <col min="2" max="2" width="14.47265625" style="3" bestFit="1" customWidth="1"/>
    <col min="3" max="4" width="10.7890625" style="3"/>
    <col min="5" max="5" width="21.20703125" style="3" bestFit="1" customWidth="1"/>
    <col min="6" max="6" width="19.20703125" style="3" bestFit="1" customWidth="1"/>
    <col min="7" max="16384" width="10.7890625" style="3"/>
  </cols>
  <sheetData>
    <row r="1" spans="1:26" x14ac:dyDescent="0.4">
      <c r="A1" s="1" t="s">
        <v>36</v>
      </c>
      <c r="B1" s="2"/>
    </row>
    <row r="2" spans="1:26" x14ac:dyDescent="0.4">
      <c r="B2" s="4">
        <v>1</v>
      </c>
      <c r="C2" s="5">
        <v>2</v>
      </c>
      <c r="D2" s="4">
        <v>3</v>
      </c>
      <c r="E2" s="5">
        <v>4</v>
      </c>
      <c r="F2" s="4">
        <v>5</v>
      </c>
      <c r="G2" s="5">
        <v>6</v>
      </c>
      <c r="H2" s="4">
        <v>7</v>
      </c>
      <c r="I2" s="5">
        <v>8</v>
      </c>
      <c r="J2" s="4">
        <v>9</v>
      </c>
      <c r="K2" s="5">
        <v>10</v>
      </c>
      <c r="L2" s="4">
        <v>11</v>
      </c>
      <c r="M2" s="5">
        <v>12</v>
      </c>
    </row>
    <row r="3" spans="1:26" x14ac:dyDescent="0.4">
      <c r="A3" s="6" t="s">
        <v>1</v>
      </c>
      <c r="B3" s="3">
        <v>0.92510000000000003</v>
      </c>
      <c r="C3" s="3">
        <v>0.79259999999999997</v>
      </c>
      <c r="D3" s="3">
        <v>0.86099999999999999</v>
      </c>
      <c r="E3" s="3">
        <v>0.48099999999999998</v>
      </c>
      <c r="F3" s="3">
        <v>0.50660000000000005</v>
      </c>
      <c r="G3" s="3">
        <v>0.50470000000000004</v>
      </c>
      <c r="H3" s="3">
        <v>0.22850000000000001</v>
      </c>
      <c r="I3" s="3">
        <v>0.23680000000000001</v>
      </c>
      <c r="J3" s="3">
        <v>0.23250000000000001</v>
      </c>
      <c r="K3" s="3">
        <v>4.9299999999999997E-2</v>
      </c>
      <c r="L3" s="3">
        <v>5.4699999999999999E-2</v>
      </c>
      <c r="M3" s="3">
        <v>4.9399999999999999E-2</v>
      </c>
      <c r="O3" s="3">
        <v>0.92510000000000003</v>
      </c>
      <c r="P3" s="3">
        <v>0.79259999999999997</v>
      </c>
      <c r="Q3" s="3">
        <v>0.86099999999999999</v>
      </c>
      <c r="R3" s="3">
        <v>0.48099999999999998</v>
      </c>
      <c r="S3" s="3">
        <v>0.50660000000000005</v>
      </c>
      <c r="T3" s="3">
        <v>0.50470000000000004</v>
      </c>
      <c r="U3" s="3">
        <v>0.22850000000000001</v>
      </c>
      <c r="V3" s="3">
        <v>0.23680000000000001</v>
      </c>
      <c r="W3" s="3">
        <v>0.23250000000000001</v>
      </c>
      <c r="X3" s="3">
        <v>4.9299999999999997E-2</v>
      </c>
      <c r="Y3" s="3">
        <v>5.4699999999999999E-2</v>
      </c>
      <c r="Z3" s="3">
        <v>4.9399999999999999E-2</v>
      </c>
    </row>
    <row r="4" spans="1:26" x14ac:dyDescent="0.4">
      <c r="A4" s="6" t="s">
        <v>2</v>
      </c>
      <c r="B4" s="3">
        <v>0.79679999999999995</v>
      </c>
      <c r="C4" s="3">
        <v>0.79400000000000004</v>
      </c>
      <c r="D4" s="3">
        <v>0.81499999999999995</v>
      </c>
      <c r="E4" s="3">
        <v>0.4738</v>
      </c>
      <c r="F4" s="3">
        <v>0.48630000000000001</v>
      </c>
      <c r="G4" s="3">
        <v>0.53159999999999996</v>
      </c>
      <c r="H4" s="3">
        <v>0.2243</v>
      </c>
      <c r="I4" s="3">
        <v>0.22650000000000001</v>
      </c>
      <c r="J4" s="3">
        <v>0.2258</v>
      </c>
      <c r="K4" s="3">
        <v>4.9099999999999998E-2</v>
      </c>
      <c r="L4" s="3">
        <v>4.9399999999999999E-2</v>
      </c>
      <c r="M4" s="3">
        <v>4.9200000000000001E-2</v>
      </c>
      <c r="O4" s="3">
        <v>0.79679999999999995</v>
      </c>
      <c r="P4" s="3">
        <v>0.79400000000000004</v>
      </c>
      <c r="Q4" s="3">
        <v>0.81499999999999995</v>
      </c>
      <c r="R4" s="3">
        <v>0.4738</v>
      </c>
      <c r="S4" s="3">
        <v>0.48630000000000001</v>
      </c>
      <c r="T4" s="3">
        <v>0.53159999999999996</v>
      </c>
      <c r="U4" s="3">
        <v>0.2243</v>
      </c>
      <c r="V4" s="3">
        <v>0.22650000000000001</v>
      </c>
      <c r="W4" s="3">
        <v>0.2258</v>
      </c>
      <c r="X4" s="3">
        <v>4.9099999999999998E-2</v>
      </c>
      <c r="Y4" s="3">
        <v>4.9399999999999999E-2</v>
      </c>
      <c r="Z4" s="3">
        <v>4.9200000000000001E-2</v>
      </c>
    </row>
    <row r="5" spans="1:26" x14ac:dyDescent="0.4">
      <c r="A5" s="6" t="s">
        <v>3</v>
      </c>
      <c r="B5" s="3">
        <v>0.73860000000000003</v>
      </c>
      <c r="C5" s="3">
        <v>0.7359</v>
      </c>
      <c r="D5" s="3">
        <v>0.76800000000000002</v>
      </c>
      <c r="E5" s="3">
        <v>0.43030000000000002</v>
      </c>
      <c r="F5" s="3">
        <v>0.4592</v>
      </c>
      <c r="G5" s="3">
        <v>0.43759999999999999</v>
      </c>
      <c r="H5" s="3">
        <v>0.2984</v>
      </c>
      <c r="I5" s="3">
        <v>0.30430000000000001</v>
      </c>
      <c r="J5" s="3">
        <v>0.31609999999999999</v>
      </c>
      <c r="K5" s="3">
        <v>4.9500000000000002E-2</v>
      </c>
      <c r="L5" s="3">
        <v>4.9500000000000002E-2</v>
      </c>
      <c r="M5" s="3">
        <v>4.9299999999999997E-2</v>
      </c>
      <c r="O5" s="3">
        <v>0.73860000000000003</v>
      </c>
      <c r="P5" s="3">
        <v>0.7359</v>
      </c>
      <c r="Q5" s="3">
        <v>0.76800000000000002</v>
      </c>
      <c r="R5" s="3">
        <v>0.43030000000000002</v>
      </c>
      <c r="S5" s="3">
        <v>0.4592</v>
      </c>
      <c r="T5" s="3">
        <v>0.43759999999999999</v>
      </c>
      <c r="U5" s="3">
        <v>0.2984</v>
      </c>
      <c r="V5" s="3">
        <v>0.30430000000000001</v>
      </c>
      <c r="W5" s="3">
        <v>0.31609999999999999</v>
      </c>
      <c r="X5" s="3">
        <v>4.9500000000000002E-2</v>
      </c>
      <c r="Y5" s="3">
        <v>4.9500000000000002E-2</v>
      </c>
      <c r="Z5" s="3">
        <v>4.9299999999999997E-2</v>
      </c>
    </row>
    <row r="6" spans="1:26" x14ac:dyDescent="0.4">
      <c r="A6" s="6" t="s">
        <v>4</v>
      </c>
      <c r="B6" s="3">
        <v>0.74760000000000004</v>
      </c>
      <c r="C6" s="3">
        <v>0.64239999999999997</v>
      </c>
      <c r="D6" s="3">
        <v>0.62460000000000004</v>
      </c>
      <c r="E6" s="3">
        <v>0.38950000000000001</v>
      </c>
      <c r="F6" s="3">
        <v>0.33810000000000001</v>
      </c>
      <c r="G6" s="3">
        <v>0.39350000000000002</v>
      </c>
      <c r="H6" s="3">
        <v>0.19289999999999999</v>
      </c>
      <c r="I6" s="3">
        <v>0.2006</v>
      </c>
      <c r="J6" s="3">
        <v>0.19489999999999999</v>
      </c>
      <c r="K6" s="3">
        <v>4.9299999999999997E-2</v>
      </c>
      <c r="L6" s="3">
        <v>4.9399999999999999E-2</v>
      </c>
      <c r="M6" s="3">
        <v>4.9299999999999997E-2</v>
      </c>
      <c r="O6" s="3">
        <v>0.74760000000000004</v>
      </c>
      <c r="P6" s="3">
        <v>0.64239999999999997</v>
      </c>
      <c r="Q6" s="3">
        <v>0.62460000000000004</v>
      </c>
      <c r="R6" s="3">
        <v>0.38950000000000001</v>
      </c>
      <c r="S6" s="3">
        <v>0.33810000000000001</v>
      </c>
      <c r="T6" s="3">
        <v>0.39350000000000002</v>
      </c>
      <c r="U6" s="3">
        <v>0.19289999999999999</v>
      </c>
      <c r="V6" s="3">
        <v>0.2006</v>
      </c>
      <c r="W6" s="3">
        <v>0.19489999999999999</v>
      </c>
      <c r="X6" s="3">
        <v>4.9299999999999997E-2</v>
      </c>
      <c r="Y6" s="3">
        <v>4.9399999999999999E-2</v>
      </c>
      <c r="Z6" s="3">
        <v>4.9299999999999997E-2</v>
      </c>
    </row>
    <row r="7" spans="1:26" x14ac:dyDescent="0.4">
      <c r="A7" s="6" t="s">
        <v>5</v>
      </c>
      <c r="B7" s="3">
        <v>0.70409999999999995</v>
      </c>
      <c r="C7" s="3">
        <v>0.65539999999999998</v>
      </c>
      <c r="D7" s="3">
        <v>0.58150000000000002</v>
      </c>
      <c r="E7" s="3">
        <v>0.33050000000000002</v>
      </c>
      <c r="F7" s="3">
        <v>0.33489999999999998</v>
      </c>
      <c r="G7" s="3">
        <v>0.34139999999999998</v>
      </c>
      <c r="H7" s="3">
        <v>0.21279999999999999</v>
      </c>
      <c r="I7" s="3">
        <v>0.21990000000000001</v>
      </c>
      <c r="J7" s="3">
        <v>0.23350000000000001</v>
      </c>
      <c r="K7" s="3">
        <v>4.9200000000000001E-2</v>
      </c>
      <c r="L7" s="3">
        <v>5.0299999999999997E-2</v>
      </c>
      <c r="M7" s="3">
        <v>4.9399999999999999E-2</v>
      </c>
      <c r="O7" s="3">
        <v>0.70409999999999995</v>
      </c>
      <c r="P7" s="3">
        <v>0.65539999999999998</v>
      </c>
      <c r="Q7" s="3">
        <v>0.58150000000000002</v>
      </c>
      <c r="R7" s="3">
        <v>0.33050000000000002</v>
      </c>
      <c r="S7" s="3">
        <v>0.33489999999999998</v>
      </c>
      <c r="T7" s="3">
        <v>0.34139999999999998</v>
      </c>
      <c r="U7" s="3">
        <v>0.21279999999999999</v>
      </c>
      <c r="V7" s="3">
        <v>0.21990000000000001</v>
      </c>
      <c r="W7" s="3">
        <v>0.23350000000000001</v>
      </c>
      <c r="X7" s="3">
        <v>4.9200000000000001E-2</v>
      </c>
      <c r="Y7" s="3">
        <v>5.0299999999999997E-2</v>
      </c>
      <c r="Z7" s="3">
        <v>4.9399999999999999E-2</v>
      </c>
    </row>
    <row r="8" spans="1:26" x14ac:dyDescent="0.4">
      <c r="A8" s="6" t="s">
        <v>6</v>
      </c>
      <c r="B8" s="3">
        <v>0.67920000000000003</v>
      </c>
      <c r="C8" s="3">
        <v>0.65429999999999999</v>
      </c>
      <c r="D8" s="3">
        <v>0.65869999999999995</v>
      </c>
      <c r="E8" s="3">
        <v>0.27239999999999998</v>
      </c>
      <c r="F8" s="3">
        <v>0.27660000000000001</v>
      </c>
      <c r="G8" s="3">
        <v>0.27179999999999999</v>
      </c>
      <c r="H8" s="3">
        <v>0.20810000000000001</v>
      </c>
      <c r="I8" s="3">
        <v>0.19040000000000001</v>
      </c>
      <c r="J8" s="3">
        <v>0.2056</v>
      </c>
      <c r="K8" s="3">
        <v>4.9399999999999999E-2</v>
      </c>
      <c r="L8" s="3">
        <v>4.9500000000000002E-2</v>
      </c>
      <c r="M8" s="3">
        <v>4.9500000000000002E-2</v>
      </c>
      <c r="O8" s="3">
        <v>0.67920000000000003</v>
      </c>
      <c r="P8" s="3">
        <v>0.65429999999999999</v>
      </c>
      <c r="Q8" s="3">
        <v>0.65869999999999995</v>
      </c>
      <c r="R8" s="3">
        <v>0.27239999999999998</v>
      </c>
      <c r="S8" s="3">
        <v>0.27660000000000001</v>
      </c>
      <c r="T8" s="3">
        <v>0.27179999999999999</v>
      </c>
      <c r="U8" s="3">
        <v>0.20810000000000001</v>
      </c>
      <c r="V8" s="3">
        <v>0.19040000000000001</v>
      </c>
      <c r="W8" s="3">
        <v>0.2056</v>
      </c>
      <c r="X8" s="3">
        <v>4.9399999999999999E-2</v>
      </c>
      <c r="Y8" s="3">
        <v>4.9500000000000002E-2</v>
      </c>
      <c r="Z8" s="3">
        <v>4.9500000000000002E-2</v>
      </c>
    </row>
    <row r="9" spans="1:26" x14ac:dyDescent="0.4">
      <c r="A9" s="6" t="s">
        <v>7</v>
      </c>
      <c r="B9" s="3">
        <v>0.62280000000000002</v>
      </c>
      <c r="C9" s="3">
        <v>0.65990000000000004</v>
      </c>
      <c r="D9" s="3">
        <v>0.50149999999999995</v>
      </c>
      <c r="E9" s="3">
        <v>0.24279999999999999</v>
      </c>
      <c r="F9" s="3">
        <v>0.2417</v>
      </c>
      <c r="G9" s="3">
        <v>0.24299999999999999</v>
      </c>
      <c r="H9" s="3">
        <v>0.19939999999999999</v>
      </c>
      <c r="I9" s="3">
        <v>0.2006</v>
      </c>
      <c r="J9" s="3">
        <v>0.1993</v>
      </c>
      <c r="K9" s="3">
        <v>4.9700000000000001E-2</v>
      </c>
      <c r="L9" s="3">
        <v>4.9700000000000001E-2</v>
      </c>
      <c r="M9" s="3">
        <v>5.1299999999999998E-2</v>
      </c>
      <c r="O9" s="3">
        <v>0.62280000000000002</v>
      </c>
      <c r="P9" s="3">
        <v>0.65990000000000004</v>
      </c>
      <c r="Q9" s="3">
        <v>0.50149999999999995</v>
      </c>
      <c r="R9" s="3">
        <v>0.24279999999999999</v>
      </c>
      <c r="S9" s="3">
        <v>0.2417</v>
      </c>
      <c r="T9" s="3">
        <v>0.24299999999999999</v>
      </c>
      <c r="U9" s="3">
        <v>0.19939999999999999</v>
      </c>
      <c r="V9" s="3">
        <v>0.2006</v>
      </c>
      <c r="W9" s="3">
        <v>0.1993</v>
      </c>
      <c r="X9" s="3">
        <v>4.9700000000000001E-2</v>
      </c>
      <c r="Y9" s="3">
        <v>4.9700000000000001E-2</v>
      </c>
      <c r="Z9" s="3">
        <v>5.1299999999999998E-2</v>
      </c>
    </row>
    <row r="10" spans="1:26" x14ac:dyDescent="0.4">
      <c r="A10" s="6" t="s">
        <v>8</v>
      </c>
      <c r="B10" s="3">
        <v>0.56399999999999995</v>
      </c>
      <c r="C10" s="3">
        <v>0.54020000000000001</v>
      </c>
      <c r="D10" s="3">
        <v>0.55110000000000003</v>
      </c>
      <c r="E10" s="3">
        <v>0.23880000000000001</v>
      </c>
      <c r="F10" s="3">
        <v>0.23549999999999999</v>
      </c>
      <c r="G10" s="3">
        <v>0.2276</v>
      </c>
      <c r="H10" s="3">
        <v>0.18970000000000001</v>
      </c>
      <c r="I10" s="3">
        <v>0.1963</v>
      </c>
      <c r="J10" s="3">
        <v>0.18740000000000001</v>
      </c>
      <c r="K10" s="3">
        <v>7.1800000000000003E-2</v>
      </c>
      <c r="L10" s="3">
        <v>4.9000000000000002E-2</v>
      </c>
      <c r="M10" s="3">
        <v>4.9099999999999998E-2</v>
      </c>
      <c r="O10" s="3">
        <v>0.56399999999999995</v>
      </c>
      <c r="P10" s="3">
        <v>0.54020000000000001</v>
      </c>
      <c r="Q10" s="3">
        <v>0.55110000000000003</v>
      </c>
      <c r="R10" s="3">
        <v>0.23880000000000001</v>
      </c>
      <c r="S10" s="3">
        <v>0.23549999999999999</v>
      </c>
      <c r="T10" s="3">
        <v>0.2276</v>
      </c>
      <c r="U10" s="3">
        <v>0.18970000000000001</v>
      </c>
      <c r="V10" s="3">
        <v>0.1963</v>
      </c>
      <c r="W10" s="3">
        <v>0.18740000000000001</v>
      </c>
      <c r="X10" s="3">
        <v>7.1800000000000003E-2</v>
      </c>
      <c r="Y10" s="3">
        <v>4.9000000000000002E-2</v>
      </c>
      <c r="Z10" s="3">
        <v>4.9099999999999998E-2</v>
      </c>
    </row>
    <row r="11" spans="1:26" x14ac:dyDescent="0.4">
      <c r="A11" s="7"/>
    </row>
    <row r="12" spans="1:26" x14ac:dyDescent="0.4">
      <c r="A12" s="7"/>
    </row>
    <row r="13" spans="1:26" x14ac:dyDescent="0.4">
      <c r="A13" s="8" t="s">
        <v>37</v>
      </c>
      <c r="B13" s="2"/>
      <c r="O13" s="3">
        <v>1.4904999999999999</v>
      </c>
      <c r="P13" s="3">
        <v>1.3608</v>
      </c>
      <c r="Q13" s="3">
        <v>1.4717</v>
      </c>
      <c r="R13" s="3">
        <v>0.81140000000000001</v>
      </c>
      <c r="S13" s="3">
        <v>0.86529999999999996</v>
      </c>
      <c r="T13" s="3">
        <v>0.87490000000000001</v>
      </c>
      <c r="U13" s="3">
        <v>0.31390000000000001</v>
      </c>
      <c r="V13" s="3">
        <v>0.32400000000000001</v>
      </c>
      <c r="W13" s="3">
        <v>0.3236</v>
      </c>
      <c r="X13" s="3">
        <v>4.9399999999999999E-2</v>
      </c>
      <c r="Y13" s="3">
        <v>5.4699999999999999E-2</v>
      </c>
      <c r="Z13" s="3">
        <v>4.9500000000000002E-2</v>
      </c>
    </row>
    <row r="14" spans="1:26" x14ac:dyDescent="0.4">
      <c r="A14" s="7"/>
      <c r="B14" s="4">
        <v>1</v>
      </c>
      <c r="C14" s="5">
        <v>2</v>
      </c>
      <c r="D14" s="4">
        <v>3</v>
      </c>
      <c r="E14" s="5">
        <v>4</v>
      </c>
      <c r="F14" s="4">
        <v>5</v>
      </c>
      <c r="G14" s="5">
        <v>6</v>
      </c>
      <c r="H14" s="4">
        <v>7</v>
      </c>
      <c r="I14" s="5">
        <v>8</v>
      </c>
      <c r="J14" s="4">
        <v>9</v>
      </c>
      <c r="K14" s="5">
        <v>10</v>
      </c>
      <c r="L14" s="4">
        <v>11</v>
      </c>
      <c r="M14" s="5">
        <v>12</v>
      </c>
      <c r="O14" s="3">
        <v>1.3521000000000001</v>
      </c>
      <c r="P14" s="3">
        <v>1.3394999999999999</v>
      </c>
      <c r="Q14" s="3">
        <v>1.4259999999999999</v>
      </c>
      <c r="R14" s="3">
        <v>0.79869999999999997</v>
      </c>
      <c r="S14" s="3">
        <v>0.83020000000000005</v>
      </c>
      <c r="T14" s="3">
        <v>0.78739999999999999</v>
      </c>
      <c r="U14" s="3">
        <v>0.29920000000000002</v>
      </c>
      <c r="V14" s="3">
        <v>0.29670000000000002</v>
      </c>
      <c r="W14" s="3">
        <v>0.30620000000000003</v>
      </c>
      <c r="X14" s="3">
        <v>4.9099999999999998E-2</v>
      </c>
      <c r="Y14" s="3">
        <v>4.9399999999999999E-2</v>
      </c>
      <c r="Z14" s="3">
        <v>4.8899999999999999E-2</v>
      </c>
    </row>
    <row r="15" spans="1:26" x14ac:dyDescent="0.4">
      <c r="A15" s="6" t="s">
        <v>1</v>
      </c>
      <c r="B15" s="3">
        <v>1.4904999999999999</v>
      </c>
      <c r="C15" s="3">
        <v>1.3608</v>
      </c>
      <c r="D15" s="3">
        <v>1.4717</v>
      </c>
      <c r="E15" s="3">
        <v>0.81140000000000001</v>
      </c>
      <c r="F15" s="3">
        <v>0.86529999999999996</v>
      </c>
      <c r="G15" s="3">
        <v>0.87490000000000001</v>
      </c>
      <c r="H15" s="3">
        <v>0.31390000000000001</v>
      </c>
      <c r="I15" s="3">
        <v>0.32400000000000001</v>
      </c>
      <c r="J15" s="3">
        <v>0.3236</v>
      </c>
      <c r="K15" s="3">
        <v>4.9399999999999999E-2</v>
      </c>
      <c r="L15" s="3">
        <v>5.4699999999999999E-2</v>
      </c>
      <c r="M15" s="3">
        <v>4.9500000000000002E-2</v>
      </c>
      <c r="O15" s="3">
        <v>1.214</v>
      </c>
      <c r="P15" s="3">
        <v>1.2302</v>
      </c>
      <c r="Q15" s="3">
        <v>1.264</v>
      </c>
      <c r="R15" s="3">
        <v>0.70009999999999994</v>
      </c>
      <c r="S15" s="3">
        <v>0.7661</v>
      </c>
      <c r="T15" s="3">
        <v>0.6794</v>
      </c>
      <c r="U15" s="3">
        <v>0.44950000000000001</v>
      </c>
      <c r="V15" s="3">
        <v>0.4582</v>
      </c>
      <c r="W15" s="3">
        <v>0.47910000000000003</v>
      </c>
      <c r="X15" s="3">
        <v>4.9500000000000002E-2</v>
      </c>
      <c r="Y15" s="3">
        <v>4.9399999999999999E-2</v>
      </c>
      <c r="Z15" s="3">
        <v>4.9200000000000001E-2</v>
      </c>
    </row>
    <row r="16" spans="1:26" x14ac:dyDescent="0.4">
      <c r="A16" s="6" t="s">
        <v>2</v>
      </c>
      <c r="B16" s="3">
        <v>1.3521000000000001</v>
      </c>
      <c r="C16" s="3">
        <v>1.3394999999999999</v>
      </c>
      <c r="D16" s="3">
        <v>1.4259999999999999</v>
      </c>
      <c r="E16" s="3">
        <v>0.79869999999999997</v>
      </c>
      <c r="F16" s="3">
        <v>0.83020000000000005</v>
      </c>
      <c r="G16" s="3">
        <v>0.78739999999999999</v>
      </c>
      <c r="H16" s="3">
        <v>0.29920000000000002</v>
      </c>
      <c r="I16" s="3">
        <v>0.29670000000000002</v>
      </c>
      <c r="J16" s="3">
        <v>0.30620000000000003</v>
      </c>
      <c r="K16" s="3">
        <v>4.9099999999999998E-2</v>
      </c>
      <c r="L16" s="3">
        <v>4.9399999999999999E-2</v>
      </c>
      <c r="M16" s="3">
        <v>4.8899999999999999E-2</v>
      </c>
      <c r="O16" s="3">
        <v>1.2335</v>
      </c>
      <c r="P16" s="3">
        <v>1.0243</v>
      </c>
      <c r="Q16" s="3">
        <v>1.0634999999999999</v>
      </c>
      <c r="R16" s="3">
        <v>0.60829999999999995</v>
      </c>
      <c r="S16" s="3">
        <v>0.53</v>
      </c>
      <c r="T16" s="3">
        <v>0.6321</v>
      </c>
      <c r="U16" s="3">
        <v>0.21890000000000001</v>
      </c>
      <c r="V16" s="3">
        <v>0.2344</v>
      </c>
      <c r="W16" s="3">
        <v>0.22639999999999999</v>
      </c>
      <c r="X16" s="3">
        <v>4.9500000000000002E-2</v>
      </c>
      <c r="Y16" s="3">
        <v>4.9399999999999999E-2</v>
      </c>
      <c r="Z16" s="3">
        <v>4.9399999999999999E-2</v>
      </c>
    </row>
    <row r="17" spans="1:27" x14ac:dyDescent="0.4">
      <c r="A17" s="6" t="s">
        <v>3</v>
      </c>
      <c r="B17" s="3">
        <v>1.214</v>
      </c>
      <c r="C17" s="3">
        <v>1.2302</v>
      </c>
      <c r="D17" s="3">
        <v>1.264</v>
      </c>
      <c r="E17" s="3">
        <v>0.70009999999999994</v>
      </c>
      <c r="F17" s="3">
        <v>0.7661</v>
      </c>
      <c r="G17" s="3">
        <v>0.6794</v>
      </c>
      <c r="H17" s="3">
        <v>0.44950000000000001</v>
      </c>
      <c r="I17" s="3">
        <v>0.4582</v>
      </c>
      <c r="J17" s="3">
        <v>0.47910000000000003</v>
      </c>
      <c r="K17" s="3">
        <v>4.9500000000000002E-2</v>
      </c>
      <c r="L17" s="3">
        <v>4.9399999999999999E-2</v>
      </c>
      <c r="M17" s="3">
        <v>4.9200000000000001E-2</v>
      </c>
      <c r="O17" s="3">
        <v>1.0947</v>
      </c>
      <c r="P17" s="3">
        <v>1.0344</v>
      </c>
      <c r="Q17" s="3">
        <v>0.93269999999999997</v>
      </c>
      <c r="R17" s="3">
        <v>0.49270000000000003</v>
      </c>
      <c r="S17" s="3">
        <v>0.50190000000000001</v>
      </c>
      <c r="T17" s="3">
        <v>0.48970000000000002</v>
      </c>
      <c r="U17" s="3">
        <v>0.2346</v>
      </c>
      <c r="V17" s="3">
        <v>0.23810000000000001</v>
      </c>
      <c r="W17" s="3">
        <v>0.2631</v>
      </c>
      <c r="X17" s="3">
        <v>4.9399999999999999E-2</v>
      </c>
      <c r="Y17" s="3">
        <v>5.0299999999999997E-2</v>
      </c>
      <c r="Z17" s="3">
        <v>4.9299999999999997E-2</v>
      </c>
    </row>
    <row r="18" spans="1:27" x14ac:dyDescent="0.4">
      <c r="A18" s="6" t="s">
        <v>4</v>
      </c>
      <c r="B18" s="3">
        <v>1.2335</v>
      </c>
      <c r="C18" s="3">
        <v>1.0243</v>
      </c>
      <c r="D18" s="3">
        <v>1.0634999999999999</v>
      </c>
      <c r="E18" s="3">
        <v>0.60829999999999995</v>
      </c>
      <c r="F18" s="3">
        <v>0.53</v>
      </c>
      <c r="G18" s="3">
        <v>0.6321</v>
      </c>
      <c r="H18" s="3">
        <v>0.21890000000000001</v>
      </c>
      <c r="I18" s="3">
        <v>0.2344</v>
      </c>
      <c r="J18" s="3">
        <v>0.22639999999999999</v>
      </c>
      <c r="K18" s="3">
        <v>4.9500000000000002E-2</v>
      </c>
      <c r="L18" s="3">
        <v>4.9399999999999999E-2</v>
      </c>
      <c r="M18" s="3">
        <v>4.9399999999999999E-2</v>
      </c>
      <c r="O18" s="3">
        <v>1.0577000000000001</v>
      </c>
      <c r="P18" s="3">
        <v>1.0024</v>
      </c>
      <c r="Q18" s="3">
        <v>1.0115000000000001</v>
      </c>
      <c r="R18" s="3">
        <v>0.37040000000000001</v>
      </c>
      <c r="S18" s="3">
        <v>0.3836</v>
      </c>
      <c r="T18" s="3">
        <v>0.372</v>
      </c>
      <c r="U18" s="3">
        <v>0.20699999999999999</v>
      </c>
      <c r="V18" s="3">
        <v>0.216</v>
      </c>
      <c r="W18" s="3">
        <v>0.21790000000000001</v>
      </c>
      <c r="X18" s="3">
        <v>4.9500000000000002E-2</v>
      </c>
      <c r="Y18" s="3">
        <v>4.9500000000000002E-2</v>
      </c>
      <c r="Z18" s="3">
        <v>4.9500000000000002E-2</v>
      </c>
    </row>
    <row r="19" spans="1:27" x14ac:dyDescent="0.4">
      <c r="A19" s="6" t="s">
        <v>5</v>
      </c>
      <c r="B19" s="3">
        <v>1.0947</v>
      </c>
      <c r="C19" s="3">
        <v>1.0344</v>
      </c>
      <c r="D19" s="3">
        <v>0.93269999999999997</v>
      </c>
      <c r="E19" s="3">
        <v>0.49270000000000003</v>
      </c>
      <c r="F19" s="3">
        <v>0.50190000000000001</v>
      </c>
      <c r="G19" s="3">
        <v>0.48970000000000002</v>
      </c>
      <c r="H19" s="3">
        <v>0.2346</v>
      </c>
      <c r="I19" s="3">
        <v>0.23810000000000001</v>
      </c>
      <c r="J19" s="3">
        <v>0.2631</v>
      </c>
      <c r="K19" s="3">
        <v>4.9399999999999999E-2</v>
      </c>
      <c r="L19" s="3">
        <v>5.0299999999999997E-2</v>
      </c>
      <c r="M19" s="3">
        <v>4.9299999999999997E-2</v>
      </c>
      <c r="O19" s="3">
        <v>0.99260000000000004</v>
      </c>
      <c r="P19" s="3">
        <v>1.0538000000000001</v>
      </c>
      <c r="Q19" s="3">
        <v>0.84699999999999998</v>
      </c>
      <c r="R19" s="3">
        <v>0.32090000000000002</v>
      </c>
      <c r="S19" s="3">
        <v>0.32379999999999998</v>
      </c>
      <c r="T19" s="3">
        <v>0.3276</v>
      </c>
      <c r="U19" s="3">
        <v>0.20899999999999999</v>
      </c>
      <c r="V19" s="3">
        <v>0.2167</v>
      </c>
      <c r="W19" s="3">
        <v>0.2177</v>
      </c>
      <c r="X19" s="3">
        <v>4.99E-2</v>
      </c>
      <c r="Y19" s="3">
        <v>4.9799999999999997E-2</v>
      </c>
      <c r="Z19" s="3">
        <v>5.1499999999999997E-2</v>
      </c>
    </row>
    <row r="20" spans="1:27" x14ac:dyDescent="0.4">
      <c r="A20" s="6" t="s">
        <v>6</v>
      </c>
      <c r="B20" s="3">
        <v>1.0577000000000001</v>
      </c>
      <c r="C20" s="3">
        <v>1.0024</v>
      </c>
      <c r="D20" s="3">
        <v>1.0115000000000001</v>
      </c>
      <c r="E20" s="3">
        <v>0.37040000000000001</v>
      </c>
      <c r="F20" s="3">
        <v>0.3836</v>
      </c>
      <c r="G20" s="3">
        <v>0.372</v>
      </c>
      <c r="H20" s="3">
        <v>0.20699999999999999</v>
      </c>
      <c r="I20" s="3">
        <v>0.216</v>
      </c>
      <c r="J20" s="3">
        <v>0.21790000000000001</v>
      </c>
      <c r="K20" s="3">
        <v>4.9500000000000002E-2</v>
      </c>
      <c r="L20" s="3">
        <v>4.9500000000000002E-2</v>
      </c>
      <c r="M20" s="3">
        <v>4.9500000000000002E-2</v>
      </c>
      <c r="O20" s="3">
        <v>0.93269999999999997</v>
      </c>
      <c r="P20" s="3">
        <v>0.86519999999999997</v>
      </c>
      <c r="Q20" s="3">
        <v>0.93769999999999998</v>
      </c>
      <c r="R20" s="3">
        <v>0.31709999999999999</v>
      </c>
      <c r="S20" s="3">
        <v>0.31480000000000002</v>
      </c>
      <c r="T20" s="3">
        <v>0.3049</v>
      </c>
      <c r="U20" s="3">
        <v>0.21390000000000001</v>
      </c>
      <c r="V20" s="3">
        <v>0.21729999999999999</v>
      </c>
      <c r="W20" s="3">
        <v>0.21329999999999999</v>
      </c>
      <c r="X20" s="3">
        <v>7.1900000000000006E-2</v>
      </c>
      <c r="Y20" s="3">
        <v>4.9200000000000001E-2</v>
      </c>
      <c r="Z20" s="3">
        <v>4.8899999999999999E-2</v>
      </c>
    </row>
    <row r="21" spans="1:27" x14ac:dyDescent="0.4">
      <c r="A21" s="6" t="s">
        <v>7</v>
      </c>
      <c r="B21" s="3">
        <v>0.99260000000000004</v>
      </c>
      <c r="C21" s="3">
        <v>1.0538000000000001</v>
      </c>
      <c r="D21" s="3">
        <v>0.84699999999999998</v>
      </c>
      <c r="E21" s="3">
        <v>0.32090000000000002</v>
      </c>
      <c r="F21" s="3">
        <v>0.32379999999999998</v>
      </c>
      <c r="G21" s="3">
        <v>0.3276</v>
      </c>
      <c r="H21" s="3">
        <v>0.20899999999999999</v>
      </c>
      <c r="I21" s="3">
        <v>0.2167</v>
      </c>
      <c r="J21" s="3">
        <v>0.2177</v>
      </c>
      <c r="K21" s="3">
        <v>4.99E-2</v>
      </c>
      <c r="L21" s="3">
        <v>4.9799999999999997E-2</v>
      </c>
      <c r="M21" s="3">
        <v>5.1499999999999997E-2</v>
      </c>
    </row>
    <row r="22" spans="1:27" x14ac:dyDescent="0.4">
      <c r="A22" s="6" t="s">
        <v>8</v>
      </c>
      <c r="B22" s="3">
        <v>0.93269999999999997</v>
      </c>
      <c r="C22" s="3">
        <v>0.86519999999999997</v>
      </c>
      <c r="D22" s="3">
        <v>0.93769999999999998</v>
      </c>
      <c r="E22" s="3">
        <v>0.31709999999999999</v>
      </c>
      <c r="F22" s="3">
        <v>0.31480000000000002</v>
      </c>
      <c r="G22" s="3">
        <v>0.3049</v>
      </c>
      <c r="H22" s="3">
        <v>0.21390000000000001</v>
      </c>
      <c r="I22" s="3">
        <v>0.21729999999999999</v>
      </c>
      <c r="J22" s="3">
        <v>0.21329999999999999</v>
      </c>
      <c r="K22" s="3">
        <v>7.1900000000000006E-2</v>
      </c>
      <c r="L22" s="3">
        <v>4.9200000000000001E-2</v>
      </c>
      <c r="M22" s="3">
        <v>4.8899999999999999E-2</v>
      </c>
    </row>
    <row r="25" spans="1:27" x14ac:dyDescent="0.4">
      <c r="A25" s="8" t="s">
        <v>10</v>
      </c>
      <c r="B25" s="8"/>
      <c r="O25" s="8" t="s">
        <v>10</v>
      </c>
      <c r="P25" s="8"/>
    </row>
    <row r="26" spans="1:27" x14ac:dyDescent="0.4">
      <c r="B26" s="4">
        <v>1</v>
      </c>
      <c r="C26" s="5">
        <v>2</v>
      </c>
      <c r="D26" s="4">
        <v>3</v>
      </c>
      <c r="E26" s="5">
        <v>4</v>
      </c>
      <c r="F26" s="4">
        <v>5</v>
      </c>
      <c r="G26" s="5">
        <v>6</v>
      </c>
      <c r="H26" s="4">
        <v>7</v>
      </c>
      <c r="I26" s="5">
        <v>8</v>
      </c>
      <c r="J26" s="4">
        <v>9</v>
      </c>
      <c r="K26" s="5">
        <v>10</v>
      </c>
      <c r="L26" s="4">
        <v>11</v>
      </c>
      <c r="M26" s="5">
        <v>12</v>
      </c>
      <c r="P26" s="4">
        <v>1</v>
      </c>
      <c r="Q26" s="5">
        <v>2</v>
      </c>
      <c r="R26" s="4">
        <v>3</v>
      </c>
      <c r="S26" s="5">
        <v>4</v>
      </c>
      <c r="T26" s="4">
        <v>5</v>
      </c>
      <c r="U26" s="5">
        <v>6</v>
      </c>
      <c r="V26" s="4">
        <v>7</v>
      </c>
      <c r="W26" s="5">
        <v>8</v>
      </c>
      <c r="X26" s="4">
        <v>9</v>
      </c>
      <c r="Y26" s="5">
        <v>10</v>
      </c>
      <c r="Z26" s="4">
        <v>11</v>
      </c>
      <c r="AA26" s="5">
        <v>12</v>
      </c>
    </row>
    <row r="27" spans="1:27" x14ac:dyDescent="0.4">
      <c r="A27" s="6" t="s">
        <v>1</v>
      </c>
      <c r="B27" s="3">
        <f>B15-B3</f>
        <v>0.5653999999999999</v>
      </c>
      <c r="C27" s="3">
        <f t="shared" ref="C27:M27" si="0">C15-C3</f>
        <v>0.56820000000000004</v>
      </c>
      <c r="D27" s="3">
        <f t="shared" si="0"/>
        <v>0.61070000000000002</v>
      </c>
      <c r="E27" s="3">
        <f t="shared" si="0"/>
        <v>0.33040000000000003</v>
      </c>
      <c r="F27" s="3">
        <f t="shared" si="0"/>
        <v>0.35869999999999991</v>
      </c>
      <c r="G27" s="3">
        <f t="shared" si="0"/>
        <v>0.37019999999999997</v>
      </c>
      <c r="H27" s="3">
        <f t="shared" si="0"/>
        <v>8.5400000000000004E-2</v>
      </c>
      <c r="I27" s="3">
        <f t="shared" si="0"/>
        <v>8.72E-2</v>
      </c>
      <c r="J27" s="3">
        <f t="shared" si="0"/>
        <v>9.1099999999999987E-2</v>
      </c>
      <c r="K27" s="3">
        <f t="shared" si="0"/>
        <v>1.0000000000000286E-4</v>
      </c>
      <c r="L27" s="3">
        <f t="shared" si="0"/>
        <v>0</v>
      </c>
      <c r="M27" s="3">
        <f t="shared" si="0"/>
        <v>1.0000000000000286E-4</v>
      </c>
      <c r="O27" s="6" t="s">
        <v>1</v>
      </c>
      <c r="P27" s="3">
        <v>0.5653999999999999</v>
      </c>
      <c r="Q27" s="3">
        <v>0.56820000000000004</v>
      </c>
      <c r="R27" s="3">
        <v>0.61070000000000002</v>
      </c>
      <c r="S27" s="3">
        <v>0.33040000000000003</v>
      </c>
      <c r="T27" s="3">
        <v>0.35869999999999991</v>
      </c>
      <c r="U27" s="3">
        <v>0.37019999999999997</v>
      </c>
      <c r="V27" s="3">
        <v>8.5400000000000004E-2</v>
      </c>
      <c r="W27" s="3">
        <v>8.72E-2</v>
      </c>
      <c r="X27" s="3">
        <v>9.1099999999999987E-2</v>
      </c>
      <c r="Y27" s="3">
        <v>1.0000000000000286E-4</v>
      </c>
      <c r="Z27" s="3">
        <v>0</v>
      </c>
      <c r="AA27" s="3">
        <v>1.0000000000000286E-4</v>
      </c>
    </row>
    <row r="28" spans="1:27" x14ac:dyDescent="0.4">
      <c r="A28" s="6" t="s">
        <v>2</v>
      </c>
      <c r="B28" s="3">
        <f t="shared" ref="B28:M34" si="1">B16-B4</f>
        <v>0.55530000000000013</v>
      </c>
      <c r="C28" s="3">
        <f t="shared" si="1"/>
        <v>0.54549999999999987</v>
      </c>
      <c r="D28" s="3">
        <f t="shared" si="1"/>
        <v>0.61099999999999999</v>
      </c>
      <c r="E28" s="3">
        <f t="shared" si="1"/>
        <v>0.32489999999999997</v>
      </c>
      <c r="F28" s="3">
        <f t="shared" si="1"/>
        <v>0.34390000000000004</v>
      </c>
      <c r="G28" s="10">
        <f t="shared" si="1"/>
        <v>0.25580000000000003</v>
      </c>
      <c r="H28" s="3">
        <f t="shared" si="1"/>
        <v>7.4900000000000022E-2</v>
      </c>
      <c r="I28" s="3">
        <f t="shared" si="1"/>
        <v>7.0200000000000012E-2</v>
      </c>
      <c r="J28" s="3">
        <f t="shared" si="1"/>
        <v>8.0400000000000027E-2</v>
      </c>
      <c r="K28" s="3">
        <f t="shared" si="1"/>
        <v>0</v>
      </c>
      <c r="L28" s="3">
        <f t="shared" si="1"/>
        <v>0</v>
      </c>
      <c r="M28" s="3">
        <f t="shared" si="1"/>
        <v>-3.0000000000000165E-4</v>
      </c>
      <c r="O28" s="6" t="s">
        <v>2</v>
      </c>
      <c r="P28" s="3">
        <v>0.55530000000000013</v>
      </c>
      <c r="Q28" s="3">
        <v>0.54549999999999987</v>
      </c>
      <c r="R28" s="3">
        <v>0.61099999999999999</v>
      </c>
      <c r="S28" s="3">
        <v>0.32489999999999997</v>
      </c>
      <c r="T28" s="3">
        <v>0.34390000000000004</v>
      </c>
      <c r="V28" s="3">
        <v>7.4900000000000022E-2</v>
      </c>
      <c r="W28" s="3">
        <v>7.0200000000000012E-2</v>
      </c>
      <c r="X28" s="3">
        <v>8.0400000000000027E-2</v>
      </c>
      <c r="Y28" s="3">
        <v>0</v>
      </c>
      <c r="Z28" s="3">
        <v>0</v>
      </c>
      <c r="AA28" s="3">
        <v>-3.0000000000000165E-4</v>
      </c>
    </row>
    <row r="29" spans="1:27" x14ac:dyDescent="0.4">
      <c r="A29" s="6" t="s">
        <v>3</v>
      </c>
      <c r="B29" s="3">
        <f t="shared" si="1"/>
        <v>0.47539999999999993</v>
      </c>
      <c r="C29" s="3">
        <f t="shared" si="1"/>
        <v>0.49429999999999996</v>
      </c>
      <c r="D29" s="3">
        <f t="shared" si="1"/>
        <v>0.496</v>
      </c>
      <c r="E29" s="3">
        <f t="shared" si="1"/>
        <v>0.26979999999999993</v>
      </c>
      <c r="F29" s="3">
        <f t="shared" si="1"/>
        <v>0.30690000000000001</v>
      </c>
      <c r="G29" s="3">
        <f t="shared" si="1"/>
        <v>0.24180000000000001</v>
      </c>
      <c r="H29" s="3">
        <f t="shared" si="1"/>
        <v>0.15110000000000001</v>
      </c>
      <c r="I29" s="3">
        <f t="shared" si="1"/>
        <v>0.15389999999999998</v>
      </c>
      <c r="J29" s="3">
        <f t="shared" si="1"/>
        <v>0.16300000000000003</v>
      </c>
      <c r="K29" s="3">
        <f t="shared" si="1"/>
        <v>0</v>
      </c>
      <c r="L29" s="3">
        <f t="shared" si="1"/>
        <v>-1.0000000000000286E-4</v>
      </c>
      <c r="M29" s="3">
        <f t="shared" si="1"/>
        <v>-9.9999999999995925E-5</v>
      </c>
      <c r="O29" s="6" t="s">
        <v>3</v>
      </c>
      <c r="P29" s="3">
        <v>0.47539999999999993</v>
      </c>
      <c r="Q29" s="3">
        <v>0.49429999999999996</v>
      </c>
      <c r="R29" s="3">
        <v>0.496</v>
      </c>
      <c r="S29" s="3">
        <v>0.26979999999999993</v>
      </c>
      <c r="T29" s="3">
        <v>0.30690000000000001</v>
      </c>
      <c r="U29" s="3">
        <v>0.24180000000000001</v>
      </c>
      <c r="V29" s="3">
        <v>0.15110000000000001</v>
      </c>
      <c r="W29" s="3">
        <v>0.15389999999999998</v>
      </c>
      <c r="X29" s="3">
        <v>0.16300000000000003</v>
      </c>
      <c r="Y29" s="3">
        <v>0</v>
      </c>
      <c r="Z29" s="3">
        <v>-1.0000000000000286E-4</v>
      </c>
      <c r="AA29" s="3">
        <v>-9.9999999999995925E-5</v>
      </c>
    </row>
    <row r="30" spans="1:27" x14ac:dyDescent="0.4">
      <c r="A30" s="6" t="s">
        <v>4</v>
      </c>
      <c r="B30" s="3">
        <f t="shared" si="1"/>
        <v>0.4859</v>
      </c>
      <c r="C30" s="3">
        <f t="shared" si="1"/>
        <v>0.38190000000000002</v>
      </c>
      <c r="D30" s="3">
        <f t="shared" si="1"/>
        <v>0.43889999999999985</v>
      </c>
      <c r="E30" s="3">
        <f t="shared" si="1"/>
        <v>0.21879999999999994</v>
      </c>
      <c r="F30" s="3">
        <f t="shared" si="1"/>
        <v>0.19190000000000002</v>
      </c>
      <c r="G30" s="3">
        <f t="shared" si="1"/>
        <v>0.23859999999999998</v>
      </c>
      <c r="H30" s="3">
        <f t="shared" si="1"/>
        <v>2.6000000000000023E-2</v>
      </c>
      <c r="I30" s="3">
        <f t="shared" si="1"/>
        <v>3.3799999999999997E-2</v>
      </c>
      <c r="J30" s="3">
        <f t="shared" si="1"/>
        <v>3.15E-2</v>
      </c>
      <c r="K30" s="3">
        <f t="shared" si="1"/>
        <v>2.0000000000000573E-4</v>
      </c>
      <c r="L30" s="3">
        <f t="shared" si="1"/>
        <v>0</v>
      </c>
      <c r="M30" s="3">
        <f t="shared" si="1"/>
        <v>1.0000000000000286E-4</v>
      </c>
      <c r="O30" s="6" t="s">
        <v>4</v>
      </c>
      <c r="P30" s="3">
        <v>0.4859</v>
      </c>
      <c r="Q30" s="3">
        <v>0.38190000000000002</v>
      </c>
      <c r="R30" s="3">
        <v>0.43889999999999985</v>
      </c>
      <c r="S30" s="3">
        <v>0.21879999999999994</v>
      </c>
      <c r="T30" s="3">
        <v>0.19190000000000002</v>
      </c>
      <c r="U30" s="3">
        <v>0.23859999999999998</v>
      </c>
      <c r="V30" s="3">
        <v>2.6000000000000023E-2</v>
      </c>
      <c r="W30" s="3">
        <v>3.3799999999999997E-2</v>
      </c>
      <c r="X30" s="3">
        <v>3.15E-2</v>
      </c>
      <c r="Y30" s="3">
        <v>2.0000000000000573E-4</v>
      </c>
      <c r="Z30" s="3">
        <v>0</v>
      </c>
      <c r="AA30" s="3">
        <v>1.0000000000000286E-4</v>
      </c>
    </row>
    <row r="31" spans="1:27" x14ac:dyDescent="0.4">
      <c r="A31" s="6" t="s">
        <v>5</v>
      </c>
      <c r="B31" s="3">
        <f t="shared" si="1"/>
        <v>0.39060000000000006</v>
      </c>
      <c r="C31" s="3">
        <f t="shared" si="1"/>
        <v>0.379</v>
      </c>
      <c r="D31" s="3">
        <f t="shared" si="1"/>
        <v>0.35119999999999996</v>
      </c>
      <c r="E31" s="3">
        <f t="shared" si="1"/>
        <v>0.16220000000000001</v>
      </c>
      <c r="F31" s="3">
        <f t="shared" si="1"/>
        <v>0.16700000000000004</v>
      </c>
      <c r="G31" s="3">
        <f t="shared" si="1"/>
        <v>0.14830000000000004</v>
      </c>
      <c r="H31" s="3">
        <f t="shared" si="1"/>
        <v>2.1800000000000014E-2</v>
      </c>
      <c r="I31" s="3">
        <f t="shared" si="1"/>
        <v>1.8199999999999994E-2</v>
      </c>
      <c r="J31" s="3">
        <f t="shared" si="1"/>
        <v>2.9599999999999987E-2</v>
      </c>
      <c r="K31" s="3">
        <f t="shared" si="1"/>
        <v>1.9999999999999879E-4</v>
      </c>
      <c r="L31" s="3">
        <f t="shared" si="1"/>
        <v>0</v>
      </c>
      <c r="M31" s="3">
        <f t="shared" si="1"/>
        <v>-1.0000000000000286E-4</v>
      </c>
      <c r="O31" s="6" t="s">
        <v>5</v>
      </c>
      <c r="P31" s="3">
        <v>0.39060000000000006</v>
      </c>
      <c r="Q31" s="3">
        <v>0.379</v>
      </c>
      <c r="R31" s="3">
        <v>0.35119999999999996</v>
      </c>
      <c r="S31" s="3">
        <v>0.16220000000000001</v>
      </c>
      <c r="T31" s="3">
        <v>0.16700000000000004</v>
      </c>
      <c r="U31" s="3">
        <v>0.14830000000000004</v>
      </c>
      <c r="V31" s="3">
        <v>2.1800000000000014E-2</v>
      </c>
      <c r="W31" s="3">
        <v>1.8199999999999994E-2</v>
      </c>
      <c r="X31" s="3">
        <v>2.9599999999999987E-2</v>
      </c>
      <c r="Y31" s="3">
        <v>1.9999999999999879E-4</v>
      </c>
      <c r="Z31" s="3">
        <v>0</v>
      </c>
      <c r="AA31" s="3">
        <v>-1.0000000000000286E-4</v>
      </c>
    </row>
    <row r="32" spans="1:27" x14ac:dyDescent="0.4">
      <c r="A32" s="6" t="s">
        <v>6</v>
      </c>
      <c r="B32" s="3">
        <f t="shared" si="1"/>
        <v>0.37850000000000006</v>
      </c>
      <c r="C32" s="3">
        <f t="shared" si="1"/>
        <v>0.34809999999999997</v>
      </c>
      <c r="D32" s="3">
        <f t="shared" si="1"/>
        <v>0.35280000000000011</v>
      </c>
      <c r="E32" s="3">
        <f t="shared" si="1"/>
        <v>9.8000000000000032E-2</v>
      </c>
      <c r="F32" s="3">
        <f t="shared" si="1"/>
        <v>0.10699999999999998</v>
      </c>
      <c r="G32" s="3">
        <f t="shared" si="1"/>
        <v>0.10020000000000001</v>
      </c>
      <c r="H32" s="3">
        <f t="shared" si="1"/>
        <v>-1.1000000000000176E-3</v>
      </c>
      <c r="I32" s="3">
        <f t="shared" si="1"/>
        <v>2.5599999999999984E-2</v>
      </c>
      <c r="J32" s="3">
        <f t="shared" si="1"/>
        <v>1.2300000000000005E-2</v>
      </c>
      <c r="K32" s="3">
        <f t="shared" si="1"/>
        <v>1.0000000000000286E-4</v>
      </c>
      <c r="L32" s="3">
        <f t="shared" si="1"/>
        <v>0</v>
      </c>
      <c r="M32" s="3">
        <f t="shared" si="1"/>
        <v>0</v>
      </c>
      <c r="O32" s="6" t="s">
        <v>6</v>
      </c>
      <c r="P32" s="3">
        <v>0.37850000000000006</v>
      </c>
      <c r="Q32" s="3">
        <v>0.34809999999999997</v>
      </c>
      <c r="R32" s="3">
        <v>0.35280000000000011</v>
      </c>
      <c r="S32" s="3">
        <v>9.8000000000000032E-2</v>
      </c>
      <c r="T32" s="3">
        <v>0.10699999999999998</v>
      </c>
      <c r="U32" s="3">
        <v>0.10020000000000001</v>
      </c>
      <c r="V32" s="3">
        <v>-1.1000000000000176E-3</v>
      </c>
      <c r="W32" s="3">
        <v>2.5599999999999984E-2</v>
      </c>
      <c r="X32" s="3">
        <v>1.2300000000000005E-2</v>
      </c>
      <c r="Y32" s="3">
        <v>1.0000000000000286E-4</v>
      </c>
      <c r="Z32" s="3">
        <v>0</v>
      </c>
      <c r="AA32" s="3">
        <v>0</v>
      </c>
    </row>
    <row r="33" spans="1:27" x14ac:dyDescent="0.4">
      <c r="A33" s="6" t="s">
        <v>7</v>
      </c>
      <c r="B33" s="3">
        <f t="shared" si="1"/>
        <v>0.36980000000000002</v>
      </c>
      <c r="C33" s="3">
        <f t="shared" si="1"/>
        <v>0.39390000000000003</v>
      </c>
      <c r="D33" s="3">
        <f t="shared" si="1"/>
        <v>0.34550000000000003</v>
      </c>
      <c r="E33" s="3">
        <f t="shared" si="1"/>
        <v>7.8100000000000031E-2</v>
      </c>
      <c r="F33" s="3">
        <f t="shared" si="1"/>
        <v>8.2099999999999979E-2</v>
      </c>
      <c r="G33" s="3">
        <f t="shared" si="1"/>
        <v>8.4600000000000009E-2</v>
      </c>
      <c r="H33" s="3">
        <f t="shared" si="1"/>
        <v>9.5999999999999974E-3</v>
      </c>
      <c r="I33" s="3">
        <f t="shared" si="1"/>
        <v>1.6100000000000003E-2</v>
      </c>
      <c r="J33" s="3">
        <f t="shared" si="1"/>
        <v>1.84E-2</v>
      </c>
      <c r="K33" s="3">
        <f t="shared" si="1"/>
        <v>1.9999999999999879E-4</v>
      </c>
      <c r="L33" s="3">
        <f t="shared" si="1"/>
        <v>9.9999999999995925E-5</v>
      </c>
      <c r="M33" s="3">
        <f t="shared" si="1"/>
        <v>1.9999999999999879E-4</v>
      </c>
      <c r="O33" s="6" t="s">
        <v>7</v>
      </c>
      <c r="P33" s="3">
        <v>0.36980000000000002</v>
      </c>
      <c r="Q33" s="3">
        <v>0.39390000000000003</v>
      </c>
      <c r="R33" s="3">
        <v>0.34550000000000003</v>
      </c>
      <c r="S33" s="3">
        <v>7.8100000000000031E-2</v>
      </c>
      <c r="T33" s="3">
        <v>8.2099999999999979E-2</v>
      </c>
      <c r="U33" s="3">
        <v>8.4600000000000009E-2</v>
      </c>
      <c r="V33" s="3">
        <v>9.5999999999999974E-3</v>
      </c>
      <c r="W33" s="3">
        <v>1.6100000000000003E-2</v>
      </c>
      <c r="X33" s="3">
        <v>1.84E-2</v>
      </c>
      <c r="Y33" s="3">
        <v>1.9999999999999879E-4</v>
      </c>
      <c r="Z33" s="3">
        <v>9.9999999999995925E-5</v>
      </c>
      <c r="AA33" s="3">
        <v>1.9999999999999879E-4</v>
      </c>
    </row>
    <row r="34" spans="1:27" x14ac:dyDescent="0.4">
      <c r="A34" s="6" t="s">
        <v>8</v>
      </c>
      <c r="B34" s="3">
        <f t="shared" si="1"/>
        <v>0.36870000000000003</v>
      </c>
      <c r="C34" s="3">
        <f t="shared" si="1"/>
        <v>0.32499999999999996</v>
      </c>
      <c r="D34" s="3">
        <f t="shared" si="1"/>
        <v>0.38659999999999994</v>
      </c>
      <c r="E34" s="3">
        <f t="shared" si="1"/>
        <v>7.8299999999999981E-2</v>
      </c>
      <c r="F34" s="3">
        <f t="shared" si="1"/>
        <v>7.9300000000000037E-2</v>
      </c>
      <c r="G34" s="3">
        <f t="shared" si="1"/>
        <v>7.7300000000000008E-2</v>
      </c>
      <c r="H34" s="3">
        <f t="shared" si="1"/>
        <v>2.4199999999999999E-2</v>
      </c>
      <c r="I34" s="3">
        <f t="shared" si="1"/>
        <v>2.0999999999999991E-2</v>
      </c>
      <c r="J34" s="3">
        <f t="shared" si="1"/>
        <v>2.5899999999999979E-2</v>
      </c>
      <c r="K34" s="3">
        <f t="shared" si="1"/>
        <v>1.0000000000000286E-4</v>
      </c>
      <c r="L34" s="3">
        <f t="shared" si="1"/>
        <v>1.9999999999999879E-4</v>
      </c>
      <c r="M34" s="3">
        <f t="shared" si="1"/>
        <v>-1.9999999999999879E-4</v>
      </c>
      <c r="O34" s="6" t="s">
        <v>8</v>
      </c>
      <c r="P34" s="3">
        <v>0.36870000000000003</v>
      </c>
      <c r="Q34" s="3">
        <v>0.32499999999999996</v>
      </c>
      <c r="R34" s="3">
        <v>0.38659999999999994</v>
      </c>
      <c r="S34" s="3">
        <v>7.8299999999999981E-2</v>
      </c>
      <c r="T34" s="3">
        <v>7.9300000000000037E-2</v>
      </c>
      <c r="U34" s="3">
        <v>7.7300000000000008E-2</v>
      </c>
      <c r="V34" s="3">
        <v>2.4199999999999999E-2</v>
      </c>
      <c r="W34" s="3">
        <v>2.0999999999999991E-2</v>
      </c>
      <c r="X34" s="3">
        <v>2.5899999999999979E-2</v>
      </c>
      <c r="Y34" s="3">
        <v>1.0000000000000286E-4</v>
      </c>
      <c r="Z34" s="3">
        <v>1.9999999999999879E-4</v>
      </c>
      <c r="AA34" s="3">
        <v>-1.9999999999999879E-4</v>
      </c>
    </row>
    <row r="36" spans="1:27" x14ac:dyDescent="0.4">
      <c r="A36" s="8" t="s">
        <v>11</v>
      </c>
      <c r="B36" s="8"/>
      <c r="O36" s="8" t="s">
        <v>11</v>
      </c>
      <c r="P36" s="8"/>
    </row>
    <row r="37" spans="1:27" x14ac:dyDescent="0.4">
      <c r="B37" s="4">
        <v>1</v>
      </c>
      <c r="C37" s="5">
        <v>2</v>
      </c>
      <c r="D37" s="11">
        <v>3</v>
      </c>
      <c r="E37" s="5">
        <v>4</v>
      </c>
      <c r="F37" s="4">
        <v>5</v>
      </c>
      <c r="G37" s="12">
        <v>6</v>
      </c>
      <c r="H37" s="4">
        <v>7</v>
      </c>
      <c r="I37" s="5">
        <v>8</v>
      </c>
      <c r="J37" s="11">
        <v>9</v>
      </c>
      <c r="K37" s="5">
        <v>10</v>
      </c>
      <c r="L37" s="4">
        <v>11</v>
      </c>
      <c r="M37" s="5">
        <v>12</v>
      </c>
      <c r="P37" s="4">
        <v>1</v>
      </c>
      <c r="Q37" s="5">
        <v>2</v>
      </c>
      <c r="R37" s="11">
        <v>3</v>
      </c>
      <c r="S37" s="5">
        <v>4</v>
      </c>
      <c r="T37" s="4">
        <v>5</v>
      </c>
      <c r="U37" s="12">
        <v>6</v>
      </c>
      <c r="V37" s="4">
        <v>7</v>
      </c>
      <c r="W37" s="5">
        <v>8</v>
      </c>
      <c r="X37" s="11">
        <v>9</v>
      </c>
      <c r="Y37" s="5">
        <v>10</v>
      </c>
      <c r="Z37" s="4">
        <v>11</v>
      </c>
      <c r="AA37" s="5">
        <v>12</v>
      </c>
    </row>
    <row r="38" spans="1:27" x14ac:dyDescent="0.4">
      <c r="A38" s="6" t="s">
        <v>1</v>
      </c>
      <c r="C38" s="13">
        <f t="shared" ref="C38:C45" si="2">AVERAGE(B27:D27)</f>
        <v>0.58143333333333336</v>
      </c>
      <c r="D38" s="15"/>
      <c r="E38" s="13"/>
      <c r="F38" s="13">
        <f>AVERAGE(E27:G27)</f>
        <v>0.35309999999999997</v>
      </c>
      <c r="G38" s="14"/>
      <c r="H38" s="13"/>
      <c r="I38" s="13">
        <f t="shared" ref="I38:I45" si="3">AVERAGE(H27:J27)</f>
        <v>8.7899999999999992E-2</v>
      </c>
      <c r="J38" s="14"/>
      <c r="K38" s="13"/>
      <c r="L38" s="13">
        <f>AVERAGE(K27:M27)</f>
        <v>6.6666666666668581E-5</v>
      </c>
      <c r="O38" s="6" t="s">
        <v>1</v>
      </c>
      <c r="Q38" s="13">
        <f>STDEV(P27:R27)</f>
        <v>2.5384312741008667E-2</v>
      </c>
      <c r="R38" s="15"/>
      <c r="S38" s="13"/>
      <c r="T38" s="13">
        <f>STDEV(S27:U27)</f>
        <v>2.0482431496284769E-2</v>
      </c>
      <c r="U38" s="14"/>
      <c r="V38" s="13"/>
      <c r="W38" s="13">
        <f>STDEV(V27:X27)</f>
        <v>2.9137604568666843E-3</v>
      </c>
      <c r="X38" s="14"/>
      <c r="Y38" s="13"/>
      <c r="Z38" s="13">
        <f>AVERAGE(Y27:AA27)</f>
        <v>6.6666666666668581E-5</v>
      </c>
    </row>
    <row r="39" spans="1:27" x14ac:dyDescent="0.4">
      <c r="A39" s="6" t="s">
        <v>2</v>
      </c>
      <c r="C39" s="13">
        <f t="shared" si="2"/>
        <v>0.5706</v>
      </c>
      <c r="D39" s="15"/>
      <c r="E39" s="13"/>
      <c r="F39" s="13">
        <f>AVERAGE(E28:F28)</f>
        <v>0.33440000000000003</v>
      </c>
      <c r="G39" s="14"/>
      <c r="H39" s="13"/>
      <c r="I39" s="13">
        <f t="shared" si="3"/>
        <v>7.5166666666666687E-2</v>
      </c>
      <c r="J39" s="14"/>
      <c r="K39" s="13"/>
      <c r="L39" s="13">
        <f t="shared" ref="L39:L45" si="4">AVERAGE(K28:M28)</f>
        <v>-1.0000000000000055E-4</v>
      </c>
      <c r="O39" s="6" t="s">
        <v>2</v>
      </c>
      <c r="Q39" s="13">
        <f t="shared" ref="Q39:Q45" si="5">STDEV(P28:R28)</f>
        <v>3.5328883367579007E-2</v>
      </c>
      <c r="R39" s="15"/>
      <c r="S39" s="13"/>
      <c r="T39" s="13">
        <f t="shared" ref="T39:T45" si="6">STDEV(S28:U28)</f>
        <v>1.3435028842544454E-2</v>
      </c>
      <c r="U39" s="14"/>
      <c r="V39" s="13"/>
      <c r="W39" s="13">
        <f t="shared" ref="W39:W45" si="7">STDEV(V28:X28)</f>
        <v>5.10522608053095E-3</v>
      </c>
      <c r="X39" s="14"/>
      <c r="Y39" s="13"/>
      <c r="Z39" s="13">
        <f t="shared" ref="Z39:Z45" si="8">AVERAGE(Y28:AA28)</f>
        <v>-1.0000000000000055E-4</v>
      </c>
    </row>
    <row r="40" spans="1:27" x14ac:dyDescent="0.4">
      <c r="A40" s="6" t="s">
        <v>3</v>
      </c>
      <c r="C40" s="13">
        <f t="shared" si="2"/>
        <v>0.48856666666666665</v>
      </c>
      <c r="D40" s="15"/>
      <c r="E40" s="13"/>
      <c r="F40" s="13">
        <f t="shared" ref="F40:F45" si="9">AVERAGE(E29:G29)</f>
        <v>0.27283333333333332</v>
      </c>
      <c r="G40" s="14"/>
      <c r="H40" s="13"/>
      <c r="I40" s="13">
        <f t="shared" si="3"/>
        <v>0.156</v>
      </c>
      <c r="J40" s="14"/>
      <c r="K40" s="13"/>
      <c r="L40" s="13">
        <f t="shared" si="4"/>
        <v>-6.6666666666666263E-5</v>
      </c>
      <c r="O40" s="6" t="s">
        <v>3</v>
      </c>
      <c r="Q40" s="13">
        <f t="shared" si="5"/>
        <v>1.1434305109333664E-2</v>
      </c>
      <c r="R40" s="15"/>
      <c r="S40" s="13"/>
      <c r="T40" s="13">
        <f t="shared" si="6"/>
        <v>3.2655831536393821E-2</v>
      </c>
      <c r="U40" s="14"/>
      <c r="V40" s="13"/>
      <c r="W40" s="13">
        <f t="shared" si="7"/>
        <v>6.2217360921209292E-3</v>
      </c>
      <c r="X40" s="14"/>
      <c r="Y40" s="13"/>
      <c r="Z40" s="13">
        <f t="shared" si="8"/>
        <v>-6.6666666666666263E-5</v>
      </c>
    </row>
    <row r="41" spans="1:27" x14ac:dyDescent="0.4">
      <c r="A41" s="6" t="s">
        <v>4</v>
      </c>
      <c r="C41" s="13">
        <f t="shared" si="2"/>
        <v>0.4355666666666666</v>
      </c>
      <c r="D41" s="15"/>
      <c r="E41" s="13"/>
      <c r="F41" s="13">
        <f t="shared" si="9"/>
        <v>0.21643333333333334</v>
      </c>
      <c r="G41" s="14"/>
      <c r="H41" s="13"/>
      <c r="I41" s="13">
        <f t="shared" si="3"/>
        <v>3.043333333333334E-2</v>
      </c>
      <c r="J41" s="14"/>
      <c r="K41" s="13"/>
      <c r="L41" s="13">
        <f t="shared" si="4"/>
        <v>1.0000000000000286E-4</v>
      </c>
      <c r="O41" s="6" t="s">
        <v>4</v>
      </c>
      <c r="Q41" s="13">
        <f t="shared" si="5"/>
        <v>5.2080066564217563E-2</v>
      </c>
      <c r="R41" s="15"/>
      <c r="S41" s="13"/>
      <c r="T41" s="13">
        <f t="shared" si="6"/>
        <v>2.3439781000114578E-2</v>
      </c>
      <c r="U41" s="14"/>
      <c r="V41" s="13"/>
      <c r="W41" s="13">
        <f t="shared" si="7"/>
        <v>4.0079088479322011E-3</v>
      </c>
      <c r="X41" s="14"/>
      <c r="Y41" s="13"/>
      <c r="Z41" s="13">
        <f t="shared" si="8"/>
        <v>1.0000000000000286E-4</v>
      </c>
    </row>
    <row r="42" spans="1:27" x14ac:dyDescent="0.4">
      <c r="A42" s="6" t="s">
        <v>5</v>
      </c>
      <c r="C42" s="13">
        <f t="shared" si="2"/>
        <v>0.37359999999999999</v>
      </c>
      <c r="D42" s="15"/>
      <c r="E42" s="13"/>
      <c r="F42" s="13">
        <f t="shared" si="9"/>
        <v>0.15916666666666671</v>
      </c>
      <c r="G42" s="14"/>
      <c r="H42" s="13"/>
      <c r="I42" s="13">
        <f t="shared" si="3"/>
        <v>2.3199999999999998E-2</v>
      </c>
      <c r="J42" s="14"/>
      <c r="K42" s="13"/>
      <c r="L42" s="13">
        <f t="shared" si="4"/>
        <v>3.3333333333331973E-5</v>
      </c>
      <c r="O42" s="6" t="s">
        <v>5</v>
      </c>
      <c r="Q42" s="13">
        <f t="shared" si="5"/>
        <v>2.0247468977627844E-2</v>
      </c>
      <c r="R42" s="15"/>
      <c r="S42" s="13"/>
      <c r="T42" s="13">
        <f t="shared" si="6"/>
        <v>9.712020043911215E-3</v>
      </c>
      <c r="U42" s="14"/>
      <c r="V42" s="13"/>
      <c r="W42" s="13">
        <f t="shared" si="7"/>
        <v>5.8275209137333755E-3</v>
      </c>
      <c r="X42" s="14"/>
      <c r="Y42" s="13"/>
      <c r="Z42" s="13">
        <f t="shared" si="8"/>
        <v>3.3333333333331973E-5</v>
      </c>
    </row>
    <row r="43" spans="1:27" x14ac:dyDescent="0.4">
      <c r="A43" s="6" t="s">
        <v>6</v>
      </c>
      <c r="C43" s="13">
        <f t="shared" si="2"/>
        <v>0.35980000000000006</v>
      </c>
      <c r="D43" s="15"/>
      <c r="E43" s="13"/>
      <c r="F43" s="13">
        <f t="shared" si="9"/>
        <v>0.10173333333333334</v>
      </c>
      <c r="G43" s="14"/>
      <c r="H43" s="13"/>
      <c r="I43" s="13">
        <f t="shared" si="3"/>
        <v>1.2266666666666657E-2</v>
      </c>
      <c r="J43" s="14"/>
      <c r="K43" s="13"/>
      <c r="L43" s="13">
        <f t="shared" si="4"/>
        <v>3.333333333333429E-5</v>
      </c>
      <c r="O43" s="6" t="s">
        <v>6</v>
      </c>
      <c r="Q43" s="13">
        <f t="shared" si="5"/>
        <v>1.6364290390970232E-2</v>
      </c>
      <c r="R43" s="15"/>
      <c r="S43" s="13"/>
      <c r="T43" s="13">
        <f t="shared" si="6"/>
        <v>4.6918368826434189E-3</v>
      </c>
      <c r="U43" s="14"/>
      <c r="V43" s="13"/>
      <c r="W43" s="13">
        <f t="shared" si="7"/>
        <v>1.3350031210949784E-2</v>
      </c>
      <c r="X43" s="14"/>
      <c r="Y43" s="13"/>
      <c r="Z43" s="13">
        <f t="shared" si="8"/>
        <v>3.333333333333429E-5</v>
      </c>
    </row>
    <row r="44" spans="1:27" x14ac:dyDescent="0.4">
      <c r="A44" s="6" t="s">
        <v>7</v>
      </c>
      <c r="C44" s="13">
        <f t="shared" si="2"/>
        <v>0.3697333333333333</v>
      </c>
      <c r="D44" s="15"/>
      <c r="E44" s="13"/>
      <c r="F44" s="13">
        <f t="shared" si="9"/>
        <v>8.1600000000000006E-2</v>
      </c>
      <c r="G44" s="14"/>
      <c r="H44" s="13"/>
      <c r="I44" s="13">
        <f t="shared" si="3"/>
        <v>1.47E-2</v>
      </c>
      <c r="J44" s="14"/>
      <c r="K44" s="13"/>
      <c r="L44" s="13">
        <f t="shared" si="4"/>
        <v>1.6666666666666449E-4</v>
      </c>
      <c r="O44" s="6" t="s">
        <v>7</v>
      </c>
      <c r="Q44" s="13">
        <f t="shared" si="5"/>
        <v>2.4200068870425417E-2</v>
      </c>
      <c r="R44" s="15"/>
      <c r="S44" s="13"/>
      <c r="T44" s="13">
        <f t="shared" si="6"/>
        <v>3.2787192621509861E-3</v>
      </c>
      <c r="U44" s="14"/>
      <c r="V44" s="13"/>
      <c r="W44" s="13">
        <f t="shared" si="7"/>
        <v>4.5639894828976169E-3</v>
      </c>
      <c r="X44" s="14"/>
      <c r="Y44" s="13"/>
      <c r="Z44" s="13">
        <f t="shared" si="8"/>
        <v>1.6666666666666449E-4</v>
      </c>
    </row>
    <row r="45" spans="1:27" x14ac:dyDescent="0.4">
      <c r="A45" s="6" t="s">
        <v>8</v>
      </c>
      <c r="C45" s="13">
        <f t="shared" si="2"/>
        <v>0.36009999999999992</v>
      </c>
      <c r="D45" s="15"/>
      <c r="E45" s="13"/>
      <c r="F45" s="13">
        <f t="shared" si="9"/>
        <v>7.8300000000000008E-2</v>
      </c>
      <c r="G45" s="14"/>
      <c r="H45" s="13"/>
      <c r="I45" s="13">
        <f t="shared" si="3"/>
        <v>2.3699999999999988E-2</v>
      </c>
      <c r="J45" s="14"/>
      <c r="K45" s="13"/>
      <c r="L45" s="13">
        <f t="shared" si="4"/>
        <v>3.333333333333429E-5</v>
      </c>
      <c r="O45" s="6" t="s">
        <v>8</v>
      </c>
      <c r="Q45" s="13">
        <f t="shared" si="5"/>
        <v>3.1687694772576949E-2</v>
      </c>
      <c r="R45" s="15"/>
      <c r="S45" s="13"/>
      <c r="T45" s="13">
        <f t="shared" si="6"/>
        <v>1.0000000000000148E-3</v>
      </c>
      <c r="U45" s="14"/>
      <c r="V45" s="13"/>
      <c r="W45" s="13">
        <f t="shared" si="7"/>
        <v>2.4879710609249412E-3</v>
      </c>
      <c r="X45" s="14"/>
      <c r="Y45" s="13"/>
      <c r="Z45" s="13">
        <f t="shared" si="8"/>
        <v>3.333333333333429E-5</v>
      </c>
    </row>
    <row r="48" spans="1:27" x14ac:dyDescent="0.4">
      <c r="A48" s="16" t="s">
        <v>13</v>
      </c>
      <c r="B48" s="3">
        <v>0.03</v>
      </c>
    </row>
    <row r="49" spans="1:5" x14ac:dyDescent="0.4">
      <c r="A49" s="16" t="s">
        <v>14</v>
      </c>
      <c r="B49" s="3">
        <v>2.3E-2</v>
      </c>
    </row>
    <row r="50" spans="1:5" x14ac:dyDescent="0.4">
      <c r="A50" s="16" t="s">
        <v>15</v>
      </c>
      <c r="B50" s="3">
        <f>AVERAGE(B48:B49)</f>
        <v>2.6499999999999999E-2</v>
      </c>
    </row>
    <row r="53" spans="1:5" x14ac:dyDescent="0.4">
      <c r="A53" s="16" t="s">
        <v>16</v>
      </c>
    </row>
    <row r="54" spans="1:5" x14ac:dyDescent="0.4">
      <c r="B54" s="17" t="s">
        <v>18</v>
      </c>
      <c r="C54" s="18" t="s">
        <v>19</v>
      </c>
      <c r="D54" s="18" t="s">
        <v>20</v>
      </c>
      <c r="E54" s="18" t="s">
        <v>21</v>
      </c>
    </row>
    <row r="55" spans="1:5" x14ac:dyDescent="0.4">
      <c r="A55" s="6" t="s">
        <v>1</v>
      </c>
      <c r="B55" s="13">
        <f>C38-$B$50</f>
        <v>0.55493333333333339</v>
      </c>
      <c r="C55" s="13">
        <f>F38-$B$50</f>
        <v>0.32659999999999995</v>
      </c>
      <c r="D55" s="13">
        <f>I38-$B$50</f>
        <v>6.1399999999999996E-2</v>
      </c>
      <c r="E55" s="13">
        <f>L38-$B$50</f>
        <v>-2.643333333333333E-2</v>
      </c>
    </row>
    <row r="56" spans="1:5" x14ac:dyDescent="0.4">
      <c r="A56" s="6" t="s">
        <v>2</v>
      </c>
      <c r="B56" s="13">
        <f t="shared" ref="B56:B62" si="10">C39-$B$50</f>
        <v>0.54410000000000003</v>
      </c>
      <c r="C56" s="13">
        <f t="shared" ref="C56:C62" si="11">F39-$B$50</f>
        <v>0.30790000000000001</v>
      </c>
      <c r="D56" s="13">
        <f t="shared" ref="D56:D62" si="12">I39-$B$50</f>
        <v>4.8666666666666691E-2</v>
      </c>
      <c r="E56" s="13">
        <f t="shared" ref="E56:E62" si="13">L39-$B$50</f>
        <v>-2.6599999999999999E-2</v>
      </c>
    </row>
    <row r="57" spans="1:5" x14ac:dyDescent="0.4">
      <c r="A57" s="6" t="s">
        <v>3</v>
      </c>
      <c r="B57" s="13">
        <f t="shared" si="10"/>
        <v>0.46206666666666663</v>
      </c>
      <c r="C57" s="13">
        <f t="shared" si="11"/>
        <v>0.24633333333333332</v>
      </c>
      <c r="D57" s="13">
        <f t="shared" si="12"/>
        <v>0.1295</v>
      </c>
      <c r="E57" s="13">
        <f t="shared" si="13"/>
        <v>-2.6566666666666666E-2</v>
      </c>
    </row>
    <row r="58" spans="1:5" x14ac:dyDescent="0.4">
      <c r="A58" s="6" t="s">
        <v>4</v>
      </c>
      <c r="B58" s="13">
        <f t="shared" si="10"/>
        <v>0.40906666666666658</v>
      </c>
      <c r="C58" s="13">
        <f t="shared" si="11"/>
        <v>0.18993333333333334</v>
      </c>
      <c r="D58" s="13">
        <f t="shared" si="12"/>
        <v>3.9333333333333408E-3</v>
      </c>
      <c r="E58" s="13">
        <f t="shared" si="13"/>
        <v>-2.6399999999999996E-2</v>
      </c>
    </row>
    <row r="59" spans="1:5" x14ac:dyDescent="0.4">
      <c r="A59" s="6" t="s">
        <v>5</v>
      </c>
      <c r="B59" s="13">
        <f t="shared" si="10"/>
        <v>0.34709999999999996</v>
      </c>
      <c r="C59" s="13">
        <f t="shared" si="11"/>
        <v>0.13266666666666671</v>
      </c>
      <c r="D59" s="13">
        <f t="shared" si="12"/>
        <v>-3.3000000000000008E-3</v>
      </c>
      <c r="E59" s="13">
        <f t="shared" si="13"/>
        <v>-2.6466666666666666E-2</v>
      </c>
    </row>
    <row r="60" spans="1:5" x14ac:dyDescent="0.4">
      <c r="A60" s="6" t="s">
        <v>6</v>
      </c>
      <c r="B60" s="13">
        <f t="shared" si="10"/>
        <v>0.33330000000000004</v>
      </c>
      <c r="C60" s="13">
        <f t="shared" si="11"/>
        <v>7.5233333333333346E-2</v>
      </c>
      <c r="D60" s="13">
        <f t="shared" si="12"/>
        <v>-1.4233333333333343E-2</v>
      </c>
      <c r="E60" s="13">
        <f t="shared" si="13"/>
        <v>-2.6466666666666666E-2</v>
      </c>
    </row>
    <row r="61" spans="1:5" x14ac:dyDescent="0.4">
      <c r="A61" s="6" t="s">
        <v>7</v>
      </c>
      <c r="B61" s="13">
        <f t="shared" si="10"/>
        <v>0.34323333333333328</v>
      </c>
      <c r="C61" s="13">
        <f t="shared" si="11"/>
        <v>5.510000000000001E-2</v>
      </c>
      <c r="D61" s="13">
        <f t="shared" si="12"/>
        <v>-1.18E-2</v>
      </c>
      <c r="E61" s="13">
        <f t="shared" si="13"/>
        <v>-2.6333333333333334E-2</v>
      </c>
    </row>
    <row r="62" spans="1:5" x14ac:dyDescent="0.4">
      <c r="A62" s="6" t="s">
        <v>8</v>
      </c>
      <c r="B62" s="13">
        <f t="shared" si="10"/>
        <v>0.3335999999999999</v>
      </c>
      <c r="C62" s="13">
        <f t="shared" si="11"/>
        <v>5.1800000000000013E-2</v>
      </c>
      <c r="D62" s="13">
        <f t="shared" si="12"/>
        <v>-2.8000000000000108E-3</v>
      </c>
      <c r="E62" s="13">
        <f t="shared" si="13"/>
        <v>-2.6466666666666666E-2</v>
      </c>
    </row>
    <row r="65" spans="1:6" x14ac:dyDescent="0.4">
      <c r="A65" s="6" t="s">
        <v>26</v>
      </c>
      <c r="B65" s="23" t="s">
        <v>38</v>
      </c>
      <c r="C65" s="23" t="s">
        <v>39</v>
      </c>
      <c r="D65" s="23" t="s">
        <v>27</v>
      </c>
      <c r="E65" s="24" t="s">
        <v>40</v>
      </c>
      <c r="F65" s="24" t="s">
        <v>28</v>
      </c>
    </row>
    <row r="66" spans="1:6" x14ac:dyDescent="0.4">
      <c r="A66" s="6">
        <v>1</v>
      </c>
      <c r="B66" s="13">
        <f>B55</f>
        <v>0.55493333333333339</v>
      </c>
      <c r="C66" s="24" t="s">
        <v>41</v>
      </c>
      <c r="D66" s="25">
        <f>B66/15</f>
        <v>3.6995555555555559E-2</v>
      </c>
      <c r="E66" s="25">
        <v>2.5384312741008667E-2</v>
      </c>
      <c r="F66" s="25">
        <f>E66/15</f>
        <v>1.6922875160672445E-3</v>
      </c>
    </row>
    <row r="67" spans="1:6" x14ac:dyDescent="0.4">
      <c r="A67" s="3">
        <v>2</v>
      </c>
      <c r="B67" s="13">
        <f t="shared" ref="B67:B73" si="14">B56</f>
        <v>0.54410000000000003</v>
      </c>
      <c r="C67" s="24" t="s">
        <v>42</v>
      </c>
      <c r="D67" s="25">
        <f t="shared" ref="D67:D84" si="15">B67/15</f>
        <v>3.6273333333333338E-2</v>
      </c>
      <c r="E67" s="25">
        <v>3.5328883367579007E-2</v>
      </c>
      <c r="F67" s="25">
        <f t="shared" ref="F67:F84" si="16">E67/15</f>
        <v>2.3552588911719338E-3</v>
      </c>
    </row>
    <row r="68" spans="1:6" x14ac:dyDescent="0.4">
      <c r="A68" s="6">
        <v>3</v>
      </c>
      <c r="B68" s="13">
        <f t="shared" si="14"/>
        <v>0.46206666666666663</v>
      </c>
      <c r="C68" s="24" t="s">
        <v>43</v>
      </c>
      <c r="D68" s="25">
        <f t="shared" si="15"/>
        <v>3.0804444444444443E-2</v>
      </c>
      <c r="E68" s="25">
        <v>1.1434305109333664E-2</v>
      </c>
      <c r="F68" s="25">
        <f t="shared" si="16"/>
        <v>7.6228700728891096E-4</v>
      </c>
    </row>
    <row r="69" spans="1:6" x14ac:dyDescent="0.4">
      <c r="A69" s="3">
        <v>4</v>
      </c>
      <c r="B69" s="13">
        <f t="shared" si="14"/>
        <v>0.40906666666666658</v>
      </c>
      <c r="C69" s="24" t="s">
        <v>44</v>
      </c>
      <c r="D69" s="25">
        <f t="shared" si="15"/>
        <v>2.7271111111111104E-2</v>
      </c>
      <c r="E69" s="25">
        <v>5.2080066564217563E-2</v>
      </c>
      <c r="F69" s="25">
        <f t="shared" si="16"/>
        <v>3.472004437614504E-3</v>
      </c>
    </row>
    <row r="70" spans="1:6" x14ac:dyDescent="0.4">
      <c r="A70" s="6">
        <v>5</v>
      </c>
      <c r="B70" s="13">
        <f t="shared" si="14"/>
        <v>0.34709999999999996</v>
      </c>
      <c r="C70" s="24" t="s">
        <v>45</v>
      </c>
      <c r="D70" s="25">
        <f t="shared" si="15"/>
        <v>2.3139999999999997E-2</v>
      </c>
      <c r="E70" s="25">
        <v>2.0247468977627844E-2</v>
      </c>
      <c r="F70" s="25">
        <f t="shared" si="16"/>
        <v>1.3498312651751897E-3</v>
      </c>
    </row>
    <row r="71" spans="1:6" x14ac:dyDescent="0.4">
      <c r="A71" s="3">
        <v>6</v>
      </c>
      <c r="B71" s="13">
        <f t="shared" si="14"/>
        <v>0.33330000000000004</v>
      </c>
      <c r="C71" s="24" t="s">
        <v>46</v>
      </c>
      <c r="D71" s="25">
        <f t="shared" si="15"/>
        <v>2.2220000000000004E-2</v>
      </c>
      <c r="E71" s="25">
        <v>1.6364290390970232E-2</v>
      </c>
      <c r="F71" s="25">
        <f t="shared" si="16"/>
        <v>1.0909526927313487E-3</v>
      </c>
    </row>
    <row r="72" spans="1:6" x14ac:dyDescent="0.4">
      <c r="A72" s="6">
        <v>7</v>
      </c>
      <c r="B72" s="13">
        <f t="shared" si="14"/>
        <v>0.34323333333333328</v>
      </c>
      <c r="C72" s="24" t="s">
        <v>47</v>
      </c>
      <c r="D72" s="25">
        <f t="shared" si="15"/>
        <v>2.2882222222222217E-2</v>
      </c>
      <c r="E72" s="25">
        <v>2.4200068870425417E-2</v>
      </c>
      <c r="F72" s="25">
        <f t="shared" si="16"/>
        <v>1.6133379246950279E-3</v>
      </c>
    </row>
    <row r="73" spans="1:6" x14ac:dyDescent="0.4">
      <c r="A73" s="3">
        <v>8</v>
      </c>
      <c r="B73" s="13">
        <f t="shared" si="14"/>
        <v>0.3335999999999999</v>
      </c>
      <c r="C73" s="24" t="s">
        <v>48</v>
      </c>
      <c r="D73" s="25">
        <f t="shared" si="15"/>
        <v>2.2239999999999992E-2</v>
      </c>
      <c r="E73" s="25">
        <v>3.1687694772576949E-2</v>
      </c>
      <c r="F73" s="25">
        <f t="shared" si="16"/>
        <v>2.1125129848384634E-3</v>
      </c>
    </row>
    <row r="74" spans="1:6" x14ac:dyDescent="0.4">
      <c r="A74" s="6">
        <v>9</v>
      </c>
      <c r="B74" s="13">
        <f>C55</f>
        <v>0.32659999999999995</v>
      </c>
      <c r="C74" s="24" t="s">
        <v>49</v>
      </c>
      <c r="D74" s="25">
        <f t="shared" si="15"/>
        <v>2.1773333333333329E-2</v>
      </c>
      <c r="E74" s="25">
        <v>2.0482431496284769E-2</v>
      </c>
      <c r="F74" s="25">
        <f t="shared" si="16"/>
        <v>1.3654954330856513E-3</v>
      </c>
    </row>
    <row r="75" spans="1:6" x14ac:dyDescent="0.4">
      <c r="A75" s="3">
        <v>10</v>
      </c>
      <c r="B75" s="13">
        <f t="shared" ref="B75:B81" si="17">C56</f>
        <v>0.30790000000000001</v>
      </c>
      <c r="C75" s="24" t="s">
        <v>50</v>
      </c>
      <c r="D75" s="25">
        <f t="shared" si="15"/>
        <v>2.0526666666666669E-2</v>
      </c>
      <c r="E75" s="25">
        <v>1.3435028842544454E-2</v>
      </c>
      <c r="F75" s="25">
        <f t="shared" si="16"/>
        <v>8.9566858950296366E-4</v>
      </c>
    </row>
    <row r="76" spans="1:6" x14ac:dyDescent="0.4">
      <c r="A76" s="6">
        <v>11</v>
      </c>
      <c r="B76" s="13">
        <f t="shared" si="17"/>
        <v>0.24633333333333332</v>
      </c>
      <c r="C76" s="24" t="s">
        <v>51</v>
      </c>
      <c r="D76" s="25">
        <f t="shared" si="15"/>
        <v>1.642222222222222E-2</v>
      </c>
      <c r="E76" s="25">
        <v>3.2655831536393821E-2</v>
      </c>
      <c r="F76" s="25">
        <f t="shared" si="16"/>
        <v>2.1770554357595879E-3</v>
      </c>
    </row>
    <row r="77" spans="1:6" x14ac:dyDescent="0.4">
      <c r="A77" s="3">
        <v>12</v>
      </c>
      <c r="B77" s="13">
        <f t="shared" si="17"/>
        <v>0.18993333333333334</v>
      </c>
      <c r="C77" s="24" t="s">
        <v>52</v>
      </c>
      <c r="D77" s="25">
        <f t="shared" si="15"/>
        <v>1.2662222222222222E-2</v>
      </c>
      <c r="E77" s="25">
        <v>2.3439781000114578E-2</v>
      </c>
      <c r="F77" s="25">
        <f t="shared" si="16"/>
        <v>1.5626520666743053E-3</v>
      </c>
    </row>
    <row r="78" spans="1:6" x14ac:dyDescent="0.4">
      <c r="A78" s="6">
        <v>13</v>
      </c>
      <c r="B78" s="13">
        <f t="shared" si="17"/>
        <v>0.13266666666666671</v>
      </c>
      <c r="C78" s="24" t="s">
        <v>53</v>
      </c>
      <c r="D78" s="25">
        <f t="shared" si="15"/>
        <v>8.8444444444444482E-3</v>
      </c>
      <c r="E78" s="25">
        <v>9.712020043911215E-3</v>
      </c>
      <c r="F78" s="25">
        <f t="shared" si="16"/>
        <v>6.4746800292741428E-4</v>
      </c>
    </row>
    <row r="79" spans="1:6" x14ac:dyDescent="0.4">
      <c r="A79" s="3">
        <v>14</v>
      </c>
      <c r="B79" s="13">
        <f t="shared" si="17"/>
        <v>7.5233333333333346E-2</v>
      </c>
      <c r="C79" s="24" t="s">
        <v>54</v>
      </c>
      <c r="D79" s="25">
        <f t="shared" si="15"/>
        <v>5.0155555555555561E-3</v>
      </c>
      <c r="E79" s="25">
        <v>4.6918368826434189E-3</v>
      </c>
      <c r="F79" s="25">
        <f t="shared" si="16"/>
        <v>3.1278912550956124E-4</v>
      </c>
    </row>
    <row r="80" spans="1:6" x14ac:dyDescent="0.4">
      <c r="A80" s="6">
        <v>15</v>
      </c>
      <c r="B80" s="13">
        <f t="shared" si="17"/>
        <v>5.510000000000001E-2</v>
      </c>
      <c r="C80" s="24" t="s">
        <v>55</v>
      </c>
      <c r="D80" s="25">
        <f t="shared" si="15"/>
        <v>3.673333333333334E-3</v>
      </c>
      <c r="E80" s="25">
        <v>3.2787192621509861E-3</v>
      </c>
      <c r="F80" s="25">
        <f t="shared" si="16"/>
        <v>2.1858128414339908E-4</v>
      </c>
    </row>
    <row r="81" spans="1:6" x14ac:dyDescent="0.4">
      <c r="A81" s="3">
        <v>16</v>
      </c>
      <c r="B81" s="13">
        <f t="shared" si="17"/>
        <v>5.1800000000000013E-2</v>
      </c>
      <c r="C81" s="24" t="s">
        <v>56</v>
      </c>
      <c r="D81" s="25">
        <f t="shared" si="15"/>
        <v>3.4533333333333343E-3</v>
      </c>
      <c r="E81" s="25">
        <v>1.0000000000000148E-3</v>
      </c>
      <c r="F81" s="25">
        <f t="shared" si="16"/>
        <v>6.6666666666667646E-5</v>
      </c>
    </row>
    <row r="82" spans="1:6" x14ac:dyDescent="0.4">
      <c r="A82" s="6">
        <v>17</v>
      </c>
      <c r="B82" s="13">
        <f>D55</f>
        <v>6.1399999999999996E-2</v>
      </c>
      <c r="C82" s="24" t="s">
        <v>57</v>
      </c>
      <c r="D82" s="25">
        <f t="shared" si="15"/>
        <v>4.0933333333333334E-3</v>
      </c>
      <c r="E82" s="25">
        <v>2.9137604568666843E-3</v>
      </c>
      <c r="F82" s="25">
        <f t="shared" si="16"/>
        <v>1.9425069712444563E-4</v>
      </c>
    </row>
    <row r="83" spans="1:6" x14ac:dyDescent="0.4">
      <c r="A83" s="3">
        <v>18</v>
      </c>
      <c r="B83" s="13">
        <f>D56</f>
        <v>4.8666666666666691E-2</v>
      </c>
      <c r="C83" s="24" t="s">
        <v>58</v>
      </c>
      <c r="D83" s="25">
        <f t="shared" si="15"/>
        <v>3.2444444444444461E-3</v>
      </c>
      <c r="E83" s="25">
        <v>5.10522608053095E-3</v>
      </c>
      <c r="F83" s="25">
        <f t="shared" si="16"/>
        <v>3.4034840536872999E-4</v>
      </c>
    </row>
    <row r="84" spans="1:6" x14ac:dyDescent="0.4">
      <c r="A84" s="6">
        <v>19</v>
      </c>
      <c r="B84" s="13">
        <f>D57</f>
        <v>0.1295</v>
      </c>
      <c r="C84" s="24" t="s">
        <v>59</v>
      </c>
      <c r="D84" s="25">
        <f t="shared" si="15"/>
        <v>8.6333333333333331E-3</v>
      </c>
      <c r="E84" s="25">
        <v>6.2217360921209292E-3</v>
      </c>
      <c r="F84" s="25">
        <f t="shared" si="16"/>
        <v>4.147824061413953E-4</v>
      </c>
    </row>
    <row r="85" spans="1:6" x14ac:dyDescent="0.4">
      <c r="B85" s="13"/>
      <c r="C85" s="24"/>
    </row>
    <row r="86" spans="1:6" x14ac:dyDescent="0.4">
      <c r="B86" s="13"/>
      <c r="C86" s="24"/>
    </row>
    <row r="87" spans="1:6" x14ac:dyDescent="0.4">
      <c r="B87" s="13"/>
      <c r="C87" s="24"/>
    </row>
    <row r="88" spans="1:6" x14ac:dyDescent="0.4">
      <c r="B88" s="13"/>
      <c r="C88" s="24"/>
    </row>
    <row r="89" spans="1:6" x14ac:dyDescent="0.4">
      <c r="B89" s="13"/>
      <c r="C89" s="24"/>
    </row>
    <row r="90" spans="1:6" x14ac:dyDescent="0.4">
      <c r="B90" s="13"/>
      <c r="C90" s="24"/>
    </row>
    <row r="91" spans="1:6" x14ac:dyDescent="0.4">
      <c r="B91" s="13"/>
      <c r="C91" s="24"/>
    </row>
    <row r="92" spans="1:6" x14ac:dyDescent="0.4">
      <c r="B92" s="13"/>
      <c r="C92" s="24"/>
    </row>
    <row r="93" spans="1:6" x14ac:dyDescent="0.4">
      <c r="B93" s="13"/>
      <c r="C93" s="24"/>
    </row>
    <row r="94" spans="1:6" x14ac:dyDescent="0.4">
      <c r="B94" s="13"/>
      <c r="C94" s="24"/>
    </row>
    <row r="95" spans="1:6" x14ac:dyDescent="0.4">
      <c r="B95" s="13"/>
      <c r="C95" s="24"/>
    </row>
    <row r="96" spans="1:6" x14ac:dyDescent="0.4">
      <c r="B96" s="13"/>
      <c r="C96" s="24"/>
    </row>
    <row r="97" spans="2:3" x14ac:dyDescent="0.4">
      <c r="B97" s="13"/>
      <c r="C97" s="24"/>
    </row>
  </sheetData>
  <mergeCells count="6">
    <mergeCell ref="A1:B1"/>
    <mergeCell ref="A13:B13"/>
    <mergeCell ref="A25:B25"/>
    <mergeCell ref="O25:P25"/>
    <mergeCell ref="A36:B36"/>
    <mergeCell ref="O36:P3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Figure 1c</vt:lpstr>
      <vt:lpstr>EV original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Kovacic, Filip</dc:creator>
  <cp:lastModifiedBy>Kovacic, Filip</cp:lastModifiedBy>
  <dcterms:created xsi:type="dcterms:W3CDTF">2021-08-19T08:58:20Z</dcterms:created>
  <dcterms:modified xsi:type="dcterms:W3CDTF">2021-08-19T09:06:48Z</dcterms:modified>
</cp:coreProperties>
</file>