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vacic\Documents\Manuscripts\PlbF\eLife\Revision\"/>
    </mc:Choice>
  </mc:AlternateContent>
  <bookViews>
    <workbookView xWindow="0" yWindow="0" windowWidth="37470" windowHeight="14118"/>
  </bookViews>
  <sheets>
    <sheet name="PlaF sn1 sn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9" i="2" l="1"/>
  <c r="T59" i="2" s="1"/>
  <c r="S56" i="2"/>
  <c r="T56" i="2" s="1"/>
  <c r="S77" i="2"/>
  <c r="T77" i="2" s="1"/>
  <c r="S74" i="2"/>
  <c r="T74" i="2" s="1"/>
  <c r="S68" i="2"/>
  <c r="T68" i="2" s="1"/>
  <c r="S65" i="2"/>
  <c r="T65" i="2" s="1"/>
  <c r="S50" i="2"/>
  <c r="T50" i="2" s="1"/>
  <c r="S47" i="2"/>
  <c r="T47" i="2" s="1"/>
</calcChain>
</file>

<file path=xl/sharedStrings.xml><?xml version="1.0" encoding="utf-8"?>
<sst xmlns="http://schemas.openxmlformats.org/spreadsheetml/2006/main" count="171" uniqueCount="42">
  <si>
    <t>Peak #</t>
  </si>
  <si>
    <t>Ret Time</t>
  </si>
  <si>
    <t>Type</t>
  </si>
  <si>
    <t>Width</t>
  </si>
  <si>
    <t>Area</t>
  </si>
  <si>
    <t>Start Time</t>
  </si>
  <si>
    <t>End Time</t>
  </si>
  <si>
    <t xml:space="preserve">BB  </t>
  </si>
  <si>
    <t>FA</t>
  </si>
  <si>
    <t>C15</t>
  </si>
  <si>
    <t>C16</t>
  </si>
  <si>
    <t>C18</t>
  </si>
  <si>
    <r>
      <t xml:space="preserve">C18:1, </t>
    </r>
    <r>
      <rPr>
        <sz val="11"/>
        <color theme="1"/>
        <rFont val="Calibri"/>
        <family val="2"/>
      </rPr>
      <t>Δ-9</t>
    </r>
  </si>
  <si>
    <t>c [µM]</t>
  </si>
  <si>
    <t>TIC: 220105_1_PlaF_PG_15-0_18-1_12.D\data.ms</t>
  </si>
  <si>
    <t>1_PlaF_PG_15-0_18-1_12</t>
  </si>
  <si>
    <t>TIC: 220105_7_Blank_PG_15-0_18-1_24.D\data.ms</t>
  </si>
  <si>
    <t>7_Blank_PG_15-0_18-1_24</t>
  </si>
  <si>
    <t>TIC: 220105_7_Blank_PG_15-0_18-1_25.D\data.ms</t>
  </si>
  <si>
    <t>7_Blank_PG_15-0_18-1_25</t>
  </si>
  <si>
    <t>TIC: 220105_8_Blank_PG_15-0_18-1_26.D\data.ms</t>
  </si>
  <si>
    <t>8_Blank_PG_15-0_18-1_26</t>
  </si>
  <si>
    <t>TIC: 220105_8_Blank_PG_15-0_18-1_27.D\data.ms</t>
  </si>
  <si>
    <t>8_Blank_PG_15-0_18-1_27</t>
  </si>
  <si>
    <t>TIC: 220105_11_PlaF_PG_15-0_18-1_32.D\data.ms</t>
  </si>
  <si>
    <t>11_PlaF_PG_15-0_18-1_32</t>
  </si>
  <si>
    <t>TIC: 220105_11_PlaF_PG_15-0_18-1_33.D\data.ms</t>
  </si>
  <si>
    <t>11_PlaF_PG_15-0_18-1_33</t>
  </si>
  <si>
    <r>
      <t>C18:1, cis-</t>
    </r>
    <r>
      <rPr>
        <sz val="11"/>
        <color theme="1"/>
        <rFont val="Calibri"/>
        <family val="2"/>
      </rPr>
      <t>Δ9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</si>
  <si>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avrg</t>
    </r>
  </si>
  <si>
    <t>1_PlaF_PG_15-0_18-1</t>
  </si>
  <si>
    <t>11_PlaF_PG_15-0_18-1/No. 2</t>
  </si>
  <si>
    <t>8_Blank_PG_15-0_18-1/No.2</t>
  </si>
  <si>
    <t>7_Blank_PG_15-0_18-1/No.1</t>
  </si>
  <si>
    <t>C18:1, cis-Δ9</t>
  </si>
  <si>
    <t>PlaF</t>
  </si>
  <si>
    <t>Blank</t>
  </si>
  <si>
    <t>µM</t>
  </si>
  <si>
    <t>±</t>
  </si>
  <si>
    <t>Abundance</t>
  </si>
  <si>
    <t>C15 [µM]</t>
  </si>
  <si>
    <t>C18:1 cis-Δ9 [µM]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</si>
</sst>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6.2"/>
      <color rgb="FF00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4" fillId="2" borderId="0" xfId="0" applyNumberFormat="1" applyFon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readingOrder="1"/>
    </xf>
    <xf numFmtId="164" fontId="4" fillId="0" borderId="0" xfId="0" applyNumberFormat="1" applyFon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'PlaF sn1 sn2'!$B$3:$B$10</c:f>
              <c:numCache>
                <c:formatCode>0.0</c:formatCode>
                <c:ptCount val="8"/>
                <c:pt idx="0">
                  <c:v>40.04076878276063</c:v>
                </c:pt>
                <c:pt idx="1">
                  <c:v>40.04076878276063</c:v>
                </c:pt>
                <c:pt idx="2">
                  <c:v>80.081537565521259</c:v>
                </c:pt>
                <c:pt idx="3">
                  <c:v>80.081537565521259</c:v>
                </c:pt>
                <c:pt idx="4">
                  <c:v>160.16307513104252</c:v>
                </c:pt>
                <c:pt idx="5">
                  <c:v>160.16307513104252</c:v>
                </c:pt>
                <c:pt idx="6">
                  <c:v>320.32615026208504</c:v>
                </c:pt>
                <c:pt idx="7">
                  <c:v>320.32615026208504</c:v>
                </c:pt>
              </c:numCache>
            </c:numRef>
          </c:xVal>
          <c:yVal>
            <c:numRef>
              <c:f>'PlaF sn1 sn2'!$C$3:$C$10</c:f>
              <c:numCache>
                <c:formatCode>General</c:formatCode>
                <c:ptCount val="8"/>
                <c:pt idx="0">
                  <c:v>2743947</c:v>
                </c:pt>
                <c:pt idx="1">
                  <c:v>2714058</c:v>
                </c:pt>
                <c:pt idx="2">
                  <c:v>5283011</c:v>
                </c:pt>
                <c:pt idx="3">
                  <c:v>6241683</c:v>
                </c:pt>
                <c:pt idx="4">
                  <c:v>12944246</c:v>
                </c:pt>
                <c:pt idx="5">
                  <c:v>13159036</c:v>
                </c:pt>
                <c:pt idx="6">
                  <c:v>25969990</c:v>
                </c:pt>
                <c:pt idx="7">
                  <c:v>26307756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7D-4A49-AFC8-EF3A02F4A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462351"/>
        <c:axId val="1231418207"/>
      </c:scatterChart>
      <c:valAx>
        <c:axId val="1413462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31418207"/>
        <c:crosses val="autoZero"/>
        <c:crossBetween val="midCat"/>
      </c:valAx>
      <c:valAx>
        <c:axId val="1231418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3462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C18:1, cis-</a:t>
            </a:r>
            <a:r>
              <a:rPr lang="en-US">
                <a:sym typeface="Symbol" panose="05050102010706020507" pitchFamily="18" charset="2"/>
              </a:rPr>
              <a:t>9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'PlaF sn1 sn2'!$D$3:$D$10</c:f>
              <c:numCache>
                <c:formatCode>0.0</c:formatCode>
                <c:ptCount val="8"/>
                <c:pt idx="0">
                  <c:v>40.869920155274457</c:v>
                </c:pt>
                <c:pt idx="1">
                  <c:v>40.869920155274457</c:v>
                </c:pt>
                <c:pt idx="2">
                  <c:v>81.739840310548914</c:v>
                </c:pt>
                <c:pt idx="3">
                  <c:v>81.739840310548914</c:v>
                </c:pt>
                <c:pt idx="4">
                  <c:v>163.47968062109783</c:v>
                </c:pt>
                <c:pt idx="5">
                  <c:v>163.47968062109783</c:v>
                </c:pt>
                <c:pt idx="6">
                  <c:v>326.95936124219565</c:v>
                </c:pt>
                <c:pt idx="7">
                  <c:v>326.95936124219565</c:v>
                </c:pt>
              </c:numCache>
            </c:numRef>
          </c:xVal>
          <c:yVal>
            <c:numRef>
              <c:f>'PlaF sn1 sn2'!$E$3:$E$10</c:f>
              <c:numCache>
                <c:formatCode>General</c:formatCode>
                <c:ptCount val="8"/>
                <c:pt idx="0">
                  <c:v>2842641</c:v>
                </c:pt>
                <c:pt idx="1">
                  <c:v>2759082</c:v>
                </c:pt>
                <c:pt idx="2">
                  <c:v>5819974</c:v>
                </c:pt>
                <c:pt idx="3">
                  <c:v>6865322</c:v>
                </c:pt>
                <c:pt idx="4">
                  <c:v>14669772</c:v>
                </c:pt>
                <c:pt idx="5">
                  <c:v>15036623</c:v>
                </c:pt>
                <c:pt idx="6">
                  <c:v>30379904</c:v>
                </c:pt>
                <c:pt idx="7">
                  <c:v>30916719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AF-49A4-9F1D-2A092170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004863"/>
        <c:axId val="1361463471"/>
      </c:scatterChart>
      <c:valAx>
        <c:axId val="1349004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1463471"/>
        <c:crosses val="autoZero"/>
        <c:crossBetween val="midCat"/>
      </c:valAx>
      <c:valAx>
        <c:axId val="136146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9004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</xdr:colOff>
      <xdr:row>10</xdr:row>
      <xdr:rowOff>171450</xdr:rowOff>
    </xdr:from>
    <xdr:to>
      <xdr:col>5</xdr:col>
      <xdr:colOff>720090</xdr:colOff>
      <xdr:row>25</xdr:row>
      <xdr:rowOff>171450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605E4B85-07A4-4809-B9C7-548611A8C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102870</xdr:colOff>
      <xdr:row>26</xdr:row>
      <xdr:rowOff>80010</xdr:rowOff>
    </xdr:from>
    <xdr:to>
      <xdr:col>5</xdr:col>
      <xdr:colOff>712470</xdr:colOff>
      <xdr:row>41</xdr:row>
      <xdr:rowOff>80010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F70A3F93-5906-4D29-8E8B-F18EDF125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abSelected="1" topLeftCell="A31" zoomScaleNormal="100" workbookViewId="0">
      <selection activeCell="Q1" sqref="Q1"/>
    </sheetView>
  </sheetViews>
  <sheetFormatPr baseColWidth="10" defaultRowHeight="14.4" x14ac:dyDescent="0.55000000000000004"/>
  <cols>
    <col min="5" max="5" width="14.68359375" bestFit="1" customWidth="1"/>
    <col min="6" max="6" width="5.26171875" customWidth="1"/>
    <col min="7" max="7" width="3.3671875" style="6" customWidth="1"/>
    <col min="8" max="9" width="5.26171875" customWidth="1"/>
    <col min="10" max="10" width="3" style="6" customWidth="1"/>
    <col min="11" max="11" width="5.26171875" customWidth="1"/>
    <col min="23" max="23" width="12.1015625" customWidth="1"/>
  </cols>
  <sheetData>
    <row r="1" spans="1:5" x14ac:dyDescent="0.55000000000000004">
      <c r="A1" s="11" t="s">
        <v>9</v>
      </c>
      <c r="B1" s="11"/>
      <c r="D1" t="s">
        <v>12</v>
      </c>
    </row>
    <row r="2" spans="1:5" x14ac:dyDescent="0.55000000000000004">
      <c r="A2" s="7" t="s">
        <v>39</v>
      </c>
      <c r="B2" t="s">
        <v>13</v>
      </c>
      <c r="C2" s="7" t="s">
        <v>39</v>
      </c>
      <c r="D2" t="s">
        <v>13</v>
      </c>
      <c r="E2" s="7" t="s">
        <v>39</v>
      </c>
    </row>
    <row r="3" spans="1:5" x14ac:dyDescent="0.55000000000000004">
      <c r="A3">
        <v>2580788</v>
      </c>
      <c r="B3" s="1">
        <v>40.04076878276063</v>
      </c>
      <c r="C3">
        <v>2743947</v>
      </c>
      <c r="D3" s="1">
        <v>40.869920155274457</v>
      </c>
      <c r="E3">
        <v>2842641</v>
      </c>
    </row>
    <row r="4" spans="1:5" x14ac:dyDescent="0.55000000000000004">
      <c r="A4">
        <v>2520181</v>
      </c>
      <c r="B4" s="1">
        <v>40.04076878276063</v>
      </c>
      <c r="C4">
        <v>2714058</v>
      </c>
      <c r="D4" s="1">
        <v>40.869920155274457</v>
      </c>
      <c r="E4">
        <v>2759082</v>
      </c>
    </row>
    <row r="5" spans="1:5" x14ac:dyDescent="0.55000000000000004">
      <c r="A5">
        <v>4947032</v>
      </c>
      <c r="B5" s="1">
        <v>80.081537565521259</v>
      </c>
      <c r="C5">
        <v>5283011</v>
      </c>
      <c r="D5" s="1">
        <v>81.739840310548914</v>
      </c>
      <c r="E5">
        <v>5819974</v>
      </c>
    </row>
    <row r="6" spans="1:5" x14ac:dyDescent="0.55000000000000004">
      <c r="A6">
        <v>5846288</v>
      </c>
      <c r="B6" s="1">
        <v>80.081537565521259</v>
      </c>
      <c r="C6">
        <v>6241683</v>
      </c>
      <c r="D6" s="1">
        <v>81.739840310548914</v>
      </c>
      <c r="E6">
        <v>6865322</v>
      </c>
    </row>
    <row r="7" spans="1:5" x14ac:dyDescent="0.55000000000000004">
      <c r="A7">
        <v>12131342</v>
      </c>
      <c r="B7" s="1">
        <v>160.16307513104252</v>
      </c>
      <c r="C7">
        <v>12944246</v>
      </c>
      <c r="D7" s="1">
        <v>163.47968062109783</v>
      </c>
      <c r="E7">
        <v>14669772</v>
      </c>
    </row>
    <row r="8" spans="1:5" x14ac:dyDescent="0.55000000000000004">
      <c r="A8">
        <v>12337344</v>
      </c>
      <c r="B8" s="1">
        <v>160.16307513104252</v>
      </c>
      <c r="C8">
        <v>13159036</v>
      </c>
      <c r="D8" s="1">
        <v>163.47968062109783</v>
      </c>
      <c r="E8">
        <v>15036623</v>
      </c>
    </row>
    <row r="9" spans="1:5" x14ac:dyDescent="0.55000000000000004">
      <c r="A9">
        <v>24446585</v>
      </c>
      <c r="B9" s="1">
        <v>320.32615026208504</v>
      </c>
      <c r="C9">
        <v>25969990</v>
      </c>
      <c r="D9" s="1">
        <v>326.95936124219565</v>
      </c>
      <c r="E9">
        <v>30379904</v>
      </c>
    </row>
    <row r="10" spans="1:5" x14ac:dyDescent="0.55000000000000004">
      <c r="A10">
        <v>24674256</v>
      </c>
      <c r="B10" s="1">
        <v>320.32615026208504</v>
      </c>
      <c r="C10">
        <v>26307756</v>
      </c>
      <c r="D10" s="1">
        <v>326.95936124219565</v>
      </c>
      <c r="E10">
        <v>30916719</v>
      </c>
    </row>
    <row r="43" spans="1:20" s="2" customFormat="1" x14ac:dyDescent="0.55000000000000004">
      <c r="B43" s="2" t="s">
        <v>14</v>
      </c>
      <c r="G43" s="10"/>
      <c r="J43" s="10" t="s">
        <v>26</v>
      </c>
      <c r="T43" s="8"/>
    </row>
    <row r="44" spans="1:20" s="2" customFormat="1" x14ac:dyDescent="0.55000000000000004">
      <c r="B44" s="2" t="s">
        <v>15</v>
      </c>
      <c r="G44" s="10"/>
      <c r="J44" s="10" t="s">
        <v>27</v>
      </c>
      <c r="R44" s="9" t="s">
        <v>30</v>
      </c>
      <c r="T44" s="8"/>
    </row>
    <row r="45" spans="1:20" s="2" customFormat="1" x14ac:dyDescent="0.55000000000000004">
      <c r="G45" s="10"/>
      <c r="J45" s="10"/>
      <c r="T45" s="8"/>
    </row>
    <row r="46" spans="1:20" s="2" customFormat="1" ht="16.8" x14ac:dyDescent="0.75">
      <c r="B46" s="2" t="s">
        <v>0</v>
      </c>
      <c r="C46" s="2" t="s">
        <v>1</v>
      </c>
      <c r="D46" s="2" t="s">
        <v>2</v>
      </c>
      <c r="E46" s="2" t="s">
        <v>3</v>
      </c>
      <c r="F46" s="2" t="s">
        <v>4</v>
      </c>
      <c r="G46" s="10" t="s">
        <v>5</v>
      </c>
      <c r="H46" s="2" t="s">
        <v>6</v>
      </c>
      <c r="J46" s="10" t="s">
        <v>0</v>
      </c>
      <c r="K46" s="2" t="s">
        <v>1</v>
      </c>
      <c r="L46" s="2" t="s">
        <v>2</v>
      </c>
      <c r="M46" s="2" t="s">
        <v>3</v>
      </c>
      <c r="N46" s="2" t="s">
        <v>4</v>
      </c>
      <c r="O46" s="2" t="s">
        <v>5</v>
      </c>
      <c r="P46" s="2" t="s">
        <v>6</v>
      </c>
      <c r="R46" s="9" t="s">
        <v>8</v>
      </c>
      <c r="S46" s="9" t="s">
        <v>29</v>
      </c>
      <c r="T46" s="8" t="s">
        <v>13</v>
      </c>
    </row>
    <row r="47" spans="1:20" s="2" customFormat="1" x14ac:dyDescent="0.55000000000000004">
      <c r="A47" s="2" t="s">
        <v>9</v>
      </c>
      <c r="B47" s="2">
        <v>1</v>
      </c>
      <c r="C47" s="2">
        <v>7.62</v>
      </c>
      <c r="D47" s="2" t="s">
        <v>7</v>
      </c>
      <c r="E47" s="2">
        <v>2.8000000000000001E-2</v>
      </c>
      <c r="F47" s="2">
        <v>8689636</v>
      </c>
      <c r="G47" s="10">
        <v>7.56</v>
      </c>
      <c r="H47" s="2">
        <v>7.673</v>
      </c>
      <c r="J47" s="10">
        <v>1</v>
      </c>
      <c r="K47" s="2">
        <v>7.6210000000000004</v>
      </c>
      <c r="L47" s="2" t="s">
        <v>7</v>
      </c>
      <c r="M47" s="2">
        <v>2.9000000000000001E-2</v>
      </c>
      <c r="N47" s="2">
        <v>8655112</v>
      </c>
      <c r="O47" s="2">
        <v>7.56</v>
      </c>
      <c r="P47" s="2">
        <v>7.673</v>
      </c>
      <c r="R47" s="2" t="s">
        <v>9</v>
      </c>
      <c r="S47" s="2">
        <f>AVERAGE(F47,N47)</f>
        <v>8672374</v>
      </c>
      <c r="T47" s="8">
        <f>(S47+700959)/84057</f>
        <v>111.5116290136455</v>
      </c>
    </row>
    <row r="48" spans="1:20" s="2" customFormat="1" x14ac:dyDescent="0.55000000000000004">
      <c r="A48" s="2" t="s">
        <v>10</v>
      </c>
      <c r="B48" s="2">
        <v>2</v>
      </c>
      <c r="C48" s="2">
        <v>8.5109999999999992</v>
      </c>
      <c r="D48" s="2" t="s">
        <v>7</v>
      </c>
      <c r="E48" s="2">
        <v>0.03</v>
      </c>
      <c r="F48" s="2">
        <v>17090125</v>
      </c>
      <c r="G48" s="10">
        <v>8.4350000000000005</v>
      </c>
      <c r="H48" s="2">
        <v>8.5939999999999994</v>
      </c>
      <c r="J48" s="10">
        <v>3</v>
      </c>
      <c r="K48" s="2">
        <v>8.5120000000000005</v>
      </c>
      <c r="L48" s="2" t="s">
        <v>7</v>
      </c>
      <c r="M48" s="2">
        <v>0.03</v>
      </c>
      <c r="N48" s="2">
        <v>16689385</v>
      </c>
      <c r="O48" s="2">
        <v>8.4350000000000005</v>
      </c>
      <c r="P48" s="2">
        <v>8.6059999999999999</v>
      </c>
      <c r="T48" s="8"/>
    </row>
    <row r="49" spans="1:20" s="2" customFormat="1" x14ac:dyDescent="0.55000000000000004">
      <c r="A49" s="2" t="s">
        <v>11</v>
      </c>
      <c r="B49" s="2">
        <v>3</v>
      </c>
      <c r="C49" s="2">
        <v>10.632999999999999</v>
      </c>
      <c r="D49" s="2" t="s">
        <v>7</v>
      </c>
      <c r="E49" s="2">
        <v>3.7999999999999999E-2</v>
      </c>
      <c r="F49" s="2">
        <v>11926913</v>
      </c>
      <c r="G49" s="10">
        <v>10.561</v>
      </c>
      <c r="H49" s="2">
        <v>10.750999999999999</v>
      </c>
      <c r="J49" s="10">
        <v>4</v>
      </c>
      <c r="K49" s="2">
        <v>10.634</v>
      </c>
      <c r="L49" s="2" t="s">
        <v>7</v>
      </c>
      <c r="M49" s="2">
        <v>3.7999999999999999E-2</v>
      </c>
      <c r="N49" s="2">
        <v>12297722</v>
      </c>
      <c r="O49" s="2">
        <v>10.526999999999999</v>
      </c>
      <c r="P49" s="2">
        <v>10.742000000000001</v>
      </c>
      <c r="T49" s="8"/>
    </row>
    <row r="50" spans="1:20" s="2" customFormat="1" x14ac:dyDescent="0.55000000000000004">
      <c r="A50" s="2" t="s">
        <v>12</v>
      </c>
      <c r="B50" s="2">
        <v>4</v>
      </c>
      <c r="C50" s="2">
        <v>11.04</v>
      </c>
      <c r="D50" s="2" t="s">
        <v>7</v>
      </c>
      <c r="E50" s="2">
        <v>3.9E-2</v>
      </c>
      <c r="F50" s="2">
        <v>12243641</v>
      </c>
      <c r="G50" s="10">
        <v>10.958</v>
      </c>
      <c r="H50" s="2">
        <v>11.121</v>
      </c>
      <c r="J50" s="10">
        <v>5</v>
      </c>
      <c r="K50" s="2">
        <v>11.041</v>
      </c>
      <c r="L50" s="2" t="s">
        <v>7</v>
      </c>
      <c r="M50" s="2">
        <v>3.9E-2</v>
      </c>
      <c r="N50" s="2">
        <v>12673591</v>
      </c>
      <c r="O50" s="2">
        <v>10.958</v>
      </c>
      <c r="P50" s="2">
        <v>11.115</v>
      </c>
      <c r="R50" s="2" t="s">
        <v>28</v>
      </c>
      <c r="S50" s="2">
        <f>AVERAGE(F50,N50)</f>
        <v>12458616</v>
      </c>
      <c r="T50" s="8">
        <f>(S50+1000000)/98013</f>
        <v>137.31460112434064</v>
      </c>
    </row>
    <row r="51" spans="1:20" s="2" customFormat="1" x14ac:dyDescent="0.55000000000000004">
      <c r="G51" s="10"/>
      <c r="J51" s="10"/>
    </row>
    <row r="52" spans="1:20" s="2" customFormat="1" x14ac:dyDescent="0.55000000000000004">
      <c r="B52" s="2" t="s">
        <v>24</v>
      </c>
      <c r="G52" s="10"/>
      <c r="J52" s="10" t="s">
        <v>18</v>
      </c>
      <c r="T52" s="8"/>
    </row>
    <row r="53" spans="1:20" s="2" customFormat="1" x14ac:dyDescent="0.55000000000000004">
      <c r="B53" s="2" t="s">
        <v>25</v>
      </c>
      <c r="G53" s="10"/>
      <c r="J53" s="10" t="s">
        <v>19</v>
      </c>
      <c r="R53" s="9" t="s">
        <v>31</v>
      </c>
      <c r="T53" s="8"/>
    </row>
    <row r="54" spans="1:20" s="2" customFormat="1" x14ac:dyDescent="0.55000000000000004">
      <c r="G54" s="10"/>
      <c r="J54" s="10"/>
      <c r="T54" s="8"/>
    </row>
    <row r="55" spans="1:20" s="2" customFormat="1" ht="16.8" x14ac:dyDescent="0.75">
      <c r="B55" s="2" t="s">
        <v>0</v>
      </c>
      <c r="C55" s="2" t="s">
        <v>1</v>
      </c>
      <c r="D55" s="2" t="s">
        <v>2</v>
      </c>
      <c r="E55" s="2" t="s">
        <v>3</v>
      </c>
      <c r="F55" s="2" t="s">
        <v>4</v>
      </c>
      <c r="G55" s="10" t="s">
        <v>5</v>
      </c>
      <c r="H55" s="2" t="s">
        <v>6</v>
      </c>
      <c r="J55" s="10" t="s">
        <v>0</v>
      </c>
      <c r="K55" s="2" t="s">
        <v>1</v>
      </c>
      <c r="L55" s="2" t="s">
        <v>2</v>
      </c>
      <c r="M55" s="2" t="s">
        <v>3</v>
      </c>
      <c r="N55" s="2" t="s">
        <v>4</v>
      </c>
      <c r="O55" s="2" t="s">
        <v>5</v>
      </c>
      <c r="P55" s="2" t="s">
        <v>6</v>
      </c>
      <c r="R55" s="9" t="s">
        <v>8</v>
      </c>
      <c r="S55" s="9" t="s">
        <v>29</v>
      </c>
      <c r="T55" s="8" t="s">
        <v>13</v>
      </c>
    </row>
    <row r="56" spans="1:20" s="2" customFormat="1" x14ac:dyDescent="0.55000000000000004">
      <c r="A56" s="2" t="s">
        <v>9</v>
      </c>
      <c r="B56" s="2">
        <v>1</v>
      </c>
      <c r="C56" s="2">
        <v>7.625</v>
      </c>
      <c r="D56" s="2" t="s">
        <v>7</v>
      </c>
      <c r="E56" s="2">
        <v>2.8000000000000001E-2</v>
      </c>
      <c r="F56" s="2">
        <v>7353901</v>
      </c>
      <c r="G56" s="10">
        <v>7.57</v>
      </c>
      <c r="H56" s="2">
        <v>7.6779999999999999</v>
      </c>
      <c r="J56" s="10">
        <v>1</v>
      </c>
      <c r="K56" s="2">
        <v>7.625</v>
      </c>
      <c r="L56" s="2" t="s">
        <v>7</v>
      </c>
      <c r="M56" s="2">
        <v>2.8000000000000001E-2</v>
      </c>
      <c r="N56" s="2">
        <v>7422187</v>
      </c>
      <c r="O56" s="2">
        <v>7.5640000000000001</v>
      </c>
      <c r="P56" s="2">
        <v>7.6779999999999999</v>
      </c>
      <c r="R56" s="2" t="s">
        <v>9</v>
      </c>
      <c r="S56" s="2">
        <f>AVERAGE(F56,N56)</f>
        <v>7388044</v>
      </c>
      <c r="T56" s="8">
        <f>(S56+700959)/84057</f>
        <v>96.232354235816175</v>
      </c>
    </row>
    <row r="57" spans="1:20" s="2" customFormat="1" x14ac:dyDescent="0.55000000000000004">
      <c r="A57" s="2" t="s">
        <v>10</v>
      </c>
      <c r="B57" s="2">
        <v>3</v>
      </c>
      <c r="C57" s="2">
        <v>8.516</v>
      </c>
      <c r="D57" s="2" t="s">
        <v>7</v>
      </c>
      <c r="E57" s="2">
        <v>3.1E-2</v>
      </c>
      <c r="F57" s="2">
        <v>14598921</v>
      </c>
      <c r="G57" s="10">
        <v>8.4689999999999994</v>
      </c>
      <c r="H57" s="2">
        <v>8.6910000000000007</v>
      </c>
      <c r="J57" s="10">
        <v>3</v>
      </c>
      <c r="K57" s="2">
        <v>8.516</v>
      </c>
      <c r="L57" s="2" t="s">
        <v>7</v>
      </c>
      <c r="M57" s="2">
        <v>3.1E-2</v>
      </c>
      <c r="N57" s="2">
        <v>14741334</v>
      </c>
      <c r="O57" s="2">
        <v>8.468</v>
      </c>
      <c r="P57" s="2">
        <v>8.6519999999999992</v>
      </c>
      <c r="T57" s="8"/>
    </row>
    <row r="58" spans="1:20" s="2" customFormat="1" x14ac:dyDescent="0.55000000000000004">
      <c r="A58" s="2" t="s">
        <v>11</v>
      </c>
      <c r="B58" s="2">
        <v>4</v>
      </c>
      <c r="C58" s="2">
        <v>10.641</v>
      </c>
      <c r="D58" s="2" t="s">
        <v>7</v>
      </c>
      <c r="E58" s="2">
        <v>3.7999999999999999E-2</v>
      </c>
      <c r="F58" s="2">
        <v>10401194</v>
      </c>
      <c r="G58" s="10">
        <v>10.561</v>
      </c>
      <c r="H58" s="2">
        <v>10.742000000000001</v>
      </c>
      <c r="J58" s="10">
        <v>4</v>
      </c>
      <c r="K58" s="2">
        <v>10.641</v>
      </c>
      <c r="L58" s="2" t="s">
        <v>7</v>
      </c>
      <c r="M58" s="2">
        <v>3.9E-2</v>
      </c>
      <c r="N58" s="2">
        <v>10458830</v>
      </c>
      <c r="O58" s="2">
        <v>10.555999999999999</v>
      </c>
      <c r="P58" s="2">
        <v>10.734999999999999</v>
      </c>
      <c r="T58" s="8"/>
    </row>
    <row r="59" spans="1:20" s="2" customFormat="1" x14ac:dyDescent="0.55000000000000004">
      <c r="A59" s="2" t="s">
        <v>12</v>
      </c>
      <c r="B59" s="2">
        <v>5</v>
      </c>
      <c r="C59" s="2">
        <v>11.047000000000001</v>
      </c>
      <c r="D59" s="2" t="s">
        <v>7</v>
      </c>
      <c r="E59" s="2">
        <v>3.9E-2</v>
      </c>
      <c r="F59" s="2">
        <v>9945063</v>
      </c>
      <c r="G59" s="10">
        <v>10.962999999999999</v>
      </c>
      <c r="H59" s="2">
        <v>11.12</v>
      </c>
      <c r="J59" s="10">
        <v>5</v>
      </c>
      <c r="K59" s="2">
        <v>11.048</v>
      </c>
      <c r="L59" s="2" t="s">
        <v>7</v>
      </c>
      <c r="M59" s="2">
        <v>3.9E-2</v>
      </c>
      <c r="N59" s="2">
        <v>9958591</v>
      </c>
      <c r="O59" s="2">
        <v>10.919</v>
      </c>
      <c r="P59" s="2">
        <v>11.119</v>
      </c>
      <c r="R59" s="2" t="s">
        <v>28</v>
      </c>
      <c r="S59" s="2">
        <f>AVERAGE(F59,N59)</f>
        <v>9951827</v>
      </c>
      <c r="T59" s="8">
        <f>(S59+1000000)/98013</f>
        <v>111.73851427871813</v>
      </c>
    </row>
    <row r="60" spans="1:20" s="2" customFormat="1" x14ac:dyDescent="0.55000000000000004">
      <c r="G60" s="10"/>
      <c r="J60" s="10"/>
      <c r="T60" s="8"/>
    </row>
    <row r="61" spans="1:20" s="2" customFormat="1" x14ac:dyDescent="0.55000000000000004">
      <c r="B61" s="2" t="s">
        <v>16</v>
      </c>
      <c r="G61" s="10"/>
      <c r="J61" s="10" t="s">
        <v>22</v>
      </c>
      <c r="T61" s="8"/>
    </row>
    <row r="62" spans="1:20" s="2" customFormat="1" x14ac:dyDescent="0.55000000000000004">
      <c r="B62" s="2" t="s">
        <v>17</v>
      </c>
      <c r="G62" s="10"/>
      <c r="J62" s="10" t="s">
        <v>23</v>
      </c>
      <c r="R62" s="9" t="s">
        <v>33</v>
      </c>
      <c r="T62" s="8"/>
    </row>
    <row r="63" spans="1:20" s="2" customFormat="1" x14ac:dyDescent="0.55000000000000004">
      <c r="G63" s="10"/>
      <c r="J63" s="10"/>
      <c r="T63" s="8"/>
    </row>
    <row r="64" spans="1:20" s="2" customFormat="1" ht="16.8" x14ac:dyDescent="0.75">
      <c r="B64" s="2" t="s">
        <v>0</v>
      </c>
      <c r="C64" s="2" t="s">
        <v>1</v>
      </c>
      <c r="D64" s="2" t="s">
        <v>2</v>
      </c>
      <c r="E64" s="2" t="s">
        <v>3</v>
      </c>
      <c r="F64" s="2" t="s">
        <v>4</v>
      </c>
      <c r="G64" s="10" t="s">
        <v>5</v>
      </c>
      <c r="H64" s="2" t="s">
        <v>6</v>
      </c>
      <c r="J64" s="10" t="s">
        <v>0</v>
      </c>
      <c r="K64" s="2" t="s">
        <v>1</v>
      </c>
      <c r="L64" s="2" t="s">
        <v>2</v>
      </c>
      <c r="M64" s="2" t="s">
        <v>3</v>
      </c>
      <c r="N64" s="2" t="s">
        <v>4</v>
      </c>
      <c r="O64" s="2" t="s">
        <v>5</v>
      </c>
      <c r="P64" s="2" t="s">
        <v>6</v>
      </c>
      <c r="R64" s="9" t="s">
        <v>8</v>
      </c>
      <c r="S64" s="9" t="s">
        <v>29</v>
      </c>
      <c r="T64" s="8" t="s">
        <v>13</v>
      </c>
    </row>
    <row r="65" spans="1:20" s="2" customFormat="1" x14ac:dyDescent="0.55000000000000004">
      <c r="A65" s="2" t="s">
        <v>9</v>
      </c>
      <c r="B65" s="2">
        <v>1</v>
      </c>
      <c r="C65" s="2">
        <v>7.6230000000000002</v>
      </c>
      <c r="D65" s="2" t="s">
        <v>7</v>
      </c>
      <c r="E65" s="2">
        <v>2.9000000000000001E-2</v>
      </c>
      <c r="F65" s="2">
        <v>6899266</v>
      </c>
      <c r="G65" s="10">
        <v>7.56</v>
      </c>
      <c r="H65" s="2">
        <v>7.6760000000000002</v>
      </c>
      <c r="J65" s="10">
        <v>1</v>
      </c>
      <c r="K65" s="2">
        <v>7.6239999999999997</v>
      </c>
      <c r="L65" s="2" t="s">
        <v>7</v>
      </c>
      <c r="M65" s="2">
        <v>2.8000000000000001E-2</v>
      </c>
      <c r="N65" s="2">
        <v>7007686</v>
      </c>
      <c r="O65" s="2">
        <v>7.56</v>
      </c>
      <c r="P65" s="2">
        <v>7.673</v>
      </c>
      <c r="R65" s="2" t="s">
        <v>9</v>
      </c>
      <c r="S65" s="2">
        <f>AVERAGE(F65,N65)</f>
        <v>6953476</v>
      </c>
      <c r="T65" s="8">
        <f>(S65+700959)/84057</f>
        <v>91.062433824666599</v>
      </c>
    </row>
    <row r="66" spans="1:20" s="2" customFormat="1" x14ac:dyDescent="0.55000000000000004">
      <c r="A66" s="2" t="s">
        <v>10</v>
      </c>
      <c r="B66" s="2">
        <v>2</v>
      </c>
      <c r="C66" s="2">
        <v>8.5150000000000006</v>
      </c>
      <c r="D66" s="2" t="s">
        <v>7</v>
      </c>
      <c r="E66" s="2">
        <v>2.9000000000000001E-2</v>
      </c>
      <c r="F66" s="2">
        <v>15170265</v>
      </c>
      <c r="G66" s="10">
        <v>8.4390000000000001</v>
      </c>
      <c r="H66" s="2">
        <v>8.625</v>
      </c>
      <c r="J66" s="10">
        <v>3</v>
      </c>
      <c r="K66" s="2">
        <v>8.5150000000000006</v>
      </c>
      <c r="L66" s="2" t="s">
        <v>7</v>
      </c>
      <c r="M66" s="2">
        <v>3.1E-2</v>
      </c>
      <c r="N66" s="2">
        <v>16330239</v>
      </c>
      <c r="O66" s="2">
        <v>8.468</v>
      </c>
      <c r="P66" s="2">
        <v>8.6890000000000001</v>
      </c>
      <c r="T66" s="8"/>
    </row>
    <row r="67" spans="1:20" s="2" customFormat="1" x14ac:dyDescent="0.55000000000000004">
      <c r="A67" s="2" t="s">
        <v>11</v>
      </c>
      <c r="B67" s="2">
        <v>3</v>
      </c>
      <c r="C67" s="2">
        <v>10.638</v>
      </c>
      <c r="D67" s="2" t="s">
        <v>7</v>
      </c>
      <c r="E67" s="2">
        <v>3.7999999999999999E-2</v>
      </c>
      <c r="F67" s="2">
        <v>10912740</v>
      </c>
      <c r="G67" s="10">
        <v>10.547000000000001</v>
      </c>
      <c r="H67" s="2">
        <v>10.726000000000001</v>
      </c>
      <c r="J67" s="10">
        <v>4</v>
      </c>
      <c r="K67" s="2">
        <v>10.638</v>
      </c>
      <c r="L67" s="2" t="s">
        <v>7</v>
      </c>
      <c r="M67" s="2">
        <v>3.7999999999999999E-2</v>
      </c>
      <c r="N67" s="2">
        <v>10934083</v>
      </c>
      <c r="O67" s="2">
        <v>10.537000000000001</v>
      </c>
      <c r="P67" s="2">
        <v>10.744</v>
      </c>
      <c r="T67" s="8"/>
    </row>
    <row r="68" spans="1:20" s="2" customFormat="1" x14ac:dyDescent="0.55000000000000004">
      <c r="A68" s="2" t="s">
        <v>12</v>
      </c>
      <c r="B68" s="2">
        <v>4</v>
      </c>
      <c r="C68" s="2">
        <v>11.044</v>
      </c>
      <c r="D68" s="2" t="s">
        <v>7</v>
      </c>
      <c r="E68" s="2">
        <v>3.9E-2</v>
      </c>
      <c r="F68" s="2">
        <v>9890505</v>
      </c>
      <c r="G68" s="10">
        <v>10.952999999999999</v>
      </c>
      <c r="H68" s="2">
        <v>11.121</v>
      </c>
      <c r="J68" s="10">
        <v>5</v>
      </c>
      <c r="K68" s="2">
        <v>11.045</v>
      </c>
      <c r="L68" s="2" t="s">
        <v>7</v>
      </c>
      <c r="M68" s="2">
        <v>0.04</v>
      </c>
      <c r="N68" s="2">
        <v>9920652</v>
      </c>
      <c r="O68" s="2">
        <v>10.909000000000001</v>
      </c>
      <c r="P68" s="2">
        <v>11.118</v>
      </c>
      <c r="R68" s="2" t="s">
        <v>28</v>
      </c>
      <c r="S68" s="2">
        <f>AVERAGE(F68,N68)</f>
        <v>9905578.5</v>
      </c>
      <c r="T68" s="8">
        <f>(S68+1000000)/98013</f>
        <v>111.26665340311999</v>
      </c>
    </row>
    <row r="69" spans="1:20" s="2" customFormat="1" x14ac:dyDescent="0.55000000000000004">
      <c r="G69" s="10"/>
      <c r="J69" s="10"/>
      <c r="T69" s="8"/>
    </row>
    <row r="70" spans="1:20" s="2" customFormat="1" x14ac:dyDescent="0.55000000000000004">
      <c r="B70" s="2" t="s">
        <v>20</v>
      </c>
      <c r="G70" s="10"/>
      <c r="J70" s="10"/>
      <c r="T70" s="8"/>
    </row>
    <row r="71" spans="1:20" s="2" customFormat="1" x14ac:dyDescent="0.55000000000000004">
      <c r="B71" s="2" t="s">
        <v>21</v>
      </c>
      <c r="G71" s="10"/>
      <c r="J71" s="10"/>
      <c r="R71" s="9" t="s">
        <v>32</v>
      </c>
      <c r="T71" s="8"/>
    </row>
    <row r="72" spans="1:20" s="2" customFormat="1" x14ac:dyDescent="0.55000000000000004">
      <c r="G72" s="10"/>
      <c r="J72" s="10"/>
      <c r="T72" s="8"/>
    </row>
    <row r="73" spans="1:20" s="2" customFormat="1" ht="16.8" x14ac:dyDescent="0.75">
      <c r="B73" s="2" t="s">
        <v>0</v>
      </c>
      <c r="C73" s="2" t="s">
        <v>1</v>
      </c>
      <c r="D73" s="2" t="s">
        <v>2</v>
      </c>
      <c r="E73" s="2" t="s">
        <v>3</v>
      </c>
      <c r="F73" s="2" t="s">
        <v>4</v>
      </c>
      <c r="G73" s="10" t="s">
        <v>5</v>
      </c>
      <c r="J73" s="10"/>
      <c r="K73" s="2" t="s">
        <v>1</v>
      </c>
      <c r="L73" s="2" t="s">
        <v>2</v>
      </c>
      <c r="M73" s="2" t="s">
        <v>3</v>
      </c>
      <c r="N73" s="2" t="s">
        <v>4</v>
      </c>
      <c r="O73" s="2" t="s">
        <v>5</v>
      </c>
      <c r="P73" s="2" t="s">
        <v>6</v>
      </c>
      <c r="R73" s="9" t="s">
        <v>8</v>
      </c>
      <c r="S73" s="9" t="s">
        <v>29</v>
      </c>
      <c r="T73" s="8" t="s">
        <v>13</v>
      </c>
    </row>
    <row r="74" spans="1:20" s="2" customFormat="1" x14ac:dyDescent="0.55000000000000004">
      <c r="A74" s="2" t="s">
        <v>9</v>
      </c>
      <c r="B74" s="2">
        <v>1</v>
      </c>
      <c r="C74" s="2">
        <v>7.6239999999999997</v>
      </c>
      <c r="D74" s="2" t="s">
        <v>7</v>
      </c>
      <c r="E74" s="2">
        <v>2.8000000000000001E-2</v>
      </c>
      <c r="F74" s="2">
        <v>9119978</v>
      </c>
      <c r="G74" s="10">
        <v>7.5309999999999997</v>
      </c>
      <c r="J74" s="10"/>
      <c r="K74" s="2">
        <v>7.6239999999999997</v>
      </c>
      <c r="L74" s="2" t="s">
        <v>7</v>
      </c>
      <c r="M74" s="2">
        <v>2.8000000000000001E-2</v>
      </c>
      <c r="N74" s="2">
        <v>8963377</v>
      </c>
      <c r="O74" s="2">
        <v>7.5650000000000004</v>
      </c>
      <c r="P74" s="2">
        <v>7.6769999999999996</v>
      </c>
      <c r="R74" s="2" t="s">
        <v>9</v>
      </c>
      <c r="S74" s="2">
        <f>AVERAGE(F74,N74)</f>
        <v>9041677.5</v>
      </c>
      <c r="T74" s="8">
        <f>(S74+700959)/84057</f>
        <v>115.90511795567294</v>
      </c>
    </row>
    <row r="75" spans="1:20" s="2" customFormat="1" x14ac:dyDescent="0.55000000000000004">
      <c r="A75" s="2" t="s">
        <v>10</v>
      </c>
      <c r="B75" s="2">
        <v>3</v>
      </c>
      <c r="C75" s="2">
        <v>8.5169999999999995</v>
      </c>
      <c r="D75" s="2" t="s">
        <v>7</v>
      </c>
      <c r="E75" s="2">
        <v>0.03</v>
      </c>
      <c r="F75" s="2">
        <v>22053037</v>
      </c>
      <c r="G75" s="10">
        <v>8.4390000000000001</v>
      </c>
      <c r="J75" s="10"/>
      <c r="K75" s="2">
        <v>8.5169999999999995</v>
      </c>
      <c r="L75" s="2" t="s">
        <v>7</v>
      </c>
      <c r="M75" s="2">
        <v>3.1E-2</v>
      </c>
      <c r="N75" s="2">
        <v>23114938</v>
      </c>
      <c r="O75" s="2">
        <v>8.468</v>
      </c>
      <c r="P75" s="2">
        <v>8.6959999999999997</v>
      </c>
      <c r="T75" s="8"/>
    </row>
    <row r="76" spans="1:20" s="2" customFormat="1" x14ac:dyDescent="0.55000000000000004">
      <c r="A76" s="2" t="s">
        <v>11</v>
      </c>
      <c r="B76" s="2">
        <v>4</v>
      </c>
      <c r="C76" s="2">
        <v>10.641</v>
      </c>
      <c r="D76" s="2" t="s">
        <v>7</v>
      </c>
      <c r="E76" s="2">
        <v>3.7999999999999999E-2</v>
      </c>
      <c r="F76" s="2">
        <v>15060016</v>
      </c>
      <c r="G76" s="10">
        <v>10.537000000000001</v>
      </c>
      <c r="J76" s="10"/>
      <c r="K76" s="2">
        <v>10.641</v>
      </c>
      <c r="L76" s="2" t="s">
        <v>7</v>
      </c>
      <c r="M76" s="2">
        <v>3.7999999999999999E-2</v>
      </c>
      <c r="N76" s="2">
        <v>14865614</v>
      </c>
      <c r="O76" s="2">
        <v>10.547000000000001</v>
      </c>
      <c r="P76" s="2">
        <v>10.722</v>
      </c>
      <c r="T76" s="8"/>
    </row>
    <row r="77" spans="1:20" x14ac:dyDescent="0.55000000000000004">
      <c r="A77" t="s">
        <v>12</v>
      </c>
      <c r="B77">
        <v>5</v>
      </c>
      <c r="C77">
        <v>11.047000000000001</v>
      </c>
      <c r="D77" t="s">
        <v>7</v>
      </c>
      <c r="E77">
        <v>0.04</v>
      </c>
      <c r="F77">
        <v>13671891</v>
      </c>
      <c r="G77" s="6">
        <v>10.948</v>
      </c>
      <c r="K77">
        <v>11.047000000000001</v>
      </c>
      <c r="L77" t="s">
        <v>7</v>
      </c>
      <c r="M77">
        <v>0.04</v>
      </c>
      <c r="N77">
        <v>13517258</v>
      </c>
      <c r="O77">
        <v>10.929</v>
      </c>
      <c r="P77">
        <v>11.122</v>
      </c>
      <c r="R77" s="3" t="s">
        <v>28</v>
      </c>
      <c r="S77" s="3">
        <f>AVERAGE(F77,N77)</f>
        <v>13594574.5</v>
      </c>
      <c r="T77" s="4">
        <f>(S77+1000000)/98013</f>
        <v>148.90447695713834</v>
      </c>
    </row>
    <row r="82" spans="1:13" x14ac:dyDescent="0.55000000000000004">
      <c r="A82" t="s">
        <v>30</v>
      </c>
    </row>
    <row r="83" spans="1:13" x14ac:dyDescent="0.55000000000000004">
      <c r="A83" t="s">
        <v>8</v>
      </c>
      <c r="B83" s="7" t="s">
        <v>39</v>
      </c>
      <c r="C83" t="s">
        <v>13</v>
      </c>
    </row>
    <row r="84" spans="1:13" x14ac:dyDescent="0.55000000000000004">
      <c r="A84" t="s">
        <v>9</v>
      </c>
      <c r="B84">
        <v>8672374</v>
      </c>
      <c r="C84">
        <v>111.5116290136455</v>
      </c>
      <c r="F84" s="11" t="s">
        <v>35</v>
      </c>
      <c r="G84" s="11"/>
      <c r="H84" s="11"/>
      <c r="I84" s="11" t="s">
        <v>36</v>
      </c>
      <c r="J84" s="11"/>
      <c r="K84" s="11"/>
      <c r="M84" s="6" t="s">
        <v>37</v>
      </c>
    </row>
    <row r="85" spans="1:13" x14ac:dyDescent="0.55000000000000004">
      <c r="A85" t="s">
        <v>34</v>
      </c>
      <c r="B85">
        <v>12458616</v>
      </c>
      <c r="C85">
        <v>137.31460112434064</v>
      </c>
      <c r="E85" t="s">
        <v>40</v>
      </c>
      <c r="F85" s="5">
        <v>103.87199162473084</v>
      </c>
      <c r="G85" s="6" t="s">
        <v>38</v>
      </c>
      <c r="H85" s="5">
        <v>10.804078807015697</v>
      </c>
      <c r="I85" s="5">
        <v>103.48377589016977</v>
      </c>
      <c r="J85" s="6" t="s">
        <v>38</v>
      </c>
      <c r="K85" s="5">
        <v>17.566430411909959</v>
      </c>
      <c r="M85" s="5">
        <v>0.38821573456107217</v>
      </c>
    </row>
    <row r="86" spans="1:13" x14ac:dyDescent="0.55000000000000004">
      <c r="A86" t="s">
        <v>31</v>
      </c>
      <c r="E86" t="s">
        <v>41</v>
      </c>
      <c r="F86" s="5">
        <v>124.52655770152938</v>
      </c>
      <c r="G86" s="6" t="s">
        <v>38</v>
      </c>
      <c r="H86" s="5">
        <v>18.085024444755732</v>
      </c>
      <c r="I86" s="5">
        <v>130.08556518012915</v>
      </c>
      <c r="J86" s="6" t="s">
        <v>38</v>
      </c>
      <c r="K86" s="5">
        <v>26.613960264149256</v>
      </c>
      <c r="M86" s="5">
        <v>-5.5590074785997672</v>
      </c>
    </row>
    <row r="87" spans="1:13" x14ac:dyDescent="0.55000000000000004">
      <c r="A87" t="s">
        <v>9</v>
      </c>
      <c r="B87">
        <v>7388044</v>
      </c>
      <c r="C87">
        <v>96.232354235816175</v>
      </c>
    </row>
    <row r="88" spans="1:13" x14ac:dyDescent="0.55000000000000004">
      <c r="A88" t="s">
        <v>34</v>
      </c>
      <c r="B88">
        <v>9951827</v>
      </c>
      <c r="C88">
        <v>111.73851427871813</v>
      </c>
    </row>
    <row r="89" spans="1:13" x14ac:dyDescent="0.55000000000000004">
      <c r="A89" t="s">
        <v>33</v>
      </c>
    </row>
    <row r="90" spans="1:13" x14ac:dyDescent="0.55000000000000004">
      <c r="A90" t="s">
        <v>9</v>
      </c>
      <c r="B90">
        <v>6953476</v>
      </c>
      <c r="C90">
        <v>91.062433824666599</v>
      </c>
    </row>
    <row r="91" spans="1:13" x14ac:dyDescent="0.55000000000000004">
      <c r="A91" t="s">
        <v>34</v>
      </c>
      <c r="B91">
        <v>9905578.5</v>
      </c>
      <c r="C91">
        <v>111.26665340311999</v>
      </c>
    </row>
    <row r="92" spans="1:13" x14ac:dyDescent="0.55000000000000004">
      <c r="A92" t="s">
        <v>32</v>
      </c>
    </row>
    <row r="93" spans="1:13" x14ac:dyDescent="0.55000000000000004">
      <c r="A93" t="s">
        <v>9</v>
      </c>
      <c r="B93">
        <v>9041677.5</v>
      </c>
      <c r="C93">
        <v>115.90511795567294</v>
      </c>
    </row>
    <row r="94" spans="1:13" x14ac:dyDescent="0.55000000000000004">
      <c r="A94" t="s">
        <v>34</v>
      </c>
      <c r="B94">
        <v>13594574.5</v>
      </c>
      <c r="C94">
        <v>148.90447695713834</v>
      </c>
    </row>
  </sheetData>
  <mergeCells count="3">
    <mergeCell ref="A1:B1"/>
    <mergeCell ref="F84:H84"/>
    <mergeCell ref="I84:K8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PlaF sn1 sn2</vt:lpstr>
    </vt:vector>
  </TitlesOfParts>
  <Company>Agilent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Analytik,</dc:creator>
  <cp:lastModifiedBy>Kovacic, Filip</cp:lastModifiedBy>
  <dcterms:created xsi:type="dcterms:W3CDTF">2022-01-06T11:34:37Z</dcterms:created>
  <dcterms:modified xsi:type="dcterms:W3CDTF">2022-03-01T11:52:11Z</dcterms:modified>
</cp:coreProperties>
</file>