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ic\Documents\Manuscripts\PlbF\eLife\"/>
    </mc:Choice>
  </mc:AlternateContent>
  <bookViews>
    <workbookView xWindow="0" yWindow="0" windowWidth="22110" windowHeight="9402"/>
  </bookViews>
  <sheets>
    <sheet name="Figure S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AA28" i="1" s="1"/>
  <c r="O30" i="1"/>
  <c r="N30" i="1"/>
  <c r="M30" i="1"/>
  <c r="L30" i="1"/>
  <c r="K30" i="1"/>
  <c r="AC29" i="1"/>
  <c r="P29" i="1"/>
  <c r="O29" i="1"/>
  <c r="AD27" i="1" s="1"/>
  <c r="N29" i="1"/>
  <c r="M29" i="1"/>
  <c r="L29" i="1"/>
  <c r="K29" i="1"/>
  <c r="AC27" i="1" s="1"/>
  <c r="P28" i="1"/>
  <c r="O28" i="1"/>
  <c r="N28" i="1"/>
  <c r="AD26" i="1" s="1"/>
  <c r="M28" i="1"/>
  <c r="L28" i="1"/>
  <c r="K28" i="1"/>
  <c r="Z26" i="1" s="1"/>
  <c r="P27" i="1"/>
  <c r="O27" i="1"/>
  <c r="N27" i="1"/>
  <c r="M27" i="1"/>
  <c r="L27" i="1"/>
  <c r="AC25" i="1" s="1"/>
  <c r="K27" i="1"/>
  <c r="P26" i="1"/>
  <c r="O26" i="1"/>
  <c r="AA24" i="1" s="1"/>
  <c r="N26" i="1"/>
  <c r="M26" i="1"/>
  <c r="L26" i="1"/>
  <c r="K26" i="1"/>
  <c r="AC24" i="1" s="1"/>
  <c r="P25" i="1"/>
  <c r="O25" i="1"/>
  <c r="N25" i="1"/>
  <c r="M25" i="1"/>
  <c r="L25" i="1"/>
  <c r="K25" i="1"/>
  <c r="P24" i="1"/>
  <c r="O24" i="1"/>
  <c r="N24" i="1"/>
  <c r="AD22" i="1" s="1"/>
  <c r="M24" i="1"/>
  <c r="AC22" i="1" s="1"/>
  <c r="L24" i="1"/>
  <c r="K24" i="1"/>
  <c r="Z22" i="1" s="1"/>
  <c r="P23" i="1"/>
  <c r="O23" i="1"/>
  <c r="AD21" i="1" s="1"/>
  <c r="N23" i="1"/>
  <c r="M23" i="1"/>
  <c r="L23" i="1"/>
  <c r="K23" i="1"/>
  <c r="Z21" i="1" s="1"/>
  <c r="P22" i="1"/>
  <c r="O22" i="1"/>
  <c r="N22" i="1"/>
  <c r="AD20" i="1" s="1"/>
  <c r="M22" i="1"/>
  <c r="L22" i="1"/>
  <c r="K22" i="1"/>
  <c r="AC20" i="1" s="1"/>
  <c r="AC21" i="1"/>
  <c r="P21" i="1"/>
  <c r="O21" i="1"/>
  <c r="AD19" i="1" s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Z18" i="1"/>
  <c r="P18" i="1"/>
  <c r="O18" i="1"/>
  <c r="N18" i="1"/>
  <c r="M18" i="1"/>
  <c r="L18" i="1"/>
  <c r="K18" i="1"/>
  <c r="P17" i="1"/>
  <c r="O17" i="1"/>
  <c r="AD17" i="1" s="1"/>
  <c r="N17" i="1"/>
  <c r="M17" i="1"/>
  <c r="L17" i="1"/>
  <c r="K17" i="1"/>
  <c r="AC17" i="1" s="1"/>
  <c r="P16" i="1"/>
  <c r="O16" i="1"/>
  <c r="N16" i="1"/>
  <c r="M16" i="1"/>
  <c r="Z16" i="1" s="1"/>
  <c r="L16" i="1"/>
  <c r="K16" i="1"/>
  <c r="Z15" i="1"/>
  <c r="P15" i="1"/>
  <c r="O15" i="1"/>
  <c r="AD15" i="1" s="1"/>
  <c r="N15" i="1"/>
  <c r="M15" i="1"/>
  <c r="AC15" i="1" s="1"/>
  <c r="L15" i="1"/>
  <c r="K15" i="1"/>
  <c r="Z14" i="1"/>
  <c r="P14" i="1"/>
  <c r="O14" i="1"/>
  <c r="AA14" i="1" s="1"/>
  <c r="N14" i="1"/>
  <c r="M14" i="1"/>
  <c r="L14" i="1"/>
  <c r="K14" i="1"/>
  <c r="P13" i="1"/>
  <c r="O13" i="1"/>
  <c r="AD13" i="1" s="1"/>
  <c r="N13" i="1"/>
  <c r="M13" i="1"/>
  <c r="L13" i="1"/>
  <c r="K13" i="1"/>
  <c r="Z13" i="1" s="1"/>
  <c r="P12" i="1"/>
  <c r="O12" i="1"/>
  <c r="N12" i="1"/>
  <c r="AD12" i="1" s="1"/>
  <c r="M12" i="1"/>
  <c r="Z12" i="1" s="1"/>
  <c r="L12" i="1"/>
  <c r="K12" i="1"/>
  <c r="P11" i="1"/>
  <c r="O11" i="1"/>
  <c r="N11" i="1"/>
  <c r="AA11" i="1" s="1"/>
  <c r="M11" i="1"/>
  <c r="Z11" i="1" s="1"/>
  <c r="L11" i="1"/>
  <c r="K11" i="1"/>
  <c r="AC11" i="1" s="1"/>
  <c r="P10" i="1"/>
  <c r="O10" i="1"/>
  <c r="N10" i="1"/>
  <c r="AD10" i="1" s="1"/>
  <c r="M10" i="1"/>
  <c r="L10" i="1"/>
  <c r="K10" i="1"/>
  <c r="AC10" i="1" s="1"/>
  <c r="P9" i="1"/>
  <c r="O9" i="1"/>
  <c r="N9" i="1"/>
  <c r="M9" i="1"/>
  <c r="L9" i="1"/>
  <c r="K9" i="1"/>
  <c r="P8" i="1"/>
  <c r="O8" i="1"/>
  <c r="AD8" i="1" s="1"/>
  <c r="N8" i="1"/>
  <c r="M8" i="1"/>
  <c r="L8" i="1"/>
  <c r="K8" i="1"/>
  <c r="AC8" i="1" s="1"/>
  <c r="P7" i="1"/>
  <c r="O7" i="1"/>
  <c r="N7" i="1"/>
  <c r="AA7" i="1" s="1"/>
  <c r="M7" i="1"/>
  <c r="L7" i="1"/>
  <c r="K7" i="1"/>
  <c r="AC7" i="1" s="1"/>
  <c r="Z7" i="1" l="1"/>
  <c r="Z8" i="1"/>
  <c r="AD18" i="1"/>
  <c r="AA13" i="1"/>
  <c r="AA18" i="1"/>
  <c r="AD24" i="1"/>
  <c r="AD25" i="1"/>
  <c r="AC28" i="1"/>
  <c r="AD29" i="1"/>
  <c r="AD9" i="1"/>
  <c r="AD11" i="1"/>
  <c r="AC14" i="1"/>
  <c r="AC16" i="1"/>
  <c r="AC19" i="1"/>
  <c r="AA22" i="1"/>
  <c r="AD28" i="1"/>
  <c r="AC9" i="1"/>
  <c r="AA20" i="1"/>
  <c r="AD23" i="1"/>
  <c r="AD7" i="1"/>
  <c r="AA8" i="1"/>
  <c r="Z10" i="1"/>
  <c r="Z25" i="1"/>
  <c r="AC26" i="1"/>
  <c r="AA10" i="1"/>
  <c r="AD14" i="1"/>
  <c r="AA15" i="1"/>
  <c r="AD16" i="1"/>
  <c r="AC18" i="1"/>
  <c r="AC23" i="1"/>
  <c r="AA26" i="1"/>
  <c r="Z29" i="1"/>
  <c r="AC12" i="1"/>
  <c r="Z23" i="1"/>
  <c r="Z27" i="1"/>
  <c r="AA19" i="1"/>
  <c r="AA23" i="1"/>
  <c r="AA27" i="1"/>
  <c r="Z9" i="1"/>
  <c r="AF9" i="1" s="1"/>
  <c r="AC13" i="1"/>
  <c r="Z19" i="1"/>
  <c r="Z20" i="1"/>
  <c r="Z28" i="1"/>
  <c r="AA16" i="1"/>
  <c r="Z24" i="1"/>
  <c r="AA9" i="1"/>
  <c r="AG9" i="1" s="1"/>
  <c r="Z17" i="1"/>
  <c r="AA12" i="1"/>
  <c r="AA17" i="1"/>
  <c r="AA21" i="1"/>
  <c r="AA25" i="1"/>
  <c r="AA29" i="1"/>
</calcChain>
</file>

<file path=xl/sharedStrings.xml><?xml version="1.0" encoding="utf-8"?>
<sst xmlns="http://schemas.openxmlformats.org/spreadsheetml/2006/main" count="22" uniqueCount="15">
  <si>
    <t>PlbF-manuscript --&gt; ohne 11. und 12. Stunde</t>
  </si>
  <si>
    <t>OD580 of 1,0 = 8 x 10^8 cells/ml</t>
  </si>
  <si>
    <t>Standardabweichung</t>
  </si>
  <si>
    <t>Zeit (h)</t>
  </si>
  <si>
    <t>wt #1</t>
  </si>
  <si>
    <t>wt #2</t>
  </si>
  <si>
    <t>wt #3</t>
  </si>
  <si>
    <t>Δplbf #1</t>
  </si>
  <si>
    <t>Δplbf #2</t>
  </si>
  <si>
    <t>Δplbf #3</t>
  </si>
  <si>
    <t>Δplaf #1</t>
  </si>
  <si>
    <t>Δplaf #2</t>
  </si>
  <si>
    <t>Δplaf #3</t>
  </si>
  <si>
    <t>WT</t>
  </si>
  <si>
    <t>ΔplaF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</si>
</sst>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E+00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0" xfId="1" applyFill="1" applyBorder="1"/>
    <xf numFmtId="0" fontId="1" fillId="2" borderId="0" xfId="1" applyFill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1" fillId="3" borderId="7" xfId="1" applyFill="1" applyBorder="1" applyAlignment="1">
      <alignment horizontal="right"/>
    </xf>
    <xf numFmtId="0" fontId="1" fillId="3" borderId="8" xfId="1" applyFill="1" applyBorder="1"/>
    <xf numFmtId="0" fontId="1" fillId="3" borderId="9" xfId="1" applyFill="1" applyBorder="1"/>
    <xf numFmtId="0" fontId="1" fillId="3" borderId="10" xfId="1" applyFill="1" applyBorder="1"/>
    <xf numFmtId="0" fontId="1" fillId="4" borderId="11" xfId="1" applyFill="1" applyBorder="1"/>
    <xf numFmtId="164" fontId="1" fillId="4" borderId="12" xfId="1" applyNumberFormat="1" applyFill="1" applyBorder="1"/>
    <xf numFmtId="164" fontId="1" fillId="4" borderId="0" xfId="1" applyNumberFormat="1" applyFill="1" applyBorder="1"/>
    <xf numFmtId="164" fontId="1" fillId="4" borderId="13" xfId="1" applyNumberFormat="1" applyFill="1" applyBorder="1"/>
    <xf numFmtId="165" fontId="1" fillId="0" borderId="0" xfId="1" applyNumberFormat="1"/>
    <xf numFmtId="165" fontId="1" fillId="0" borderId="0" xfId="1" applyNumberFormat="1" applyFill="1" applyBorder="1"/>
    <xf numFmtId="0" fontId="1" fillId="5" borderId="11" xfId="1" applyFill="1" applyBorder="1"/>
    <xf numFmtId="164" fontId="1" fillId="5" borderId="12" xfId="1" applyNumberFormat="1" applyFill="1" applyBorder="1"/>
    <xf numFmtId="164" fontId="1" fillId="5" borderId="0" xfId="1" applyNumberFormat="1" applyFill="1" applyBorder="1"/>
    <xf numFmtId="164" fontId="1" fillId="5" borderId="13" xfId="1" applyNumberFormat="1" applyFill="1" applyBorder="1"/>
    <xf numFmtId="0" fontId="1" fillId="5" borderId="12" xfId="1" applyFill="1" applyBorder="1"/>
    <xf numFmtId="0" fontId="1" fillId="5" borderId="0" xfId="1" applyFill="1" applyBorder="1"/>
    <xf numFmtId="0" fontId="1" fillId="5" borderId="13" xfId="1" applyFill="1" applyBorder="1"/>
    <xf numFmtId="0" fontId="1" fillId="4" borderId="14" xfId="1" applyFill="1" applyBorder="1"/>
    <xf numFmtId="164" fontId="1" fillId="4" borderId="4" xfId="1" applyNumberFormat="1" applyFill="1" applyBorder="1"/>
    <xf numFmtId="164" fontId="1" fillId="4" borderId="5" xfId="1" applyNumberFormat="1" applyFill="1" applyBorder="1"/>
    <xf numFmtId="164" fontId="1" fillId="4" borderId="6" xfId="1" applyNumberFormat="1" applyFill="1" applyBorder="1"/>
    <xf numFmtId="0" fontId="1" fillId="6" borderId="0" xfId="1" applyFill="1"/>
    <xf numFmtId="0" fontId="1" fillId="6" borderId="0" xfId="1" applyFill="1" applyBorder="1"/>
    <xf numFmtId="0" fontId="2" fillId="0" borderId="0" xfId="0" applyFont="1"/>
  </cellXfs>
  <cellStyles count="2">
    <cellStyle name="Standard" xfId="0" builtinId="0"/>
    <cellStyle name="Standard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S2'!$Z$6</c:f>
              <c:strCache>
                <c:ptCount val="1"/>
                <c:pt idx="0">
                  <c:v>WT</c:v>
                </c:pt>
              </c:strCache>
            </c:strRef>
          </c:tx>
          <c:spPr>
            <a:ln w="31750">
              <a:solidFill>
                <a:schemeClr val="tx1"/>
              </a:solidFill>
              <a:prstDash val="dash"/>
            </a:ln>
          </c:spPr>
          <c:marker>
            <c:symbol val="circle"/>
            <c:size val="6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S2'!$AC$7:$AC$29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461880.21535170061</c:v>
                  </c:pt>
                  <c:pt idx="2">
                    <c:v>3233161.5074619041</c:v>
                  </c:pt>
                  <c:pt idx="3">
                    <c:v>22570777.567465413</c:v>
                  </c:pt>
                  <c:pt idx="4">
                    <c:v>53266624.947835147</c:v>
                  </c:pt>
                  <c:pt idx="5">
                    <c:v>8000000</c:v>
                  </c:pt>
                  <c:pt idx="6">
                    <c:v>48221710.186733678</c:v>
                  </c:pt>
                  <c:pt idx="7">
                    <c:v>12220201.853215417</c:v>
                  </c:pt>
                  <c:pt idx="8">
                    <c:v>55425625.842204072</c:v>
                  </c:pt>
                  <c:pt idx="9">
                    <c:v>95442827.563590825</c:v>
                  </c:pt>
                  <c:pt idx="10">
                    <c:v>132020200.47452334</c:v>
                  </c:pt>
                  <c:pt idx="11">
                    <c:v>185270972.72193864</c:v>
                  </c:pt>
                  <c:pt idx="12">
                    <c:v>245318840.15161437</c:v>
                  </c:pt>
                  <c:pt idx="13">
                    <c:v>235694717.80249989</c:v>
                  </c:pt>
                  <c:pt idx="14">
                    <c:v>222279103.83119687</c:v>
                  </c:pt>
                  <c:pt idx="15">
                    <c:v>268963442.37337035</c:v>
                  </c:pt>
                  <c:pt idx="16">
                    <c:v>293720956.01097322</c:v>
                  </c:pt>
                  <c:pt idx="17">
                    <c:v>384360941.47732198</c:v>
                  </c:pt>
                  <c:pt idx="18">
                    <c:v>288444102.03711897</c:v>
                  </c:pt>
                  <c:pt idx="19">
                    <c:v>352030301.72604936</c:v>
                  </c:pt>
                  <c:pt idx="20">
                    <c:v>371892457.57342297</c:v>
                  </c:pt>
                  <c:pt idx="21">
                    <c:v>340070580.90931666</c:v>
                  </c:pt>
                  <c:pt idx="22">
                    <c:v>441403821.15851015</c:v>
                  </c:pt>
                </c:numCache>
              </c:numRef>
            </c:plus>
            <c:minus>
              <c:numRef>
                <c:f>'Figure S2'!$AC$7:$AC$29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461880.21535170061</c:v>
                  </c:pt>
                  <c:pt idx="2">
                    <c:v>3233161.5074619041</c:v>
                  </c:pt>
                  <c:pt idx="3">
                    <c:v>22570777.567465413</c:v>
                  </c:pt>
                  <c:pt idx="4">
                    <c:v>53266624.947835147</c:v>
                  </c:pt>
                  <c:pt idx="5">
                    <c:v>8000000</c:v>
                  </c:pt>
                  <c:pt idx="6">
                    <c:v>48221710.186733678</c:v>
                  </c:pt>
                  <c:pt idx="7">
                    <c:v>12220201.853215417</c:v>
                  </c:pt>
                  <c:pt idx="8">
                    <c:v>55425625.842204072</c:v>
                  </c:pt>
                  <c:pt idx="9">
                    <c:v>95442827.563590825</c:v>
                  </c:pt>
                  <c:pt idx="10">
                    <c:v>132020200.47452334</c:v>
                  </c:pt>
                  <c:pt idx="11">
                    <c:v>185270972.72193864</c:v>
                  </c:pt>
                  <c:pt idx="12">
                    <c:v>245318840.15161437</c:v>
                  </c:pt>
                  <c:pt idx="13">
                    <c:v>235694717.80249989</c:v>
                  </c:pt>
                  <c:pt idx="14">
                    <c:v>222279103.83119687</c:v>
                  </c:pt>
                  <c:pt idx="15">
                    <c:v>268963442.37337035</c:v>
                  </c:pt>
                  <c:pt idx="16">
                    <c:v>293720956.01097322</c:v>
                  </c:pt>
                  <c:pt idx="17">
                    <c:v>384360941.47732198</c:v>
                  </c:pt>
                  <c:pt idx="18">
                    <c:v>288444102.03711897</c:v>
                  </c:pt>
                  <c:pt idx="19">
                    <c:v>352030301.72604936</c:v>
                  </c:pt>
                  <c:pt idx="20">
                    <c:v>371892457.57342297</c:v>
                  </c:pt>
                  <c:pt idx="21">
                    <c:v>340070580.90931666</c:v>
                  </c:pt>
                  <c:pt idx="22">
                    <c:v>441403821.15851015</c:v>
                  </c:pt>
                </c:numCache>
              </c:numRef>
            </c:minus>
          </c:errBars>
          <c:xVal>
            <c:numRef>
              <c:f>'Figure S2'!$Y$7:$Y$29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</c:numCache>
            </c:numRef>
          </c:xVal>
          <c:yVal>
            <c:numRef>
              <c:f>'Figure S2'!$Z$7:$Z$29</c:f>
              <c:numCache>
                <c:formatCode>0.0E+00</c:formatCode>
                <c:ptCount val="23"/>
                <c:pt idx="0">
                  <c:v>40000000</c:v>
                </c:pt>
                <c:pt idx="1">
                  <c:v>60266666.666666664</c:v>
                </c:pt>
                <c:pt idx="2">
                  <c:v>157333333.33333334</c:v>
                </c:pt>
                <c:pt idx="3">
                  <c:v>508800000</c:v>
                </c:pt>
                <c:pt idx="4">
                  <c:v>1242666666.6666667</c:v>
                </c:pt>
                <c:pt idx="5">
                  <c:v>1608000000</c:v>
                </c:pt>
                <c:pt idx="6">
                  <c:v>1629333333.3333333</c:v>
                </c:pt>
                <c:pt idx="7">
                  <c:v>1994666666.6666667</c:v>
                </c:pt>
                <c:pt idx="8">
                  <c:v>2160000000</c:v>
                </c:pt>
                <c:pt idx="9">
                  <c:v>2357333333.3333335</c:v>
                </c:pt>
                <c:pt idx="10">
                  <c:v>2610666666.6666665</c:v>
                </c:pt>
                <c:pt idx="11">
                  <c:v>3221333333.3333335</c:v>
                </c:pt>
                <c:pt idx="12">
                  <c:v>3250666666.6666665</c:v>
                </c:pt>
                <c:pt idx="13">
                  <c:v>3376000000</c:v>
                </c:pt>
                <c:pt idx="14">
                  <c:v>3432000000</c:v>
                </c:pt>
                <c:pt idx="15">
                  <c:v>3429333333.3333335</c:v>
                </c:pt>
                <c:pt idx="16">
                  <c:v>3424000000</c:v>
                </c:pt>
                <c:pt idx="17">
                  <c:v>3493333333.3333335</c:v>
                </c:pt>
                <c:pt idx="18">
                  <c:v>3376000000</c:v>
                </c:pt>
                <c:pt idx="19">
                  <c:v>3250666666.6666665</c:v>
                </c:pt>
                <c:pt idx="20">
                  <c:v>3264000000</c:v>
                </c:pt>
                <c:pt idx="21">
                  <c:v>3344000000</c:v>
                </c:pt>
                <c:pt idx="22">
                  <c:v>3370666666.6666665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AA-4ABF-8509-D5284938FE51}"/>
            </c:ext>
          </c:extLst>
        </c:ser>
        <c:ser>
          <c:idx val="1"/>
          <c:order val="1"/>
          <c:tx>
            <c:strRef>
              <c:f>'Figure S2'!$AA$6</c:f>
              <c:strCache>
                <c:ptCount val="1"/>
                <c:pt idx="0">
                  <c:v>ΔplaF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x"/>
            <c:size val="8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S2'!$AD$7:$AD$29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1665332.799572906</c:v>
                  </c:pt>
                  <c:pt idx="2">
                    <c:v>10623244.953089114</c:v>
                  </c:pt>
                  <c:pt idx="3">
                    <c:v>32000000</c:v>
                  </c:pt>
                  <c:pt idx="4">
                    <c:v>64166450.216085143</c:v>
                  </c:pt>
                  <c:pt idx="5">
                    <c:v>42332020.977033451</c:v>
                  </c:pt>
                  <c:pt idx="6">
                    <c:v>108615529.89022034</c:v>
                  </c:pt>
                  <c:pt idx="7">
                    <c:v>173251262.62166172</c:v>
                  </c:pt>
                  <c:pt idx="8">
                    <c:v>51432804.058629088</c:v>
                  </c:pt>
                  <c:pt idx="9">
                    <c:v>41052811.515575074</c:v>
                  </c:pt>
                  <c:pt idx="10">
                    <c:v>20132891.827388667</c:v>
                  </c:pt>
                  <c:pt idx="11">
                    <c:v>40265783.654777333</c:v>
                  </c:pt>
                  <c:pt idx="12">
                    <c:v>28095076.674273968</c:v>
                  </c:pt>
                  <c:pt idx="13">
                    <c:v>57688820.407424092</c:v>
                  </c:pt>
                  <c:pt idx="14">
                    <c:v>115746850.20912361</c:v>
                  </c:pt>
                  <c:pt idx="15">
                    <c:v>36073998.022583157</c:v>
                  </c:pt>
                  <c:pt idx="16">
                    <c:v>8000000</c:v>
                  </c:pt>
                  <c:pt idx="17">
                    <c:v>16000000</c:v>
                  </c:pt>
                  <c:pt idx="18">
                    <c:v>24440403.706430942</c:v>
                  </c:pt>
                  <c:pt idx="19">
                    <c:v>32000000</c:v>
                  </c:pt>
                  <c:pt idx="20">
                    <c:v>84664041.954067171</c:v>
                  </c:pt>
                  <c:pt idx="21">
                    <c:v>83522452.071284398</c:v>
                  </c:pt>
                  <c:pt idx="22">
                    <c:v>137249165.14621601</c:v>
                  </c:pt>
                </c:numCache>
              </c:numRef>
            </c:plus>
            <c:minus>
              <c:numRef>
                <c:f>'Figure S2'!$AD$7:$AD$29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1665332.799572906</c:v>
                  </c:pt>
                  <c:pt idx="2">
                    <c:v>10623244.953089114</c:v>
                  </c:pt>
                  <c:pt idx="3">
                    <c:v>32000000</c:v>
                  </c:pt>
                  <c:pt idx="4">
                    <c:v>64166450.216085143</c:v>
                  </c:pt>
                  <c:pt idx="5">
                    <c:v>42332020.977033451</c:v>
                  </c:pt>
                  <c:pt idx="6">
                    <c:v>108615529.89022034</c:v>
                  </c:pt>
                  <c:pt idx="7">
                    <c:v>173251262.62166172</c:v>
                  </c:pt>
                  <c:pt idx="8">
                    <c:v>51432804.058629088</c:v>
                  </c:pt>
                  <c:pt idx="9">
                    <c:v>41052811.515575074</c:v>
                  </c:pt>
                  <c:pt idx="10">
                    <c:v>20132891.827388667</c:v>
                  </c:pt>
                  <c:pt idx="11">
                    <c:v>40265783.654777333</c:v>
                  </c:pt>
                  <c:pt idx="12">
                    <c:v>28095076.674273968</c:v>
                  </c:pt>
                  <c:pt idx="13">
                    <c:v>57688820.407424092</c:v>
                  </c:pt>
                  <c:pt idx="14">
                    <c:v>115746850.20912361</c:v>
                  </c:pt>
                  <c:pt idx="15">
                    <c:v>36073998.022583157</c:v>
                  </c:pt>
                  <c:pt idx="16">
                    <c:v>8000000</c:v>
                  </c:pt>
                  <c:pt idx="17">
                    <c:v>16000000</c:v>
                  </c:pt>
                  <c:pt idx="18">
                    <c:v>24440403.706430942</c:v>
                  </c:pt>
                  <c:pt idx="19">
                    <c:v>32000000</c:v>
                  </c:pt>
                  <c:pt idx="20">
                    <c:v>84664041.954067171</c:v>
                  </c:pt>
                  <c:pt idx="21">
                    <c:v>83522452.071284398</c:v>
                  </c:pt>
                  <c:pt idx="22">
                    <c:v>137249165.14621601</c:v>
                  </c:pt>
                </c:numCache>
              </c:numRef>
            </c:minus>
          </c:errBars>
          <c:xVal>
            <c:numRef>
              <c:f>'Figure S2'!$Y$7:$Y$29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</c:numCache>
            </c:numRef>
          </c:xVal>
          <c:yVal>
            <c:numRef>
              <c:f>'Figure S2'!$AA$7:$AA$29</c:f>
              <c:numCache>
                <c:formatCode>0.0E+00</c:formatCode>
                <c:ptCount val="23"/>
                <c:pt idx="0">
                  <c:v>40000000</c:v>
                </c:pt>
                <c:pt idx="1">
                  <c:v>44533333.333333336</c:v>
                </c:pt>
                <c:pt idx="2">
                  <c:v>94133333.333333328</c:v>
                </c:pt>
                <c:pt idx="3">
                  <c:v>324800000</c:v>
                </c:pt>
                <c:pt idx="4">
                  <c:v>1058666666.6666666</c:v>
                </c:pt>
                <c:pt idx="5">
                  <c:v>1544000000</c:v>
                </c:pt>
                <c:pt idx="6">
                  <c:v>1693333333.3333333</c:v>
                </c:pt>
                <c:pt idx="7">
                  <c:v>2112000000</c:v>
                </c:pt>
                <c:pt idx="8">
                  <c:v>2213333333.3333335</c:v>
                </c:pt>
                <c:pt idx="9">
                  <c:v>2402666666.6666665</c:v>
                </c:pt>
                <c:pt idx="10">
                  <c:v>2706666666.6666665</c:v>
                </c:pt>
                <c:pt idx="11">
                  <c:v>3218666666.6666665</c:v>
                </c:pt>
                <c:pt idx="12">
                  <c:v>3269333333.3333335</c:v>
                </c:pt>
                <c:pt idx="13">
                  <c:v>3456000000</c:v>
                </c:pt>
                <c:pt idx="14">
                  <c:v>3626666666.6666665</c:v>
                </c:pt>
                <c:pt idx="15">
                  <c:v>3562666666.6666665</c:v>
                </c:pt>
                <c:pt idx="16">
                  <c:v>3648000000</c:v>
                </c:pt>
                <c:pt idx="17">
                  <c:v>3608000000</c:v>
                </c:pt>
                <c:pt idx="18">
                  <c:v>3690666666.6666665</c:v>
                </c:pt>
                <c:pt idx="19">
                  <c:v>3608000000</c:v>
                </c:pt>
                <c:pt idx="20">
                  <c:v>3544000000</c:v>
                </c:pt>
                <c:pt idx="21">
                  <c:v>3304000000</c:v>
                </c:pt>
                <c:pt idx="22">
                  <c:v>3501333333.3333335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AA-4ABF-8509-D5284938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013696"/>
        <c:axId val="244015872"/>
      </c:scatterChart>
      <c:valAx>
        <c:axId val="244013696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[hours]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4015872"/>
        <c:crosses val="autoZero"/>
        <c:crossBetween val="midCat"/>
        <c:majorUnit val="2"/>
      </c:valAx>
      <c:valAx>
        <c:axId val="244015872"/>
        <c:scaling>
          <c:logBase val="10"/>
          <c:orientation val="minMax"/>
          <c:max val="10000000000"/>
          <c:min val="100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</a:t>
                </a:r>
                <a:r>
                  <a:rPr lang="en-US" baseline="-25000"/>
                  <a:t>10</a:t>
                </a:r>
                <a:r>
                  <a:rPr lang="en-US"/>
                  <a:t> CFU/ml</a:t>
                </a:r>
              </a:p>
            </c:rich>
          </c:tx>
          <c:layout/>
          <c:overlay val="0"/>
        </c:title>
        <c:numFmt formatCode="0E+00" sourceLinked="0"/>
        <c:majorTickMark val="out"/>
        <c:minorTickMark val="out"/>
        <c:tickLblPos val="nextTo"/>
        <c:crossAx val="2440136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635177320860725"/>
          <c:y val="6.450470635966328E-2"/>
          <c:w val="0.20265105758900528"/>
          <c:h val="9.152592224164440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81643</xdr:colOff>
      <xdr:row>30</xdr:row>
      <xdr:rowOff>138791</xdr:rowOff>
    </xdr:from>
    <xdr:to>
      <xdr:col>26</xdr:col>
      <xdr:colOff>204108</xdr:colOff>
      <xdr:row>54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c/Documents/Manuscripts/PlbF/last%20version/PlbF%20manuscri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curves WT deltaPlaF"/>
      <sheetName val="PlbF infection"/>
      <sheetName val="growth curves EV pPlaF"/>
      <sheetName val="PlbF PA01"/>
      <sheetName val="PlbF suc grad"/>
      <sheetName val="EV suc grad"/>
      <sheetName val="TAG activity"/>
      <sheetName val="pNP X"/>
      <sheetName val="PL &amp; LysoPL"/>
      <sheetName val="GF PlaF "/>
      <sheetName val="fractionation"/>
      <sheetName val="Q-TOF-GC"/>
      <sheetName val="PL lysoPL activities"/>
      <sheetName val="lipidomics "/>
      <sheetName val="Final Zusammenfassung"/>
      <sheetName val="deltaTM"/>
      <sheetName val="Fatty acid inhibition"/>
      <sheetName val="Zusammenfassung C10"/>
      <sheetName val="Zusammenfassung C12"/>
      <sheetName val="PLA activities fluorescence sub"/>
      <sheetName val="dimerisation OG 3x"/>
      <sheetName val="MST PlaF-DDM"/>
      <sheetName val="dimerisierung OG MST"/>
      <sheetName val="dimerisation"/>
      <sheetName val="Swimming WT vs deltaplaF"/>
      <sheetName val="ExTM helix"/>
      <sheetName val="96-Well-LB (16-48h)"/>
      <sheetName val="Fig S4 calculation"/>
      <sheetName val="ligand interactions"/>
    </sheetNames>
    <sheetDataSet>
      <sheetData sheetId="0">
        <row r="6">
          <cell r="Z6" t="str">
            <v>WT</v>
          </cell>
          <cell r="AA6" t="str">
            <v>ΔplaF</v>
          </cell>
        </row>
        <row r="7">
          <cell r="Y7">
            <v>0</v>
          </cell>
          <cell r="Z7">
            <v>40000000</v>
          </cell>
          <cell r="AA7">
            <v>40000000</v>
          </cell>
          <cell r="AC7">
            <v>0</v>
          </cell>
          <cell r="AD7">
            <v>0</v>
          </cell>
        </row>
        <row r="8">
          <cell r="Y8">
            <v>1</v>
          </cell>
          <cell r="Z8">
            <v>60266666.666666664</v>
          </cell>
          <cell r="AA8">
            <v>44533333.333333336</v>
          </cell>
          <cell r="AC8">
            <v>461880.21535170061</v>
          </cell>
          <cell r="AD8">
            <v>1665332.799572906</v>
          </cell>
        </row>
        <row r="9">
          <cell r="Y9">
            <v>2</v>
          </cell>
          <cell r="Z9">
            <v>157333333.33333334</v>
          </cell>
          <cell r="AA9">
            <v>94133333.333333328</v>
          </cell>
          <cell r="AC9">
            <v>3233161.5074619041</v>
          </cell>
          <cell r="AD9">
            <v>10623244.953089114</v>
          </cell>
        </row>
        <row r="10">
          <cell r="Y10">
            <v>3</v>
          </cell>
          <cell r="Z10">
            <v>508800000</v>
          </cell>
          <cell r="AA10">
            <v>324800000</v>
          </cell>
          <cell r="AC10">
            <v>22570777.567465413</v>
          </cell>
          <cell r="AD10">
            <v>32000000</v>
          </cell>
        </row>
        <row r="11">
          <cell r="Y11">
            <v>4</v>
          </cell>
          <cell r="Z11">
            <v>1242666666.6666667</v>
          </cell>
          <cell r="AA11">
            <v>1058666666.6666666</v>
          </cell>
          <cell r="AC11">
            <v>53266624.947835147</v>
          </cell>
          <cell r="AD11">
            <v>64166450.216085143</v>
          </cell>
        </row>
        <row r="12">
          <cell r="Y12">
            <v>5</v>
          </cell>
          <cell r="Z12">
            <v>1608000000</v>
          </cell>
          <cell r="AA12">
            <v>1544000000</v>
          </cell>
          <cell r="AC12">
            <v>8000000</v>
          </cell>
          <cell r="AD12">
            <v>42332020.977033451</v>
          </cell>
        </row>
        <row r="13">
          <cell r="Y13">
            <v>6</v>
          </cell>
          <cell r="Z13">
            <v>1629333333.3333333</v>
          </cell>
          <cell r="AA13">
            <v>1693333333.3333333</v>
          </cell>
          <cell r="AC13">
            <v>48221710.186733678</v>
          </cell>
          <cell r="AD13">
            <v>108615529.89022034</v>
          </cell>
        </row>
        <row r="14">
          <cell r="Y14">
            <v>7</v>
          </cell>
          <cell r="Z14">
            <v>1994666666.6666667</v>
          </cell>
          <cell r="AA14">
            <v>2112000000</v>
          </cell>
          <cell r="AC14">
            <v>12220201.853215417</v>
          </cell>
          <cell r="AD14">
            <v>173251262.62166172</v>
          </cell>
        </row>
        <row r="15">
          <cell r="Y15">
            <v>8</v>
          </cell>
          <cell r="Z15">
            <v>2160000000</v>
          </cell>
          <cell r="AA15">
            <v>2213333333.3333335</v>
          </cell>
          <cell r="AC15">
            <v>55425625.842204072</v>
          </cell>
          <cell r="AD15">
            <v>51432804.058629088</v>
          </cell>
        </row>
        <row r="16">
          <cell r="Y16">
            <v>9</v>
          </cell>
          <cell r="Z16">
            <v>2357333333.3333335</v>
          </cell>
          <cell r="AA16">
            <v>2402666666.6666665</v>
          </cell>
          <cell r="AC16">
            <v>95442827.563590825</v>
          </cell>
          <cell r="AD16">
            <v>41052811.515575074</v>
          </cell>
        </row>
        <row r="17">
          <cell r="Y17">
            <v>10</v>
          </cell>
          <cell r="Z17">
            <v>2610666666.6666665</v>
          </cell>
          <cell r="AA17">
            <v>2706666666.6666665</v>
          </cell>
          <cell r="AC17">
            <v>132020200.47452334</v>
          </cell>
          <cell r="AD17">
            <v>20132891.827388667</v>
          </cell>
        </row>
        <row r="18">
          <cell r="Y18">
            <v>13</v>
          </cell>
          <cell r="Z18">
            <v>3221333333.3333335</v>
          </cell>
          <cell r="AA18">
            <v>3218666666.6666665</v>
          </cell>
          <cell r="AC18">
            <v>185270972.72193864</v>
          </cell>
          <cell r="AD18">
            <v>40265783.654777333</v>
          </cell>
        </row>
        <row r="19">
          <cell r="Y19">
            <v>14</v>
          </cell>
          <cell r="Z19">
            <v>3250666666.6666665</v>
          </cell>
          <cell r="AA19">
            <v>3269333333.3333335</v>
          </cell>
          <cell r="AC19">
            <v>245318840.15161437</v>
          </cell>
          <cell r="AD19">
            <v>28095076.674273968</v>
          </cell>
        </row>
        <row r="20">
          <cell r="Y20">
            <v>15</v>
          </cell>
          <cell r="Z20">
            <v>3376000000</v>
          </cell>
          <cell r="AA20">
            <v>3456000000</v>
          </cell>
          <cell r="AC20">
            <v>235694717.80249989</v>
          </cell>
          <cell r="AD20">
            <v>57688820.407424092</v>
          </cell>
        </row>
        <row r="21">
          <cell r="Y21">
            <v>16</v>
          </cell>
          <cell r="Z21">
            <v>3432000000</v>
          </cell>
          <cell r="AA21">
            <v>3626666666.6666665</v>
          </cell>
          <cell r="AC21">
            <v>222279103.83119687</v>
          </cell>
          <cell r="AD21">
            <v>115746850.20912361</v>
          </cell>
        </row>
        <row r="22">
          <cell r="Y22">
            <v>17</v>
          </cell>
          <cell r="Z22">
            <v>3429333333.3333335</v>
          </cell>
          <cell r="AA22">
            <v>3562666666.6666665</v>
          </cell>
          <cell r="AC22">
            <v>268963442.37337035</v>
          </cell>
          <cell r="AD22">
            <v>36073998.022583157</v>
          </cell>
        </row>
        <row r="23">
          <cell r="Y23">
            <v>18</v>
          </cell>
          <cell r="Z23">
            <v>3424000000</v>
          </cell>
          <cell r="AA23">
            <v>3648000000</v>
          </cell>
          <cell r="AC23">
            <v>293720956.01097322</v>
          </cell>
          <cell r="AD23">
            <v>8000000</v>
          </cell>
        </row>
        <row r="24">
          <cell r="Y24">
            <v>19</v>
          </cell>
          <cell r="Z24">
            <v>3493333333.3333335</v>
          </cell>
          <cell r="AA24">
            <v>3608000000</v>
          </cell>
          <cell r="AC24">
            <v>384360941.47732198</v>
          </cell>
          <cell r="AD24">
            <v>16000000</v>
          </cell>
        </row>
        <row r="25">
          <cell r="Y25">
            <v>20</v>
          </cell>
          <cell r="Z25">
            <v>3376000000</v>
          </cell>
          <cell r="AA25">
            <v>3690666666.6666665</v>
          </cell>
          <cell r="AC25">
            <v>288444102.03711897</v>
          </cell>
          <cell r="AD25">
            <v>24440403.706430942</v>
          </cell>
        </row>
        <row r="26">
          <cell r="Y26">
            <v>21</v>
          </cell>
          <cell r="Z26">
            <v>3250666666.6666665</v>
          </cell>
          <cell r="AA26">
            <v>3608000000</v>
          </cell>
          <cell r="AC26">
            <v>352030301.72604936</v>
          </cell>
          <cell r="AD26">
            <v>32000000</v>
          </cell>
        </row>
        <row r="27">
          <cell r="Y27">
            <v>22</v>
          </cell>
          <cell r="Z27">
            <v>3264000000</v>
          </cell>
          <cell r="AA27">
            <v>3544000000</v>
          </cell>
          <cell r="AC27">
            <v>371892457.57342297</v>
          </cell>
          <cell r="AD27">
            <v>84664041.954067171</v>
          </cell>
        </row>
        <row r="28">
          <cell r="Y28">
            <v>23</v>
          </cell>
          <cell r="Z28">
            <v>3344000000</v>
          </cell>
          <cell r="AA28">
            <v>3304000000</v>
          </cell>
          <cell r="AC28">
            <v>340070580.90931666</v>
          </cell>
          <cell r="AD28">
            <v>83522452.071284398</v>
          </cell>
        </row>
        <row r="29">
          <cell r="Y29">
            <v>24</v>
          </cell>
          <cell r="Z29">
            <v>3370666666.6666665</v>
          </cell>
          <cell r="AA29">
            <v>3501333333.3333335</v>
          </cell>
          <cell r="AC29">
            <v>441403821.15851015</v>
          </cell>
          <cell r="AD29">
            <v>137249165.14621601</v>
          </cell>
        </row>
        <row r="63">
          <cell r="A63">
            <v>19</v>
          </cell>
          <cell r="F63">
            <v>100</v>
          </cell>
          <cell r="G63">
            <v>0</v>
          </cell>
          <cell r="P63">
            <v>100</v>
          </cell>
          <cell r="Q63">
            <v>0</v>
          </cell>
        </row>
        <row r="64">
          <cell r="A64">
            <v>20</v>
          </cell>
          <cell r="F64">
            <v>100</v>
          </cell>
          <cell r="G64">
            <v>0</v>
          </cell>
          <cell r="P64">
            <v>100</v>
          </cell>
          <cell r="Q64">
            <v>0</v>
          </cell>
        </row>
        <row r="65">
          <cell r="A65">
            <v>21</v>
          </cell>
          <cell r="F65">
            <v>100</v>
          </cell>
          <cell r="G65">
            <v>0</v>
          </cell>
          <cell r="P65">
            <v>100</v>
          </cell>
          <cell r="Q65">
            <v>0</v>
          </cell>
        </row>
        <row r="66">
          <cell r="A66">
            <v>22</v>
          </cell>
          <cell r="F66">
            <v>100</v>
          </cell>
          <cell r="G66">
            <v>0</v>
          </cell>
          <cell r="P66">
            <v>98.75</v>
          </cell>
          <cell r="Q66">
            <v>2.5</v>
          </cell>
        </row>
        <row r="67">
          <cell r="A67">
            <v>23</v>
          </cell>
          <cell r="F67">
            <v>100</v>
          </cell>
          <cell r="G67">
            <v>0</v>
          </cell>
          <cell r="P67">
            <v>96.25</v>
          </cell>
          <cell r="Q67">
            <v>2.5</v>
          </cell>
        </row>
        <row r="68">
          <cell r="A68">
            <v>24</v>
          </cell>
          <cell r="F68">
            <v>100</v>
          </cell>
          <cell r="G68">
            <v>0</v>
          </cell>
          <cell r="P68">
            <v>96.25</v>
          </cell>
          <cell r="Q68">
            <v>2.5</v>
          </cell>
        </row>
        <row r="69">
          <cell r="A69">
            <v>25</v>
          </cell>
          <cell r="F69">
            <v>100</v>
          </cell>
          <cell r="G69">
            <v>0</v>
          </cell>
          <cell r="P69">
            <v>90</v>
          </cell>
          <cell r="Q69">
            <v>7.0710678118654755</v>
          </cell>
        </row>
        <row r="70">
          <cell r="A70">
            <v>26</v>
          </cell>
          <cell r="F70">
            <v>100</v>
          </cell>
          <cell r="G70">
            <v>0</v>
          </cell>
          <cell r="P70">
            <v>77.5</v>
          </cell>
          <cell r="Q70">
            <v>18.929694486000912</v>
          </cell>
        </row>
        <row r="71">
          <cell r="A71">
            <v>27</v>
          </cell>
          <cell r="F71">
            <v>100</v>
          </cell>
          <cell r="G71">
            <v>0</v>
          </cell>
          <cell r="P71">
            <v>58.75</v>
          </cell>
          <cell r="Q71">
            <v>27.801378862687127</v>
          </cell>
        </row>
        <row r="72">
          <cell r="A72">
            <v>28</v>
          </cell>
          <cell r="F72">
            <v>97.5</v>
          </cell>
          <cell r="G72">
            <v>3.5355339059327378</v>
          </cell>
          <cell r="P72">
            <v>45</v>
          </cell>
          <cell r="Q72">
            <v>19.578900207451216</v>
          </cell>
        </row>
        <row r="73">
          <cell r="A73">
            <v>29</v>
          </cell>
          <cell r="F73">
            <v>97.5</v>
          </cell>
          <cell r="G73">
            <v>3.5355339059327378</v>
          </cell>
          <cell r="P73">
            <v>38.75</v>
          </cell>
          <cell r="Q73">
            <v>16.520189667999176</v>
          </cell>
        </row>
        <row r="74">
          <cell r="A74">
            <v>30</v>
          </cell>
          <cell r="F74">
            <v>92.058823529411768</v>
          </cell>
          <cell r="G74">
            <v>2.911616157826955</v>
          </cell>
          <cell r="P74">
            <v>32.5</v>
          </cell>
          <cell r="Q74">
            <v>16.583123951777008</v>
          </cell>
        </row>
        <row r="75">
          <cell r="A75">
            <v>31</v>
          </cell>
          <cell r="F75">
            <v>86.617647058823536</v>
          </cell>
          <cell r="G75">
            <v>2.2876984097211825</v>
          </cell>
          <cell r="P75">
            <v>25</v>
          </cell>
          <cell r="Q75">
            <v>13.540064007726601</v>
          </cell>
        </row>
        <row r="76">
          <cell r="A76">
            <v>32</v>
          </cell>
          <cell r="F76">
            <v>86.617647058823536</v>
          </cell>
          <cell r="G76">
            <v>2.2876984097211825</v>
          </cell>
          <cell r="P76">
            <v>22.5</v>
          </cell>
          <cell r="Q76">
            <v>8.6602540378443873</v>
          </cell>
        </row>
        <row r="77">
          <cell r="A77">
            <v>33</v>
          </cell>
          <cell r="F77">
            <v>84.117647058823536</v>
          </cell>
          <cell r="G77">
            <v>5.8232323156539207</v>
          </cell>
          <cell r="P77">
            <v>22.5</v>
          </cell>
          <cell r="Q77">
            <v>8.6602540378443873</v>
          </cell>
        </row>
        <row r="78">
          <cell r="A78">
            <v>35</v>
          </cell>
          <cell r="F78">
            <v>81.17647058823529</v>
          </cell>
          <cell r="G78">
            <v>1.6637806616154001</v>
          </cell>
          <cell r="P78">
            <v>22.5</v>
          </cell>
          <cell r="Q78">
            <v>8.6602540378443873</v>
          </cell>
        </row>
        <row r="79">
          <cell r="A79">
            <v>38</v>
          </cell>
          <cell r="F79">
            <v>81.17647058823529</v>
          </cell>
          <cell r="G79">
            <v>1.6637806616154001</v>
          </cell>
          <cell r="P79">
            <v>21.25</v>
          </cell>
          <cell r="Q79">
            <v>9.464847243000456</v>
          </cell>
        </row>
        <row r="80">
          <cell r="A80">
            <v>41</v>
          </cell>
          <cell r="F80">
            <v>78.67647058823529</v>
          </cell>
          <cell r="G80">
            <v>5.1993145675481376</v>
          </cell>
          <cell r="P80">
            <v>21.25</v>
          </cell>
          <cell r="Q80">
            <v>9.464847243000456</v>
          </cell>
        </row>
        <row r="81">
          <cell r="A81">
            <v>45</v>
          </cell>
          <cell r="F81">
            <v>78.67647058823529</v>
          </cell>
          <cell r="G81">
            <v>5.1993145675481376</v>
          </cell>
          <cell r="P81">
            <v>21.25</v>
          </cell>
          <cell r="Q81">
            <v>9.464847243000456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51"/>
  <sheetViews>
    <sheetView tabSelected="1" topLeftCell="A20" zoomScale="70" zoomScaleNormal="70" workbookViewId="0">
      <selection activeCell="Q43" sqref="Q43"/>
    </sheetView>
  </sheetViews>
  <sheetFormatPr baseColWidth="10" defaultColWidth="11.38671875" defaultRowHeight="14.4" x14ac:dyDescent="0.55000000000000004"/>
  <cols>
    <col min="1" max="13" width="11.38671875" style="1"/>
    <col min="14" max="15" width="14.88671875" style="1" bestFit="1" customWidth="1"/>
    <col min="16" max="16" width="12" style="1" bestFit="1" customWidth="1"/>
    <col min="17" max="17" width="12" style="2" customWidth="1"/>
    <col min="18" max="20" width="12" style="1" customWidth="1"/>
    <col min="21" max="28" width="11.38671875" style="1"/>
    <col min="29" max="29" width="22" style="1" bestFit="1" customWidth="1"/>
    <col min="30" max="31" width="11.38671875" style="1"/>
    <col min="32" max="33" width="14.88671875" style="1" bestFit="1" customWidth="1"/>
    <col min="34" max="16384" width="11.38671875" style="1"/>
  </cols>
  <sheetData>
    <row r="3" spans="3:33" ht="14.7" thickBot="1" x14ac:dyDescent="0.6">
      <c r="Y3" s="3" t="s">
        <v>0</v>
      </c>
      <c r="Z3" s="3"/>
      <c r="AA3" s="3"/>
      <c r="AB3" s="3"/>
      <c r="AC3" s="3"/>
      <c r="AD3" s="3"/>
    </row>
    <row r="4" spans="3:33" x14ac:dyDescent="0.55000000000000004">
      <c r="K4" s="4" t="s">
        <v>1</v>
      </c>
      <c r="L4" s="5"/>
      <c r="M4" s="5"/>
      <c r="N4" s="5"/>
      <c r="O4" s="5"/>
      <c r="P4" s="6"/>
      <c r="Q4" s="7"/>
      <c r="R4" s="8"/>
      <c r="S4" s="8"/>
      <c r="T4" s="8"/>
    </row>
    <row r="5" spans="3:33" ht="14.7" thickBot="1" x14ac:dyDescent="0.6">
      <c r="K5" s="9"/>
      <c r="L5" s="10"/>
      <c r="M5" s="10"/>
      <c r="N5" s="10"/>
      <c r="O5" s="10"/>
      <c r="P5" s="11"/>
      <c r="Q5" s="7"/>
      <c r="R5" s="12"/>
      <c r="S5" s="12"/>
      <c r="T5" s="12"/>
      <c r="AC5" s="13" t="s">
        <v>2</v>
      </c>
      <c r="AD5" s="13"/>
    </row>
    <row r="6" spans="3:33" x14ac:dyDescent="0.55000000000000004">
      <c r="C6" s="14" t="s">
        <v>3</v>
      </c>
      <c r="D6" s="15" t="s">
        <v>4</v>
      </c>
      <c r="E6" s="16" t="s">
        <v>5</v>
      </c>
      <c r="F6" s="17" t="s">
        <v>6</v>
      </c>
      <c r="G6" s="15" t="s">
        <v>7</v>
      </c>
      <c r="H6" s="16" t="s">
        <v>8</v>
      </c>
      <c r="I6" s="17" t="s">
        <v>9</v>
      </c>
      <c r="J6" s="14" t="s">
        <v>3</v>
      </c>
      <c r="K6" s="15" t="s">
        <v>4</v>
      </c>
      <c r="L6" s="16" t="s">
        <v>5</v>
      </c>
      <c r="M6" s="17" t="s">
        <v>6</v>
      </c>
      <c r="N6" s="15" t="s">
        <v>10</v>
      </c>
      <c r="O6" s="15" t="s">
        <v>11</v>
      </c>
      <c r="P6" s="15" t="s">
        <v>12</v>
      </c>
      <c r="Y6" s="1" t="s">
        <v>3</v>
      </c>
      <c r="Z6" s="1" t="s">
        <v>13</v>
      </c>
      <c r="AA6" s="1" t="s">
        <v>14</v>
      </c>
      <c r="AC6" s="1" t="s">
        <v>13</v>
      </c>
      <c r="AD6" s="1" t="s">
        <v>14</v>
      </c>
    </row>
    <row r="7" spans="3:33" x14ac:dyDescent="0.55000000000000004">
      <c r="C7" s="18">
        <v>0</v>
      </c>
      <c r="D7" s="19">
        <v>0.05</v>
      </c>
      <c r="E7" s="20">
        <v>0.05</v>
      </c>
      <c r="F7" s="21">
        <v>0.05</v>
      </c>
      <c r="G7" s="19">
        <v>0.05</v>
      </c>
      <c r="H7" s="20">
        <v>0.05</v>
      </c>
      <c r="I7" s="21">
        <v>0.05</v>
      </c>
      <c r="J7" s="18">
        <v>0</v>
      </c>
      <c r="K7" s="22">
        <f>800000000*D7</f>
        <v>40000000</v>
      </c>
      <c r="L7" s="22">
        <f t="shared" ref="L7:P22" si="0">800000000*E7</f>
        <v>40000000</v>
      </c>
      <c r="M7" s="22">
        <f t="shared" si="0"/>
        <v>40000000</v>
      </c>
      <c r="N7" s="22">
        <f t="shared" si="0"/>
        <v>40000000</v>
      </c>
      <c r="O7" s="22">
        <f t="shared" si="0"/>
        <v>40000000</v>
      </c>
      <c r="P7" s="22">
        <f>800000000*I7</f>
        <v>40000000</v>
      </c>
      <c r="Q7" s="23"/>
      <c r="Y7" s="1">
        <v>0</v>
      </c>
      <c r="Z7" s="22">
        <f t="shared" ref="Z7:Z17" si="1">AVERAGE(K7:M7)</f>
        <v>40000000</v>
      </c>
      <c r="AA7" s="22">
        <f t="shared" ref="AA7:AA17" si="2">AVERAGE(N7:P7)</f>
        <v>40000000</v>
      </c>
      <c r="AC7" s="1">
        <f>_xlfn.STDEV.S(K7:M7)</f>
        <v>0</v>
      </c>
      <c r="AD7" s="1">
        <f>_xlfn.STDEV.S(N7:P7)</f>
        <v>0</v>
      </c>
    </row>
    <row r="8" spans="3:33" x14ac:dyDescent="0.55000000000000004">
      <c r="C8" s="18">
        <v>1</v>
      </c>
      <c r="D8" s="19">
        <v>7.4999999999999997E-2</v>
      </c>
      <c r="E8" s="20">
        <v>7.5999999999999998E-2</v>
      </c>
      <c r="F8" s="21">
        <v>7.4999999999999997E-2</v>
      </c>
      <c r="G8" s="19">
        <v>5.5E-2</v>
      </c>
      <c r="H8" s="20">
        <v>5.3999999999999999E-2</v>
      </c>
      <c r="I8" s="21">
        <v>5.8000000000000003E-2</v>
      </c>
      <c r="J8" s="18">
        <v>1</v>
      </c>
      <c r="K8" s="22">
        <f t="shared" ref="K8:P33" si="3">800000000*D8</f>
        <v>60000000</v>
      </c>
      <c r="L8" s="22">
        <f t="shared" si="0"/>
        <v>60800000</v>
      </c>
      <c r="M8" s="22">
        <f t="shared" si="0"/>
        <v>60000000</v>
      </c>
      <c r="N8" s="22">
        <f t="shared" si="0"/>
        <v>44000000</v>
      </c>
      <c r="O8" s="22">
        <f t="shared" si="0"/>
        <v>43200000</v>
      </c>
      <c r="P8" s="22">
        <f t="shared" si="0"/>
        <v>46400000</v>
      </c>
      <c r="Q8" s="23"/>
      <c r="Y8" s="1">
        <v>1</v>
      </c>
      <c r="Z8" s="22">
        <f t="shared" si="1"/>
        <v>60266666.666666664</v>
      </c>
      <c r="AA8" s="22">
        <f t="shared" si="2"/>
        <v>44533333.333333336</v>
      </c>
      <c r="AC8" s="1">
        <f t="shared" ref="AC8:AC16" si="4">_xlfn.STDEV.S(K8:M8)</f>
        <v>461880.21535170061</v>
      </c>
      <c r="AD8" s="1">
        <f t="shared" ref="AD8:AD17" si="5">_xlfn.STDEV.S(N8:P8)</f>
        <v>1665332.799572906</v>
      </c>
    </row>
    <row r="9" spans="3:33" x14ac:dyDescent="0.55000000000000004">
      <c r="C9" s="18">
        <v>2</v>
      </c>
      <c r="D9" s="19">
        <v>0.19900000000000001</v>
      </c>
      <c r="E9" s="20">
        <v>0.19900000000000001</v>
      </c>
      <c r="F9" s="21">
        <v>0.192</v>
      </c>
      <c r="G9" s="19">
        <v>0.11</v>
      </c>
      <c r="H9" s="20">
        <v>0.11</v>
      </c>
      <c r="I9" s="21">
        <v>0.13300000000000001</v>
      </c>
      <c r="J9" s="18">
        <v>2</v>
      </c>
      <c r="K9" s="22">
        <f t="shared" si="3"/>
        <v>159200000</v>
      </c>
      <c r="L9" s="22">
        <f t="shared" si="0"/>
        <v>159200000</v>
      </c>
      <c r="M9" s="22">
        <f t="shared" si="0"/>
        <v>153600000</v>
      </c>
      <c r="N9" s="22">
        <f t="shared" si="0"/>
        <v>88000000</v>
      </c>
      <c r="O9" s="22">
        <f t="shared" si="0"/>
        <v>88000000</v>
      </c>
      <c r="P9" s="22">
        <f t="shared" si="0"/>
        <v>106400000</v>
      </c>
      <c r="Q9" s="23"/>
      <c r="Y9" s="1">
        <v>2</v>
      </c>
      <c r="Z9" s="22">
        <f t="shared" si="1"/>
        <v>157333333.33333334</v>
      </c>
      <c r="AA9" s="22">
        <f t="shared" si="2"/>
        <v>94133333.333333328</v>
      </c>
      <c r="AC9" s="1">
        <f t="shared" si="4"/>
        <v>3233161.5074619041</v>
      </c>
      <c r="AD9" s="1">
        <f t="shared" si="5"/>
        <v>10623244.953089114</v>
      </c>
      <c r="AF9" s="1">
        <f>SLOPE(Y9:Y10,Z9:Z10)</f>
        <v>2.8452200303490137E-9</v>
      </c>
      <c r="AG9" s="1">
        <f>SLOPE(Y9:Y10,AA9:AA10)</f>
        <v>4.3352601156069367E-9</v>
      </c>
    </row>
    <row r="10" spans="3:33" x14ac:dyDescent="0.55000000000000004">
      <c r="C10" s="18">
        <v>3</v>
      </c>
      <c r="D10" s="19">
        <v>0.61</v>
      </c>
      <c r="E10" s="20">
        <v>0.66600000000000004</v>
      </c>
      <c r="F10" s="21">
        <v>0.63200000000000001</v>
      </c>
      <c r="G10" s="19">
        <v>0.40600000000000003</v>
      </c>
      <c r="H10" s="20">
        <v>0.36599999999999999</v>
      </c>
      <c r="I10" s="21">
        <v>0.44600000000000001</v>
      </c>
      <c r="J10" s="18">
        <v>3</v>
      </c>
      <c r="K10" s="22">
        <f t="shared" si="3"/>
        <v>488000000</v>
      </c>
      <c r="L10" s="22">
        <f t="shared" si="0"/>
        <v>532800000</v>
      </c>
      <c r="M10" s="22">
        <f t="shared" si="0"/>
        <v>505600000</v>
      </c>
      <c r="N10" s="22">
        <f t="shared" si="0"/>
        <v>324800000</v>
      </c>
      <c r="O10" s="22">
        <f t="shared" si="0"/>
        <v>292800000</v>
      </c>
      <c r="P10" s="22">
        <f t="shared" si="0"/>
        <v>356800000</v>
      </c>
      <c r="Q10" s="23"/>
      <c r="Y10" s="1">
        <v>3</v>
      </c>
      <c r="Z10" s="22">
        <f t="shared" si="1"/>
        <v>508800000</v>
      </c>
      <c r="AA10" s="22">
        <f t="shared" si="2"/>
        <v>324800000</v>
      </c>
      <c r="AC10" s="1">
        <f t="shared" si="4"/>
        <v>22570777.567465413</v>
      </c>
      <c r="AD10" s="1">
        <f t="shared" si="5"/>
        <v>32000000</v>
      </c>
    </row>
    <row r="11" spans="3:33" x14ac:dyDescent="0.55000000000000004">
      <c r="C11" s="18">
        <v>4</v>
      </c>
      <c r="D11" s="19">
        <v>1.52</v>
      </c>
      <c r="E11" s="20">
        <v>1.63</v>
      </c>
      <c r="F11" s="21">
        <v>1.51</v>
      </c>
      <c r="G11" s="19">
        <v>1.24</v>
      </c>
      <c r="H11" s="20">
        <v>1.33</v>
      </c>
      <c r="I11" s="21">
        <v>1.4</v>
      </c>
      <c r="J11" s="18">
        <v>4</v>
      </c>
      <c r="K11" s="22">
        <f t="shared" si="3"/>
        <v>1216000000</v>
      </c>
      <c r="L11" s="22">
        <f t="shared" si="0"/>
        <v>1304000000</v>
      </c>
      <c r="M11" s="22">
        <f t="shared" si="0"/>
        <v>1208000000</v>
      </c>
      <c r="N11" s="22">
        <f t="shared" si="0"/>
        <v>992000000</v>
      </c>
      <c r="O11" s="22">
        <f t="shared" si="0"/>
        <v>1064000000</v>
      </c>
      <c r="P11" s="22">
        <f t="shared" si="0"/>
        <v>1120000000</v>
      </c>
      <c r="Q11" s="23"/>
      <c r="Y11" s="1">
        <v>4</v>
      </c>
      <c r="Z11" s="22">
        <f t="shared" si="1"/>
        <v>1242666666.6666667</v>
      </c>
      <c r="AA11" s="22">
        <f t="shared" si="2"/>
        <v>1058666666.6666666</v>
      </c>
      <c r="AC11" s="1">
        <f t="shared" si="4"/>
        <v>53266624.947835147</v>
      </c>
      <c r="AD11" s="1">
        <f t="shared" si="5"/>
        <v>64166450.216085143</v>
      </c>
    </row>
    <row r="12" spans="3:33" x14ac:dyDescent="0.55000000000000004">
      <c r="C12" s="18">
        <v>5</v>
      </c>
      <c r="D12" s="19">
        <v>2.02</v>
      </c>
      <c r="E12" s="20">
        <v>2</v>
      </c>
      <c r="F12" s="21">
        <v>2.0099999999999998</v>
      </c>
      <c r="G12" s="19">
        <v>1.89</v>
      </c>
      <c r="H12" s="20">
        <v>1.91</v>
      </c>
      <c r="I12" s="21">
        <v>1.99</v>
      </c>
      <c r="J12" s="18">
        <v>5</v>
      </c>
      <c r="K12" s="22">
        <f t="shared" si="3"/>
        <v>1616000000</v>
      </c>
      <c r="L12" s="22">
        <f t="shared" si="0"/>
        <v>1600000000</v>
      </c>
      <c r="M12" s="22">
        <f t="shared" si="0"/>
        <v>1607999999.9999998</v>
      </c>
      <c r="N12" s="22">
        <f t="shared" si="0"/>
        <v>1512000000</v>
      </c>
      <c r="O12" s="22">
        <f t="shared" si="0"/>
        <v>1528000000</v>
      </c>
      <c r="P12" s="22">
        <f t="shared" si="0"/>
        <v>1592000000</v>
      </c>
      <c r="Q12" s="23"/>
      <c r="Y12" s="1">
        <v>5</v>
      </c>
      <c r="Z12" s="22">
        <f t="shared" si="1"/>
        <v>1608000000</v>
      </c>
      <c r="AA12" s="22">
        <f t="shared" si="2"/>
        <v>1544000000</v>
      </c>
      <c r="AC12" s="1">
        <f t="shared" si="4"/>
        <v>8000000</v>
      </c>
      <c r="AD12" s="1">
        <f t="shared" si="5"/>
        <v>42332020.977033451</v>
      </c>
    </row>
    <row r="13" spans="3:33" x14ac:dyDescent="0.55000000000000004">
      <c r="C13" s="18">
        <v>6</v>
      </c>
      <c r="D13" s="19">
        <v>2.0299999999999998</v>
      </c>
      <c r="E13" s="20">
        <v>1.98</v>
      </c>
      <c r="F13" s="21">
        <v>2.1</v>
      </c>
      <c r="G13" s="19">
        <v>1.96</v>
      </c>
      <c r="H13" s="20">
        <v>2.19</v>
      </c>
      <c r="I13" s="21">
        <v>2.2000000000000002</v>
      </c>
      <c r="J13" s="18">
        <v>6</v>
      </c>
      <c r="K13" s="22">
        <f t="shared" si="3"/>
        <v>1623999999.9999998</v>
      </c>
      <c r="L13" s="22">
        <f t="shared" si="0"/>
        <v>1584000000</v>
      </c>
      <c r="M13" s="22">
        <f t="shared" si="0"/>
        <v>1680000000</v>
      </c>
      <c r="N13" s="22">
        <f t="shared" si="0"/>
        <v>1568000000</v>
      </c>
      <c r="O13" s="22">
        <f t="shared" si="0"/>
        <v>1752000000</v>
      </c>
      <c r="P13" s="22">
        <f t="shared" si="0"/>
        <v>1760000000.0000002</v>
      </c>
      <c r="Q13" s="23"/>
      <c r="Y13" s="1">
        <v>6</v>
      </c>
      <c r="Z13" s="22">
        <f t="shared" si="1"/>
        <v>1629333333.3333333</v>
      </c>
      <c r="AA13" s="22">
        <f t="shared" si="2"/>
        <v>1693333333.3333333</v>
      </c>
      <c r="AC13" s="1">
        <f t="shared" si="4"/>
        <v>48221710.186733678</v>
      </c>
      <c r="AD13" s="1">
        <f t="shared" si="5"/>
        <v>108615529.89022034</v>
      </c>
    </row>
    <row r="14" spans="3:33" x14ac:dyDescent="0.55000000000000004">
      <c r="C14" s="18">
        <v>7</v>
      </c>
      <c r="D14" s="19">
        <v>2.48</v>
      </c>
      <c r="E14" s="20">
        <v>2.5099999999999998</v>
      </c>
      <c r="F14" s="21">
        <v>2.4900000000000002</v>
      </c>
      <c r="G14" s="19">
        <v>2.44</v>
      </c>
      <c r="H14" s="20">
        <v>2.61</v>
      </c>
      <c r="I14" s="21">
        <v>2.87</v>
      </c>
      <c r="J14" s="18">
        <v>7</v>
      </c>
      <c r="K14" s="22">
        <f t="shared" si="3"/>
        <v>1984000000</v>
      </c>
      <c r="L14" s="22">
        <f t="shared" si="0"/>
        <v>2007999999.9999998</v>
      </c>
      <c r="M14" s="22">
        <f t="shared" si="0"/>
        <v>1992000000.0000002</v>
      </c>
      <c r="N14" s="22">
        <f t="shared" si="0"/>
        <v>1952000000</v>
      </c>
      <c r="O14" s="22">
        <f t="shared" si="0"/>
        <v>2088000000</v>
      </c>
      <c r="P14" s="22">
        <f t="shared" si="0"/>
        <v>2296000000</v>
      </c>
      <c r="Q14" s="23"/>
      <c r="Y14" s="1">
        <v>7</v>
      </c>
      <c r="Z14" s="22">
        <f t="shared" si="1"/>
        <v>1994666666.6666667</v>
      </c>
      <c r="AA14" s="22">
        <f t="shared" si="2"/>
        <v>2112000000</v>
      </c>
      <c r="AC14" s="1">
        <f t="shared" si="4"/>
        <v>12220201.853215417</v>
      </c>
      <c r="AD14" s="1">
        <f t="shared" si="5"/>
        <v>173251262.62166172</v>
      </c>
    </row>
    <row r="15" spans="3:33" x14ac:dyDescent="0.55000000000000004">
      <c r="C15" s="18">
        <v>8</v>
      </c>
      <c r="D15" s="19">
        <v>2.66</v>
      </c>
      <c r="E15" s="20">
        <v>2.78</v>
      </c>
      <c r="F15" s="21">
        <v>2.66</v>
      </c>
      <c r="G15" s="19">
        <v>2.72</v>
      </c>
      <c r="H15" s="20">
        <v>2.74</v>
      </c>
      <c r="I15" s="21">
        <v>2.84</v>
      </c>
      <c r="J15" s="18">
        <v>8</v>
      </c>
      <c r="K15" s="22">
        <f t="shared" si="3"/>
        <v>2128000000</v>
      </c>
      <c r="L15" s="22">
        <f t="shared" si="0"/>
        <v>2224000000</v>
      </c>
      <c r="M15" s="22">
        <f t="shared" si="0"/>
        <v>2128000000</v>
      </c>
      <c r="N15" s="22">
        <f t="shared" si="0"/>
        <v>2176000000</v>
      </c>
      <c r="O15" s="22">
        <f t="shared" si="0"/>
        <v>2192000000</v>
      </c>
      <c r="P15" s="22">
        <f t="shared" si="0"/>
        <v>2272000000</v>
      </c>
      <c r="Q15" s="23"/>
      <c r="Y15" s="1">
        <v>8</v>
      </c>
      <c r="Z15" s="22">
        <f t="shared" si="1"/>
        <v>2160000000</v>
      </c>
      <c r="AA15" s="22">
        <f t="shared" si="2"/>
        <v>2213333333.3333335</v>
      </c>
      <c r="AC15" s="1">
        <f t="shared" si="4"/>
        <v>55425625.842204072</v>
      </c>
      <c r="AD15" s="1">
        <f t="shared" si="5"/>
        <v>51432804.058629088</v>
      </c>
    </row>
    <row r="16" spans="3:33" x14ac:dyDescent="0.55000000000000004">
      <c r="C16" s="18">
        <v>9</v>
      </c>
      <c r="D16" s="19">
        <v>3.03</v>
      </c>
      <c r="E16" s="20">
        <v>3</v>
      </c>
      <c r="F16" s="21">
        <v>2.81</v>
      </c>
      <c r="G16" s="19">
        <v>2.96</v>
      </c>
      <c r="H16" s="20">
        <v>2.99</v>
      </c>
      <c r="I16" s="21">
        <v>3.06</v>
      </c>
      <c r="J16" s="18">
        <v>9</v>
      </c>
      <c r="K16" s="22">
        <f t="shared" si="3"/>
        <v>2424000000</v>
      </c>
      <c r="L16" s="22">
        <f t="shared" si="0"/>
        <v>2400000000</v>
      </c>
      <c r="M16" s="22">
        <f t="shared" si="0"/>
        <v>2248000000</v>
      </c>
      <c r="N16" s="22">
        <f t="shared" si="0"/>
        <v>2368000000</v>
      </c>
      <c r="O16" s="22">
        <f t="shared" si="0"/>
        <v>2392000000</v>
      </c>
      <c r="P16" s="22">
        <f t="shared" si="0"/>
        <v>2448000000</v>
      </c>
      <c r="Q16" s="23"/>
      <c r="Y16" s="1">
        <v>9</v>
      </c>
      <c r="Z16" s="22">
        <f t="shared" si="1"/>
        <v>2357333333.3333335</v>
      </c>
      <c r="AA16" s="22">
        <f t="shared" si="2"/>
        <v>2402666666.6666665</v>
      </c>
      <c r="AC16" s="1">
        <f t="shared" si="4"/>
        <v>95442827.563590825</v>
      </c>
      <c r="AD16" s="1">
        <f t="shared" si="5"/>
        <v>41052811.515575074</v>
      </c>
    </row>
    <row r="17" spans="3:30" x14ac:dyDescent="0.55000000000000004">
      <c r="C17" s="18">
        <v>10</v>
      </c>
      <c r="D17" s="19">
        <v>3.43</v>
      </c>
      <c r="E17" s="20">
        <v>3.26</v>
      </c>
      <c r="F17" s="21">
        <v>3.1</v>
      </c>
      <c r="G17" s="19">
        <v>3.36</v>
      </c>
      <c r="H17" s="20">
        <v>3.41</v>
      </c>
      <c r="I17" s="21">
        <v>3.38</v>
      </c>
      <c r="J17" s="18">
        <v>10</v>
      </c>
      <c r="K17" s="22">
        <f t="shared" si="3"/>
        <v>2744000000</v>
      </c>
      <c r="L17" s="22">
        <f t="shared" si="0"/>
        <v>2608000000</v>
      </c>
      <c r="M17" s="22">
        <f t="shared" si="0"/>
        <v>2480000000</v>
      </c>
      <c r="N17" s="22">
        <f t="shared" si="0"/>
        <v>2688000000</v>
      </c>
      <c r="O17" s="22">
        <f t="shared" si="0"/>
        <v>2728000000</v>
      </c>
      <c r="P17" s="22">
        <f t="shared" si="0"/>
        <v>2704000000</v>
      </c>
      <c r="Q17" s="23"/>
      <c r="Y17" s="1">
        <v>10</v>
      </c>
      <c r="Z17" s="22">
        <f t="shared" si="1"/>
        <v>2610666666.6666665</v>
      </c>
      <c r="AA17" s="22">
        <f t="shared" si="2"/>
        <v>2706666666.6666665</v>
      </c>
      <c r="AC17" s="1">
        <f>_xlfn.STDEV.S(K17:M17)</f>
        <v>132020200.47452334</v>
      </c>
      <c r="AD17" s="1">
        <f t="shared" si="5"/>
        <v>20132891.827388667</v>
      </c>
    </row>
    <row r="18" spans="3:30" x14ac:dyDescent="0.55000000000000004">
      <c r="C18" s="18">
        <v>11</v>
      </c>
      <c r="D18" s="19">
        <v>3.88</v>
      </c>
      <c r="E18" s="20">
        <v>3.73</v>
      </c>
      <c r="F18" s="21">
        <v>3.58</v>
      </c>
      <c r="G18" s="19">
        <v>4</v>
      </c>
      <c r="H18" s="20">
        <v>4.17</v>
      </c>
      <c r="I18" s="21">
        <v>4.07</v>
      </c>
      <c r="J18" s="18">
        <v>11</v>
      </c>
      <c r="K18" s="22">
        <f t="shared" si="3"/>
        <v>3104000000</v>
      </c>
      <c r="L18" s="22">
        <f t="shared" si="0"/>
        <v>2984000000</v>
      </c>
      <c r="M18" s="22">
        <f t="shared" si="0"/>
        <v>2864000000</v>
      </c>
      <c r="N18" s="22">
        <f t="shared" si="0"/>
        <v>3200000000</v>
      </c>
      <c r="O18" s="22">
        <f t="shared" si="0"/>
        <v>3336000000</v>
      </c>
      <c r="P18" s="22">
        <f t="shared" si="0"/>
        <v>3256000000</v>
      </c>
      <c r="Q18" s="23"/>
      <c r="Y18" s="1">
        <v>13</v>
      </c>
      <c r="Z18" s="22">
        <f t="shared" ref="Z18:Z29" si="6">AVERAGE(K20:M20)</f>
        <v>3221333333.3333335</v>
      </c>
      <c r="AA18" s="22">
        <f t="shared" ref="AA18:AA29" si="7">AVERAGE(N20:P20)</f>
        <v>3218666666.6666665</v>
      </c>
      <c r="AC18" s="1">
        <f>_xlfn.STDEV.S(K20:M20)</f>
        <v>185270972.72193864</v>
      </c>
      <c r="AD18" s="1">
        <f>_xlfn.STDEV.S(N20:P20)</f>
        <v>40265783.654777333</v>
      </c>
    </row>
    <row r="19" spans="3:30" ht="14.25" customHeight="1" x14ac:dyDescent="0.55000000000000004">
      <c r="C19" s="24">
        <v>12</v>
      </c>
      <c r="D19" s="25">
        <v>3.8</v>
      </c>
      <c r="E19" s="26">
        <v>3.49</v>
      </c>
      <c r="F19" s="27">
        <v>4.1399999999999997</v>
      </c>
      <c r="G19" s="25">
        <v>3.76</v>
      </c>
      <c r="H19" s="26">
        <v>3.77</v>
      </c>
      <c r="I19" s="27">
        <v>3.93</v>
      </c>
      <c r="J19" s="24">
        <v>12</v>
      </c>
      <c r="K19" s="22">
        <f t="shared" si="3"/>
        <v>3040000000</v>
      </c>
      <c r="L19" s="22">
        <f t="shared" si="0"/>
        <v>2792000000</v>
      </c>
      <c r="M19" s="22">
        <f t="shared" si="0"/>
        <v>3311999999.9999995</v>
      </c>
      <c r="N19" s="22">
        <f t="shared" si="0"/>
        <v>3008000000</v>
      </c>
      <c r="O19" s="22">
        <f t="shared" si="0"/>
        <v>3016000000</v>
      </c>
      <c r="P19" s="22">
        <f t="shared" si="0"/>
        <v>3144000000</v>
      </c>
      <c r="Q19" s="23"/>
      <c r="Y19" s="1">
        <v>14</v>
      </c>
      <c r="Z19" s="22">
        <f t="shared" si="6"/>
        <v>3250666666.6666665</v>
      </c>
      <c r="AA19" s="22">
        <f t="shared" si="7"/>
        <v>3269333333.3333335</v>
      </c>
      <c r="AC19" s="1">
        <f t="shared" ref="AC19:AC29" si="8">_xlfn.STDEV.S(K21:M21)</f>
        <v>245318840.15161437</v>
      </c>
      <c r="AD19" s="1">
        <f t="shared" ref="AD19:AD29" si="9">_xlfn.STDEV.S(N21:P21)</f>
        <v>28095076.674273968</v>
      </c>
    </row>
    <row r="20" spans="3:30" x14ac:dyDescent="0.55000000000000004">
      <c r="C20" s="24">
        <v>13</v>
      </c>
      <c r="D20" s="25">
        <v>4.22</v>
      </c>
      <c r="E20" s="26">
        <v>3.77</v>
      </c>
      <c r="F20" s="27">
        <v>4.09</v>
      </c>
      <c r="G20" s="25">
        <v>3.97</v>
      </c>
      <c r="H20" s="26">
        <v>4.07</v>
      </c>
      <c r="I20" s="27">
        <v>4.03</v>
      </c>
      <c r="J20" s="24">
        <v>13</v>
      </c>
      <c r="K20" s="22">
        <f t="shared" si="3"/>
        <v>3376000000</v>
      </c>
      <c r="L20" s="22">
        <f t="shared" si="0"/>
        <v>3016000000</v>
      </c>
      <c r="M20" s="22">
        <f t="shared" si="0"/>
        <v>3272000000</v>
      </c>
      <c r="N20" s="22">
        <f t="shared" si="0"/>
        <v>3176000000</v>
      </c>
      <c r="O20" s="22">
        <f t="shared" si="0"/>
        <v>3256000000</v>
      </c>
      <c r="P20" s="22">
        <f t="shared" si="0"/>
        <v>3224000000</v>
      </c>
      <c r="Q20" s="23"/>
      <c r="Y20" s="1">
        <v>15</v>
      </c>
      <c r="Z20" s="22">
        <f t="shared" si="6"/>
        <v>3376000000</v>
      </c>
      <c r="AA20" s="22">
        <f t="shared" si="7"/>
        <v>3456000000</v>
      </c>
      <c r="AC20" s="1">
        <f t="shared" si="8"/>
        <v>235694717.80249989</v>
      </c>
      <c r="AD20" s="1">
        <f t="shared" si="9"/>
        <v>57688820.407424092</v>
      </c>
    </row>
    <row r="21" spans="3:30" x14ac:dyDescent="0.55000000000000004">
      <c r="C21" s="24">
        <v>14</v>
      </c>
      <c r="D21" s="25">
        <v>4.22</v>
      </c>
      <c r="E21" s="26">
        <v>3.71</v>
      </c>
      <c r="F21" s="27">
        <v>4.26</v>
      </c>
      <c r="G21" s="25">
        <v>4.05</v>
      </c>
      <c r="H21" s="26">
        <v>4.09</v>
      </c>
      <c r="I21" s="27">
        <v>4.12</v>
      </c>
      <c r="J21" s="24">
        <v>14</v>
      </c>
      <c r="K21" s="22">
        <f t="shared" si="3"/>
        <v>3376000000</v>
      </c>
      <c r="L21" s="22">
        <f t="shared" si="0"/>
        <v>2968000000</v>
      </c>
      <c r="M21" s="22">
        <f t="shared" si="0"/>
        <v>3408000000</v>
      </c>
      <c r="N21" s="22">
        <f t="shared" si="0"/>
        <v>3240000000</v>
      </c>
      <c r="O21" s="22">
        <f t="shared" si="0"/>
        <v>3272000000</v>
      </c>
      <c r="P21" s="22">
        <f t="shared" si="0"/>
        <v>3296000000</v>
      </c>
      <c r="Q21" s="23"/>
      <c r="Y21" s="1">
        <v>16</v>
      </c>
      <c r="Z21" s="22">
        <f t="shared" si="6"/>
        <v>3432000000</v>
      </c>
      <c r="AA21" s="22">
        <f t="shared" si="7"/>
        <v>3626666666.6666665</v>
      </c>
      <c r="AC21" s="1">
        <f t="shared" si="8"/>
        <v>222279103.83119687</v>
      </c>
      <c r="AD21" s="1">
        <f t="shared" si="9"/>
        <v>115746850.20912361</v>
      </c>
    </row>
    <row r="22" spans="3:30" x14ac:dyDescent="0.55000000000000004">
      <c r="C22" s="24">
        <v>15</v>
      </c>
      <c r="D22" s="25">
        <v>4.4000000000000004</v>
      </c>
      <c r="E22" s="26">
        <v>3.88</v>
      </c>
      <c r="F22" s="27">
        <v>4.38</v>
      </c>
      <c r="G22" s="25">
        <v>4.3</v>
      </c>
      <c r="H22" s="26">
        <v>4.4000000000000004</v>
      </c>
      <c r="I22" s="27">
        <v>4.26</v>
      </c>
      <c r="J22" s="24">
        <v>15</v>
      </c>
      <c r="K22" s="22">
        <f t="shared" si="3"/>
        <v>3520000000.0000005</v>
      </c>
      <c r="L22" s="22">
        <f t="shared" si="0"/>
        <v>3104000000</v>
      </c>
      <c r="M22" s="22">
        <f t="shared" si="0"/>
        <v>3504000000</v>
      </c>
      <c r="N22" s="22">
        <f t="shared" si="0"/>
        <v>3440000000</v>
      </c>
      <c r="O22" s="22">
        <f t="shared" si="0"/>
        <v>3520000000.0000005</v>
      </c>
      <c r="P22" s="22">
        <f t="shared" si="0"/>
        <v>3408000000</v>
      </c>
      <c r="Q22" s="23"/>
      <c r="Y22" s="1">
        <v>17</v>
      </c>
      <c r="Z22" s="22">
        <f t="shared" si="6"/>
        <v>3429333333.3333335</v>
      </c>
      <c r="AA22" s="22">
        <f t="shared" si="7"/>
        <v>3562666666.6666665</v>
      </c>
      <c r="AC22" s="1">
        <f t="shared" si="8"/>
        <v>268963442.37337035</v>
      </c>
      <c r="AD22" s="1">
        <f t="shared" si="9"/>
        <v>36073998.022583157</v>
      </c>
    </row>
    <row r="23" spans="3:30" x14ac:dyDescent="0.55000000000000004">
      <c r="C23" s="24">
        <v>16</v>
      </c>
      <c r="D23" s="25">
        <v>4.43</v>
      </c>
      <c r="E23" s="26">
        <v>3.97</v>
      </c>
      <c r="F23" s="27">
        <v>4.47</v>
      </c>
      <c r="G23" s="25">
        <v>4.4400000000000004</v>
      </c>
      <c r="H23" s="26">
        <v>4.7</v>
      </c>
      <c r="I23" s="27">
        <v>4.46</v>
      </c>
      <c r="J23" s="24">
        <v>16</v>
      </c>
      <c r="K23" s="22">
        <f t="shared" si="3"/>
        <v>3544000000</v>
      </c>
      <c r="L23" s="22">
        <f t="shared" si="3"/>
        <v>3176000000</v>
      </c>
      <c r="M23" s="22">
        <f t="shared" si="3"/>
        <v>3576000000</v>
      </c>
      <c r="N23" s="22">
        <f t="shared" si="3"/>
        <v>3552000000.0000005</v>
      </c>
      <c r="O23" s="22">
        <f t="shared" si="3"/>
        <v>3760000000</v>
      </c>
      <c r="P23" s="22">
        <f t="shared" si="3"/>
        <v>3568000000</v>
      </c>
      <c r="Q23" s="23"/>
      <c r="Y23" s="1">
        <v>18</v>
      </c>
      <c r="Z23" s="22">
        <f t="shared" si="6"/>
        <v>3424000000</v>
      </c>
      <c r="AA23" s="22">
        <f t="shared" si="7"/>
        <v>3648000000</v>
      </c>
      <c r="AC23" s="1">
        <f t="shared" si="8"/>
        <v>293720956.01097322</v>
      </c>
      <c r="AD23" s="1">
        <f t="shared" si="9"/>
        <v>8000000</v>
      </c>
    </row>
    <row r="24" spans="3:30" x14ac:dyDescent="0.55000000000000004">
      <c r="C24" s="24">
        <v>17</v>
      </c>
      <c r="D24" s="25">
        <v>4.51</v>
      </c>
      <c r="E24" s="26">
        <v>3.9</v>
      </c>
      <c r="F24" s="27">
        <v>4.45</v>
      </c>
      <c r="G24" s="25">
        <v>4.41</v>
      </c>
      <c r="H24" s="26">
        <v>4.5</v>
      </c>
      <c r="I24" s="27">
        <v>4.45</v>
      </c>
      <c r="J24" s="24">
        <v>17</v>
      </c>
      <c r="K24" s="22">
        <f t="shared" si="3"/>
        <v>3608000000</v>
      </c>
      <c r="L24" s="22">
        <f t="shared" si="3"/>
        <v>3120000000</v>
      </c>
      <c r="M24" s="22">
        <f t="shared" si="3"/>
        <v>3560000000</v>
      </c>
      <c r="N24" s="22">
        <f t="shared" si="3"/>
        <v>3528000000</v>
      </c>
      <c r="O24" s="22">
        <f t="shared" si="3"/>
        <v>3600000000</v>
      </c>
      <c r="P24" s="22">
        <f t="shared" si="3"/>
        <v>3560000000</v>
      </c>
      <c r="Q24" s="23"/>
      <c r="Y24" s="1">
        <v>19</v>
      </c>
      <c r="Z24" s="22">
        <f t="shared" si="6"/>
        <v>3493333333.3333335</v>
      </c>
      <c r="AA24" s="22">
        <f t="shared" si="7"/>
        <v>3608000000</v>
      </c>
      <c r="AC24" s="1">
        <f t="shared" si="8"/>
        <v>384360941.47732198</v>
      </c>
      <c r="AD24" s="1">
        <f t="shared" si="9"/>
        <v>16000000</v>
      </c>
    </row>
    <row r="25" spans="3:30" x14ac:dyDescent="0.55000000000000004">
      <c r="C25" s="24">
        <v>18</v>
      </c>
      <c r="D25" s="25">
        <v>4.4400000000000004</v>
      </c>
      <c r="E25" s="26">
        <v>3.86</v>
      </c>
      <c r="F25" s="27">
        <v>4.54</v>
      </c>
      <c r="G25" s="25">
        <v>4.57</v>
      </c>
      <c r="H25" s="26">
        <v>4.5599999999999996</v>
      </c>
      <c r="I25" s="27">
        <v>4.55</v>
      </c>
      <c r="J25" s="24">
        <v>18</v>
      </c>
      <c r="K25" s="22">
        <f t="shared" si="3"/>
        <v>3552000000.0000005</v>
      </c>
      <c r="L25" s="22">
        <f t="shared" si="3"/>
        <v>3088000000</v>
      </c>
      <c r="M25" s="22">
        <f t="shared" si="3"/>
        <v>3632000000</v>
      </c>
      <c r="N25" s="22">
        <f t="shared" si="3"/>
        <v>3656000000</v>
      </c>
      <c r="O25" s="22">
        <f t="shared" si="3"/>
        <v>3647999999.9999995</v>
      </c>
      <c r="P25" s="22">
        <f t="shared" si="3"/>
        <v>3640000000</v>
      </c>
      <c r="Q25" s="23"/>
      <c r="Y25" s="1">
        <v>20</v>
      </c>
      <c r="Z25" s="22">
        <f t="shared" si="6"/>
        <v>3376000000</v>
      </c>
      <c r="AA25" s="22">
        <f t="shared" si="7"/>
        <v>3690666666.6666665</v>
      </c>
      <c r="AC25" s="1">
        <f t="shared" si="8"/>
        <v>288444102.03711897</v>
      </c>
      <c r="AD25" s="1">
        <f t="shared" si="9"/>
        <v>24440403.706430942</v>
      </c>
    </row>
    <row r="26" spans="3:30" x14ac:dyDescent="0.55000000000000004">
      <c r="C26" s="24">
        <v>19</v>
      </c>
      <c r="D26" s="25">
        <v>4.45</v>
      </c>
      <c r="E26" s="26">
        <v>3.85</v>
      </c>
      <c r="F26" s="27">
        <v>4.8</v>
      </c>
      <c r="G26" s="25">
        <v>4.49</v>
      </c>
      <c r="H26" s="26">
        <v>4.53</v>
      </c>
      <c r="I26" s="27">
        <v>4.51</v>
      </c>
      <c r="J26" s="24">
        <v>19</v>
      </c>
      <c r="K26" s="22">
        <f t="shared" si="3"/>
        <v>3560000000</v>
      </c>
      <c r="L26" s="22">
        <f t="shared" si="3"/>
        <v>3080000000</v>
      </c>
      <c r="M26" s="22">
        <f t="shared" si="3"/>
        <v>3840000000</v>
      </c>
      <c r="N26" s="22">
        <f t="shared" si="3"/>
        <v>3592000000</v>
      </c>
      <c r="O26" s="22">
        <f t="shared" si="3"/>
        <v>3624000000</v>
      </c>
      <c r="P26" s="22">
        <f t="shared" si="3"/>
        <v>3608000000</v>
      </c>
      <c r="Q26" s="23"/>
      <c r="Y26" s="1">
        <v>21</v>
      </c>
      <c r="Z26" s="22">
        <f t="shared" si="6"/>
        <v>3250666666.6666665</v>
      </c>
      <c r="AA26" s="22">
        <f t="shared" si="7"/>
        <v>3608000000</v>
      </c>
      <c r="AC26" s="1">
        <f t="shared" si="8"/>
        <v>352030301.72604936</v>
      </c>
      <c r="AD26" s="1">
        <f t="shared" si="9"/>
        <v>32000000</v>
      </c>
    </row>
    <row r="27" spans="3:30" x14ac:dyDescent="0.55000000000000004">
      <c r="C27" s="24">
        <v>20</v>
      </c>
      <c r="D27" s="25">
        <v>4.32</v>
      </c>
      <c r="E27" s="26">
        <v>3.82</v>
      </c>
      <c r="F27" s="27">
        <v>4.5199999999999996</v>
      </c>
      <c r="G27" s="25">
        <v>4.6399999999999997</v>
      </c>
      <c r="H27" s="26">
        <v>4.58</v>
      </c>
      <c r="I27" s="27">
        <v>4.62</v>
      </c>
      <c r="J27" s="24">
        <v>20</v>
      </c>
      <c r="K27" s="22">
        <f t="shared" si="3"/>
        <v>3456000000</v>
      </c>
      <c r="L27" s="22">
        <f t="shared" si="3"/>
        <v>3056000000</v>
      </c>
      <c r="M27" s="22">
        <f t="shared" si="3"/>
        <v>3615999999.9999995</v>
      </c>
      <c r="N27" s="22">
        <f t="shared" si="3"/>
        <v>3711999999.9999995</v>
      </c>
      <c r="O27" s="22">
        <f t="shared" si="3"/>
        <v>3664000000</v>
      </c>
      <c r="P27" s="22">
        <f t="shared" si="3"/>
        <v>3696000000</v>
      </c>
      <c r="Q27" s="23"/>
      <c r="Y27" s="1">
        <v>22</v>
      </c>
      <c r="Z27" s="22">
        <f t="shared" si="6"/>
        <v>3264000000</v>
      </c>
      <c r="AA27" s="22">
        <f t="shared" si="7"/>
        <v>3544000000</v>
      </c>
      <c r="AC27" s="1">
        <f t="shared" si="8"/>
        <v>371892457.57342297</v>
      </c>
      <c r="AD27" s="1">
        <f t="shared" si="9"/>
        <v>84664041.954067171</v>
      </c>
    </row>
    <row r="28" spans="3:30" x14ac:dyDescent="0.55000000000000004">
      <c r="C28" s="24">
        <v>21</v>
      </c>
      <c r="D28" s="25">
        <v>4.07</v>
      </c>
      <c r="E28" s="26">
        <v>3.62</v>
      </c>
      <c r="F28" s="27">
        <v>4.5</v>
      </c>
      <c r="G28" s="25">
        <v>4.51</v>
      </c>
      <c r="H28" s="26">
        <v>4.47</v>
      </c>
      <c r="I28" s="27">
        <v>4.55</v>
      </c>
      <c r="J28" s="24">
        <v>21</v>
      </c>
      <c r="K28" s="22">
        <f t="shared" si="3"/>
        <v>3256000000</v>
      </c>
      <c r="L28" s="22">
        <f t="shared" si="3"/>
        <v>2896000000</v>
      </c>
      <c r="M28" s="22">
        <f t="shared" si="3"/>
        <v>3600000000</v>
      </c>
      <c r="N28" s="22">
        <f t="shared" si="3"/>
        <v>3608000000</v>
      </c>
      <c r="O28" s="22">
        <f t="shared" si="3"/>
        <v>3576000000</v>
      </c>
      <c r="P28" s="22">
        <f t="shared" si="3"/>
        <v>3640000000</v>
      </c>
      <c r="Q28" s="23"/>
      <c r="Y28" s="1">
        <v>23</v>
      </c>
      <c r="Z28" s="22">
        <f t="shared" si="6"/>
        <v>3344000000</v>
      </c>
      <c r="AA28" s="22">
        <f t="shared" si="7"/>
        <v>3304000000</v>
      </c>
      <c r="AC28" s="1">
        <f t="shared" si="8"/>
        <v>340070580.90931666</v>
      </c>
      <c r="AD28" s="1">
        <f t="shared" si="9"/>
        <v>83522452.071284398</v>
      </c>
    </row>
    <row r="29" spans="3:30" x14ac:dyDescent="0.55000000000000004">
      <c r="C29" s="24">
        <v>22</v>
      </c>
      <c r="D29" s="25">
        <v>4.1900000000000004</v>
      </c>
      <c r="E29" s="26">
        <v>3.57</v>
      </c>
      <c r="F29" s="27">
        <v>4.4800000000000004</v>
      </c>
      <c r="G29" s="25">
        <v>4.3899999999999997</v>
      </c>
      <c r="H29" s="26">
        <v>4.3499999999999996</v>
      </c>
      <c r="I29" s="27">
        <v>4.55</v>
      </c>
      <c r="J29" s="24">
        <v>22</v>
      </c>
      <c r="K29" s="22">
        <f t="shared" si="3"/>
        <v>3352000000.0000005</v>
      </c>
      <c r="L29" s="22">
        <f t="shared" si="3"/>
        <v>2856000000</v>
      </c>
      <c r="M29" s="22">
        <f t="shared" si="3"/>
        <v>3584000000.0000005</v>
      </c>
      <c r="N29" s="22">
        <f t="shared" si="3"/>
        <v>3511999999.9999995</v>
      </c>
      <c r="O29" s="22">
        <f t="shared" si="3"/>
        <v>3479999999.9999995</v>
      </c>
      <c r="P29" s="22">
        <f t="shared" si="3"/>
        <v>3640000000</v>
      </c>
      <c r="Q29" s="23"/>
      <c r="Y29" s="1">
        <v>24</v>
      </c>
      <c r="Z29" s="22">
        <f t="shared" si="6"/>
        <v>3370666666.6666665</v>
      </c>
      <c r="AA29" s="22">
        <f t="shared" si="7"/>
        <v>3501333333.3333335</v>
      </c>
      <c r="AC29" s="1">
        <f t="shared" si="8"/>
        <v>441403821.15851015</v>
      </c>
      <c r="AD29" s="1">
        <f t="shared" si="9"/>
        <v>137249165.14621601</v>
      </c>
    </row>
    <row r="30" spans="3:30" x14ac:dyDescent="0.55000000000000004">
      <c r="C30" s="24">
        <v>23</v>
      </c>
      <c r="D30" s="25">
        <v>4.4000000000000004</v>
      </c>
      <c r="E30" s="26">
        <v>3.69</v>
      </c>
      <c r="F30" s="27">
        <v>4.45</v>
      </c>
      <c r="G30" s="25">
        <v>4.2</v>
      </c>
      <c r="H30" s="26">
        <v>4.01</v>
      </c>
      <c r="I30" s="27">
        <v>4.18</v>
      </c>
      <c r="J30" s="24">
        <v>23</v>
      </c>
      <c r="K30" s="22">
        <f t="shared" si="3"/>
        <v>3520000000.0000005</v>
      </c>
      <c r="L30" s="22">
        <f t="shared" si="3"/>
        <v>2952000000</v>
      </c>
      <c r="M30" s="22">
        <f t="shared" si="3"/>
        <v>3560000000</v>
      </c>
      <c r="N30" s="22">
        <f t="shared" si="3"/>
        <v>3360000000</v>
      </c>
      <c r="O30" s="22">
        <f t="shared" si="3"/>
        <v>3208000000</v>
      </c>
      <c r="P30" s="22">
        <f t="shared" si="3"/>
        <v>3344000000</v>
      </c>
      <c r="Q30" s="23"/>
    </row>
    <row r="31" spans="3:30" x14ac:dyDescent="0.55000000000000004">
      <c r="C31" s="24">
        <v>24</v>
      </c>
      <c r="D31" s="28">
        <v>4.47</v>
      </c>
      <c r="E31" s="29">
        <v>3.58</v>
      </c>
      <c r="F31" s="30">
        <v>4.59</v>
      </c>
      <c r="G31" s="28">
        <v>4.3499999999999996</v>
      </c>
      <c r="H31" s="29">
        <v>4.22</v>
      </c>
      <c r="I31" s="30">
        <v>4.5599999999999996</v>
      </c>
      <c r="J31" s="24">
        <v>24</v>
      </c>
      <c r="K31" s="22">
        <f t="shared" si="3"/>
        <v>3576000000</v>
      </c>
      <c r="L31" s="22">
        <f t="shared" si="3"/>
        <v>2864000000</v>
      </c>
      <c r="M31" s="22">
        <f t="shared" si="3"/>
        <v>3672000000</v>
      </c>
      <c r="N31" s="22">
        <f t="shared" si="3"/>
        <v>3479999999.9999995</v>
      </c>
      <c r="O31" s="22">
        <f t="shared" si="3"/>
        <v>3376000000</v>
      </c>
      <c r="P31" s="22">
        <f t="shared" si="3"/>
        <v>3647999999.9999995</v>
      </c>
      <c r="Q31" s="23"/>
    </row>
    <row r="32" spans="3:30" x14ac:dyDescent="0.55000000000000004">
      <c r="C32" s="18">
        <v>23</v>
      </c>
      <c r="D32" s="19">
        <v>4.58</v>
      </c>
      <c r="E32" s="20">
        <v>4.54</v>
      </c>
      <c r="F32" s="21">
        <v>4.5599999999999996</v>
      </c>
      <c r="G32" s="19">
        <v>4.6100000000000003</v>
      </c>
      <c r="H32" s="20">
        <v>4.6399999999999997</v>
      </c>
      <c r="I32" s="21">
        <v>4.78</v>
      </c>
      <c r="J32" s="18">
        <v>23</v>
      </c>
      <c r="K32" s="22">
        <f t="shared" si="3"/>
        <v>3664000000</v>
      </c>
      <c r="L32" s="22">
        <f t="shared" si="3"/>
        <v>3632000000</v>
      </c>
      <c r="M32" s="22">
        <f t="shared" si="3"/>
        <v>3647999999.9999995</v>
      </c>
      <c r="N32" s="22">
        <f t="shared" si="3"/>
        <v>3688000000.0000005</v>
      </c>
      <c r="O32" s="22">
        <f t="shared" si="3"/>
        <v>3711999999.9999995</v>
      </c>
      <c r="P32" s="22">
        <f t="shared" si="3"/>
        <v>3824000000</v>
      </c>
      <c r="Q32" s="23"/>
    </row>
    <row r="33" spans="1:20" ht="14.7" thickBot="1" x14ac:dyDescent="0.6">
      <c r="C33" s="31">
        <v>24</v>
      </c>
      <c r="D33" s="32">
        <v>4.57</v>
      </c>
      <c r="E33" s="33">
        <v>4.6500000000000004</v>
      </c>
      <c r="F33" s="34">
        <v>4.53</v>
      </c>
      <c r="G33" s="32">
        <v>4.5599999999999996</v>
      </c>
      <c r="H33" s="33">
        <v>4.58</v>
      </c>
      <c r="I33" s="34">
        <v>4.75</v>
      </c>
      <c r="J33" s="31">
        <v>24</v>
      </c>
      <c r="K33" s="22">
        <f t="shared" si="3"/>
        <v>3656000000</v>
      </c>
      <c r="L33" s="22">
        <f t="shared" si="3"/>
        <v>3720000000.0000005</v>
      </c>
      <c r="M33" s="22">
        <f t="shared" si="3"/>
        <v>3624000000</v>
      </c>
      <c r="N33" s="22">
        <f t="shared" si="3"/>
        <v>3647999999.9999995</v>
      </c>
      <c r="O33" s="22">
        <f t="shared" si="3"/>
        <v>3664000000</v>
      </c>
      <c r="P33" s="22">
        <f t="shared" si="3"/>
        <v>3800000000</v>
      </c>
      <c r="Q33" s="23"/>
    </row>
    <row r="35" spans="1:20" x14ac:dyDescent="0.55000000000000004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  <c r="R35" s="35"/>
      <c r="S35" s="35"/>
      <c r="T35" s="35"/>
    </row>
    <row r="37" spans="1:20" x14ac:dyDescent="0.55000000000000004">
      <c r="J37" s="37"/>
      <c r="K37"/>
      <c r="L37"/>
      <c r="M37"/>
    </row>
    <row r="38" spans="1:20" x14ac:dyDescent="0.55000000000000004">
      <c r="J38"/>
      <c r="K38"/>
      <c r="L38"/>
      <c r="M38"/>
    </row>
    <row r="39" spans="1:20" x14ac:dyDescent="0.55000000000000004">
      <c r="J39"/>
      <c r="K39"/>
      <c r="L39"/>
      <c r="M39"/>
    </row>
    <row r="40" spans="1:20" x14ac:dyDescent="0.55000000000000004">
      <c r="J40"/>
      <c r="K40"/>
      <c r="L40"/>
      <c r="M40"/>
    </row>
    <row r="41" spans="1:20" x14ac:dyDescent="0.55000000000000004">
      <c r="J41"/>
      <c r="K41"/>
      <c r="L41"/>
      <c r="M41"/>
    </row>
    <row r="42" spans="1:20" x14ac:dyDescent="0.55000000000000004">
      <c r="J42"/>
      <c r="K42"/>
      <c r="L42"/>
      <c r="M42"/>
    </row>
    <row r="43" spans="1:20" x14ac:dyDescent="0.55000000000000004">
      <c r="J43"/>
      <c r="K43"/>
      <c r="L43"/>
      <c r="M43"/>
    </row>
    <row r="44" spans="1:20" x14ac:dyDescent="0.55000000000000004">
      <c r="J44"/>
      <c r="K44"/>
      <c r="L44"/>
      <c r="M44"/>
    </row>
    <row r="45" spans="1:20" x14ac:dyDescent="0.55000000000000004">
      <c r="J45"/>
      <c r="K45"/>
      <c r="L45"/>
      <c r="M45"/>
    </row>
    <row r="46" spans="1:20" x14ac:dyDescent="0.55000000000000004">
      <c r="J46"/>
      <c r="K46"/>
      <c r="L46"/>
      <c r="M46"/>
    </row>
    <row r="47" spans="1:20" x14ac:dyDescent="0.55000000000000004">
      <c r="J47"/>
      <c r="K47"/>
      <c r="L47"/>
      <c r="M47"/>
    </row>
    <row r="48" spans="1:20" x14ac:dyDescent="0.55000000000000004">
      <c r="J48"/>
      <c r="K48"/>
      <c r="L48"/>
      <c r="M48"/>
    </row>
    <row r="49" spans="10:13" x14ac:dyDescent="0.55000000000000004">
      <c r="J49"/>
      <c r="K49"/>
      <c r="L49"/>
      <c r="M49"/>
    </row>
    <row r="50" spans="10:13" x14ac:dyDescent="0.55000000000000004">
      <c r="J50"/>
      <c r="K50"/>
      <c r="L50"/>
      <c r="M50"/>
    </row>
    <row r="51" spans="10:13" x14ac:dyDescent="0.55000000000000004">
      <c r="J51"/>
      <c r="K51"/>
      <c r="L51"/>
      <c r="M51"/>
    </row>
  </sheetData>
  <mergeCells count="3">
    <mergeCell ref="Y3:AD3"/>
    <mergeCell ref="K4:P5"/>
    <mergeCell ref="AC5:AD5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Kovacic, Filip</dc:creator>
  <cp:lastModifiedBy>Kovacic, Filip</cp:lastModifiedBy>
  <dcterms:created xsi:type="dcterms:W3CDTF">2021-08-19T14:11:24Z</dcterms:created>
  <dcterms:modified xsi:type="dcterms:W3CDTF">2021-08-19T14:12:06Z</dcterms:modified>
</cp:coreProperties>
</file>