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2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buffyeldridge-thomas/Documents/PhD/Publications/Vinculin paper/Figures/SuppFigureA/FINAL/Data/"/>
    </mc:Choice>
  </mc:AlternateContent>
  <xr:revisionPtr revIDLastSave="0" documentId="13_ncr:1_{E8A1D53D-F5AE-794D-9020-BF2E4C7C00D5}" xr6:coauthVersionLast="47" xr6:coauthVersionMax="47" xr10:uidLastSave="{00000000-0000-0000-0000-000000000000}"/>
  <bookViews>
    <workbookView xWindow="3380" yWindow="3360" windowWidth="37560" windowHeight="24500" activeTab="4" xr2:uid="{E7B14C0F-0DDE-1749-ADBE-313D4B0913D2}"/>
  </bookViews>
  <sheets>
    <sheet name="Supp.Fig.8C" sheetId="11" r:id="rId1"/>
    <sheet name="Supp.Fig.8D" sheetId="12" r:id="rId2"/>
    <sheet name="Survival_raw numbers" sheetId="8" r:id="rId3"/>
    <sheet name="Survival_%" sheetId="13" r:id="rId4"/>
    <sheet name="Log rank test" sheetId="10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41" i="10" l="1"/>
  <c r="D41" i="10"/>
  <c r="H26" i="10"/>
  <c r="D26" i="10"/>
  <c r="L26" i="10"/>
  <c r="K26" i="10"/>
  <c r="J26" i="10"/>
  <c r="H18" i="10"/>
  <c r="D18" i="10"/>
  <c r="H3" i="10"/>
  <c r="D3" i="10"/>
  <c r="L4" i="10"/>
  <c r="L5" i="10"/>
  <c r="L6" i="10"/>
  <c r="L7" i="10"/>
  <c r="L8" i="10"/>
  <c r="L9" i="10"/>
  <c r="L10" i="10"/>
  <c r="L11" i="10"/>
  <c r="L12" i="10"/>
  <c r="L13" i="10"/>
  <c r="L14" i="10"/>
  <c r="L15" i="10"/>
  <c r="L16" i="10"/>
  <c r="L17" i="10"/>
  <c r="L3" i="10"/>
  <c r="K3" i="10"/>
  <c r="J3" i="10"/>
  <c r="D46" i="13"/>
  <c r="E46" i="13"/>
  <c r="F46" i="13"/>
  <c r="G46" i="13"/>
  <c r="H46" i="13"/>
  <c r="I46" i="13"/>
  <c r="J46" i="13"/>
  <c r="K46" i="13"/>
  <c r="L46" i="13"/>
  <c r="M46" i="13"/>
  <c r="N46" i="13"/>
  <c r="O46" i="13"/>
  <c r="P46" i="13"/>
  <c r="Q46" i="13"/>
  <c r="C46" i="13"/>
  <c r="C45" i="13"/>
  <c r="D38" i="13"/>
  <c r="E38" i="13"/>
  <c r="F38" i="13"/>
  <c r="G38" i="13"/>
  <c r="H38" i="13"/>
  <c r="I38" i="13"/>
  <c r="J38" i="13"/>
  <c r="K38" i="13"/>
  <c r="L38" i="13"/>
  <c r="M38" i="13"/>
  <c r="N38" i="13"/>
  <c r="O38" i="13"/>
  <c r="P38" i="13"/>
  <c r="Q38" i="13"/>
  <c r="C38" i="13"/>
  <c r="C37" i="13"/>
  <c r="D26" i="13"/>
  <c r="E26" i="13"/>
  <c r="F26" i="13"/>
  <c r="G26" i="13"/>
  <c r="H26" i="13"/>
  <c r="I26" i="13"/>
  <c r="J26" i="13"/>
  <c r="K26" i="13"/>
  <c r="L26" i="13"/>
  <c r="M26" i="13"/>
  <c r="N26" i="13"/>
  <c r="O26" i="13"/>
  <c r="P26" i="13"/>
  <c r="Q26" i="13"/>
  <c r="C26" i="13"/>
  <c r="C25" i="13"/>
  <c r="D17" i="13"/>
  <c r="E17" i="13"/>
  <c r="F17" i="13"/>
  <c r="G17" i="13"/>
  <c r="H17" i="13"/>
  <c r="I17" i="13"/>
  <c r="J17" i="13"/>
  <c r="K17" i="13"/>
  <c r="L17" i="13"/>
  <c r="M17" i="13"/>
  <c r="N17" i="13"/>
  <c r="O17" i="13"/>
  <c r="P17" i="13"/>
  <c r="Q17" i="13"/>
  <c r="C17" i="13"/>
  <c r="C16" i="13"/>
  <c r="K28" i="10" l="1"/>
  <c r="K29" i="10"/>
  <c r="L29" i="10" s="1"/>
  <c r="K30" i="10"/>
  <c r="K31" i="10"/>
  <c r="K32" i="10"/>
  <c r="L32" i="10" s="1"/>
  <c r="K33" i="10"/>
  <c r="K34" i="10"/>
  <c r="L34" i="10" s="1"/>
  <c r="K35" i="10"/>
  <c r="L35" i="10" s="1"/>
  <c r="D35" i="10" s="1"/>
  <c r="K36" i="10"/>
  <c r="L36" i="10" s="1"/>
  <c r="H36" i="10" s="1"/>
  <c r="K37" i="10"/>
  <c r="K38" i="10"/>
  <c r="K39" i="10"/>
  <c r="L39" i="10" s="1"/>
  <c r="K40" i="10"/>
  <c r="L40" i="10" s="1"/>
  <c r="K27" i="10"/>
  <c r="L27" i="10" s="1"/>
  <c r="J28" i="10"/>
  <c r="J29" i="10"/>
  <c r="J30" i="10"/>
  <c r="J31" i="10"/>
  <c r="L31" i="10" s="1"/>
  <c r="J32" i="10"/>
  <c r="J33" i="10"/>
  <c r="J34" i="10"/>
  <c r="J35" i="10"/>
  <c r="J36" i="10"/>
  <c r="J37" i="10"/>
  <c r="J38" i="10"/>
  <c r="J39" i="10"/>
  <c r="J40" i="10"/>
  <c r="J27" i="10"/>
  <c r="K5" i="10"/>
  <c r="K6" i="10"/>
  <c r="K7" i="10"/>
  <c r="K8" i="10"/>
  <c r="K9" i="10"/>
  <c r="K10" i="10"/>
  <c r="K11" i="10"/>
  <c r="K12" i="10"/>
  <c r="K13" i="10"/>
  <c r="K14" i="10"/>
  <c r="K15" i="10"/>
  <c r="K16" i="10"/>
  <c r="K17" i="10"/>
  <c r="K4" i="10"/>
  <c r="J5" i="10"/>
  <c r="J6" i="10"/>
  <c r="J7" i="10"/>
  <c r="J8" i="10"/>
  <c r="J9" i="10"/>
  <c r="J10" i="10"/>
  <c r="J11" i="10"/>
  <c r="J12" i="10"/>
  <c r="J13" i="10"/>
  <c r="J14" i="10"/>
  <c r="J15" i="10"/>
  <c r="J16" i="10"/>
  <c r="J17" i="10"/>
  <c r="J4" i="10"/>
  <c r="E45" i="13"/>
  <c r="F45" i="13"/>
  <c r="G45" i="13"/>
  <c r="H45" i="13"/>
  <c r="I45" i="13"/>
  <c r="J45" i="13"/>
  <c r="K45" i="13"/>
  <c r="L45" i="13"/>
  <c r="M45" i="13"/>
  <c r="N45" i="13"/>
  <c r="O45" i="13"/>
  <c r="P45" i="13"/>
  <c r="Q45" i="13"/>
  <c r="D45" i="13"/>
  <c r="E37" i="13"/>
  <c r="F37" i="13"/>
  <c r="G37" i="13"/>
  <c r="H37" i="13"/>
  <c r="I37" i="13"/>
  <c r="J37" i="13"/>
  <c r="K37" i="13"/>
  <c r="L37" i="13"/>
  <c r="M37" i="13"/>
  <c r="N37" i="13"/>
  <c r="O37" i="13"/>
  <c r="P37" i="13"/>
  <c r="Q37" i="13"/>
  <c r="D37" i="13"/>
  <c r="E25" i="13"/>
  <c r="F25" i="13"/>
  <c r="G25" i="13"/>
  <c r="H25" i="13"/>
  <c r="I25" i="13"/>
  <c r="J25" i="13"/>
  <c r="K25" i="13"/>
  <c r="L25" i="13"/>
  <c r="M25" i="13"/>
  <c r="N25" i="13"/>
  <c r="O25" i="13"/>
  <c r="P25" i="13"/>
  <c r="Q25" i="13"/>
  <c r="D25" i="13"/>
  <c r="E16" i="13"/>
  <c r="F16" i="13"/>
  <c r="G16" i="13"/>
  <c r="H16" i="13"/>
  <c r="I16" i="13"/>
  <c r="J16" i="13"/>
  <c r="K16" i="13"/>
  <c r="L16" i="13"/>
  <c r="M16" i="13"/>
  <c r="N16" i="13"/>
  <c r="O16" i="13"/>
  <c r="P16" i="13"/>
  <c r="Q16" i="13"/>
  <c r="D16" i="13"/>
  <c r="D34" i="10" l="1"/>
  <c r="H34" i="10"/>
  <c r="L37" i="10"/>
  <c r="L33" i="10"/>
  <c r="D4" i="10"/>
  <c r="L30" i="10"/>
  <c r="H30" i="10" s="1"/>
  <c r="L38" i="10"/>
  <c r="H38" i="10" s="1"/>
  <c r="L28" i="10"/>
  <c r="H31" i="10"/>
  <c r="D31" i="10"/>
  <c r="D33" i="10"/>
  <c r="H33" i="10"/>
  <c r="D32" i="10"/>
  <c r="H32" i="10"/>
  <c r="H27" i="10"/>
  <c r="D27" i="10"/>
  <c r="H29" i="10"/>
  <c r="D29" i="10"/>
  <c r="D40" i="10"/>
  <c r="H40" i="10"/>
  <c r="D28" i="10"/>
  <c r="H28" i="10"/>
  <c r="D39" i="10"/>
  <c r="H39" i="10"/>
  <c r="H37" i="10"/>
  <c r="D37" i="10"/>
  <c r="D36" i="10"/>
  <c r="H35" i="10"/>
  <c r="D8" i="10"/>
  <c r="H6" i="10"/>
  <c r="H4" i="10"/>
  <c r="H10" i="10"/>
  <c r="D9" i="10"/>
  <c r="H7" i="10"/>
  <c r="D17" i="10"/>
  <c r="D5" i="10"/>
  <c r="H16" i="10"/>
  <c r="H15" i="10"/>
  <c r="H14" i="10"/>
  <c r="D13" i="10"/>
  <c r="D12" i="10"/>
  <c r="D11" i="10"/>
  <c r="H9" i="10"/>
  <c r="H5" i="10"/>
  <c r="D38" i="10" l="1"/>
  <c r="D30" i="10"/>
  <c r="H8" i="10"/>
  <c r="D16" i="10"/>
  <c r="H17" i="10"/>
  <c r="D6" i="10"/>
  <c r="D10" i="10"/>
  <c r="D7" i="10"/>
  <c r="H13" i="10"/>
  <c r="D14" i="10"/>
  <c r="D15" i="10"/>
  <c r="H11" i="10"/>
  <c r="H12" i="10"/>
  <c r="G41" i="10" l="1"/>
  <c r="C41" i="10"/>
  <c r="G18" i="10"/>
  <c r="C18" i="10"/>
  <c r="D19" i="10" l="1"/>
  <c r="H19" i="10"/>
  <c r="D42" i="10" l="1"/>
  <c r="H42" i="10"/>
  <c r="D21" i="10"/>
  <c r="D44" i="10" l="1"/>
</calcChain>
</file>

<file path=xl/sharedStrings.xml><?xml version="1.0" encoding="utf-8"?>
<sst xmlns="http://schemas.openxmlformats.org/spreadsheetml/2006/main" count="241" uniqueCount="94">
  <si>
    <t>Day 7</t>
  </si>
  <si>
    <t>Day 14</t>
  </si>
  <si>
    <t>Day 18</t>
  </si>
  <si>
    <t>Day 25</t>
  </si>
  <si>
    <t>Day 28</t>
  </si>
  <si>
    <t>CONTINUOUSLY FED</t>
  </si>
  <si>
    <t>Day 5</t>
  </si>
  <si>
    <t>Day 6</t>
  </si>
  <si>
    <t>Day 8</t>
  </si>
  <si>
    <t>Day 9</t>
  </si>
  <si>
    <t>Day 10</t>
  </si>
  <si>
    <t>Day 11</t>
  </si>
  <si>
    <t>Day 12</t>
  </si>
  <si>
    <t>Day 13</t>
  </si>
  <si>
    <t>Day 15</t>
  </si>
  <si>
    <t>Day 16</t>
  </si>
  <si>
    <t>Day 17</t>
  </si>
  <si>
    <t>Day 21</t>
  </si>
  <si>
    <t>Vial 2</t>
  </si>
  <si>
    <t>Vial 3</t>
  </si>
  <si>
    <t>Vial 4</t>
  </si>
  <si>
    <t>Vial 5</t>
  </si>
  <si>
    <t>Vial 6</t>
  </si>
  <si>
    <t>Vial 7</t>
  </si>
  <si>
    <t>Vial 8</t>
  </si>
  <si>
    <t>Vial 9</t>
  </si>
  <si>
    <t>Vial 10</t>
  </si>
  <si>
    <t>Vial 11</t>
  </si>
  <si>
    <t>Vial 12</t>
  </si>
  <si>
    <t>Vial 13</t>
  </si>
  <si>
    <t>Vial 14</t>
  </si>
  <si>
    <t>Vial 15</t>
  </si>
  <si>
    <t>Vial 16</t>
  </si>
  <si>
    <t>Vial 17</t>
  </si>
  <si>
    <t>Vial 18</t>
  </si>
  <si>
    <t>Vial 21</t>
  </si>
  <si>
    <t>Vial 22</t>
  </si>
  <si>
    <t>Vial 24</t>
  </si>
  <si>
    <t>Vial 25</t>
  </si>
  <si>
    <t>Vial 26</t>
  </si>
  <si>
    <t>vinc102.1</t>
  </si>
  <si>
    <t>Vial 19</t>
  </si>
  <si>
    <t xml:space="preserve">Day </t>
  </si>
  <si>
    <t xml:space="preserve">vinc102.1 </t>
  </si>
  <si>
    <t>Flies alive</t>
  </si>
  <si>
    <t>Deaths</t>
  </si>
  <si>
    <t>Expected deaths (no. flies x risk)</t>
  </si>
  <si>
    <t>Total flies alive</t>
  </si>
  <si>
    <t>Total deaths</t>
  </si>
  <si>
    <t xml:space="preserve">Risk of death </t>
  </si>
  <si>
    <t>TOTAL</t>
  </si>
  <si>
    <t>(O-E)2/E</t>
  </si>
  <si>
    <t>Degrees of freedom (number of groups minus 1)</t>
  </si>
  <si>
    <t>0.05 = 3.94</t>
  </si>
  <si>
    <t>No significant difference</t>
  </si>
  <si>
    <t>FED-STARVED-FED</t>
  </si>
  <si>
    <t xml:space="preserve">Supplementary Figure 8 </t>
  </si>
  <si>
    <r>
      <t>vinc</t>
    </r>
    <r>
      <rPr>
        <b/>
        <i/>
        <vertAlign val="superscript"/>
        <sz val="12"/>
        <rFont val="Arial"/>
        <family val="2"/>
      </rPr>
      <t>102.1</t>
    </r>
    <r>
      <rPr>
        <b/>
        <i/>
        <sz val="12"/>
        <rFont val="Arial"/>
        <family val="2"/>
      </rPr>
      <t>,</t>
    </r>
    <r>
      <rPr>
        <b/>
        <sz val="12"/>
        <rFont val="Arial"/>
        <family val="2"/>
      </rPr>
      <t xml:space="preserve"> 7 days fed</t>
    </r>
  </si>
  <si>
    <t>Supplementary Figure 8D</t>
  </si>
  <si>
    <t>Gut length (mm)</t>
  </si>
  <si>
    <t>Gut width (𝛍m)</t>
  </si>
  <si>
    <r>
      <t>vinc</t>
    </r>
    <r>
      <rPr>
        <b/>
        <i/>
        <vertAlign val="superscript"/>
        <sz val="12"/>
        <rFont val="Arial"/>
        <family val="2"/>
      </rPr>
      <t>102.1</t>
    </r>
    <r>
      <rPr>
        <b/>
        <i/>
        <sz val="12"/>
        <rFont val="Arial"/>
        <family val="2"/>
      </rPr>
      <t>,</t>
    </r>
    <r>
      <rPr>
        <b/>
        <sz val="12"/>
        <rFont val="Arial"/>
        <family val="2"/>
      </rPr>
      <t xml:space="preserve"> 14 days fed</t>
    </r>
  </si>
  <si>
    <t xml:space="preserve">Day 14 </t>
  </si>
  <si>
    <r>
      <t>vinc</t>
    </r>
    <r>
      <rPr>
        <b/>
        <i/>
        <vertAlign val="superscript"/>
        <sz val="12"/>
        <rFont val="Arial"/>
        <family val="2"/>
      </rPr>
      <t>102.1</t>
    </r>
    <r>
      <rPr>
        <b/>
        <i/>
        <sz val="12"/>
        <rFont val="Arial"/>
        <family val="2"/>
      </rPr>
      <t>,</t>
    </r>
    <r>
      <rPr>
        <b/>
        <sz val="12"/>
        <rFont val="Arial"/>
        <family val="2"/>
      </rPr>
      <t xml:space="preserve"> 7 days fed</t>
    </r>
    <r>
      <rPr>
        <b/>
        <i/>
        <sz val="12"/>
        <rFont val="Arial"/>
        <family val="2"/>
      </rPr>
      <t xml:space="preserve">, </t>
    </r>
    <r>
      <rPr>
        <b/>
        <sz val="12"/>
        <rFont val="Arial"/>
        <family val="2"/>
      </rPr>
      <t>7 days starved</t>
    </r>
  </si>
  <si>
    <r>
      <t>vinc</t>
    </r>
    <r>
      <rPr>
        <b/>
        <i/>
        <vertAlign val="superscript"/>
        <sz val="12"/>
        <rFont val="Arial"/>
        <family val="2"/>
      </rPr>
      <t>102.1</t>
    </r>
    <r>
      <rPr>
        <b/>
        <i/>
        <sz val="12"/>
        <rFont val="Arial"/>
        <family val="2"/>
      </rPr>
      <t>,</t>
    </r>
    <r>
      <rPr>
        <b/>
        <sz val="12"/>
        <rFont val="Arial"/>
        <family val="2"/>
      </rPr>
      <t xml:space="preserve"> 18 days fed</t>
    </r>
  </si>
  <si>
    <r>
      <t>vinc</t>
    </r>
    <r>
      <rPr>
        <b/>
        <i/>
        <vertAlign val="superscript"/>
        <sz val="12"/>
        <rFont val="Arial"/>
        <family val="2"/>
      </rPr>
      <t>102.1</t>
    </r>
    <r>
      <rPr>
        <b/>
        <i/>
        <sz val="12"/>
        <rFont val="Arial"/>
        <family val="2"/>
      </rPr>
      <t>,</t>
    </r>
    <r>
      <rPr>
        <b/>
        <sz val="12"/>
        <rFont val="Arial"/>
        <family val="2"/>
      </rPr>
      <t xml:space="preserve"> 7 days fed</t>
    </r>
    <r>
      <rPr>
        <b/>
        <i/>
        <sz val="12"/>
        <rFont val="Arial"/>
        <family val="2"/>
      </rPr>
      <t xml:space="preserve">, </t>
    </r>
    <r>
      <rPr>
        <b/>
        <sz val="12"/>
        <rFont val="Arial"/>
        <family val="2"/>
      </rPr>
      <t>7 days starved</t>
    </r>
    <r>
      <rPr>
        <b/>
        <i/>
        <sz val="12"/>
        <rFont val="Arial"/>
        <family val="2"/>
      </rPr>
      <t xml:space="preserve">, </t>
    </r>
    <r>
      <rPr>
        <b/>
        <sz val="12"/>
        <rFont val="Arial"/>
        <family val="2"/>
      </rPr>
      <t>4 days refed</t>
    </r>
  </si>
  <si>
    <r>
      <t>vinc</t>
    </r>
    <r>
      <rPr>
        <b/>
        <i/>
        <vertAlign val="superscript"/>
        <sz val="12"/>
        <rFont val="Arial"/>
        <family val="2"/>
      </rPr>
      <t>102.1</t>
    </r>
    <r>
      <rPr>
        <b/>
        <i/>
        <sz val="12"/>
        <rFont val="Arial"/>
        <family val="2"/>
      </rPr>
      <t>,</t>
    </r>
    <r>
      <rPr>
        <b/>
        <sz val="12"/>
        <rFont val="Arial"/>
        <family val="2"/>
      </rPr>
      <t xml:space="preserve"> 21 days fed</t>
    </r>
  </si>
  <si>
    <r>
      <t>vinc</t>
    </r>
    <r>
      <rPr>
        <b/>
        <i/>
        <vertAlign val="superscript"/>
        <sz val="12"/>
        <rFont val="Arial"/>
        <family val="2"/>
      </rPr>
      <t>102.1</t>
    </r>
    <r>
      <rPr>
        <b/>
        <i/>
        <sz val="12"/>
        <rFont val="Arial"/>
        <family val="2"/>
      </rPr>
      <t>,</t>
    </r>
    <r>
      <rPr>
        <b/>
        <sz val="12"/>
        <rFont val="Arial"/>
        <family val="2"/>
      </rPr>
      <t xml:space="preserve"> 7 days fed</t>
    </r>
    <r>
      <rPr>
        <b/>
        <i/>
        <sz val="12"/>
        <rFont val="Arial"/>
        <family val="2"/>
      </rPr>
      <t xml:space="preserve">, </t>
    </r>
    <r>
      <rPr>
        <b/>
        <sz val="12"/>
        <rFont val="Arial"/>
        <family val="2"/>
      </rPr>
      <t>7 days starved</t>
    </r>
    <r>
      <rPr>
        <b/>
        <i/>
        <sz val="12"/>
        <rFont val="Arial"/>
        <family val="2"/>
      </rPr>
      <t xml:space="preserve">, </t>
    </r>
    <r>
      <rPr>
        <b/>
        <sz val="12"/>
        <rFont val="Arial"/>
        <family val="2"/>
      </rPr>
      <t>7 days refed</t>
    </r>
  </si>
  <si>
    <r>
      <t>vinc</t>
    </r>
    <r>
      <rPr>
        <b/>
        <i/>
        <vertAlign val="superscript"/>
        <sz val="12"/>
        <rFont val="Arial"/>
        <family val="2"/>
      </rPr>
      <t>102.1</t>
    </r>
    <r>
      <rPr>
        <b/>
        <i/>
        <sz val="12"/>
        <rFont val="Arial"/>
        <family val="2"/>
      </rPr>
      <t>,</t>
    </r>
    <r>
      <rPr>
        <b/>
        <sz val="12"/>
        <rFont val="Arial"/>
        <family val="2"/>
      </rPr>
      <t xml:space="preserve"> 25 days fed</t>
    </r>
  </si>
  <si>
    <r>
      <t>vinc</t>
    </r>
    <r>
      <rPr>
        <b/>
        <i/>
        <vertAlign val="superscript"/>
        <sz val="12"/>
        <rFont val="Arial"/>
        <family val="2"/>
      </rPr>
      <t>102.1</t>
    </r>
    <r>
      <rPr>
        <b/>
        <i/>
        <sz val="12"/>
        <rFont val="Arial"/>
        <family val="2"/>
      </rPr>
      <t>,</t>
    </r>
    <r>
      <rPr>
        <b/>
        <sz val="12"/>
        <rFont val="Arial"/>
        <family val="2"/>
      </rPr>
      <t xml:space="preserve"> 7 days fed</t>
    </r>
    <r>
      <rPr>
        <b/>
        <i/>
        <sz val="12"/>
        <rFont val="Arial"/>
        <family val="2"/>
      </rPr>
      <t xml:space="preserve">, </t>
    </r>
    <r>
      <rPr>
        <b/>
        <sz val="12"/>
        <rFont val="Arial"/>
        <family val="2"/>
      </rPr>
      <t>7 days starved</t>
    </r>
    <r>
      <rPr>
        <b/>
        <i/>
        <sz val="12"/>
        <rFont val="Arial"/>
        <family val="2"/>
      </rPr>
      <t xml:space="preserve">, </t>
    </r>
    <r>
      <rPr>
        <b/>
        <sz val="12"/>
        <rFont val="Arial"/>
        <family val="2"/>
      </rPr>
      <t>11 days refed</t>
    </r>
  </si>
  <si>
    <r>
      <t>vinc</t>
    </r>
    <r>
      <rPr>
        <b/>
        <i/>
        <vertAlign val="superscript"/>
        <sz val="12"/>
        <rFont val="Arial"/>
        <family val="2"/>
      </rPr>
      <t>102.1</t>
    </r>
    <r>
      <rPr>
        <b/>
        <i/>
        <sz val="12"/>
        <rFont val="Arial"/>
        <family val="2"/>
      </rPr>
      <t>,</t>
    </r>
    <r>
      <rPr>
        <b/>
        <sz val="12"/>
        <rFont val="Arial"/>
        <family val="2"/>
      </rPr>
      <t xml:space="preserve"> 28 days fed</t>
    </r>
  </si>
  <si>
    <r>
      <t>vinc</t>
    </r>
    <r>
      <rPr>
        <b/>
        <i/>
        <vertAlign val="superscript"/>
        <sz val="12"/>
        <rFont val="Arial"/>
        <family val="2"/>
      </rPr>
      <t>102.1</t>
    </r>
    <r>
      <rPr>
        <b/>
        <i/>
        <sz val="12"/>
        <rFont val="Arial"/>
        <family val="2"/>
      </rPr>
      <t>,</t>
    </r>
    <r>
      <rPr>
        <b/>
        <sz val="12"/>
        <rFont val="Arial"/>
        <family val="2"/>
      </rPr>
      <t xml:space="preserve"> 7 days fed</t>
    </r>
    <r>
      <rPr>
        <b/>
        <i/>
        <sz val="12"/>
        <rFont val="Arial"/>
        <family val="2"/>
      </rPr>
      <t xml:space="preserve">, </t>
    </r>
    <r>
      <rPr>
        <b/>
        <sz val="12"/>
        <rFont val="Arial"/>
        <family val="2"/>
      </rPr>
      <t>7 days starved</t>
    </r>
    <r>
      <rPr>
        <b/>
        <i/>
        <sz val="12"/>
        <rFont val="Arial"/>
        <family val="2"/>
      </rPr>
      <t xml:space="preserve">, </t>
    </r>
    <r>
      <rPr>
        <b/>
        <sz val="12"/>
        <rFont val="Arial"/>
        <family val="2"/>
      </rPr>
      <t>14 days refed</t>
    </r>
  </si>
  <si>
    <t>Continuously fed</t>
  </si>
  <si>
    <t>(fed)</t>
  </si>
  <si>
    <t>(water/fed)</t>
  </si>
  <si>
    <t>Fed-starved-refed</t>
  </si>
  <si>
    <t>TOTAL FLIES</t>
  </si>
  <si>
    <t>% SURVIVAL</t>
  </si>
  <si>
    <r>
      <rPr>
        <b/>
        <i/>
        <sz val="12"/>
        <color theme="1"/>
        <rFont val="Arial"/>
        <family val="2"/>
      </rPr>
      <t>yw</t>
    </r>
    <r>
      <rPr>
        <b/>
        <sz val="12"/>
        <color theme="1"/>
        <rFont val="Arial"/>
        <family val="2"/>
      </rPr>
      <t>, 7 days fed</t>
    </r>
  </si>
  <si>
    <r>
      <rPr>
        <b/>
        <i/>
        <sz val="12"/>
        <color theme="1"/>
        <rFont val="Arial"/>
        <family val="2"/>
      </rPr>
      <t>yw</t>
    </r>
    <r>
      <rPr>
        <b/>
        <sz val="12"/>
        <color theme="1"/>
        <rFont val="Arial"/>
        <family val="2"/>
      </rPr>
      <t>, 14 days fed</t>
    </r>
  </si>
  <si>
    <r>
      <t>yw</t>
    </r>
    <r>
      <rPr>
        <b/>
        <sz val="12"/>
        <color rgb="FF000000"/>
        <rFont val="Arial"/>
        <family val="2"/>
      </rPr>
      <t>, 7 days fed</t>
    </r>
    <r>
      <rPr>
        <b/>
        <i/>
        <sz val="12"/>
        <color rgb="FF000000"/>
        <rFont val="Arial"/>
        <family val="2"/>
      </rPr>
      <t xml:space="preserve">, </t>
    </r>
    <r>
      <rPr>
        <b/>
        <sz val="12"/>
        <color rgb="FF000000"/>
        <rFont val="Arial"/>
        <family val="2"/>
      </rPr>
      <t>7 days starved</t>
    </r>
  </si>
  <si>
    <r>
      <rPr>
        <b/>
        <i/>
        <sz val="12"/>
        <color theme="1"/>
        <rFont val="Arial"/>
        <family val="2"/>
      </rPr>
      <t>yw</t>
    </r>
    <r>
      <rPr>
        <b/>
        <sz val="12"/>
        <color theme="1"/>
        <rFont val="Arial"/>
        <family val="2"/>
      </rPr>
      <t>, 18 days fed</t>
    </r>
  </si>
  <si>
    <r>
      <t>yw</t>
    </r>
    <r>
      <rPr>
        <b/>
        <sz val="12"/>
        <color rgb="FF000000"/>
        <rFont val="Arial"/>
        <family val="2"/>
      </rPr>
      <t>, 7 days fed</t>
    </r>
    <r>
      <rPr>
        <b/>
        <i/>
        <sz val="12"/>
        <color rgb="FF000000"/>
        <rFont val="Arial"/>
        <family val="2"/>
      </rPr>
      <t xml:space="preserve">, </t>
    </r>
    <r>
      <rPr>
        <b/>
        <sz val="12"/>
        <color rgb="FF000000"/>
        <rFont val="Arial"/>
        <family val="2"/>
      </rPr>
      <t>7 days starved</t>
    </r>
    <r>
      <rPr>
        <b/>
        <i/>
        <sz val="12"/>
        <color rgb="FF000000"/>
        <rFont val="Arial"/>
        <family val="2"/>
      </rPr>
      <t xml:space="preserve">, </t>
    </r>
    <r>
      <rPr>
        <b/>
        <sz val="12"/>
        <color rgb="FF000000"/>
        <rFont val="Arial"/>
        <family val="2"/>
      </rPr>
      <t>4 days refed</t>
    </r>
  </si>
  <si>
    <r>
      <rPr>
        <b/>
        <i/>
        <sz val="12"/>
        <color theme="1"/>
        <rFont val="Arial"/>
        <family val="2"/>
      </rPr>
      <t>yw</t>
    </r>
    <r>
      <rPr>
        <b/>
        <sz val="12"/>
        <color theme="1"/>
        <rFont val="Arial"/>
        <family val="2"/>
      </rPr>
      <t>, 21 days fed</t>
    </r>
  </si>
  <si>
    <r>
      <t>yw</t>
    </r>
    <r>
      <rPr>
        <b/>
        <sz val="12"/>
        <color rgb="FF000000"/>
        <rFont val="Arial"/>
        <family val="2"/>
      </rPr>
      <t>, 7 days fed</t>
    </r>
    <r>
      <rPr>
        <b/>
        <i/>
        <sz val="12"/>
        <color rgb="FF000000"/>
        <rFont val="Arial"/>
        <family val="2"/>
      </rPr>
      <t xml:space="preserve">, </t>
    </r>
    <r>
      <rPr>
        <b/>
        <sz val="12"/>
        <color rgb="FF000000"/>
        <rFont val="Arial"/>
        <family val="2"/>
      </rPr>
      <t>7 days starved</t>
    </r>
    <r>
      <rPr>
        <b/>
        <i/>
        <sz val="12"/>
        <color rgb="FF000000"/>
        <rFont val="Arial"/>
        <family val="2"/>
      </rPr>
      <t xml:space="preserve">, </t>
    </r>
    <r>
      <rPr>
        <b/>
        <sz val="12"/>
        <color rgb="FF000000"/>
        <rFont val="Arial"/>
        <family val="2"/>
      </rPr>
      <t>7 days refed</t>
    </r>
  </si>
  <si>
    <r>
      <rPr>
        <b/>
        <i/>
        <sz val="12"/>
        <color theme="1"/>
        <rFont val="Arial"/>
        <family val="2"/>
      </rPr>
      <t>yw</t>
    </r>
    <r>
      <rPr>
        <b/>
        <sz val="12"/>
        <color theme="1"/>
        <rFont val="Arial"/>
        <family val="2"/>
      </rPr>
      <t>, 25 days fed</t>
    </r>
  </si>
  <si>
    <r>
      <t>yw</t>
    </r>
    <r>
      <rPr>
        <b/>
        <sz val="12"/>
        <color rgb="FF000000"/>
        <rFont val="Arial"/>
        <family val="2"/>
      </rPr>
      <t>, 7 days fed</t>
    </r>
    <r>
      <rPr>
        <b/>
        <i/>
        <sz val="12"/>
        <color rgb="FF000000"/>
        <rFont val="Arial"/>
        <family val="2"/>
      </rPr>
      <t xml:space="preserve">, </t>
    </r>
    <r>
      <rPr>
        <b/>
        <sz val="12"/>
        <color rgb="FF000000"/>
        <rFont val="Arial"/>
        <family val="2"/>
      </rPr>
      <t>7 days starved</t>
    </r>
    <r>
      <rPr>
        <b/>
        <i/>
        <sz val="12"/>
        <color rgb="FF000000"/>
        <rFont val="Arial"/>
        <family val="2"/>
      </rPr>
      <t xml:space="preserve">, </t>
    </r>
    <r>
      <rPr>
        <b/>
        <sz val="12"/>
        <color rgb="FF000000"/>
        <rFont val="Arial"/>
        <family val="2"/>
      </rPr>
      <t>11 days refed</t>
    </r>
  </si>
  <si>
    <r>
      <rPr>
        <b/>
        <i/>
        <sz val="12"/>
        <color theme="1"/>
        <rFont val="Arial"/>
        <family val="2"/>
      </rPr>
      <t>yw</t>
    </r>
    <r>
      <rPr>
        <b/>
        <sz val="12"/>
        <color theme="1"/>
        <rFont val="Arial"/>
        <family val="2"/>
      </rPr>
      <t>, 28 days fed</t>
    </r>
  </si>
  <si>
    <r>
      <t>yw</t>
    </r>
    <r>
      <rPr>
        <b/>
        <sz val="12"/>
        <color rgb="FF000000"/>
        <rFont val="Arial"/>
        <family val="2"/>
      </rPr>
      <t>, 7 days fed</t>
    </r>
    <r>
      <rPr>
        <b/>
        <i/>
        <sz val="12"/>
        <color rgb="FF000000"/>
        <rFont val="Arial"/>
        <family val="2"/>
      </rPr>
      <t xml:space="preserve">, </t>
    </r>
    <r>
      <rPr>
        <b/>
        <sz val="12"/>
        <color rgb="FF000000"/>
        <rFont val="Arial"/>
        <family val="2"/>
      </rPr>
      <t>7 days starved</t>
    </r>
    <r>
      <rPr>
        <b/>
        <i/>
        <sz val="12"/>
        <color rgb="FF000000"/>
        <rFont val="Arial"/>
        <family val="2"/>
      </rPr>
      <t xml:space="preserve">, </t>
    </r>
    <r>
      <rPr>
        <b/>
        <sz val="12"/>
        <color rgb="FF000000"/>
        <rFont val="Arial"/>
        <family val="2"/>
      </rPr>
      <t>14 days refed</t>
    </r>
  </si>
  <si>
    <r>
      <t xml:space="preserve">CONTROL </t>
    </r>
    <r>
      <rPr>
        <b/>
        <i/>
        <sz val="12"/>
        <color rgb="FF000000"/>
        <rFont val="Arial"/>
        <family val="2"/>
      </rPr>
      <t>yw</t>
    </r>
  </si>
  <si>
    <r>
      <t xml:space="preserve">CONTROL </t>
    </r>
    <r>
      <rPr>
        <b/>
        <i/>
        <sz val="12"/>
        <color theme="1"/>
        <rFont val="Arial"/>
        <family val="2"/>
      </rPr>
      <t>yw</t>
    </r>
  </si>
  <si>
    <r>
      <t>χ</t>
    </r>
    <r>
      <rPr>
        <b/>
        <sz val="10.15"/>
        <color rgb="FF000000"/>
        <rFont val="Arial"/>
        <family val="2"/>
      </rPr>
      <t>2</t>
    </r>
  </si>
  <si>
    <t>Significant difference ***</t>
  </si>
  <si>
    <t>Day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</si>
</sst>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2"/>
      <color theme="1"/>
      <name val="Calibri"/>
      <family val="2"/>
      <scheme val="minor"/>
    </font>
    <font>
      <b/>
      <i/>
      <sz val="12"/>
      <name val="Arial"/>
      <family val="2"/>
    </font>
    <font>
      <b/>
      <i/>
      <vertAlign val="superscript"/>
      <sz val="12"/>
      <name val="Arial"/>
      <family val="2"/>
    </font>
    <font>
      <b/>
      <sz val="12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i/>
      <sz val="12"/>
      <color theme="1"/>
      <name val="Arial"/>
      <family val="2"/>
    </font>
    <font>
      <b/>
      <i/>
      <sz val="12"/>
      <color rgb="FF000000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sz val="12"/>
      <color rgb="FFFF0000"/>
      <name val="Arial"/>
      <family val="2"/>
    </font>
    <font>
      <b/>
      <sz val="16"/>
      <color rgb="FF000000"/>
      <name val="Arial"/>
      <family val="2"/>
    </font>
    <font>
      <b/>
      <sz val="10.15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ED7D31"/>
        <bgColor rgb="FF000000"/>
      </patternFill>
    </fill>
    <fill>
      <patternFill patternType="solid">
        <fgColor rgb="FF00B0F0"/>
        <bgColor rgb="FF000000"/>
      </patternFill>
    </fill>
    <fill>
      <patternFill patternType="solid">
        <fgColor theme="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1" xfId="0" applyFont="1" applyBorder="1" applyAlignment="1">
      <alignment horizontal="left"/>
    </xf>
    <xf numFmtId="0" fontId="4" fillId="0" borderId="0" xfId="0" applyFont="1"/>
    <xf numFmtId="0" fontId="4" fillId="0" borderId="0" xfId="0" applyFont="1" applyAlignment="1">
      <alignment horizontal="left"/>
    </xf>
    <xf numFmtId="0" fontId="5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4" fillId="0" borderId="1" xfId="0" applyFont="1" applyBorder="1"/>
    <xf numFmtId="0" fontId="9" fillId="0" borderId="0" xfId="0" applyFont="1"/>
    <xf numFmtId="0" fontId="8" fillId="2" borderId="0" xfId="0" applyFont="1" applyFill="1"/>
    <xf numFmtId="0" fontId="9" fillId="2" borderId="0" xfId="0" applyFont="1" applyFill="1" applyAlignment="1">
      <alignment horizontal="center"/>
    </xf>
    <xf numFmtId="14" fontId="4" fillId="4" borderId="0" xfId="0" applyNumberFormat="1" applyFont="1" applyFill="1" applyAlignment="1">
      <alignment horizontal="center"/>
    </xf>
    <xf numFmtId="0" fontId="4" fillId="0" borderId="0" xfId="0" applyFont="1" applyFill="1"/>
    <xf numFmtId="0" fontId="9" fillId="0" borderId="0" xfId="0" applyFont="1" applyAlignment="1">
      <alignment vertical="center"/>
    </xf>
    <xf numFmtId="0" fontId="8" fillId="0" borderId="0" xfId="0" applyFont="1"/>
    <xf numFmtId="0" fontId="10" fillId="0" borderId="0" xfId="0" applyFont="1"/>
    <xf numFmtId="0" fontId="7" fillId="3" borderId="0" xfId="0" applyFont="1" applyFill="1"/>
    <xf numFmtId="0" fontId="9" fillId="3" borderId="0" xfId="0" applyFont="1" applyFill="1"/>
    <xf numFmtId="0" fontId="4" fillId="0" borderId="0" xfId="0" applyFont="1" applyAlignment="1">
      <alignment horizontal="center" vertical="center"/>
    </xf>
    <xf numFmtId="0" fontId="5" fillId="0" borderId="0" xfId="0" applyFont="1"/>
    <xf numFmtId="0" fontId="6" fillId="0" borderId="0" xfId="0" applyFont="1"/>
    <xf numFmtId="0" fontId="11" fillId="0" borderId="0" xfId="0" applyFont="1"/>
    <xf numFmtId="0" fontId="5" fillId="0" borderId="1" xfId="0" applyFont="1" applyBorder="1" applyAlignment="1">
      <alignment horizontal="center"/>
    </xf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D08371-AADF-354D-8D48-5AA9D70E982A}">
  <dimension ref="A1:AB26"/>
  <sheetViews>
    <sheetView workbookViewId="0">
      <selection activeCell="L53" sqref="L53"/>
    </sheetView>
  </sheetViews>
  <sheetFormatPr baseColWidth="10" defaultRowHeight="16" x14ac:dyDescent="0.2"/>
  <cols>
    <col min="1" max="1" width="10.83203125" style="2"/>
    <col min="2" max="2" width="15" style="2" bestFit="1" customWidth="1"/>
    <col min="3" max="3" width="20.5" style="2" bestFit="1" customWidth="1"/>
    <col min="4" max="4" width="2.1640625" style="2" customWidth="1"/>
    <col min="5" max="5" width="16.33203125" style="2" bestFit="1" customWidth="1"/>
    <col min="6" max="6" width="21.83203125" style="2" bestFit="1" customWidth="1"/>
    <col min="7" max="7" width="31.33203125" style="2" bestFit="1" customWidth="1"/>
    <col min="8" max="8" width="36.5" style="2" bestFit="1" customWidth="1"/>
    <col min="9" max="9" width="2" style="2" customWidth="1"/>
    <col min="10" max="10" width="16.33203125" style="2" bestFit="1" customWidth="1"/>
    <col min="11" max="11" width="21.83203125" style="2" bestFit="1" customWidth="1"/>
    <col min="12" max="12" width="45" style="2" bestFit="1" customWidth="1"/>
    <col min="13" max="13" width="50.1640625" style="2" bestFit="1" customWidth="1"/>
    <col min="14" max="14" width="1.5" style="2" customWidth="1"/>
    <col min="15" max="15" width="16.33203125" style="2" bestFit="1" customWidth="1"/>
    <col min="16" max="16" width="21.83203125" style="2" bestFit="1" customWidth="1"/>
    <col min="17" max="17" width="45" style="2" bestFit="1" customWidth="1"/>
    <col min="18" max="18" width="51.33203125" style="2" bestFit="1" customWidth="1"/>
    <col min="19" max="19" width="2" style="2" customWidth="1"/>
    <col min="20" max="20" width="16.33203125" style="2" bestFit="1" customWidth="1"/>
    <col min="21" max="21" width="21.83203125" style="2" bestFit="1" customWidth="1"/>
    <col min="22" max="22" width="46.1640625" style="2" bestFit="1" customWidth="1"/>
    <col min="23" max="23" width="51.33203125" style="2" bestFit="1" customWidth="1"/>
    <col min="24" max="24" width="1.6640625" style="2" customWidth="1"/>
    <col min="25" max="25" width="16.33203125" style="2" bestFit="1" customWidth="1"/>
    <col min="26" max="26" width="21.83203125" style="2" bestFit="1" customWidth="1"/>
    <col min="27" max="27" width="46.1640625" style="2" bestFit="1" customWidth="1"/>
    <col min="28" max="28" width="51.33203125" style="2" bestFit="1" customWidth="1"/>
    <col min="29" max="16384" width="10.83203125" style="2"/>
  </cols>
  <sheetData>
    <row r="1" spans="1:28" x14ac:dyDescent="0.2">
      <c r="A1" s="2" t="s">
        <v>56</v>
      </c>
    </row>
    <row r="3" spans="1:28" x14ac:dyDescent="0.2">
      <c r="B3" s="21" t="s">
        <v>60</v>
      </c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</row>
    <row r="5" spans="1:28" x14ac:dyDescent="0.2">
      <c r="B5" s="21" t="s">
        <v>0</v>
      </c>
      <c r="C5" s="21"/>
      <c r="E5" s="21" t="s">
        <v>62</v>
      </c>
      <c r="F5" s="21"/>
      <c r="G5" s="21"/>
      <c r="H5" s="21"/>
      <c r="J5" s="21" t="s">
        <v>2</v>
      </c>
      <c r="K5" s="21"/>
      <c r="L5" s="21"/>
      <c r="M5" s="21"/>
      <c r="O5" s="21" t="s">
        <v>17</v>
      </c>
      <c r="P5" s="21"/>
      <c r="Q5" s="21"/>
      <c r="R5" s="21"/>
      <c r="T5" s="21" t="s">
        <v>3</v>
      </c>
      <c r="U5" s="21"/>
      <c r="V5" s="21"/>
      <c r="W5" s="21"/>
      <c r="Y5" s="21" t="s">
        <v>4</v>
      </c>
      <c r="Z5" s="21"/>
      <c r="AA5" s="21"/>
      <c r="AB5" s="21"/>
    </row>
    <row r="6" spans="1:28" s="3" customFormat="1" ht="18" x14ac:dyDescent="0.2">
      <c r="B6" s="4" t="s">
        <v>78</v>
      </c>
      <c r="C6" s="1" t="s">
        <v>57</v>
      </c>
      <c r="E6" s="4" t="s">
        <v>79</v>
      </c>
      <c r="F6" s="1" t="s">
        <v>61</v>
      </c>
      <c r="G6" s="5" t="s">
        <v>80</v>
      </c>
      <c r="H6" s="1" t="s">
        <v>63</v>
      </c>
      <c r="J6" s="4" t="s">
        <v>81</v>
      </c>
      <c r="K6" s="1" t="s">
        <v>64</v>
      </c>
      <c r="L6" s="5" t="s">
        <v>82</v>
      </c>
      <c r="M6" s="1" t="s">
        <v>65</v>
      </c>
      <c r="O6" s="4" t="s">
        <v>83</v>
      </c>
      <c r="P6" s="1" t="s">
        <v>66</v>
      </c>
      <c r="Q6" s="5" t="s">
        <v>84</v>
      </c>
      <c r="R6" s="1" t="s">
        <v>67</v>
      </c>
      <c r="T6" s="4" t="s">
        <v>85</v>
      </c>
      <c r="U6" s="1" t="s">
        <v>68</v>
      </c>
      <c r="V6" s="5" t="s">
        <v>86</v>
      </c>
      <c r="W6" s="1" t="s">
        <v>69</v>
      </c>
      <c r="Y6" s="4" t="s">
        <v>87</v>
      </c>
      <c r="Z6" s="1" t="s">
        <v>70</v>
      </c>
      <c r="AA6" s="5" t="s">
        <v>88</v>
      </c>
      <c r="AB6" s="1" t="s">
        <v>71</v>
      </c>
    </row>
    <row r="7" spans="1:28" x14ac:dyDescent="0.2">
      <c r="B7" s="6">
        <v>109.77777777777779</v>
      </c>
      <c r="C7" s="6">
        <v>183.90097869890619</v>
      </c>
      <c r="E7" s="6">
        <v>139.39965889710064</v>
      </c>
      <c r="F7" s="6">
        <v>189.96024200518582</v>
      </c>
      <c r="G7" s="6">
        <v>69.184764070494595</v>
      </c>
      <c r="H7" s="6">
        <v>143.92268334280843</v>
      </c>
      <c r="J7" s="6">
        <v>160.85047536732932</v>
      </c>
      <c r="K7" s="6">
        <v>218.60328435609335</v>
      </c>
      <c r="L7" s="6">
        <v>210.86949006050128</v>
      </c>
      <c r="M7" s="6">
        <v>206.21261884183232</v>
      </c>
      <c r="O7" s="6">
        <v>105.22797043774871</v>
      </c>
      <c r="P7" s="6">
        <v>223.38115816767504</v>
      </c>
      <c r="Q7" s="6">
        <v>167.05272255834055</v>
      </c>
      <c r="R7" s="6">
        <v>174.18150388936905</v>
      </c>
      <c r="T7" s="6">
        <v>156.15903197925667</v>
      </c>
      <c r="U7" s="6">
        <v>185.69749351771824</v>
      </c>
      <c r="V7" s="6">
        <v>112.21089023336214</v>
      </c>
      <c r="W7" s="6">
        <v>131.066551426102</v>
      </c>
      <c r="Y7" s="6">
        <v>116.4010371650821</v>
      </c>
      <c r="Z7" s="6">
        <v>181.62143474503026</v>
      </c>
      <c r="AA7" s="6">
        <v>132.47709593777009</v>
      </c>
      <c r="AB7" s="6">
        <v>181.58340535868629</v>
      </c>
    </row>
    <row r="8" spans="1:28" x14ac:dyDescent="0.2">
      <c r="B8" s="6">
        <v>139.89407023603917</v>
      </c>
      <c r="C8" s="6">
        <v>141.33103051237765</v>
      </c>
      <c r="E8" s="6">
        <v>136.45935190449117</v>
      </c>
      <c r="F8" s="6">
        <v>194.92134831460675</v>
      </c>
      <c r="G8" s="6">
        <v>89.28936895963615</v>
      </c>
      <c r="H8" s="6">
        <v>108.80727686185332</v>
      </c>
      <c r="J8" s="6">
        <v>146.22644770959377</v>
      </c>
      <c r="K8" s="6">
        <v>185.3828867761452</v>
      </c>
      <c r="L8" s="6">
        <v>127.21521175453759</v>
      </c>
      <c r="M8" s="6">
        <v>210.18496110630943</v>
      </c>
      <c r="O8" s="6">
        <v>137.9670267197271</v>
      </c>
      <c r="P8" s="6">
        <v>148.23509075194468</v>
      </c>
      <c r="Q8" s="6">
        <v>128.44252376836647</v>
      </c>
      <c r="R8" s="6">
        <v>168.14174589455487</v>
      </c>
      <c r="T8" s="6">
        <v>133.8046672428695</v>
      </c>
      <c r="U8" s="6">
        <v>180.08643042350909</v>
      </c>
      <c r="V8" s="6">
        <v>112.40103716508212</v>
      </c>
      <c r="W8" s="6">
        <v>187.5989628349179</v>
      </c>
      <c r="Y8" s="6">
        <v>124.96802074330164</v>
      </c>
      <c r="Z8" s="6">
        <v>174.87986171132241</v>
      </c>
      <c r="AA8" s="6">
        <v>128.24891961970613</v>
      </c>
      <c r="AB8" s="6">
        <v>161.79083837510805</v>
      </c>
    </row>
    <row r="9" spans="1:28" x14ac:dyDescent="0.2">
      <c r="B9" s="6">
        <v>131.53252734599886</v>
      </c>
      <c r="C9" s="6">
        <v>202.66206102475533</v>
      </c>
      <c r="E9" s="6">
        <v>155.1472427515634</v>
      </c>
      <c r="F9" s="6">
        <v>148.68452895419188</v>
      </c>
      <c r="G9" s="6">
        <v>66.990335417851043</v>
      </c>
      <c r="H9" s="6">
        <v>105.78510517339397</v>
      </c>
      <c r="J9" s="6">
        <v>135.16681071737253</v>
      </c>
      <c r="K9" s="6">
        <v>156.50475367329301</v>
      </c>
      <c r="L9" s="6">
        <v>143.02160760587725</v>
      </c>
      <c r="M9" s="6">
        <v>204.75367329299914</v>
      </c>
      <c r="O9" s="6">
        <v>141.18249005116542</v>
      </c>
      <c r="P9" s="6">
        <v>180.01728608470182</v>
      </c>
      <c r="Q9" s="6">
        <v>139.44338807260158</v>
      </c>
      <c r="R9" s="6">
        <v>206.637856525497</v>
      </c>
      <c r="T9" s="6">
        <v>112.26966292134831</v>
      </c>
      <c r="U9" s="6">
        <v>151.74070872947277</v>
      </c>
      <c r="V9" s="6">
        <v>150.77960242005187</v>
      </c>
      <c r="W9" s="6">
        <v>185.91529818496113</v>
      </c>
      <c r="Y9" s="6">
        <v>107.85479688850477</v>
      </c>
      <c r="Z9" s="6">
        <v>164.79861711322386</v>
      </c>
      <c r="AA9" s="6">
        <v>106.68625756266206</v>
      </c>
      <c r="AB9" s="6">
        <v>149.46585998271391</v>
      </c>
    </row>
    <row r="10" spans="1:28" x14ac:dyDescent="0.2">
      <c r="B10" s="6">
        <v>129.02014968336212</v>
      </c>
      <c r="C10" s="6">
        <v>158.56994818652851</v>
      </c>
      <c r="E10" s="6">
        <v>139.35872654917566</v>
      </c>
      <c r="F10" s="6">
        <v>167.03197925669835</v>
      </c>
      <c r="G10" s="6">
        <v>78.089823763501983</v>
      </c>
      <c r="H10" s="6">
        <v>139.06992609437179</v>
      </c>
      <c r="J10" s="6">
        <v>136.13483146067418</v>
      </c>
      <c r="K10" s="6">
        <v>197.04753673293001</v>
      </c>
      <c r="L10" s="6">
        <v>180.2800345721694</v>
      </c>
      <c r="M10" s="6">
        <v>209.69057908383752</v>
      </c>
      <c r="O10" s="6">
        <v>155.34963047185897</v>
      </c>
      <c r="P10" s="6">
        <v>168.20743301642179</v>
      </c>
      <c r="Q10" s="6">
        <v>165.89801210025928</v>
      </c>
      <c r="R10" s="6">
        <v>218.89023336214348</v>
      </c>
      <c r="T10" s="6">
        <v>135.54019014693174</v>
      </c>
      <c r="U10" s="6">
        <v>181.9256698357822</v>
      </c>
      <c r="V10" s="6">
        <v>137.33448573898011</v>
      </c>
      <c r="W10" s="6">
        <v>155.11495246326706</v>
      </c>
      <c r="Y10" s="6">
        <v>150.06050129645638</v>
      </c>
      <c r="Z10" s="6">
        <v>180.4114088159032</v>
      </c>
      <c r="AA10" s="6">
        <v>135.29472774416595</v>
      </c>
      <c r="AB10" s="6">
        <v>175.26015557476231</v>
      </c>
    </row>
    <row r="11" spans="1:28" x14ac:dyDescent="0.2">
      <c r="B11" s="6">
        <v>142.99827288428327</v>
      </c>
      <c r="C11" s="6">
        <v>191.63385146804836</v>
      </c>
      <c r="E11" s="6">
        <v>124.68220579874928</v>
      </c>
      <c r="F11" s="6">
        <v>223.419187554019</v>
      </c>
      <c r="G11" s="6">
        <v>78.587833996588955</v>
      </c>
      <c r="H11" s="6">
        <v>160.09323479249571</v>
      </c>
      <c r="J11" s="6">
        <v>181.17545375972344</v>
      </c>
      <c r="K11" s="6">
        <v>182.54796888504754</v>
      </c>
      <c r="L11" s="6">
        <v>185.94641313742434</v>
      </c>
      <c r="M11" s="6">
        <v>204.09334485738981</v>
      </c>
      <c r="O11" s="6">
        <v>138.38999431495165</v>
      </c>
      <c r="P11" s="6">
        <v>152.1210025929127</v>
      </c>
      <c r="Q11" s="6">
        <v>140.70872947277442</v>
      </c>
      <c r="R11" s="6">
        <v>194.16076058772688</v>
      </c>
      <c r="T11" s="6">
        <v>140.0207433016422</v>
      </c>
      <c r="U11" s="6">
        <v>192.98876404494382</v>
      </c>
      <c r="V11" s="6">
        <v>122.98012100259292</v>
      </c>
      <c r="W11" s="6">
        <v>185.31374243733794</v>
      </c>
      <c r="Y11" s="6">
        <v>110.65514261019879</v>
      </c>
      <c r="Z11" s="6">
        <v>154.02938634399308</v>
      </c>
      <c r="AA11" s="6">
        <v>163.65773552290409</v>
      </c>
      <c r="AB11" s="6">
        <v>219.98271391529821</v>
      </c>
    </row>
    <row r="12" spans="1:28" x14ac:dyDescent="0.2">
      <c r="B12" s="6">
        <v>130.62982153137594</v>
      </c>
      <c r="C12" s="6">
        <v>181.82153137593554</v>
      </c>
      <c r="E12" s="6">
        <v>134.83342808413869</v>
      </c>
      <c r="F12" s="6">
        <v>211.44338807260155</v>
      </c>
      <c r="G12" s="6">
        <v>73.22569641841956</v>
      </c>
      <c r="H12" s="6">
        <v>143.16998294485504</v>
      </c>
      <c r="J12" s="6">
        <v>141.52808988764045</v>
      </c>
      <c r="K12" s="6">
        <v>183.30509939498705</v>
      </c>
      <c r="L12" s="6">
        <v>139.05963699222127</v>
      </c>
      <c r="M12" s="6">
        <v>228.46672428694902</v>
      </c>
      <c r="O12" s="6">
        <v>129.56452529846501</v>
      </c>
      <c r="P12" s="6">
        <v>207.32238547968888</v>
      </c>
      <c r="Q12" s="6">
        <v>149.31374243733794</v>
      </c>
      <c r="R12" s="6">
        <v>225.06482281763181</v>
      </c>
      <c r="T12" s="6">
        <v>172.1417458945549</v>
      </c>
      <c r="U12" s="6">
        <v>177.49351771823686</v>
      </c>
      <c r="V12" s="6">
        <v>122.40622299049265</v>
      </c>
      <c r="W12" s="6">
        <v>172.63612791702681</v>
      </c>
      <c r="Y12" s="6">
        <v>159.60242005185827</v>
      </c>
      <c r="Z12" s="6">
        <v>149.98789974070871</v>
      </c>
      <c r="AA12" s="6">
        <v>120.933448573898</v>
      </c>
      <c r="AB12" s="6">
        <v>195.4883318928263</v>
      </c>
    </row>
    <row r="13" spans="1:28" x14ac:dyDescent="0.2">
      <c r="B13" s="6">
        <v>96.331606217616596</v>
      </c>
      <c r="C13" s="6">
        <v>170.59988485895221</v>
      </c>
      <c r="E13" s="6">
        <v>153.68050028425242</v>
      </c>
      <c r="F13" s="6">
        <v>183.95159896283491</v>
      </c>
      <c r="G13" s="6">
        <v>107.34508243320067</v>
      </c>
      <c r="H13" s="6">
        <v>128.48209209778284</v>
      </c>
      <c r="J13" s="6">
        <v>113.00950734658601</v>
      </c>
      <c r="K13" s="6">
        <v>172.152117545376</v>
      </c>
      <c r="L13" s="6">
        <v>149.26534140017287</v>
      </c>
      <c r="M13" s="6">
        <v>203.92048401037167</v>
      </c>
      <c r="O13" s="6">
        <v>185.41671404206934</v>
      </c>
      <c r="P13" s="6">
        <v>201.08902333621435</v>
      </c>
      <c r="Q13" s="6">
        <v>129.30337078651689</v>
      </c>
      <c r="R13" s="6">
        <v>218.95937770095074</v>
      </c>
      <c r="T13" s="6">
        <v>119.59204840103718</v>
      </c>
      <c r="U13" s="6">
        <v>176.66378565254971</v>
      </c>
      <c r="V13" s="6">
        <v>156.91616248919618</v>
      </c>
      <c r="W13" s="6">
        <v>151.19792566983577</v>
      </c>
      <c r="Y13" s="6">
        <v>128.18323249783924</v>
      </c>
      <c r="Z13" s="6">
        <v>164.5600691443388</v>
      </c>
      <c r="AA13" s="6">
        <v>110.72082973206571</v>
      </c>
      <c r="AB13" s="6">
        <v>165.02333621434744</v>
      </c>
    </row>
    <row r="14" spans="1:28" x14ac:dyDescent="0.2">
      <c r="B14" s="6">
        <v>109.79159470351181</v>
      </c>
      <c r="C14" s="6">
        <v>209.32642487046635</v>
      </c>
      <c r="E14" s="6">
        <v>135.12905059693006</v>
      </c>
      <c r="F14" s="6">
        <v>169.03716508210888</v>
      </c>
      <c r="G14" s="6">
        <v>93.671404206935762</v>
      </c>
      <c r="H14" s="6">
        <v>135.88402501421263</v>
      </c>
      <c r="J14" s="6">
        <v>114.27830596369922</v>
      </c>
      <c r="K14" s="6">
        <v>200.24200518582541</v>
      </c>
      <c r="L14" s="6">
        <v>133.10630942091618</v>
      </c>
      <c r="M14" s="6">
        <v>205.89109766637858</v>
      </c>
      <c r="O14" s="6">
        <v>151.197271176805</v>
      </c>
      <c r="P14" s="6">
        <v>199.92394122731201</v>
      </c>
      <c r="Q14" s="6">
        <v>143.5885911840968</v>
      </c>
      <c r="R14" s="6">
        <v>215.84788245462403</v>
      </c>
      <c r="T14" s="6">
        <v>131.56093344857391</v>
      </c>
      <c r="U14" s="6">
        <v>175.26707000864303</v>
      </c>
      <c r="V14" s="6">
        <v>126.23336214347449</v>
      </c>
      <c r="W14" s="6">
        <v>173.34831460674158</v>
      </c>
      <c r="Y14" s="6">
        <v>118.18150388936905</v>
      </c>
      <c r="Z14" s="6">
        <v>151.13569576490926</v>
      </c>
      <c r="AA14" s="6">
        <v>129.18582541054451</v>
      </c>
      <c r="AB14" s="6">
        <v>200.580812445981</v>
      </c>
    </row>
    <row r="15" spans="1:28" x14ac:dyDescent="0.2">
      <c r="B15" s="6">
        <v>135.86873920552677</v>
      </c>
      <c r="C15" s="6">
        <v>152.33851468048363</v>
      </c>
      <c r="E15" s="6"/>
      <c r="F15" s="6">
        <v>227.28089887640451</v>
      </c>
      <c r="G15" s="6">
        <v>62.321773735076739</v>
      </c>
      <c r="H15" s="6">
        <v>117.58953951108583</v>
      </c>
      <c r="J15" s="6">
        <v>148.7018150388937</v>
      </c>
      <c r="K15" s="6">
        <v>178.15038893690578</v>
      </c>
      <c r="L15" s="6">
        <v>167.26707000864306</v>
      </c>
      <c r="M15" s="6">
        <v>219.16335350043218</v>
      </c>
      <c r="O15" s="6">
        <v>143.63388288800454</v>
      </c>
      <c r="P15" s="6">
        <v>184.64649956784788</v>
      </c>
      <c r="Q15" s="6">
        <v>152.91270527225583</v>
      </c>
      <c r="R15" s="6">
        <v>173.55920484010372</v>
      </c>
      <c r="T15" s="6"/>
      <c r="U15" s="6">
        <v>216.16594641313745</v>
      </c>
      <c r="V15" s="6">
        <v>97.607605877268796</v>
      </c>
      <c r="W15" s="6">
        <v>144.75713050993951</v>
      </c>
      <c r="Y15" s="6">
        <v>137.11668107173728</v>
      </c>
      <c r="Z15" s="6">
        <v>177.97407087294729</v>
      </c>
      <c r="AA15" s="6">
        <v>133.12705272255835</v>
      </c>
      <c r="AB15" s="6">
        <v>222.36819360414864</v>
      </c>
    </row>
    <row r="16" spans="1:28" x14ac:dyDescent="0.2">
      <c r="B16" s="6">
        <v>148.14507772020724</v>
      </c>
      <c r="C16" s="6">
        <v>240.57800805987335</v>
      </c>
      <c r="E16" s="6"/>
      <c r="F16" s="6">
        <v>187.04926534140017</v>
      </c>
      <c r="G16" s="6">
        <v>76.841387151790784</v>
      </c>
      <c r="H16" s="6">
        <v>117.92154633314384</v>
      </c>
      <c r="J16" s="6">
        <v>148.6914433880726</v>
      </c>
      <c r="K16" s="6">
        <v>187.94468452895418</v>
      </c>
      <c r="L16" s="6">
        <v>154.95592048401036</v>
      </c>
      <c r="M16" s="6"/>
      <c r="O16" s="6">
        <v>126.3877202956225</v>
      </c>
      <c r="P16" s="6">
        <v>189.78738115816768</v>
      </c>
      <c r="Q16" s="6">
        <v>130.35090751944685</v>
      </c>
      <c r="R16" s="6">
        <v>232.14520311149525</v>
      </c>
      <c r="T16" s="6"/>
      <c r="U16" s="6">
        <v>176.95419187554018</v>
      </c>
      <c r="V16" s="6">
        <v>135.27744165946413</v>
      </c>
      <c r="W16" s="6">
        <v>177.28954191875539</v>
      </c>
      <c r="Y16" s="6">
        <v>117.62143474503024</v>
      </c>
      <c r="Z16" s="6">
        <v>189.14088159031979</v>
      </c>
      <c r="AA16" s="6">
        <v>113.5246326707001</v>
      </c>
      <c r="AB16" s="6">
        <v>184.97839239412275</v>
      </c>
    </row>
    <row r="17" spans="2:28" x14ac:dyDescent="0.2">
      <c r="B17" s="6">
        <v>170.11398963730571</v>
      </c>
      <c r="C17" s="6">
        <v>177.66954519286131</v>
      </c>
      <c r="E17" s="6"/>
      <c r="F17" s="6">
        <v>201.12359550561797</v>
      </c>
      <c r="G17" s="6">
        <v>76.111426947129033</v>
      </c>
      <c r="H17" s="6">
        <v>124.65719158612846</v>
      </c>
      <c r="J17" s="6">
        <v>181.86343993085566</v>
      </c>
      <c r="K17" s="6">
        <v>211.09766637856529</v>
      </c>
      <c r="L17" s="6">
        <v>166.70008643042354</v>
      </c>
      <c r="M17" s="6"/>
      <c r="O17" s="6">
        <v>147.35645252984651</v>
      </c>
      <c r="P17" s="6">
        <v>211.3189282627485</v>
      </c>
      <c r="Q17" s="6">
        <v>151.60242005185825</v>
      </c>
      <c r="R17" s="6">
        <v>187.1668107173725</v>
      </c>
      <c r="T17" s="6"/>
      <c r="U17" s="6">
        <v>154.91443388072602</v>
      </c>
      <c r="V17" s="6">
        <v>137.45894554883321</v>
      </c>
      <c r="W17" s="6">
        <v>162.73120138288678</v>
      </c>
      <c r="Y17" s="6">
        <v>128.46326707000867</v>
      </c>
      <c r="Z17" s="6">
        <v>164.17631806395852</v>
      </c>
      <c r="AA17" s="6">
        <v>117.88764044943819</v>
      </c>
      <c r="AB17" s="6">
        <v>164.19706136560069</v>
      </c>
    </row>
    <row r="18" spans="2:28" x14ac:dyDescent="0.2">
      <c r="B18" s="6"/>
      <c r="C18" s="6">
        <v>146.10247553252736</v>
      </c>
      <c r="E18" s="6"/>
      <c r="F18" s="6">
        <v>164.80898876404495</v>
      </c>
      <c r="G18" s="6">
        <v>86.553723706651496</v>
      </c>
      <c r="H18" s="6"/>
      <c r="J18" s="6">
        <v>127.96888504753673</v>
      </c>
      <c r="K18" s="6">
        <v>151.33621434745032</v>
      </c>
      <c r="L18" s="6">
        <v>160.90924805531549</v>
      </c>
      <c r="M18" s="6"/>
      <c r="O18" s="6">
        <v>164.12279704377485</v>
      </c>
      <c r="P18" s="6">
        <v>213.9152981849611</v>
      </c>
      <c r="Q18" s="6">
        <v>121.59377700950735</v>
      </c>
      <c r="R18" s="6">
        <v>158.56179775280899</v>
      </c>
      <c r="T18" s="6"/>
      <c r="U18" s="6"/>
      <c r="V18" s="6">
        <v>143.13223854796888</v>
      </c>
      <c r="W18" s="6">
        <v>153.37942955920485</v>
      </c>
      <c r="Y18" s="6">
        <v>130.11927398444254</v>
      </c>
      <c r="Z18" s="6">
        <v>151.32238547968888</v>
      </c>
      <c r="AA18" s="6">
        <v>126.42005185825411</v>
      </c>
      <c r="AB18" s="6">
        <v>182.0466724286949</v>
      </c>
    </row>
    <row r="19" spans="2:28" x14ac:dyDescent="0.2">
      <c r="T19" s="6"/>
      <c r="U19" s="6"/>
      <c r="V19" s="6"/>
      <c r="W19" s="6">
        <v>141.06136560069143</v>
      </c>
      <c r="Y19" s="6">
        <v>121.75972342264478</v>
      </c>
      <c r="Z19" s="6">
        <v>179.89282627484877</v>
      </c>
      <c r="AA19" s="6">
        <v>133.70095073465859</v>
      </c>
      <c r="AB19" s="6">
        <v>201.79775280898878</v>
      </c>
    </row>
    <row r="20" spans="2:28" x14ac:dyDescent="0.2">
      <c r="T20" s="6"/>
      <c r="U20" s="6"/>
      <c r="V20" s="6"/>
      <c r="W20" s="6">
        <v>164.35609334485741</v>
      </c>
      <c r="Y20" s="6">
        <v>115.99308556611929</v>
      </c>
      <c r="Z20" s="6">
        <v>173.95678478824547</v>
      </c>
      <c r="AA20" s="6">
        <v>109.76663785652551</v>
      </c>
      <c r="AB20" s="6">
        <v>198.34399308556613</v>
      </c>
    </row>
    <row r="21" spans="2:28" x14ac:dyDescent="0.2">
      <c r="Y21" s="6">
        <v>113.56611927398444</v>
      </c>
      <c r="Z21" s="6">
        <v>181.02333621434744</v>
      </c>
      <c r="AA21" s="6">
        <v>157.90146931719968</v>
      </c>
      <c r="AB21" s="6"/>
    </row>
    <row r="22" spans="2:28" x14ac:dyDescent="0.2">
      <c r="Y22" s="6">
        <v>106.99740708729473</v>
      </c>
      <c r="Z22" s="6">
        <v>190.11927398444254</v>
      </c>
      <c r="AA22" s="6"/>
      <c r="AB22" s="6"/>
    </row>
    <row r="23" spans="2:28" x14ac:dyDescent="0.2">
      <c r="Y23" s="6">
        <v>154.31287813310286</v>
      </c>
      <c r="Z23" s="6">
        <v>130.15384615384616</v>
      </c>
      <c r="AA23" s="6"/>
      <c r="AB23" s="6"/>
    </row>
    <row r="24" spans="2:28" x14ac:dyDescent="0.2">
      <c r="Y24" s="6">
        <v>102.67588591184098</v>
      </c>
      <c r="Z24" s="6">
        <v>170.19878997407088</v>
      </c>
      <c r="AA24" s="6"/>
      <c r="AB24" s="6"/>
    </row>
    <row r="25" spans="2:28" x14ac:dyDescent="0.2">
      <c r="Y25" s="6"/>
      <c r="Z25" s="6">
        <v>144.0103716508211</v>
      </c>
      <c r="AA25" s="6"/>
      <c r="AB25" s="6"/>
    </row>
    <row r="26" spans="2:28" x14ac:dyDescent="0.2">
      <c r="Y26" s="6"/>
      <c r="Z26" s="6">
        <v>157.8150388936906</v>
      </c>
      <c r="AA26" s="6"/>
      <c r="AB26" s="6"/>
    </row>
  </sheetData>
  <mergeCells count="7">
    <mergeCell ref="B3:AB3"/>
    <mergeCell ref="B5:C5"/>
    <mergeCell ref="E5:H5"/>
    <mergeCell ref="J5:M5"/>
    <mergeCell ref="O5:R5"/>
    <mergeCell ref="T5:W5"/>
    <mergeCell ref="Y5:AB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55B2AE-C91D-1745-A215-2C5AC49E7956}">
  <dimension ref="A1:AB26"/>
  <sheetViews>
    <sheetView workbookViewId="0">
      <selection activeCell="G30" sqref="G30"/>
    </sheetView>
  </sheetViews>
  <sheetFormatPr baseColWidth="10" defaultRowHeight="16" x14ac:dyDescent="0.2"/>
  <cols>
    <col min="1" max="1" width="10.83203125" style="2"/>
    <col min="2" max="2" width="15.6640625" style="2" bestFit="1" customWidth="1"/>
    <col min="3" max="3" width="20.5" style="2" bestFit="1" customWidth="1"/>
    <col min="4" max="4" width="1.5" style="2" customWidth="1"/>
    <col min="5" max="5" width="16.33203125" style="2" bestFit="1" customWidth="1"/>
    <col min="6" max="6" width="21.83203125" style="2" bestFit="1" customWidth="1"/>
    <col min="7" max="7" width="31.33203125" style="2" bestFit="1" customWidth="1"/>
    <col min="8" max="8" width="36.5" style="2" bestFit="1" customWidth="1"/>
    <col min="9" max="9" width="1.83203125" style="2" customWidth="1"/>
    <col min="10" max="10" width="16.33203125" style="2" bestFit="1" customWidth="1"/>
    <col min="11" max="11" width="21.83203125" style="2" bestFit="1" customWidth="1"/>
    <col min="12" max="12" width="45" style="2" bestFit="1" customWidth="1"/>
    <col min="13" max="13" width="50.1640625" style="2" bestFit="1" customWidth="1"/>
    <col min="14" max="14" width="2" style="2" customWidth="1"/>
    <col min="15" max="15" width="16.33203125" style="2" bestFit="1" customWidth="1"/>
    <col min="16" max="16" width="21.83203125" style="2" bestFit="1" customWidth="1"/>
    <col min="17" max="17" width="45" style="2" bestFit="1" customWidth="1"/>
    <col min="18" max="18" width="50.1640625" style="2" bestFit="1" customWidth="1"/>
    <col min="19" max="19" width="2" style="2" customWidth="1"/>
    <col min="20" max="20" width="16.33203125" style="2" bestFit="1" customWidth="1"/>
    <col min="21" max="21" width="21.83203125" style="2" bestFit="1" customWidth="1"/>
    <col min="22" max="22" width="46.1640625" style="2" bestFit="1" customWidth="1"/>
    <col min="23" max="23" width="50.1640625" style="2" bestFit="1" customWidth="1"/>
    <col min="24" max="24" width="1.83203125" style="2" customWidth="1"/>
    <col min="25" max="25" width="16.33203125" style="2" bestFit="1" customWidth="1"/>
    <col min="26" max="26" width="21.83203125" style="2" bestFit="1" customWidth="1"/>
    <col min="27" max="27" width="46.1640625" style="2" bestFit="1" customWidth="1"/>
    <col min="28" max="28" width="51.33203125" style="2" bestFit="1" customWidth="1"/>
    <col min="29" max="16384" width="10.83203125" style="2"/>
  </cols>
  <sheetData>
    <row r="1" spans="1:28" x14ac:dyDescent="0.2">
      <c r="A1" s="2" t="s">
        <v>58</v>
      </c>
    </row>
    <row r="3" spans="1:28" x14ac:dyDescent="0.2">
      <c r="B3" s="21" t="s">
        <v>59</v>
      </c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</row>
    <row r="5" spans="1:28" x14ac:dyDescent="0.2">
      <c r="B5" s="21" t="s">
        <v>0</v>
      </c>
      <c r="C5" s="21"/>
      <c r="E5" s="21" t="s">
        <v>62</v>
      </c>
      <c r="F5" s="21"/>
      <c r="G5" s="21"/>
      <c r="H5" s="21"/>
      <c r="J5" s="21" t="s">
        <v>2</v>
      </c>
      <c r="K5" s="21"/>
      <c r="L5" s="21"/>
      <c r="M5" s="21"/>
      <c r="O5" s="21" t="s">
        <v>17</v>
      </c>
      <c r="P5" s="21"/>
      <c r="Q5" s="21"/>
      <c r="R5" s="21"/>
      <c r="T5" s="21" t="s">
        <v>3</v>
      </c>
      <c r="U5" s="21"/>
      <c r="V5" s="21"/>
      <c r="W5" s="21"/>
      <c r="Y5" s="21" t="s">
        <v>4</v>
      </c>
      <c r="Z5" s="21"/>
      <c r="AA5" s="21"/>
      <c r="AB5" s="21"/>
    </row>
    <row r="6" spans="1:28" s="3" customFormat="1" ht="18" x14ac:dyDescent="0.2">
      <c r="B6" s="4" t="s">
        <v>78</v>
      </c>
      <c r="C6" s="1" t="s">
        <v>57</v>
      </c>
      <c r="E6" s="4" t="s">
        <v>79</v>
      </c>
      <c r="F6" s="1" t="s">
        <v>61</v>
      </c>
      <c r="G6" s="5" t="s">
        <v>80</v>
      </c>
      <c r="H6" s="1" t="s">
        <v>63</v>
      </c>
      <c r="J6" s="4" t="s">
        <v>81</v>
      </c>
      <c r="K6" s="1" t="s">
        <v>64</v>
      </c>
      <c r="L6" s="5" t="s">
        <v>82</v>
      </c>
      <c r="M6" s="1" t="s">
        <v>65</v>
      </c>
      <c r="O6" s="4" t="s">
        <v>83</v>
      </c>
      <c r="P6" s="1" t="s">
        <v>66</v>
      </c>
      <c r="Q6" s="5" t="s">
        <v>84</v>
      </c>
      <c r="R6" s="1" t="s">
        <v>67</v>
      </c>
      <c r="T6" s="4" t="s">
        <v>85</v>
      </c>
      <c r="U6" s="1" t="s">
        <v>68</v>
      </c>
      <c r="V6" s="5" t="s">
        <v>86</v>
      </c>
      <c r="W6" s="1" t="s">
        <v>69</v>
      </c>
      <c r="Y6" s="4" t="s">
        <v>87</v>
      </c>
      <c r="Z6" s="1" t="s">
        <v>70</v>
      </c>
      <c r="AA6" s="5" t="s">
        <v>88</v>
      </c>
      <c r="AB6" s="1" t="s">
        <v>71</v>
      </c>
    </row>
    <row r="7" spans="1:28" x14ac:dyDescent="0.2">
      <c r="B7" s="6">
        <v>5.4207921704087507</v>
      </c>
      <c r="C7" s="6">
        <v>4.5471433506044905</v>
      </c>
      <c r="E7" s="6">
        <v>4.5886776577600905</v>
      </c>
      <c r="F7" s="6">
        <v>5.1700847018150391</v>
      </c>
      <c r="G7" s="6">
        <v>2.830260375213189</v>
      </c>
      <c r="H7" s="6">
        <v>3.5870608300170552</v>
      </c>
      <c r="J7" s="6">
        <v>5.2047363872082979</v>
      </c>
      <c r="K7" s="6">
        <v>4.4223267070008641</v>
      </c>
      <c r="L7" s="6">
        <v>4.3640933448573902</v>
      </c>
      <c r="M7" s="6">
        <v>4.9671391529818498</v>
      </c>
      <c r="O7" s="6">
        <v>4.7514678794769756</v>
      </c>
      <c r="P7" s="6">
        <v>5.3840414866032846</v>
      </c>
      <c r="Q7" s="6">
        <v>4.7657908383751089</v>
      </c>
      <c r="R7" s="6">
        <v>5.2897770095073469</v>
      </c>
      <c r="T7" s="6">
        <v>4.8033327571305104</v>
      </c>
      <c r="U7" s="6">
        <v>4.8687363872082976</v>
      </c>
      <c r="V7" s="6">
        <v>4.6981503889369058</v>
      </c>
      <c r="W7" s="6">
        <v>4.7150907519446843</v>
      </c>
      <c r="Y7" s="6">
        <v>4.3894900605012968</v>
      </c>
      <c r="Z7" s="6">
        <v>5.0211063094209161</v>
      </c>
      <c r="AA7" s="6">
        <v>4.6544165946413134</v>
      </c>
      <c r="AB7" s="6">
        <v>4.1702886776145212</v>
      </c>
    </row>
    <row r="8" spans="1:28" x14ac:dyDescent="0.2">
      <c r="B8" s="6">
        <v>5.0939804260218775</v>
      </c>
      <c r="C8" s="6">
        <v>4.5636177317213589</v>
      </c>
      <c r="E8" s="6">
        <v>5.935408754974417</v>
      </c>
      <c r="F8" s="6">
        <v>5.8833915298184962</v>
      </c>
      <c r="G8" s="6">
        <v>2.8575326890278565</v>
      </c>
      <c r="H8" s="6">
        <v>3.7967094940306994</v>
      </c>
      <c r="J8" s="6">
        <v>5.617887640449438</v>
      </c>
      <c r="K8" s="6">
        <v>5.5139775280898871</v>
      </c>
      <c r="L8" s="6">
        <v>4.8592221261884188</v>
      </c>
      <c r="M8" s="6">
        <v>4.1593777009507349</v>
      </c>
      <c r="O8" s="6">
        <v>4.1411301876065938</v>
      </c>
      <c r="P8" s="6">
        <v>3.5987830596369927</v>
      </c>
      <c r="Q8" s="6">
        <v>4.2164840103716505</v>
      </c>
      <c r="R8" s="6">
        <v>4.2978841832324983</v>
      </c>
      <c r="T8" s="6">
        <v>3.6613517718236821</v>
      </c>
      <c r="U8" s="6">
        <v>4.0769749351771827</v>
      </c>
      <c r="V8" s="6">
        <v>4.6923526361279171</v>
      </c>
      <c r="W8" s="6">
        <v>5.9666516853932592</v>
      </c>
      <c r="Y8" s="6">
        <v>4.2246222990492655</v>
      </c>
      <c r="Z8" s="6">
        <v>4.8686776145203119</v>
      </c>
      <c r="AA8" s="6">
        <v>5.0428764044943826</v>
      </c>
      <c r="AB8" s="6">
        <v>4.6402800345721698</v>
      </c>
    </row>
    <row r="9" spans="1:28" x14ac:dyDescent="0.2">
      <c r="B9" s="6">
        <v>5.5524536557282671</v>
      </c>
      <c r="C9" s="6">
        <v>4.8943258491652273</v>
      </c>
      <c r="E9" s="6">
        <v>4.9832268334280831</v>
      </c>
      <c r="F9" s="6">
        <v>4.5609818496110632</v>
      </c>
      <c r="G9" s="6">
        <v>3.3660125071063103</v>
      </c>
      <c r="H9" s="6">
        <v>3.2187515633882886</v>
      </c>
      <c r="J9" s="6">
        <v>4.2457666378565255</v>
      </c>
      <c r="K9" s="6">
        <v>4.9972515125324115</v>
      </c>
      <c r="L9" s="6">
        <v>4.8269144338807264</v>
      </c>
      <c r="M9" s="6">
        <v>5.8683318928262747</v>
      </c>
      <c r="O9" s="6">
        <v>4.8971142694712899</v>
      </c>
      <c r="P9" s="6">
        <v>4.7699187554019016</v>
      </c>
      <c r="Q9" s="6">
        <v>4.3774001728608471</v>
      </c>
      <c r="R9" s="6">
        <v>4.4723837510803799</v>
      </c>
      <c r="T9" s="6">
        <v>3.7239723422644775</v>
      </c>
      <c r="U9" s="6">
        <v>5.0122108902333622</v>
      </c>
      <c r="V9" s="6">
        <v>4.4214347450302514</v>
      </c>
      <c r="W9" s="6">
        <v>4.9537044079515988</v>
      </c>
      <c r="Y9" s="6">
        <v>4.4194295592048398</v>
      </c>
      <c r="Z9" s="6">
        <v>6.0734485738980117</v>
      </c>
      <c r="AA9" s="6">
        <v>5.1492618841832325</v>
      </c>
      <c r="AB9" s="6">
        <v>3.0669386343993086</v>
      </c>
    </row>
    <row r="10" spans="1:28" x14ac:dyDescent="0.2">
      <c r="B10" s="6">
        <v>3.7034358088658612</v>
      </c>
      <c r="C10" s="6">
        <v>5.1018514680483591</v>
      </c>
      <c r="E10" s="6">
        <v>4.6151426947129046</v>
      </c>
      <c r="F10" s="6">
        <v>5.8722385479688857</v>
      </c>
      <c r="G10" s="6">
        <v>3.1320591245025584</v>
      </c>
      <c r="H10" s="6">
        <v>4.3928050028425245</v>
      </c>
      <c r="J10" s="6">
        <v>3.6882489196197064</v>
      </c>
      <c r="K10" s="6">
        <v>4.4984442523768369</v>
      </c>
      <c r="L10" s="6">
        <v>5.2112290406222987</v>
      </c>
      <c r="M10" s="6">
        <v>4.5194053586862575</v>
      </c>
      <c r="O10" s="6">
        <v>3.8704468447981806</v>
      </c>
      <c r="P10" s="6">
        <v>4.595467588591184</v>
      </c>
      <c r="Q10" s="6">
        <v>4.0327018150388936</v>
      </c>
      <c r="R10" s="6">
        <v>4.5616307692307698</v>
      </c>
      <c r="T10" s="6">
        <v>4.6180916162489192</v>
      </c>
      <c r="U10" s="6">
        <v>4.2765566119273979</v>
      </c>
      <c r="V10" s="6">
        <v>3.9985617977528092</v>
      </c>
      <c r="W10" s="6">
        <v>5.0596992221261887</v>
      </c>
      <c r="Y10" s="6">
        <v>4.9472497839239411</v>
      </c>
      <c r="Z10" s="6">
        <v>4.9227761452031116</v>
      </c>
      <c r="AA10" s="6">
        <v>4.7550630942091621</v>
      </c>
      <c r="AB10" s="6">
        <v>4.9530198789974076</v>
      </c>
    </row>
    <row r="11" spans="1:28" x14ac:dyDescent="0.2">
      <c r="B11" s="6">
        <v>5.800651698330455</v>
      </c>
      <c r="C11" s="6">
        <v>5.0576280944156595</v>
      </c>
      <c r="E11" s="6">
        <v>4.9049960204661742</v>
      </c>
      <c r="F11" s="6">
        <v>6.1111356957649097</v>
      </c>
      <c r="G11" s="6">
        <v>3.176996020466174</v>
      </c>
      <c r="H11" s="6">
        <v>4.5178214894826603</v>
      </c>
      <c r="J11" s="6">
        <v>5.0708141745894553</v>
      </c>
      <c r="K11" s="6">
        <v>4.138703543647364</v>
      </c>
      <c r="L11" s="6">
        <v>4.2010406222990495</v>
      </c>
      <c r="M11" s="6">
        <v>4.5344961106309425</v>
      </c>
      <c r="O11" s="6">
        <v>4.2963524729960199</v>
      </c>
      <c r="P11" s="6">
        <v>4.8478271391529821</v>
      </c>
      <c r="Q11" s="6">
        <v>3.9775937770095076</v>
      </c>
      <c r="R11" s="6">
        <v>4.7829178910976671</v>
      </c>
      <c r="T11" s="6">
        <v>4.3867519446845291</v>
      </c>
      <c r="U11" s="6">
        <v>4.3446188418323253</v>
      </c>
      <c r="V11" s="6">
        <v>4.8075159896283495</v>
      </c>
      <c r="W11" s="6">
        <v>5.8752912705272262</v>
      </c>
      <c r="Y11" s="6">
        <v>3.8044183232497844</v>
      </c>
      <c r="Z11" s="6">
        <v>4.3390492653413997</v>
      </c>
      <c r="AA11" s="6">
        <v>4.6016629213483142</v>
      </c>
      <c r="AB11" s="6">
        <v>4.6773102852203978</v>
      </c>
    </row>
    <row r="12" spans="1:28" x14ac:dyDescent="0.2">
      <c r="B12" s="6">
        <v>3.9279078871617732</v>
      </c>
      <c r="C12" s="6">
        <v>4.305821531375936</v>
      </c>
      <c r="E12" s="6">
        <v>4.9124661739624784</v>
      </c>
      <c r="F12" s="6">
        <v>6.5104822817631804</v>
      </c>
      <c r="G12" s="6">
        <v>2.7634906196702667</v>
      </c>
      <c r="H12" s="6">
        <v>2.7282728823194997</v>
      </c>
      <c r="J12" s="6">
        <v>5.5512463267070009</v>
      </c>
      <c r="K12" s="6">
        <v>5.9966050129645634</v>
      </c>
      <c r="L12" s="6">
        <v>4.6098807260155574</v>
      </c>
      <c r="M12" s="6">
        <v>4.8240691443388073</v>
      </c>
      <c r="O12" s="6">
        <v>4.9070449118817505</v>
      </c>
      <c r="P12" s="6">
        <v>5.1319654278305968</v>
      </c>
      <c r="Q12" s="6">
        <v>3.8171823681936039</v>
      </c>
      <c r="R12" s="6">
        <v>4.9486983578219537</v>
      </c>
      <c r="T12" s="6">
        <v>4.8911460674157299</v>
      </c>
      <c r="U12" s="6">
        <v>4.7386966292134831</v>
      </c>
      <c r="V12" s="6">
        <v>3.8595367329299917</v>
      </c>
      <c r="W12" s="6">
        <v>4.8270492653414001</v>
      </c>
      <c r="Y12" s="6">
        <v>4.4911460674157304</v>
      </c>
      <c r="Z12" s="6">
        <v>4.8032428694900604</v>
      </c>
      <c r="AA12" s="6">
        <v>3.7163872082973204</v>
      </c>
      <c r="AB12" s="6">
        <v>3.6441382886776146</v>
      </c>
    </row>
    <row r="13" spans="1:28" x14ac:dyDescent="0.2">
      <c r="B13" s="6">
        <v>4.3322717328727691</v>
      </c>
      <c r="C13" s="6">
        <v>4.9399147956246408</v>
      </c>
      <c r="E13" s="6">
        <v>5.152748152359294</v>
      </c>
      <c r="F13" s="6">
        <v>6.4035021607605875</v>
      </c>
      <c r="G13" s="6">
        <v>2.6230153496304718</v>
      </c>
      <c r="H13" s="6">
        <v>3.1981353041500853</v>
      </c>
      <c r="J13" s="6">
        <v>4.5637407087294726</v>
      </c>
      <c r="K13" s="6">
        <v>4.3404909248055317</v>
      </c>
      <c r="L13" s="6">
        <v>3.7477026793431287</v>
      </c>
      <c r="M13" s="6">
        <v>5.094900605012965</v>
      </c>
      <c r="O13" s="6">
        <v>4.8989266628766339</v>
      </c>
      <c r="P13" s="6">
        <v>5.5486430423509079</v>
      </c>
      <c r="Q13" s="6">
        <v>4.1714157303370794</v>
      </c>
      <c r="R13" s="6">
        <v>3.6776283491789106</v>
      </c>
      <c r="T13" s="6">
        <v>4.8652929991356961</v>
      </c>
      <c r="U13" s="6">
        <v>5.165635263612792</v>
      </c>
      <c r="V13" s="6">
        <v>3.4752808988764046</v>
      </c>
      <c r="W13" s="6">
        <v>3.9255453759723422</v>
      </c>
      <c r="Y13" s="6">
        <v>4.6665030250648227</v>
      </c>
      <c r="Z13" s="6">
        <v>4.688345721694037</v>
      </c>
      <c r="AA13" s="6">
        <v>3.8095038893690578</v>
      </c>
      <c r="AB13" s="6">
        <v>3.9938565254969749</v>
      </c>
    </row>
    <row r="14" spans="1:28" x14ac:dyDescent="0.2">
      <c r="B14" s="6">
        <v>4.1204421416234887</v>
      </c>
      <c r="C14" s="6">
        <v>4.5623235463442722</v>
      </c>
      <c r="E14" s="6">
        <v>4.5030858442296759</v>
      </c>
      <c r="F14" s="6">
        <v>5.0331201382886777</v>
      </c>
      <c r="G14" s="6">
        <v>3.5053484934621943</v>
      </c>
      <c r="H14" s="6">
        <v>3.5050665150653781</v>
      </c>
      <c r="J14" s="6">
        <v>5.4001521175453755</v>
      </c>
      <c r="K14" s="6">
        <v>4.8267588591184101</v>
      </c>
      <c r="L14" s="6">
        <v>3.844639585133967</v>
      </c>
      <c r="M14" s="6">
        <v>5.5599792566983579</v>
      </c>
      <c r="O14" s="6">
        <v>4.1905287094940302</v>
      </c>
      <c r="P14" s="6">
        <v>5.6715436473638716</v>
      </c>
      <c r="Q14" s="6">
        <v>4.9760553154710463</v>
      </c>
      <c r="R14" s="6">
        <v>4.9332100259291272</v>
      </c>
      <c r="T14" s="6">
        <v>4.3084563526361279</v>
      </c>
      <c r="U14" s="6">
        <v>4.3930890233362145</v>
      </c>
      <c r="V14" s="6">
        <v>4.7957476231633542</v>
      </c>
      <c r="W14" s="6">
        <v>3.7060466724286947</v>
      </c>
      <c r="Y14" s="6">
        <v>4.2060847018150387</v>
      </c>
      <c r="Z14" s="6">
        <v>4.3266482281763183</v>
      </c>
      <c r="AA14" s="6">
        <v>4.2220812445980993</v>
      </c>
      <c r="AB14" s="6">
        <v>5.1136490924805535</v>
      </c>
    </row>
    <row r="15" spans="1:28" x14ac:dyDescent="0.2">
      <c r="B15" s="6">
        <v>3.8012158894645949</v>
      </c>
      <c r="C15" s="6">
        <v>5.0697524467472661</v>
      </c>
      <c r="E15" s="6">
        <v>3.6598908470721998</v>
      </c>
      <c r="F15" s="6">
        <v>5.5650821089023337</v>
      </c>
      <c r="G15" s="6">
        <v>3.4527254121660031</v>
      </c>
      <c r="H15" s="6">
        <v>3.4608527572484364</v>
      </c>
      <c r="J15" s="6">
        <v>4.6741261884183229</v>
      </c>
      <c r="K15" s="6">
        <v>5.274575626620571</v>
      </c>
      <c r="L15" s="6">
        <v>4.8084459809853071</v>
      </c>
      <c r="M15" s="6">
        <v>5.0571685393258434</v>
      </c>
      <c r="O15" s="6">
        <v>4.4113882888004543</v>
      </c>
      <c r="P15" s="6">
        <v>4.6475885911840971</v>
      </c>
      <c r="Q15" s="6">
        <v>4.3862057044079519</v>
      </c>
      <c r="R15" s="6">
        <v>4.105870354364737</v>
      </c>
      <c r="T15" s="6">
        <v>3.5438029386343999</v>
      </c>
      <c r="U15" s="6">
        <v>4.0729645635263614</v>
      </c>
      <c r="V15" s="6">
        <v>3.8499844425237684</v>
      </c>
      <c r="W15" s="6">
        <v>4.8110216076058769</v>
      </c>
      <c r="Y15" s="6">
        <v>3.634506482281763</v>
      </c>
      <c r="Z15" s="6">
        <v>5.4497942955920484</v>
      </c>
      <c r="AA15" s="6">
        <v>4.1715643906655142</v>
      </c>
      <c r="AB15" s="6">
        <v>5.0224891961970615</v>
      </c>
    </row>
    <row r="16" spans="1:28" x14ac:dyDescent="0.2">
      <c r="B16" s="6">
        <v>4.4271042026482448</v>
      </c>
      <c r="C16" s="6">
        <v>5.2589545192861262</v>
      </c>
      <c r="E16" s="6">
        <v>4.3731642978965315</v>
      </c>
      <c r="F16" s="6">
        <v>5.6715021607605882</v>
      </c>
      <c r="G16" s="6">
        <v>2.9257441728254689</v>
      </c>
      <c r="H16" s="6">
        <v>3.7344218305855597</v>
      </c>
      <c r="J16" s="6">
        <v>4.1378012100259287</v>
      </c>
      <c r="K16" s="6">
        <v>6.0713085566119274</v>
      </c>
      <c r="L16" s="6">
        <v>4.1278893690579084</v>
      </c>
      <c r="M16" s="6">
        <v>4.1436819360414869</v>
      </c>
      <c r="O16" s="6">
        <v>4.8271654349061963</v>
      </c>
      <c r="P16" s="6">
        <v>4.4544995678478827</v>
      </c>
      <c r="Q16" s="6">
        <v>3.5842523768366461</v>
      </c>
      <c r="R16" s="6">
        <v>4.4024165946413136</v>
      </c>
      <c r="T16" s="6"/>
      <c r="U16" s="6">
        <v>3.9631806395851337</v>
      </c>
      <c r="V16" s="6">
        <v>3.9274917891097667</v>
      </c>
      <c r="W16" s="6">
        <v>4.8657044079515988</v>
      </c>
      <c r="Y16" s="6">
        <v>4.1952878133102853</v>
      </c>
      <c r="Z16" s="6">
        <v>4.4379291270527226</v>
      </c>
      <c r="AA16" s="6">
        <v>5.1483975799481421</v>
      </c>
      <c r="AB16" s="6">
        <v>4.5279723422644764</v>
      </c>
    </row>
    <row r="17" spans="2:28" x14ac:dyDescent="0.2">
      <c r="B17" s="6">
        <v>4.3737962003454234</v>
      </c>
      <c r="C17" s="6">
        <v>4.4757605066206105</v>
      </c>
      <c r="E17" s="6"/>
      <c r="F17" s="6">
        <v>5.094710458081245</v>
      </c>
      <c r="G17" s="6">
        <v>2.1346173962478678</v>
      </c>
      <c r="H17" s="6">
        <v>3.8412256964184195</v>
      </c>
      <c r="J17" s="6">
        <v>4.7689576490924805</v>
      </c>
      <c r="K17" s="6">
        <v>5.3065410544511664</v>
      </c>
      <c r="L17" s="6">
        <v>4.3541849611063101</v>
      </c>
      <c r="M17" s="6">
        <v>4.0276992221261887</v>
      </c>
      <c r="O17" s="6">
        <v>4.2967458783399657</v>
      </c>
      <c r="P17" s="6">
        <v>5.1435125324114086</v>
      </c>
      <c r="Q17" s="6">
        <v>3.8563768366465001</v>
      </c>
      <c r="R17" s="6">
        <v>4.7742126188418323</v>
      </c>
      <c r="T17" s="6"/>
      <c r="U17" s="6">
        <v>3.8094036300777869</v>
      </c>
      <c r="V17" s="6">
        <v>3.9583370786516858</v>
      </c>
      <c r="W17" s="6">
        <v>4.4518651685393262</v>
      </c>
      <c r="Y17" s="6">
        <v>3.9920414866032847</v>
      </c>
      <c r="Z17" s="6">
        <v>4.560221261884184</v>
      </c>
      <c r="AA17" s="6">
        <v>3.37114261019879</v>
      </c>
      <c r="AB17" s="6">
        <v>3.7304304235090755</v>
      </c>
    </row>
    <row r="18" spans="2:28" x14ac:dyDescent="0.2">
      <c r="B18" s="6">
        <v>3.9435970063327579</v>
      </c>
      <c r="C18" s="6">
        <v>5.1062107081174437</v>
      </c>
      <c r="E18" s="6"/>
      <c r="F18" s="6">
        <v>4.4254382022471912</v>
      </c>
      <c r="G18" s="6">
        <v>3.2847299602046616</v>
      </c>
      <c r="H18" s="6">
        <v>3.6758749289368957</v>
      </c>
      <c r="J18" s="6">
        <v>4.698506482281763</v>
      </c>
      <c r="K18" s="6">
        <v>4.0632670700086431</v>
      </c>
      <c r="L18" s="6">
        <v>4.6257597234226449</v>
      </c>
      <c r="M18" s="6"/>
      <c r="O18" s="6">
        <v>5.0356748152359296</v>
      </c>
      <c r="P18" s="6">
        <v>4.8393292999135697</v>
      </c>
      <c r="Q18" s="6">
        <v>5.0398962834917889</v>
      </c>
      <c r="R18" s="6">
        <v>5.5713846153846154</v>
      </c>
      <c r="T18" s="6"/>
      <c r="U18" s="6"/>
      <c r="V18" s="6">
        <v>4.1644909248055315</v>
      </c>
      <c r="W18" s="6">
        <v>4.3324770959377705</v>
      </c>
      <c r="Y18" s="6">
        <v>4.6662437337942961</v>
      </c>
      <c r="Z18" s="6">
        <v>4.0811858254105449</v>
      </c>
      <c r="AA18" s="6">
        <v>3.8879688850475369</v>
      </c>
      <c r="AB18" s="6">
        <v>4.1712566983578219</v>
      </c>
    </row>
    <row r="19" spans="2:28" x14ac:dyDescent="0.2">
      <c r="T19" s="6"/>
      <c r="U19" s="6"/>
      <c r="V19" s="6"/>
      <c r="W19" s="6">
        <v>4.6585168539325847</v>
      </c>
      <c r="Y19" s="6">
        <v>4.5201279170267936</v>
      </c>
      <c r="Z19" s="6">
        <v>4.5416802074330169</v>
      </c>
      <c r="AA19" s="6">
        <v>4.7273707865168539</v>
      </c>
      <c r="AB19" s="6">
        <v>5.6163180639585137</v>
      </c>
    </row>
    <row r="20" spans="2:28" x14ac:dyDescent="0.2">
      <c r="T20" s="6"/>
      <c r="U20" s="6"/>
      <c r="V20" s="6"/>
      <c r="W20" s="6">
        <v>4.521611063094209</v>
      </c>
      <c r="Y20" s="6">
        <v>3.2535453759723421</v>
      </c>
      <c r="Z20" s="6">
        <v>5.0132307692307689</v>
      </c>
      <c r="AA20" s="6">
        <v>4.0105099394987036</v>
      </c>
      <c r="AB20" s="6">
        <v>4.3592947277441656</v>
      </c>
    </row>
    <row r="21" spans="2:28" x14ac:dyDescent="0.2">
      <c r="Y21" s="6">
        <v>3.9292169403630082</v>
      </c>
      <c r="Z21" s="6">
        <v>4.3900086430423508</v>
      </c>
      <c r="AA21" s="6">
        <v>3.9363872082973206</v>
      </c>
      <c r="AB21" s="6"/>
    </row>
    <row r="22" spans="2:28" x14ac:dyDescent="0.2">
      <c r="Y22" s="6">
        <v>4.1218115816767504</v>
      </c>
      <c r="Z22" s="6">
        <v>4.6927156439066549</v>
      </c>
      <c r="AA22" s="6"/>
      <c r="AB22" s="6"/>
    </row>
    <row r="23" spans="2:28" x14ac:dyDescent="0.2">
      <c r="Y23" s="6">
        <v>4.2156577355229041</v>
      </c>
      <c r="Z23" s="6">
        <v>3.3760829732065689</v>
      </c>
      <c r="AA23" s="6"/>
      <c r="AB23" s="6"/>
    </row>
    <row r="24" spans="2:28" x14ac:dyDescent="0.2">
      <c r="Y24" s="6">
        <v>3.8088193604148661</v>
      </c>
      <c r="Z24" s="6">
        <v>4.2115816767502166</v>
      </c>
      <c r="AA24" s="6"/>
      <c r="AB24" s="6"/>
    </row>
    <row r="25" spans="2:28" x14ac:dyDescent="0.2">
      <c r="Y25" s="6"/>
      <c r="Z25" s="6">
        <v>4.2696560069144338</v>
      </c>
      <c r="AA25" s="6"/>
      <c r="AB25" s="6"/>
    </row>
    <row r="26" spans="2:28" x14ac:dyDescent="0.2">
      <c r="Y26" s="6"/>
      <c r="Z26" s="6">
        <v>3.161362143474503</v>
      </c>
      <c r="AA26" s="6"/>
      <c r="AB26" s="6"/>
    </row>
  </sheetData>
  <mergeCells count="7">
    <mergeCell ref="Y5:AB5"/>
    <mergeCell ref="B3:AB3"/>
    <mergeCell ref="B5:C5"/>
    <mergeCell ref="E5:H5"/>
    <mergeCell ref="J5:M5"/>
    <mergeCell ref="O5:R5"/>
    <mergeCell ref="T5:W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29F76D-D1FA-3B4A-9BE9-D3C4C3EC624D}">
  <dimension ref="A1:Q66"/>
  <sheetViews>
    <sheetView workbookViewId="0">
      <selection activeCell="C34" sqref="C34:C38"/>
    </sheetView>
  </sheetViews>
  <sheetFormatPr baseColWidth="10" defaultRowHeight="16" x14ac:dyDescent="0.2"/>
  <cols>
    <col min="1" max="1" width="19.33203125" style="2" bestFit="1" customWidth="1"/>
    <col min="2" max="6" width="10.83203125" style="2"/>
    <col min="7" max="7" width="15.1640625" style="2" bestFit="1" customWidth="1"/>
    <col min="8" max="13" width="10.83203125" style="2"/>
    <col min="14" max="14" width="16.33203125" style="2" bestFit="1" customWidth="1"/>
    <col min="15" max="16384" width="10.83203125" style="2"/>
  </cols>
  <sheetData>
    <row r="1" spans="1:17" x14ac:dyDescent="0.2">
      <c r="C1" s="2" t="s">
        <v>93</v>
      </c>
      <c r="D1" s="7" t="s">
        <v>6</v>
      </c>
      <c r="E1" s="7" t="s">
        <v>7</v>
      </c>
      <c r="F1" s="7" t="s">
        <v>0</v>
      </c>
      <c r="G1" s="7" t="s">
        <v>8</v>
      </c>
      <c r="H1" s="7" t="s">
        <v>9</v>
      </c>
      <c r="I1" s="7" t="s">
        <v>10</v>
      </c>
      <c r="J1" s="7" t="s">
        <v>11</v>
      </c>
      <c r="K1" s="7" t="s">
        <v>12</v>
      </c>
      <c r="L1" s="7" t="s">
        <v>13</v>
      </c>
      <c r="M1" s="7" t="s">
        <v>1</v>
      </c>
      <c r="N1" s="7" t="s">
        <v>14</v>
      </c>
      <c r="O1" s="7" t="s">
        <v>15</v>
      </c>
      <c r="P1" s="7" t="s">
        <v>16</v>
      </c>
      <c r="Q1" s="7" t="s">
        <v>2</v>
      </c>
    </row>
    <row r="2" spans="1:17" x14ac:dyDescent="0.2">
      <c r="A2" s="8" t="s">
        <v>89</v>
      </c>
      <c r="B2" s="8"/>
      <c r="C2" s="9" t="s">
        <v>73</v>
      </c>
      <c r="D2" s="9" t="s">
        <v>73</v>
      </c>
      <c r="E2" s="9" t="s">
        <v>73</v>
      </c>
      <c r="F2" s="10" t="s">
        <v>74</v>
      </c>
      <c r="G2" s="10" t="s">
        <v>74</v>
      </c>
      <c r="H2" s="10" t="s">
        <v>74</v>
      </c>
      <c r="I2" s="10" t="s">
        <v>74</v>
      </c>
      <c r="J2" s="10" t="s">
        <v>74</v>
      </c>
      <c r="K2" s="10" t="s">
        <v>74</v>
      </c>
      <c r="L2" s="10" t="s">
        <v>74</v>
      </c>
      <c r="M2" s="10" t="s">
        <v>74</v>
      </c>
      <c r="N2" s="9" t="s">
        <v>73</v>
      </c>
      <c r="O2" s="9" t="s">
        <v>73</v>
      </c>
      <c r="P2" s="9" t="s">
        <v>73</v>
      </c>
      <c r="Q2" s="9" t="s">
        <v>73</v>
      </c>
    </row>
    <row r="3" spans="1:17" x14ac:dyDescent="0.2">
      <c r="A3" s="22" t="s">
        <v>75</v>
      </c>
      <c r="B3" s="7" t="s">
        <v>25</v>
      </c>
      <c r="C3" s="7">
        <v>12</v>
      </c>
      <c r="D3" s="2">
        <v>12</v>
      </c>
      <c r="E3" s="2">
        <v>12</v>
      </c>
      <c r="F3" s="11">
        <v>12</v>
      </c>
      <c r="G3" s="11">
        <v>12</v>
      </c>
      <c r="H3" s="11">
        <v>12</v>
      </c>
      <c r="I3" s="11">
        <v>12</v>
      </c>
      <c r="J3" s="11">
        <v>8</v>
      </c>
      <c r="K3" s="11">
        <v>5</v>
      </c>
      <c r="L3" s="11">
        <v>3</v>
      </c>
      <c r="M3" s="11">
        <v>3</v>
      </c>
      <c r="N3" s="2">
        <v>3</v>
      </c>
      <c r="O3" s="2">
        <v>3</v>
      </c>
      <c r="P3" s="2">
        <v>3</v>
      </c>
      <c r="Q3" s="2">
        <v>3</v>
      </c>
    </row>
    <row r="4" spans="1:17" x14ac:dyDescent="0.2">
      <c r="A4" s="22"/>
      <c r="B4" s="7" t="s">
        <v>26</v>
      </c>
      <c r="C4" s="7">
        <v>11</v>
      </c>
      <c r="D4" s="2">
        <v>11</v>
      </c>
      <c r="E4" s="2">
        <v>11</v>
      </c>
      <c r="F4" s="11">
        <v>11</v>
      </c>
      <c r="G4" s="11">
        <v>11</v>
      </c>
      <c r="H4" s="11">
        <v>11</v>
      </c>
      <c r="I4" s="11">
        <v>11</v>
      </c>
      <c r="J4" s="11">
        <v>8</v>
      </c>
      <c r="K4" s="11">
        <v>7</v>
      </c>
      <c r="L4" s="11">
        <v>4</v>
      </c>
      <c r="M4" s="11">
        <v>3</v>
      </c>
      <c r="N4" s="2">
        <v>3</v>
      </c>
      <c r="O4" s="2">
        <v>3</v>
      </c>
      <c r="P4" s="2">
        <v>3</v>
      </c>
      <c r="Q4" s="2">
        <v>3</v>
      </c>
    </row>
    <row r="5" spans="1:17" x14ac:dyDescent="0.2">
      <c r="A5" s="22"/>
      <c r="B5" s="7" t="s">
        <v>27</v>
      </c>
      <c r="C5" s="7">
        <v>12</v>
      </c>
      <c r="D5" s="2">
        <v>12</v>
      </c>
      <c r="E5" s="2">
        <v>12</v>
      </c>
      <c r="F5" s="11">
        <v>12</v>
      </c>
      <c r="G5" s="11">
        <v>12</v>
      </c>
      <c r="H5" s="11">
        <v>12</v>
      </c>
      <c r="I5" s="11">
        <v>12</v>
      </c>
      <c r="J5" s="11">
        <v>11</v>
      </c>
      <c r="K5" s="11">
        <v>9</v>
      </c>
      <c r="L5" s="11">
        <v>7</v>
      </c>
      <c r="M5" s="11">
        <v>4</v>
      </c>
      <c r="N5" s="2">
        <v>4</v>
      </c>
      <c r="O5" s="2">
        <v>4</v>
      </c>
      <c r="P5" s="2">
        <v>4</v>
      </c>
      <c r="Q5" s="2">
        <v>4</v>
      </c>
    </row>
    <row r="6" spans="1:17" x14ac:dyDescent="0.2">
      <c r="A6" s="22"/>
      <c r="B6" s="7" t="s">
        <v>29</v>
      </c>
      <c r="C6" s="7">
        <v>12</v>
      </c>
      <c r="D6" s="2">
        <v>12</v>
      </c>
      <c r="E6" s="2">
        <v>12</v>
      </c>
      <c r="F6" s="11">
        <v>12</v>
      </c>
      <c r="G6" s="11">
        <v>12</v>
      </c>
      <c r="H6" s="11">
        <v>12</v>
      </c>
      <c r="I6" s="11">
        <v>12</v>
      </c>
      <c r="J6" s="11">
        <v>12</v>
      </c>
      <c r="K6" s="11">
        <v>8</v>
      </c>
      <c r="L6" s="11">
        <v>6</v>
      </c>
      <c r="M6" s="11">
        <v>3</v>
      </c>
      <c r="N6" s="2">
        <v>3</v>
      </c>
      <c r="O6" s="2">
        <v>3</v>
      </c>
      <c r="P6" s="2">
        <v>3</v>
      </c>
      <c r="Q6" s="2">
        <v>3</v>
      </c>
    </row>
    <row r="7" spans="1:17" x14ac:dyDescent="0.2">
      <c r="A7" s="22"/>
      <c r="B7" s="7" t="s">
        <v>30</v>
      </c>
      <c r="C7" s="7">
        <v>11</v>
      </c>
      <c r="D7" s="2">
        <v>11</v>
      </c>
      <c r="E7" s="2">
        <v>11</v>
      </c>
      <c r="F7" s="11">
        <v>11</v>
      </c>
      <c r="G7" s="11">
        <v>11</v>
      </c>
      <c r="H7" s="11">
        <v>11</v>
      </c>
      <c r="I7" s="11">
        <v>11</v>
      </c>
      <c r="J7" s="11">
        <v>10</v>
      </c>
      <c r="K7" s="11">
        <v>7</v>
      </c>
      <c r="L7" s="11">
        <v>7</v>
      </c>
      <c r="M7" s="11">
        <v>4</v>
      </c>
      <c r="N7" s="2">
        <v>4</v>
      </c>
      <c r="O7" s="2">
        <v>3</v>
      </c>
      <c r="P7" s="2">
        <v>3</v>
      </c>
      <c r="Q7" s="2">
        <v>3</v>
      </c>
    </row>
    <row r="8" spans="1:17" x14ac:dyDescent="0.2">
      <c r="A8" s="22"/>
      <c r="B8" s="7" t="s">
        <v>31</v>
      </c>
      <c r="C8" s="7">
        <v>12</v>
      </c>
      <c r="D8" s="2">
        <v>12</v>
      </c>
      <c r="E8" s="2">
        <v>12</v>
      </c>
      <c r="F8" s="11">
        <v>12</v>
      </c>
      <c r="G8" s="11">
        <v>12</v>
      </c>
      <c r="H8" s="11">
        <v>12</v>
      </c>
      <c r="I8" s="11">
        <v>12</v>
      </c>
      <c r="J8" s="11">
        <v>9</v>
      </c>
      <c r="K8" s="11">
        <v>8</v>
      </c>
      <c r="L8" s="11">
        <v>7</v>
      </c>
      <c r="M8" s="11">
        <v>5</v>
      </c>
      <c r="N8" s="2">
        <v>5</v>
      </c>
      <c r="O8" s="2">
        <v>5</v>
      </c>
      <c r="P8" s="2">
        <v>5</v>
      </c>
      <c r="Q8" s="2">
        <v>5</v>
      </c>
    </row>
    <row r="9" spans="1:17" x14ac:dyDescent="0.2">
      <c r="A9" s="22"/>
      <c r="B9" s="7" t="s">
        <v>32</v>
      </c>
      <c r="C9" s="7">
        <v>12</v>
      </c>
      <c r="D9" s="2">
        <v>12</v>
      </c>
      <c r="E9" s="2">
        <v>12</v>
      </c>
      <c r="F9" s="11">
        <v>12</v>
      </c>
      <c r="G9" s="11">
        <v>12</v>
      </c>
      <c r="H9" s="11">
        <v>12</v>
      </c>
      <c r="I9" s="11">
        <v>11</v>
      </c>
      <c r="J9" s="11">
        <v>9</v>
      </c>
      <c r="K9" s="11">
        <v>9</v>
      </c>
      <c r="L9" s="11">
        <v>8</v>
      </c>
      <c r="M9" s="11">
        <v>5</v>
      </c>
      <c r="N9" s="2">
        <v>5</v>
      </c>
      <c r="O9" s="2">
        <v>5</v>
      </c>
      <c r="P9" s="2">
        <v>5</v>
      </c>
      <c r="Q9" s="2">
        <v>5</v>
      </c>
    </row>
    <row r="10" spans="1:17" x14ac:dyDescent="0.2">
      <c r="A10" s="22"/>
      <c r="B10" s="7" t="s">
        <v>34</v>
      </c>
      <c r="C10" s="7">
        <v>11</v>
      </c>
      <c r="D10" s="2">
        <v>11</v>
      </c>
      <c r="E10" s="2">
        <v>11</v>
      </c>
      <c r="F10" s="11">
        <v>11</v>
      </c>
      <c r="G10" s="11">
        <v>11</v>
      </c>
      <c r="H10" s="11">
        <v>11</v>
      </c>
      <c r="I10" s="11">
        <v>11</v>
      </c>
      <c r="J10" s="11">
        <v>11</v>
      </c>
      <c r="K10" s="11">
        <v>8</v>
      </c>
      <c r="L10" s="11">
        <v>4</v>
      </c>
      <c r="M10" s="11">
        <v>3</v>
      </c>
      <c r="N10" s="2">
        <v>3</v>
      </c>
      <c r="O10" s="2">
        <v>3</v>
      </c>
      <c r="P10" s="2">
        <v>3</v>
      </c>
      <c r="Q10" s="2">
        <v>3</v>
      </c>
    </row>
    <row r="11" spans="1:17" x14ac:dyDescent="0.2">
      <c r="A11" s="22"/>
      <c r="B11" s="7" t="s">
        <v>35</v>
      </c>
      <c r="C11" s="7">
        <v>12</v>
      </c>
      <c r="D11" s="2">
        <v>12</v>
      </c>
      <c r="E11" s="2">
        <v>12</v>
      </c>
      <c r="F11" s="11">
        <v>12</v>
      </c>
      <c r="G11" s="11">
        <v>12</v>
      </c>
      <c r="H11" s="11">
        <v>12</v>
      </c>
      <c r="I11" s="11">
        <v>12</v>
      </c>
      <c r="J11" s="11">
        <v>12</v>
      </c>
      <c r="K11" s="11">
        <v>8</v>
      </c>
      <c r="L11" s="11">
        <v>8</v>
      </c>
      <c r="M11" s="11">
        <v>6</v>
      </c>
      <c r="N11" s="2">
        <v>6</v>
      </c>
      <c r="O11" s="2">
        <v>6</v>
      </c>
      <c r="P11" s="2">
        <v>6</v>
      </c>
      <c r="Q11" s="2">
        <v>6</v>
      </c>
    </row>
    <row r="12" spans="1:17" x14ac:dyDescent="0.2">
      <c r="A12" s="22"/>
      <c r="B12" s="7" t="s">
        <v>36</v>
      </c>
      <c r="C12" s="7">
        <v>11</v>
      </c>
      <c r="D12" s="2">
        <v>11</v>
      </c>
      <c r="E12" s="2">
        <v>11</v>
      </c>
      <c r="F12" s="11">
        <v>11</v>
      </c>
      <c r="G12" s="11">
        <v>11</v>
      </c>
      <c r="H12" s="11">
        <v>11</v>
      </c>
      <c r="I12" s="11">
        <v>10</v>
      </c>
      <c r="J12" s="11">
        <v>10</v>
      </c>
      <c r="K12" s="11">
        <v>9</v>
      </c>
      <c r="L12" s="11">
        <v>8</v>
      </c>
      <c r="M12" s="11">
        <v>5</v>
      </c>
      <c r="N12" s="2">
        <v>5</v>
      </c>
      <c r="O12" s="2">
        <v>5</v>
      </c>
      <c r="P12" s="2">
        <v>5</v>
      </c>
      <c r="Q12" s="2">
        <v>5</v>
      </c>
    </row>
    <row r="13" spans="1:17" x14ac:dyDescent="0.2">
      <c r="A13" s="22"/>
      <c r="B13" s="7" t="s">
        <v>37</v>
      </c>
      <c r="C13" s="7">
        <v>12</v>
      </c>
      <c r="D13" s="2">
        <v>12</v>
      </c>
      <c r="E13" s="2">
        <v>12</v>
      </c>
      <c r="F13" s="11">
        <v>12</v>
      </c>
      <c r="G13" s="11">
        <v>12</v>
      </c>
      <c r="H13" s="11">
        <v>12</v>
      </c>
      <c r="I13" s="11">
        <v>12</v>
      </c>
      <c r="J13" s="11">
        <v>11</v>
      </c>
      <c r="K13" s="11">
        <v>10</v>
      </c>
      <c r="L13" s="11">
        <v>8</v>
      </c>
      <c r="M13" s="11">
        <v>5</v>
      </c>
      <c r="N13" s="2">
        <v>5</v>
      </c>
      <c r="O13" s="2">
        <v>5</v>
      </c>
      <c r="P13" s="2">
        <v>5</v>
      </c>
      <c r="Q13" s="2">
        <v>5</v>
      </c>
    </row>
    <row r="14" spans="1:17" x14ac:dyDescent="0.2">
      <c r="A14" s="22"/>
      <c r="B14" s="7" t="s">
        <v>38</v>
      </c>
      <c r="C14" s="7">
        <v>12</v>
      </c>
      <c r="D14" s="2">
        <v>12</v>
      </c>
      <c r="E14" s="2">
        <v>12</v>
      </c>
      <c r="F14" s="11">
        <v>12</v>
      </c>
      <c r="G14" s="11">
        <v>12</v>
      </c>
      <c r="H14" s="11">
        <v>12</v>
      </c>
      <c r="I14" s="11">
        <v>12</v>
      </c>
      <c r="J14" s="11">
        <v>10</v>
      </c>
      <c r="K14" s="11">
        <v>9</v>
      </c>
      <c r="L14" s="11">
        <v>7</v>
      </c>
      <c r="M14" s="11">
        <v>3</v>
      </c>
      <c r="N14" s="2">
        <v>3</v>
      </c>
      <c r="O14" s="2">
        <v>3</v>
      </c>
      <c r="P14" s="2">
        <v>3</v>
      </c>
      <c r="Q14" s="2">
        <v>3</v>
      </c>
    </row>
    <row r="15" spans="1:17" x14ac:dyDescent="0.2">
      <c r="A15" s="22"/>
      <c r="B15" s="7" t="s">
        <v>39</v>
      </c>
      <c r="C15" s="7">
        <v>12</v>
      </c>
      <c r="D15" s="2">
        <v>12</v>
      </c>
      <c r="E15" s="2">
        <v>12</v>
      </c>
      <c r="F15" s="11">
        <v>12</v>
      </c>
      <c r="G15" s="11">
        <v>12</v>
      </c>
      <c r="H15" s="11">
        <v>12</v>
      </c>
      <c r="I15" s="11">
        <v>12</v>
      </c>
      <c r="J15" s="11">
        <v>12</v>
      </c>
      <c r="K15" s="11">
        <v>9</v>
      </c>
      <c r="L15" s="11">
        <v>5</v>
      </c>
      <c r="M15" s="11">
        <v>5</v>
      </c>
      <c r="N15" s="2">
        <v>5</v>
      </c>
      <c r="O15" s="2">
        <v>5</v>
      </c>
      <c r="P15" s="2">
        <v>5</v>
      </c>
      <c r="Q15" s="2">
        <v>5</v>
      </c>
    </row>
    <row r="16" spans="1:17" x14ac:dyDescent="0.2">
      <c r="A16" s="7"/>
      <c r="B16" s="12"/>
      <c r="C16" s="12"/>
      <c r="D16" s="13"/>
      <c r="E16" s="13"/>
      <c r="F16" s="13"/>
      <c r="G16" s="13"/>
      <c r="H16" s="13"/>
      <c r="I16" s="7"/>
      <c r="J16" s="7"/>
      <c r="K16" s="14"/>
      <c r="L16" s="14"/>
      <c r="M16" s="7"/>
      <c r="N16" s="7"/>
      <c r="O16" s="7"/>
      <c r="P16" s="7"/>
      <c r="Q16" s="7"/>
    </row>
    <row r="17" spans="1:17" x14ac:dyDescent="0.2">
      <c r="A17" s="22" t="s">
        <v>72</v>
      </c>
      <c r="B17" s="7" t="s">
        <v>18</v>
      </c>
      <c r="C17" s="7">
        <v>11</v>
      </c>
      <c r="D17" s="2">
        <v>10</v>
      </c>
      <c r="E17" s="2">
        <v>10</v>
      </c>
      <c r="F17" s="2">
        <v>10</v>
      </c>
      <c r="G17" s="2">
        <v>10</v>
      </c>
      <c r="H17" s="2">
        <v>10</v>
      </c>
      <c r="I17" s="2">
        <v>10</v>
      </c>
      <c r="J17" s="2">
        <v>10</v>
      </c>
      <c r="K17" s="2">
        <v>10</v>
      </c>
      <c r="L17" s="2">
        <v>10</v>
      </c>
      <c r="M17" s="2">
        <v>10</v>
      </c>
      <c r="N17" s="2">
        <v>10</v>
      </c>
      <c r="O17" s="2">
        <v>10</v>
      </c>
      <c r="P17" s="2">
        <v>10</v>
      </c>
      <c r="Q17" s="2">
        <v>10</v>
      </c>
    </row>
    <row r="18" spans="1:17" x14ac:dyDescent="0.2">
      <c r="A18" s="22"/>
      <c r="B18" s="7" t="s">
        <v>20</v>
      </c>
      <c r="C18" s="7">
        <v>12</v>
      </c>
      <c r="D18" s="2">
        <v>12</v>
      </c>
      <c r="E18" s="2">
        <v>12</v>
      </c>
      <c r="F18" s="2">
        <v>12</v>
      </c>
      <c r="G18" s="2">
        <v>12</v>
      </c>
      <c r="H18" s="2">
        <v>12</v>
      </c>
      <c r="I18" s="2">
        <v>12</v>
      </c>
      <c r="J18" s="2">
        <v>12</v>
      </c>
      <c r="K18" s="2">
        <v>12</v>
      </c>
      <c r="L18" s="2">
        <v>12</v>
      </c>
      <c r="M18" s="2">
        <v>12</v>
      </c>
      <c r="N18" s="2">
        <v>12</v>
      </c>
      <c r="O18" s="2">
        <v>12</v>
      </c>
      <c r="P18" s="2">
        <v>12</v>
      </c>
      <c r="Q18" s="2">
        <v>12</v>
      </c>
    </row>
    <row r="19" spans="1:17" x14ac:dyDescent="0.2">
      <c r="A19" s="22"/>
      <c r="B19" s="7" t="s">
        <v>21</v>
      </c>
      <c r="C19" s="7">
        <v>11</v>
      </c>
      <c r="D19" s="2">
        <v>11</v>
      </c>
      <c r="E19" s="2">
        <v>11</v>
      </c>
      <c r="F19" s="2">
        <v>11</v>
      </c>
      <c r="G19" s="2">
        <v>11</v>
      </c>
      <c r="H19" s="2">
        <v>11</v>
      </c>
      <c r="I19" s="2">
        <v>11</v>
      </c>
      <c r="J19" s="2">
        <v>11</v>
      </c>
      <c r="K19" s="2">
        <v>11</v>
      </c>
      <c r="L19" s="2">
        <v>11</v>
      </c>
      <c r="M19" s="2">
        <v>11</v>
      </c>
      <c r="N19" s="2">
        <v>11</v>
      </c>
      <c r="O19" s="2">
        <v>11</v>
      </c>
      <c r="P19" s="2">
        <v>11</v>
      </c>
      <c r="Q19" s="2">
        <v>11</v>
      </c>
    </row>
    <row r="20" spans="1:17" x14ac:dyDescent="0.2">
      <c r="A20" s="22"/>
      <c r="B20" s="7" t="s">
        <v>22</v>
      </c>
      <c r="C20" s="7">
        <v>11</v>
      </c>
      <c r="D20" s="2">
        <v>11</v>
      </c>
      <c r="E20" s="2">
        <v>11</v>
      </c>
      <c r="F20" s="2">
        <v>11</v>
      </c>
      <c r="G20" s="2">
        <v>11</v>
      </c>
      <c r="H20" s="2">
        <v>11</v>
      </c>
      <c r="I20" s="2">
        <v>11</v>
      </c>
      <c r="J20" s="2">
        <v>11</v>
      </c>
      <c r="K20" s="2">
        <v>11</v>
      </c>
      <c r="L20" s="2">
        <v>11</v>
      </c>
      <c r="M20" s="2">
        <v>11</v>
      </c>
      <c r="N20" s="2">
        <v>11</v>
      </c>
      <c r="O20" s="2">
        <v>11</v>
      </c>
      <c r="P20" s="2">
        <v>11</v>
      </c>
      <c r="Q20" s="2">
        <v>11</v>
      </c>
    </row>
    <row r="21" spans="1:17" x14ac:dyDescent="0.2">
      <c r="A21" s="22"/>
      <c r="B21" s="7" t="s">
        <v>23</v>
      </c>
      <c r="C21" s="7">
        <v>11</v>
      </c>
      <c r="D21" s="2">
        <v>11</v>
      </c>
      <c r="E21" s="2">
        <v>11</v>
      </c>
      <c r="F21" s="2">
        <v>11</v>
      </c>
      <c r="G21" s="2">
        <v>11</v>
      </c>
      <c r="H21" s="2">
        <v>11</v>
      </c>
      <c r="I21" s="2">
        <v>11</v>
      </c>
      <c r="J21" s="2">
        <v>11</v>
      </c>
      <c r="K21" s="2">
        <v>11</v>
      </c>
      <c r="L21" s="2">
        <v>11</v>
      </c>
      <c r="M21" s="2">
        <v>11</v>
      </c>
      <c r="N21" s="2">
        <v>11</v>
      </c>
      <c r="O21" s="2">
        <v>11</v>
      </c>
      <c r="P21" s="2">
        <v>11</v>
      </c>
      <c r="Q21" s="2">
        <v>11</v>
      </c>
    </row>
    <row r="22" spans="1:17" x14ac:dyDescent="0.2">
      <c r="A22" s="22"/>
      <c r="B22" s="7" t="s">
        <v>24</v>
      </c>
      <c r="C22" s="7">
        <v>12</v>
      </c>
      <c r="D22" s="2">
        <v>12</v>
      </c>
      <c r="E22" s="2">
        <v>12</v>
      </c>
      <c r="F22" s="2">
        <v>12</v>
      </c>
      <c r="G22" s="2">
        <v>12</v>
      </c>
      <c r="H22" s="2">
        <v>12</v>
      </c>
      <c r="I22" s="2">
        <v>12</v>
      </c>
      <c r="J22" s="2">
        <v>12</v>
      </c>
      <c r="K22" s="2">
        <v>12</v>
      </c>
      <c r="L22" s="2">
        <v>12</v>
      </c>
      <c r="M22" s="2">
        <v>12</v>
      </c>
      <c r="N22" s="2">
        <v>12</v>
      </c>
      <c r="O22" s="2">
        <v>12</v>
      </c>
      <c r="P22" s="2">
        <v>12</v>
      </c>
      <c r="Q22" s="2">
        <v>12</v>
      </c>
    </row>
    <row r="23" spans="1:17" x14ac:dyDescent="0.2">
      <c r="A23" s="7"/>
      <c r="B23" s="12"/>
      <c r="C23" s="12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</row>
    <row r="24" spans="1:17" x14ac:dyDescent="0.2">
      <c r="A24" s="15" t="s">
        <v>40</v>
      </c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</row>
    <row r="25" spans="1:17" x14ac:dyDescent="0.2">
      <c r="A25" s="22" t="s">
        <v>75</v>
      </c>
      <c r="B25" s="7" t="s">
        <v>26</v>
      </c>
      <c r="C25" s="7">
        <v>12</v>
      </c>
      <c r="D25" s="2">
        <v>12</v>
      </c>
      <c r="E25" s="2">
        <v>12</v>
      </c>
      <c r="F25" s="11">
        <v>12</v>
      </c>
      <c r="G25" s="11">
        <v>12</v>
      </c>
      <c r="H25" s="11">
        <v>12</v>
      </c>
      <c r="I25" s="11">
        <v>12</v>
      </c>
      <c r="J25" s="11">
        <v>12</v>
      </c>
      <c r="K25" s="11">
        <v>12</v>
      </c>
      <c r="L25" s="11">
        <v>11</v>
      </c>
      <c r="M25" s="11">
        <v>9</v>
      </c>
      <c r="N25" s="2">
        <v>9</v>
      </c>
      <c r="O25" s="2">
        <v>9</v>
      </c>
      <c r="P25" s="2">
        <v>9</v>
      </c>
      <c r="Q25" s="2">
        <v>9</v>
      </c>
    </row>
    <row r="26" spans="1:17" x14ac:dyDescent="0.2">
      <c r="A26" s="22"/>
      <c r="B26" s="7" t="s">
        <v>27</v>
      </c>
      <c r="C26" s="7">
        <v>12</v>
      </c>
      <c r="D26" s="2">
        <v>12</v>
      </c>
      <c r="E26" s="2">
        <v>12</v>
      </c>
      <c r="F26" s="11">
        <v>12</v>
      </c>
      <c r="G26" s="11">
        <v>12</v>
      </c>
      <c r="H26" s="11">
        <v>12</v>
      </c>
      <c r="I26" s="11">
        <v>12</v>
      </c>
      <c r="J26" s="11">
        <v>11</v>
      </c>
      <c r="K26" s="11">
        <v>10</v>
      </c>
      <c r="L26" s="11">
        <v>9</v>
      </c>
      <c r="M26" s="11">
        <v>6</v>
      </c>
      <c r="N26" s="2">
        <v>6</v>
      </c>
      <c r="O26" s="2">
        <v>6</v>
      </c>
      <c r="P26" s="2">
        <v>6</v>
      </c>
      <c r="Q26" s="2">
        <v>6</v>
      </c>
    </row>
    <row r="27" spans="1:17" x14ac:dyDescent="0.2">
      <c r="A27" s="22"/>
      <c r="B27" s="7" t="s">
        <v>28</v>
      </c>
      <c r="C27" s="7">
        <v>12</v>
      </c>
      <c r="D27" s="2">
        <v>12</v>
      </c>
      <c r="E27" s="2">
        <v>12</v>
      </c>
      <c r="F27" s="11">
        <v>12</v>
      </c>
      <c r="G27" s="11">
        <v>12</v>
      </c>
      <c r="H27" s="11">
        <v>12</v>
      </c>
      <c r="I27" s="11">
        <v>12</v>
      </c>
      <c r="J27" s="11">
        <v>12</v>
      </c>
      <c r="K27" s="11">
        <v>10</v>
      </c>
      <c r="L27" s="11">
        <v>9</v>
      </c>
      <c r="M27" s="11">
        <v>8</v>
      </c>
      <c r="N27" s="2">
        <v>8</v>
      </c>
      <c r="O27" s="2">
        <v>8</v>
      </c>
      <c r="P27" s="2">
        <v>8</v>
      </c>
      <c r="Q27" s="2">
        <v>8</v>
      </c>
    </row>
    <row r="28" spans="1:17" x14ac:dyDescent="0.2">
      <c r="A28" s="22"/>
      <c r="B28" s="7" t="s">
        <v>29</v>
      </c>
      <c r="C28" s="7">
        <v>10</v>
      </c>
      <c r="D28" s="2">
        <v>9</v>
      </c>
      <c r="E28" s="2">
        <v>9</v>
      </c>
      <c r="F28" s="11">
        <v>9</v>
      </c>
      <c r="G28" s="11">
        <v>9</v>
      </c>
      <c r="H28" s="11">
        <v>9</v>
      </c>
      <c r="I28" s="11">
        <v>9</v>
      </c>
      <c r="J28" s="11">
        <v>9</v>
      </c>
      <c r="K28" s="11">
        <v>6</v>
      </c>
      <c r="L28" s="11">
        <v>5</v>
      </c>
      <c r="M28" s="11">
        <v>5</v>
      </c>
      <c r="N28" s="2">
        <v>5</v>
      </c>
      <c r="O28" s="2">
        <v>5</v>
      </c>
      <c r="P28" s="2">
        <v>5</v>
      </c>
      <c r="Q28" s="2">
        <v>5</v>
      </c>
    </row>
    <row r="29" spans="1:17" x14ac:dyDescent="0.2">
      <c r="A29" s="22"/>
      <c r="B29" s="7" t="s">
        <v>32</v>
      </c>
      <c r="C29" s="7">
        <v>12</v>
      </c>
      <c r="D29" s="2">
        <v>12</v>
      </c>
      <c r="E29" s="2">
        <v>12</v>
      </c>
      <c r="F29" s="11">
        <v>12</v>
      </c>
      <c r="G29" s="11">
        <v>12</v>
      </c>
      <c r="H29" s="11">
        <v>12</v>
      </c>
      <c r="I29" s="11">
        <v>11</v>
      </c>
      <c r="J29" s="11">
        <v>11</v>
      </c>
      <c r="K29" s="11">
        <v>11</v>
      </c>
      <c r="L29" s="11">
        <v>9</v>
      </c>
      <c r="M29" s="11">
        <v>7</v>
      </c>
      <c r="N29" s="2">
        <v>7</v>
      </c>
      <c r="O29" s="2">
        <v>7</v>
      </c>
      <c r="P29" s="2">
        <v>7</v>
      </c>
      <c r="Q29" s="2">
        <v>7</v>
      </c>
    </row>
    <row r="30" spans="1:17" x14ac:dyDescent="0.2">
      <c r="A30" s="22"/>
      <c r="B30" s="7" t="s">
        <v>33</v>
      </c>
      <c r="C30" s="7">
        <v>12</v>
      </c>
      <c r="D30" s="2">
        <v>12</v>
      </c>
      <c r="E30" s="2">
        <v>12</v>
      </c>
      <c r="F30" s="11">
        <v>12</v>
      </c>
      <c r="G30" s="11">
        <v>12</v>
      </c>
      <c r="H30" s="11">
        <v>12</v>
      </c>
      <c r="I30" s="11">
        <v>11</v>
      </c>
      <c r="J30" s="11">
        <v>9</v>
      </c>
      <c r="K30" s="11">
        <v>7</v>
      </c>
      <c r="L30" s="11">
        <v>7</v>
      </c>
      <c r="M30" s="11">
        <v>6</v>
      </c>
      <c r="N30" s="2">
        <v>6</v>
      </c>
      <c r="O30" s="2">
        <v>6</v>
      </c>
      <c r="P30" s="2">
        <v>6</v>
      </c>
      <c r="Q30" s="2">
        <v>6</v>
      </c>
    </row>
    <row r="31" spans="1:17" x14ac:dyDescent="0.2">
      <c r="A31" s="22"/>
      <c r="B31" s="7" t="s">
        <v>34</v>
      </c>
      <c r="C31" s="7">
        <v>12</v>
      </c>
      <c r="D31" s="2">
        <v>12</v>
      </c>
      <c r="E31" s="2">
        <v>12</v>
      </c>
      <c r="F31" s="11">
        <v>12</v>
      </c>
      <c r="G31" s="11">
        <v>12</v>
      </c>
      <c r="H31" s="11">
        <v>12</v>
      </c>
      <c r="I31" s="11">
        <v>12</v>
      </c>
      <c r="J31" s="11">
        <v>12</v>
      </c>
      <c r="K31" s="11">
        <v>11</v>
      </c>
      <c r="L31" s="11">
        <v>10</v>
      </c>
      <c r="M31" s="11">
        <v>7</v>
      </c>
      <c r="N31" s="2">
        <v>7</v>
      </c>
      <c r="O31" s="2">
        <v>7</v>
      </c>
      <c r="P31" s="2">
        <v>7</v>
      </c>
      <c r="Q31" s="2">
        <v>7</v>
      </c>
    </row>
    <row r="32" spans="1:17" x14ac:dyDescent="0.2">
      <c r="A32" s="22"/>
      <c r="B32" s="7" t="s">
        <v>41</v>
      </c>
      <c r="C32" s="7">
        <v>12</v>
      </c>
      <c r="D32" s="2">
        <v>12</v>
      </c>
      <c r="E32" s="2">
        <v>12</v>
      </c>
      <c r="F32" s="11">
        <v>12</v>
      </c>
      <c r="G32" s="11">
        <v>12</v>
      </c>
      <c r="H32" s="11">
        <v>12</v>
      </c>
      <c r="I32" s="11">
        <v>12</v>
      </c>
      <c r="J32" s="11">
        <v>12</v>
      </c>
      <c r="K32" s="11">
        <v>11</v>
      </c>
      <c r="L32" s="11">
        <v>11</v>
      </c>
      <c r="M32" s="11">
        <v>8</v>
      </c>
      <c r="N32" s="2">
        <v>8</v>
      </c>
      <c r="O32" s="2">
        <v>8</v>
      </c>
      <c r="P32" s="2">
        <v>8</v>
      </c>
      <c r="Q32" s="2">
        <v>8</v>
      </c>
    </row>
    <row r="33" spans="1:17" x14ac:dyDescent="0.2">
      <c r="A33" s="7"/>
      <c r="B33" s="12"/>
      <c r="C33" s="12"/>
      <c r="D33" s="13"/>
      <c r="E33" s="13"/>
      <c r="F33" s="13"/>
      <c r="G33" s="13"/>
      <c r="H33" s="13"/>
      <c r="I33" s="7"/>
      <c r="J33" s="7"/>
      <c r="K33" s="14"/>
      <c r="L33" s="14"/>
      <c r="M33" s="14"/>
      <c r="N33" s="7"/>
      <c r="O33" s="7"/>
      <c r="P33" s="7"/>
      <c r="Q33" s="7"/>
    </row>
    <row r="34" spans="1:17" x14ac:dyDescent="0.2">
      <c r="A34" s="22" t="s">
        <v>72</v>
      </c>
      <c r="B34" s="7" t="s">
        <v>19</v>
      </c>
      <c r="C34" s="2">
        <v>12</v>
      </c>
      <c r="D34" s="2">
        <v>12</v>
      </c>
      <c r="E34" s="2">
        <v>11</v>
      </c>
      <c r="F34" s="2">
        <v>11</v>
      </c>
      <c r="G34" s="2">
        <v>11</v>
      </c>
      <c r="H34" s="2">
        <v>11</v>
      </c>
      <c r="I34" s="2">
        <v>11</v>
      </c>
      <c r="J34" s="2">
        <v>11</v>
      </c>
      <c r="K34" s="2">
        <v>11</v>
      </c>
      <c r="L34" s="2">
        <v>11</v>
      </c>
      <c r="M34" s="2">
        <v>11</v>
      </c>
      <c r="N34" s="2">
        <v>11</v>
      </c>
      <c r="O34" s="2">
        <v>11</v>
      </c>
      <c r="P34" s="2">
        <v>11</v>
      </c>
      <c r="Q34" s="2">
        <v>11</v>
      </c>
    </row>
    <row r="35" spans="1:17" x14ac:dyDescent="0.2">
      <c r="A35" s="22"/>
      <c r="B35" s="7" t="s">
        <v>21</v>
      </c>
      <c r="C35" s="2">
        <v>12</v>
      </c>
      <c r="D35" s="2">
        <v>12</v>
      </c>
      <c r="E35" s="2">
        <v>12</v>
      </c>
      <c r="F35" s="2">
        <v>12</v>
      </c>
      <c r="G35" s="2">
        <v>12</v>
      </c>
      <c r="H35" s="2">
        <v>12</v>
      </c>
      <c r="I35" s="2">
        <v>12</v>
      </c>
      <c r="J35" s="2">
        <v>12</v>
      </c>
      <c r="K35" s="2">
        <v>12</v>
      </c>
      <c r="L35" s="2">
        <v>12</v>
      </c>
      <c r="M35" s="2">
        <v>12</v>
      </c>
      <c r="N35" s="2">
        <v>12</v>
      </c>
      <c r="O35" s="2">
        <v>12</v>
      </c>
      <c r="P35" s="2">
        <v>12</v>
      </c>
      <c r="Q35" s="2">
        <v>12</v>
      </c>
    </row>
    <row r="36" spans="1:17" x14ac:dyDescent="0.2">
      <c r="A36" s="22"/>
      <c r="B36" s="7" t="s">
        <v>22</v>
      </c>
      <c r="C36" s="2">
        <v>12</v>
      </c>
      <c r="D36" s="2">
        <v>12</v>
      </c>
      <c r="E36" s="2">
        <v>12</v>
      </c>
      <c r="F36" s="2">
        <v>12</v>
      </c>
      <c r="G36" s="2">
        <v>12</v>
      </c>
      <c r="H36" s="2">
        <v>12</v>
      </c>
      <c r="I36" s="2">
        <v>12</v>
      </c>
      <c r="J36" s="2">
        <v>12</v>
      </c>
      <c r="K36" s="2">
        <v>12</v>
      </c>
      <c r="L36" s="2">
        <v>11</v>
      </c>
      <c r="M36" s="2">
        <v>11</v>
      </c>
      <c r="N36" s="2">
        <v>11</v>
      </c>
      <c r="O36" s="2">
        <v>11</v>
      </c>
      <c r="P36" s="2">
        <v>11</v>
      </c>
      <c r="Q36" s="2">
        <v>11</v>
      </c>
    </row>
    <row r="37" spans="1:17" x14ac:dyDescent="0.2">
      <c r="A37" s="22"/>
      <c r="B37" s="7" t="s">
        <v>23</v>
      </c>
      <c r="C37" s="2">
        <v>12</v>
      </c>
      <c r="D37" s="2">
        <v>12</v>
      </c>
      <c r="E37" s="2">
        <v>12</v>
      </c>
      <c r="F37" s="2">
        <v>12</v>
      </c>
      <c r="G37" s="2">
        <v>12</v>
      </c>
      <c r="H37" s="2">
        <v>12</v>
      </c>
      <c r="I37" s="2">
        <v>12</v>
      </c>
      <c r="J37" s="2">
        <v>12</v>
      </c>
      <c r="K37" s="2">
        <v>12</v>
      </c>
      <c r="L37" s="2">
        <v>12</v>
      </c>
      <c r="M37" s="2">
        <v>12</v>
      </c>
      <c r="N37" s="2">
        <v>12</v>
      </c>
      <c r="O37" s="2">
        <v>12</v>
      </c>
      <c r="P37" s="2">
        <v>12</v>
      </c>
      <c r="Q37" s="2">
        <v>12</v>
      </c>
    </row>
    <row r="38" spans="1:17" x14ac:dyDescent="0.2">
      <c r="A38" s="22"/>
      <c r="B38" s="7" t="s">
        <v>24</v>
      </c>
      <c r="C38" s="7">
        <v>12</v>
      </c>
      <c r="D38" s="7">
        <v>12</v>
      </c>
      <c r="E38" s="7">
        <v>12</v>
      </c>
      <c r="F38" s="7">
        <v>12</v>
      </c>
      <c r="G38" s="7">
        <v>12</v>
      </c>
      <c r="H38" s="7">
        <v>12</v>
      </c>
      <c r="I38" s="7">
        <v>12</v>
      </c>
      <c r="J38" s="7">
        <v>12</v>
      </c>
      <c r="K38" s="7">
        <v>12</v>
      </c>
      <c r="L38" s="7">
        <v>12</v>
      </c>
      <c r="M38" s="7">
        <v>12</v>
      </c>
      <c r="N38" s="7">
        <v>12</v>
      </c>
      <c r="O38" s="7">
        <v>12</v>
      </c>
      <c r="P38" s="7">
        <v>12</v>
      </c>
      <c r="Q38" s="7">
        <v>12</v>
      </c>
    </row>
    <row r="39" spans="1:17" ht="32" customHeight="1" x14ac:dyDescent="0.2">
      <c r="A39" s="7"/>
      <c r="B39" s="12"/>
      <c r="C39" s="12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</row>
    <row r="40" spans="1:17" ht="48" customHeight="1" x14ac:dyDescent="0.2">
      <c r="A40" s="7"/>
      <c r="B40" s="12"/>
      <c r="C40" s="12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</row>
    <row r="41" spans="1:17" ht="80" customHeight="1" x14ac:dyDescent="0.2">
      <c r="A41" s="7"/>
      <c r="B41" s="12"/>
      <c r="C41" s="12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</row>
    <row r="42" spans="1:17" x14ac:dyDescent="0.2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</row>
    <row r="43" spans="1:17" x14ac:dyDescent="0.2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</row>
    <row r="44" spans="1:17" x14ac:dyDescent="0.2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</row>
    <row r="45" spans="1:17" x14ac:dyDescent="0.2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</row>
    <row r="46" spans="1:17" x14ac:dyDescent="0.2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</row>
    <row r="47" spans="1:17" x14ac:dyDescent="0.2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</row>
    <row r="48" spans="1:17" x14ac:dyDescent="0.2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</row>
    <row r="49" spans="1:17" x14ac:dyDescent="0.2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</row>
    <row r="50" spans="1:17" x14ac:dyDescent="0.2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</row>
    <row r="51" spans="1:17" x14ac:dyDescent="0.2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</row>
    <row r="52" spans="1:17" x14ac:dyDescent="0.2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</row>
    <row r="53" spans="1:17" x14ac:dyDescent="0.2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</row>
    <row r="54" spans="1:17" x14ac:dyDescent="0.2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</row>
    <row r="55" spans="1:17" x14ac:dyDescent="0.2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</row>
    <row r="56" spans="1:17" x14ac:dyDescent="0.2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</row>
    <row r="57" spans="1:17" x14ac:dyDescent="0.2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</row>
    <row r="58" spans="1:17" x14ac:dyDescent="0.2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</row>
    <row r="59" spans="1:17" x14ac:dyDescent="0.2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</row>
    <row r="60" spans="1:17" x14ac:dyDescent="0.2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</row>
    <row r="61" spans="1:17" x14ac:dyDescent="0.2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</row>
    <row r="62" spans="1:17" x14ac:dyDescent="0.2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</row>
    <row r="63" spans="1:17" x14ac:dyDescent="0.2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</row>
    <row r="64" spans="1:17" x14ac:dyDescent="0.2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</row>
    <row r="65" spans="1:17" x14ac:dyDescent="0.2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</row>
    <row r="66" spans="1:17" x14ac:dyDescent="0.2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</row>
  </sheetData>
  <mergeCells count="4">
    <mergeCell ref="A17:A22"/>
    <mergeCell ref="A3:A15"/>
    <mergeCell ref="A34:A38"/>
    <mergeCell ref="A25:A3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E05D9E-51A4-6447-92EF-6F43DB5C177E}">
  <dimension ref="A1:Q72"/>
  <sheetViews>
    <sheetView topLeftCell="A2" workbookViewId="0">
      <selection activeCell="O54" sqref="O54"/>
    </sheetView>
  </sheetViews>
  <sheetFormatPr baseColWidth="10" defaultRowHeight="16" x14ac:dyDescent="0.2"/>
  <cols>
    <col min="1" max="1" width="17.5" style="2" bestFit="1" customWidth="1"/>
    <col min="2" max="2" width="13.5" style="2" bestFit="1" customWidth="1"/>
    <col min="3" max="3" width="13.5" style="2" customWidth="1"/>
    <col min="4" max="4" width="11.33203125" style="2" customWidth="1"/>
    <col min="5" max="17" width="14" style="2" bestFit="1" customWidth="1"/>
    <col min="18" max="16384" width="10.83203125" style="2"/>
  </cols>
  <sheetData>
    <row r="1" spans="1:17" x14ac:dyDescent="0.2">
      <c r="C1" s="2" t="s">
        <v>93</v>
      </c>
      <c r="D1" s="7" t="s">
        <v>6</v>
      </c>
      <c r="E1" s="7" t="s">
        <v>7</v>
      </c>
      <c r="F1" s="7" t="s">
        <v>0</v>
      </c>
      <c r="G1" s="7" t="s">
        <v>8</v>
      </c>
      <c r="H1" s="7" t="s">
        <v>9</v>
      </c>
      <c r="I1" s="7" t="s">
        <v>10</v>
      </c>
      <c r="J1" s="7" t="s">
        <v>11</v>
      </c>
      <c r="K1" s="7" t="s">
        <v>12</v>
      </c>
      <c r="L1" s="7" t="s">
        <v>13</v>
      </c>
      <c r="M1" s="7" t="s">
        <v>1</v>
      </c>
      <c r="N1" s="7" t="s">
        <v>14</v>
      </c>
      <c r="O1" s="7" t="s">
        <v>15</v>
      </c>
      <c r="P1" s="7" t="s">
        <v>16</v>
      </c>
      <c r="Q1" s="7" t="s">
        <v>2</v>
      </c>
    </row>
    <row r="2" spans="1:17" x14ac:dyDescent="0.2">
      <c r="A2" s="8" t="s">
        <v>89</v>
      </c>
      <c r="B2" s="8"/>
      <c r="C2" s="9" t="s">
        <v>73</v>
      </c>
      <c r="D2" s="9" t="s">
        <v>73</v>
      </c>
      <c r="E2" s="9" t="s">
        <v>73</v>
      </c>
      <c r="F2" s="10" t="s">
        <v>74</v>
      </c>
      <c r="G2" s="10" t="s">
        <v>74</v>
      </c>
      <c r="H2" s="10" t="s">
        <v>74</v>
      </c>
      <c r="I2" s="10" t="s">
        <v>74</v>
      </c>
      <c r="J2" s="10" t="s">
        <v>74</v>
      </c>
      <c r="K2" s="10" t="s">
        <v>74</v>
      </c>
      <c r="L2" s="10" t="s">
        <v>74</v>
      </c>
      <c r="M2" s="10" t="s">
        <v>74</v>
      </c>
      <c r="N2" s="9" t="s">
        <v>73</v>
      </c>
      <c r="O2" s="9" t="s">
        <v>73</v>
      </c>
      <c r="P2" s="9" t="s">
        <v>73</v>
      </c>
      <c r="Q2" s="9" t="s">
        <v>73</v>
      </c>
    </row>
    <row r="3" spans="1:17" x14ac:dyDescent="0.2">
      <c r="A3" s="22" t="s">
        <v>75</v>
      </c>
      <c r="B3" s="7" t="s">
        <v>25</v>
      </c>
      <c r="C3" s="7">
        <v>12</v>
      </c>
      <c r="D3" s="2">
        <v>12</v>
      </c>
      <c r="E3" s="2">
        <v>12</v>
      </c>
      <c r="F3" s="11">
        <v>12</v>
      </c>
      <c r="G3" s="11">
        <v>12</v>
      </c>
      <c r="H3" s="11">
        <v>12</v>
      </c>
      <c r="I3" s="11">
        <v>12</v>
      </c>
      <c r="J3" s="11">
        <v>8</v>
      </c>
      <c r="K3" s="11">
        <v>5</v>
      </c>
      <c r="L3" s="11">
        <v>3</v>
      </c>
      <c r="M3" s="11">
        <v>3</v>
      </c>
      <c r="N3" s="2">
        <v>3</v>
      </c>
      <c r="O3" s="2">
        <v>3</v>
      </c>
      <c r="P3" s="2">
        <v>3</v>
      </c>
      <c r="Q3" s="2">
        <v>3</v>
      </c>
    </row>
    <row r="4" spans="1:17" x14ac:dyDescent="0.2">
      <c r="A4" s="22"/>
      <c r="B4" s="7" t="s">
        <v>26</v>
      </c>
      <c r="C4" s="7">
        <v>11</v>
      </c>
      <c r="D4" s="2">
        <v>11</v>
      </c>
      <c r="E4" s="2">
        <v>11</v>
      </c>
      <c r="F4" s="11">
        <v>11</v>
      </c>
      <c r="G4" s="11">
        <v>11</v>
      </c>
      <c r="H4" s="11">
        <v>11</v>
      </c>
      <c r="I4" s="11">
        <v>11</v>
      </c>
      <c r="J4" s="11">
        <v>8</v>
      </c>
      <c r="K4" s="11">
        <v>7</v>
      </c>
      <c r="L4" s="11">
        <v>4</v>
      </c>
      <c r="M4" s="11">
        <v>3</v>
      </c>
      <c r="N4" s="2">
        <v>3</v>
      </c>
      <c r="O4" s="2">
        <v>3</v>
      </c>
      <c r="P4" s="2">
        <v>3</v>
      </c>
      <c r="Q4" s="2">
        <v>3</v>
      </c>
    </row>
    <row r="5" spans="1:17" x14ac:dyDescent="0.2">
      <c r="A5" s="22"/>
      <c r="B5" s="7" t="s">
        <v>27</v>
      </c>
      <c r="C5" s="7">
        <v>12</v>
      </c>
      <c r="D5" s="2">
        <v>12</v>
      </c>
      <c r="E5" s="2">
        <v>12</v>
      </c>
      <c r="F5" s="11">
        <v>12</v>
      </c>
      <c r="G5" s="11">
        <v>12</v>
      </c>
      <c r="H5" s="11">
        <v>12</v>
      </c>
      <c r="I5" s="11">
        <v>12</v>
      </c>
      <c r="J5" s="11">
        <v>11</v>
      </c>
      <c r="K5" s="11">
        <v>9</v>
      </c>
      <c r="L5" s="11">
        <v>7</v>
      </c>
      <c r="M5" s="11">
        <v>4</v>
      </c>
      <c r="N5" s="2">
        <v>4</v>
      </c>
      <c r="O5" s="2">
        <v>4</v>
      </c>
      <c r="P5" s="2">
        <v>4</v>
      </c>
      <c r="Q5" s="2">
        <v>4</v>
      </c>
    </row>
    <row r="6" spans="1:17" x14ac:dyDescent="0.2">
      <c r="A6" s="22"/>
      <c r="B6" s="7" t="s">
        <v>29</v>
      </c>
      <c r="C6" s="7">
        <v>12</v>
      </c>
      <c r="D6" s="2">
        <v>12</v>
      </c>
      <c r="E6" s="2">
        <v>12</v>
      </c>
      <c r="F6" s="11">
        <v>12</v>
      </c>
      <c r="G6" s="11">
        <v>12</v>
      </c>
      <c r="H6" s="11">
        <v>12</v>
      </c>
      <c r="I6" s="11">
        <v>12</v>
      </c>
      <c r="J6" s="11">
        <v>12</v>
      </c>
      <c r="K6" s="11">
        <v>8</v>
      </c>
      <c r="L6" s="11">
        <v>6</v>
      </c>
      <c r="M6" s="11">
        <v>3</v>
      </c>
      <c r="N6" s="2">
        <v>3</v>
      </c>
      <c r="O6" s="2">
        <v>3</v>
      </c>
      <c r="P6" s="2">
        <v>3</v>
      </c>
      <c r="Q6" s="2">
        <v>3</v>
      </c>
    </row>
    <row r="7" spans="1:17" x14ac:dyDescent="0.2">
      <c r="A7" s="22"/>
      <c r="B7" s="7" t="s">
        <v>30</v>
      </c>
      <c r="C7" s="7">
        <v>11</v>
      </c>
      <c r="D7" s="2">
        <v>11</v>
      </c>
      <c r="E7" s="2">
        <v>11</v>
      </c>
      <c r="F7" s="11">
        <v>11</v>
      </c>
      <c r="G7" s="11">
        <v>11</v>
      </c>
      <c r="H7" s="11">
        <v>11</v>
      </c>
      <c r="I7" s="11">
        <v>11</v>
      </c>
      <c r="J7" s="11">
        <v>10</v>
      </c>
      <c r="K7" s="11">
        <v>7</v>
      </c>
      <c r="L7" s="11">
        <v>7</v>
      </c>
      <c r="M7" s="11">
        <v>4</v>
      </c>
      <c r="N7" s="2">
        <v>4</v>
      </c>
      <c r="O7" s="2">
        <v>3</v>
      </c>
      <c r="P7" s="2">
        <v>3</v>
      </c>
      <c r="Q7" s="2">
        <v>3</v>
      </c>
    </row>
    <row r="8" spans="1:17" x14ac:dyDescent="0.2">
      <c r="A8" s="22"/>
      <c r="B8" s="7" t="s">
        <v>31</v>
      </c>
      <c r="C8" s="7">
        <v>12</v>
      </c>
      <c r="D8" s="2">
        <v>12</v>
      </c>
      <c r="E8" s="2">
        <v>12</v>
      </c>
      <c r="F8" s="11">
        <v>12</v>
      </c>
      <c r="G8" s="11">
        <v>12</v>
      </c>
      <c r="H8" s="11">
        <v>12</v>
      </c>
      <c r="I8" s="11">
        <v>12</v>
      </c>
      <c r="J8" s="11">
        <v>9</v>
      </c>
      <c r="K8" s="11">
        <v>8</v>
      </c>
      <c r="L8" s="11">
        <v>7</v>
      </c>
      <c r="M8" s="11">
        <v>5</v>
      </c>
      <c r="N8" s="2">
        <v>5</v>
      </c>
      <c r="O8" s="2">
        <v>5</v>
      </c>
      <c r="P8" s="2">
        <v>5</v>
      </c>
      <c r="Q8" s="2">
        <v>5</v>
      </c>
    </row>
    <row r="9" spans="1:17" x14ac:dyDescent="0.2">
      <c r="A9" s="22"/>
      <c r="B9" s="7" t="s">
        <v>32</v>
      </c>
      <c r="C9" s="7">
        <v>12</v>
      </c>
      <c r="D9" s="2">
        <v>12</v>
      </c>
      <c r="E9" s="2">
        <v>12</v>
      </c>
      <c r="F9" s="11">
        <v>12</v>
      </c>
      <c r="G9" s="11">
        <v>12</v>
      </c>
      <c r="H9" s="11">
        <v>12</v>
      </c>
      <c r="I9" s="11">
        <v>11</v>
      </c>
      <c r="J9" s="11">
        <v>9</v>
      </c>
      <c r="K9" s="11">
        <v>9</v>
      </c>
      <c r="L9" s="11">
        <v>8</v>
      </c>
      <c r="M9" s="11">
        <v>5</v>
      </c>
      <c r="N9" s="2">
        <v>5</v>
      </c>
      <c r="O9" s="2">
        <v>5</v>
      </c>
      <c r="P9" s="2">
        <v>5</v>
      </c>
      <c r="Q9" s="2">
        <v>5</v>
      </c>
    </row>
    <row r="10" spans="1:17" x14ac:dyDescent="0.2">
      <c r="A10" s="22"/>
      <c r="B10" s="7" t="s">
        <v>34</v>
      </c>
      <c r="C10" s="7">
        <v>11</v>
      </c>
      <c r="D10" s="2">
        <v>11</v>
      </c>
      <c r="E10" s="2">
        <v>11</v>
      </c>
      <c r="F10" s="11">
        <v>11</v>
      </c>
      <c r="G10" s="11">
        <v>11</v>
      </c>
      <c r="H10" s="11">
        <v>11</v>
      </c>
      <c r="I10" s="11">
        <v>11</v>
      </c>
      <c r="J10" s="11">
        <v>11</v>
      </c>
      <c r="K10" s="11">
        <v>8</v>
      </c>
      <c r="L10" s="11">
        <v>4</v>
      </c>
      <c r="M10" s="11">
        <v>3</v>
      </c>
      <c r="N10" s="2">
        <v>3</v>
      </c>
      <c r="O10" s="2">
        <v>3</v>
      </c>
      <c r="P10" s="2">
        <v>3</v>
      </c>
      <c r="Q10" s="2">
        <v>3</v>
      </c>
    </row>
    <row r="11" spans="1:17" x14ac:dyDescent="0.2">
      <c r="A11" s="22"/>
      <c r="B11" s="7" t="s">
        <v>35</v>
      </c>
      <c r="C11" s="7">
        <v>12</v>
      </c>
      <c r="D11" s="2">
        <v>12</v>
      </c>
      <c r="E11" s="2">
        <v>12</v>
      </c>
      <c r="F11" s="11">
        <v>12</v>
      </c>
      <c r="G11" s="11">
        <v>12</v>
      </c>
      <c r="H11" s="11">
        <v>12</v>
      </c>
      <c r="I11" s="11">
        <v>12</v>
      </c>
      <c r="J11" s="11">
        <v>12</v>
      </c>
      <c r="K11" s="11">
        <v>8</v>
      </c>
      <c r="L11" s="11">
        <v>8</v>
      </c>
      <c r="M11" s="11">
        <v>6</v>
      </c>
      <c r="N11" s="2">
        <v>6</v>
      </c>
      <c r="O11" s="2">
        <v>6</v>
      </c>
      <c r="P11" s="2">
        <v>6</v>
      </c>
      <c r="Q11" s="2">
        <v>6</v>
      </c>
    </row>
    <row r="12" spans="1:17" x14ac:dyDescent="0.2">
      <c r="A12" s="22"/>
      <c r="B12" s="7" t="s">
        <v>36</v>
      </c>
      <c r="C12" s="7">
        <v>11</v>
      </c>
      <c r="D12" s="2">
        <v>11</v>
      </c>
      <c r="E12" s="2">
        <v>11</v>
      </c>
      <c r="F12" s="11">
        <v>11</v>
      </c>
      <c r="G12" s="11">
        <v>11</v>
      </c>
      <c r="H12" s="11">
        <v>11</v>
      </c>
      <c r="I12" s="11">
        <v>10</v>
      </c>
      <c r="J12" s="11">
        <v>10</v>
      </c>
      <c r="K12" s="11">
        <v>9</v>
      </c>
      <c r="L12" s="11">
        <v>8</v>
      </c>
      <c r="M12" s="11">
        <v>5</v>
      </c>
      <c r="N12" s="2">
        <v>5</v>
      </c>
      <c r="O12" s="2">
        <v>5</v>
      </c>
      <c r="P12" s="2">
        <v>5</v>
      </c>
      <c r="Q12" s="2">
        <v>5</v>
      </c>
    </row>
    <row r="13" spans="1:17" x14ac:dyDescent="0.2">
      <c r="A13" s="22"/>
      <c r="B13" s="7" t="s">
        <v>37</v>
      </c>
      <c r="C13" s="7">
        <v>12</v>
      </c>
      <c r="D13" s="2">
        <v>12</v>
      </c>
      <c r="E13" s="2">
        <v>12</v>
      </c>
      <c r="F13" s="11">
        <v>12</v>
      </c>
      <c r="G13" s="11">
        <v>12</v>
      </c>
      <c r="H13" s="11">
        <v>12</v>
      </c>
      <c r="I13" s="11">
        <v>12</v>
      </c>
      <c r="J13" s="11">
        <v>11</v>
      </c>
      <c r="K13" s="11">
        <v>10</v>
      </c>
      <c r="L13" s="11">
        <v>8</v>
      </c>
      <c r="M13" s="11">
        <v>5</v>
      </c>
      <c r="N13" s="2">
        <v>5</v>
      </c>
      <c r="O13" s="2">
        <v>5</v>
      </c>
      <c r="P13" s="2">
        <v>5</v>
      </c>
      <c r="Q13" s="2">
        <v>5</v>
      </c>
    </row>
    <row r="14" spans="1:17" x14ac:dyDescent="0.2">
      <c r="A14" s="22"/>
      <c r="B14" s="7" t="s">
        <v>38</v>
      </c>
      <c r="C14" s="7">
        <v>12</v>
      </c>
      <c r="D14" s="2">
        <v>12</v>
      </c>
      <c r="E14" s="2">
        <v>12</v>
      </c>
      <c r="F14" s="11">
        <v>12</v>
      </c>
      <c r="G14" s="11">
        <v>12</v>
      </c>
      <c r="H14" s="11">
        <v>12</v>
      </c>
      <c r="I14" s="11">
        <v>12</v>
      </c>
      <c r="J14" s="11">
        <v>10</v>
      </c>
      <c r="K14" s="11">
        <v>9</v>
      </c>
      <c r="L14" s="11">
        <v>7</v>
      </c>
      <c r="M14" s="11">
        <v>3</v>
      </c>
      <c r="N14" s="2">
        <v>3</v>
      </c>
      <c r="O14" s="2">
        <v>3</v>
      </c>
      <c r="P14" s="2">
        <v>3</v>
      </c>
      <c r="Q14" s="2">
        <v>3</v>
      </c>
    </row>
    <row r="15" spans="1:17" x14ac:dyDescent="0.2">
      <c r="A15" s="22"/>
      <c r="B15" s="7" t="s">
        <v>39</v>
      </c>
      <c r="C15" s="7">
        <v>12</v>
      </c>
      <c r="D15" s="2">
        <v>12</v>
      </c>
      <c r="E15" s="2">
        <v>12</v>
      </c>
      <c r="F15" s="11">
        <v>12</v>
      </c>
      <c r="G15" s="11">
        <v>12</v>
      </c>
      <c r="H15" s="11">
        <v>12</v>
      </c>
      <c r="I15" s="11">
        <v>12</v>
      </c>
      <c r="J15" s="11">
        <v>12</v>
      </c>
      <c r="K15" s="11">
        <v>9</v>
      </c>
      <c r="L15" s="11">
        <v>5</v>
      </c>
      <c r="M15" s="11">
        <v>5</v>
      </c>
      <c r="N15" s="2">
        <v>5</v>
      </c>
      <c r="O15" s="2">
        <v>5</v>
      </c>
      <c r="P15" s="2">
        <v>5</v>
      </c>
      <c r="Q15" s="2">
        <v>5</v>
      </c>
    </row>
    <row r="16" spans="1:17" x14ac:dyDescent="0.2">
      <c r="A16" s="17"/>
      <c r="B16" s="2" t="s">
        <v>76</v>
      </c>
      <c r="C16" s="2">
        <f>SUM(C3:C15)</f>
        <v>152</v>
      </c>
      <c r="D16" s="2">
        <f>SUM(D3:D15)</f>
        <v>152</v>
      </c>
      <c r="E16" s="2">
        <f t="shared" ref="E16:Q16" si="0">SUM(E3:E15)</f>
        <v>152</v>
      </c>
      <c r="F16" s="2">
        <f t="shared" si="0"/>
        <v>152</v>
      </c>
      <c r="G16" s="2">
        <f t="shared" si="0"/>
        <v>152</v>
      </c>
      <c r="H16" s="2">
        <f t="shared" si="0"/>
        <v>152</v>
      </c>
      <c r="I16" s="2">
        <f t="shared" si="0"/>
        <v>150</v>
      </c>
      <c r="J16" s="2">
        <f t="shared" si="0"/>
        <v>133</v>
      </c>
      <c r="K16" s="2">
        <f t="shared" si="0"/>
        <v>106</v>
      </c>
      <c r="L16" s="2">
        <f t="shared" si="0"/>
        <v>82</v>
      </c>
      <c r="M16" s="2">
        <f t="shared" si="0"/>
        <v>54</v>
      </c>
      <c r="N16" s="2">
        <f t="shared" si="0"/>
        <v>54</v>
      </c>
      <c r="O16" s="2">
        <f t="shared" si="0"/>
        <v>53</v>
      </c>
      <c r="P16" s="2">
        <f t="shared" si="0"/>
        <v>53</v>
      </c>
      <c r="Q16" s="2">
        <f t="shared" si="0"/>
        <v>53</v>
      </c>
    </row>
    <row r="17" spans="1:17" x14ac:dyDescent="0.2">
      <c r="A17" s="17"/>
      <c r="B17" s="2" t="s">
        <v>77</v>
      </c>
      <c r="C17" s="2">
        <f>(C16/$C$16)*100</f>
        <v>100</v>
      </c>
      <c r="D17" s="2">
        <f t="shared" ref="D17:Q17" si="1">(D16/$C$16)*100</f>
        <v>100</v>
      </c>
      <c r="E17" s="2">
        <f t="shared" si="1"/>
        <v>100</v>
      </c>
      <c r="F17" s="2">
        <f t="shared" si="1"/>
        <v>100</v>
      </c>
      <c r="G17" s="2">
        <f t="shared" si="1"/>
        <v>100</v>
      </c>
      <c r="H17" s="2">
        <f t="shared" si="1"/>
        <v>100</v>
      </c>
      <c r="I17" s="2">
        <f t="shared" si="1"/>
        <v>98.68421052631578</v>
      </c>
      <c r="J17" s="2">
        <f t="shared" si="1"/>
        <v>87.5</v>
      </c>
      <c r="K17" s="2">
        <f t="shared" si="1"/>
        <v>69.73684210526315</v>
      </c>
      <c r="L17" s="2">
        <f t="shared" si="1"/>
        <v>53.94736842105263</v>
      </c>
      <c r="M17" s="2">
        <f t="shared" si="1"/>
        <v>35.526315789473685</v>
      </c>
      <c r="N17" s="2">
        <f t="shared" si="1"/>
        <v>35.526315789473685</v>
      </c>
      <c r="O17" s="2">
        <f t="shared" si="1"/>
        <v>34.868421052631575</v>
      </c>
      <c r="P17" s="2">
        <f t="shared" si="1"/>
        <v>34.868421052631575</v>
      </c>
      <c r="Q17" s="2">
        <f t="shared" si="1"/>
        <v>34.868421052631575</v>
      </c>
    </row>
    <row r="18" spans="1:17" x14ac:dyDescent="0.2">
      <c r="A18" s="7"/>
      <c r="B18" s="12"/>
      <c r="C18" s="12"/>
      <c r="D18" s="13"/>
      <c r="E18" s="13"/>
      <c r="F18" s="13"/>
      <c r="G18" s="13"/>
      <c r="H18" s="13"/>
      <c r="I18" s="7"/>
      <c r="J18" s="7"/>
      <c r="K18" s="14"/>
      <c r="L18" s="14"/>
      <c r="M18" s="7"/>
      <c r="N18" s="7"/>
      <c r="O18" s="7"/>
      <c r="P18" s="7"/>
      <c r="Q18" s="7"/>
    </row>
    <row r="19" spans="1:17" x14ac:dyDescent="0.2">
      <c r="A19" s="22" t="s">
        <v>72</v>
      </c>
      <c r="B19" s="7" t="s">
        <v>18</v>
      </c>
      <c r="C19" s="7">
        <v>11</v>
      </c>
      <c r="D19" s="2">
        <v>10</v>
      </c>
      <c r="E19" s="2">
        <v>10</v>
      </c>
      <c r="F19" s="2">
        <v>10</v>
      </c>
      <c r="G19" s="2">
        <v>10</v>
      </c>
      <c r="H19" s="2">
        <v>10</v>
      </c>
      <c r="I19" s="2">
        <v>10</v>
      </c>
      <c r="J19" s="2">
        <v>10</v>
      </c>
      <c r="K19" s="2">
        <v>10</v>
      </c>
      <c r="L19" s="2">
        <v>10</v>
      </c>
      <c r="M19" s="2">
        <v>10</v>
      </c>
      <c r="N19" s="2">
        <v>10</v>
      </c>
      <c r="O19" s="2">
        <v>10</v>
      </c>
      <c r="P19" s="2">
        <v>10</v>
      </c>
      <c r="Q19" s="2">
        <v>10</v>
      </c>
    </row>
    <row r="20" spans="1:17" x14ac:dyDescent="0.2">
      <c r="A20" s="22"/>
      <c r="B20" s="7" t="s">
        <v>20</v>
      </c>
      <c r="C20" s="7">
        <v>12</v>
      </c>
      <c r="D20" s="2">
        <v>12</v>
      </c>
      <c r="E20" s="2">
        <v>12</v>
      </c>
      <c r="F20" s="2">
        <v>12</v>
      </c>
      <c r="G20" s="2">
        <v>12</v>
      </c>
      <c r="H20" s="2">
        <v>12</v>
      </c>
      <c r="I20" s="2">
        <v>12</v>
      </c>
      <c r="J20" s="2">
        <v>12</v>
      </c>
      <c r="K20" s="2">
        <v>12</v>
      </c>
      <c r="L20" s="2">
        <v>12</v>
      </c>
      <c r="M20" s="2">
        <v>12</v>
      </c>
      <c r="N20" s="2">
        <v>12</v>
      </c>
      <c r="O20" s="2">
        <v>12</v>
      </c>
      <c r="P20" s="2">
        <v>12</v>
      </c>
      <c r="Q20" s="2">
        <v>12</v>
      </c>
    </row>
    <row r="21" spans="1:17" x14ac:dyDescent="0.2">
      <c r="A21" s="22"/>
      <c r="B21" s="7" t="s">
        <v>21</v>
      </c>
      <c r="C21" s="7">
        <v>11</v>
      </c>
      <c r="D21" s="2">
        <v>11</v>
      </c>
      <c r="E21" s="2">
        <v>11</v>
      </c>
      <c r="F21" s="2">
        <v>11</v>
      </c>
      <c r="G21" s="2">
        <v>11</v>
      </c>
      <c r="H21" s="2">
        <v>11</v>
      </c>
      <c r="I21" s="2">
        <v>11</v>
      </c>
      <c r="J21" s="2">
        <v>11</v>
      </c>
      <c r="K21" s="2">
        <v>11</v>
      </c>
      <c r="L21" s="2">
        <v>11</v>
      </c>
      <c r="M21" s="2">
        <v>11</v>
      </c>
      <c r="N21" s="2">
        <v>11</v>
      </c>
      <c r="O21" s="2">
        <v>11</v>
      </c>
      <c r="P21" s="2">
        <v>11</v>
      </c>
      <c r="Q21" s="2">
        <v>11</v>
      </c>
    </row>
    <row r="22" spans="1:17" x14ac:dyDescent="0.2">
      <c r="A22" s="22"/>
      <c r="B22" s="7" t="s">
        <v>22</v>
      </c>
      <c r="C22" s="7">
        <v>11</v>
      </c>
      <c r="D22" s="2">
        <v>11</v>
      </c>
      <c r="E22" s="2">
        <v>11</v>
      </c>
      <c r="F22" s="2">
        <v>11</v>
      </c>
      <c r="G22" s="2">
        <v>11</v>
      </c>
      <c r="H22" s="2">
        <v>11</v>
      </c>
      <c r="I22" s="2">
        <v>11</v>
      </c>
      <c r="J22" s="2">
        <v>11</v>
      </c>
      <c r="K22" s="2">
        <v>11</v>
      </c>
      <c r="L22" s="2">
        <v>11</v>
      </c>
      <c r="M22" s="2">
        <v>11</v>
      </c>
      <c r="N22" s="2">
        <v>11</v>
      </c>
      <c r="O22" s="2">
        <v>11</v>
      </c>
      <c r="P22" s="2">
        <v>11</v>
      </c>
      <c r="Q22" s="2">
        <v>11</v>
      </c>
    </row>
    <row r="23" spans="1:17" x14ac:dyDescent="0.2">
      <c r="A23" s="22"/>
      <c r="B23" s="7" t="s">
        <v>23</v>
      </c>
      <c r="C23" s="7">
        <v>11</v>
      </c>
      <c r="D23" s="2">
        <v>11</v>
      </c>
      <c r="E23" s="2">
        <v>11</v>
      </c>
      <c r="F23" s="2">
        <v>11</v>
      </c>
      <c r="G23" s="2">
        <v>11</v>
      </c>
      <c r="H23" s="2">
        <v>11</v>
      </c>
      <c r="I23" s="2">
        <v>11</v>
      </c>
      <c r="J23" s="2">
        <v>11</v>
      </c>
      <c r="K23" s="2">
        <v>11</v>
      </c>
      <c r="L23" s="2">
        <v>11</v>
      </c>
      <c r="M23" s="2">
        <v>11</v>
      </c>
      <c r="N23" s="2">
        <v>11</v>
      </c>
      <c r="O23" s="2">
        <v>11</v>
      </c>
      <c r="P23" s="2">
        <v>11</v>
      </c>
      <c r="Q23" s="2">
        <v>11</v>
      </c>
    </row>
    <row r="24" spans="1:17" x14ac:dyDescent="0.2">
      <c r="A24" s="22"/>
      <c r="B24" s="7" t="s">
        <v>24</v>
      </c>
      <c r="C24" s="7">
        <v>12</v>
      </c>
      <c r="D24" s="2">
        <v>12</v>
      </c>
      <c r="E24" s="2">
        <v>12</v>
      </c>
      <c r="F24" s="2">
        <v>12</v>
      </c>
      <c r="G24" s="2">
        <v>12</v>
      </c>
      <c r="H24" s="2">
        <v>12</v>
      </c>
      <c r="I24" s="2">
        <v>12</v>
      </c>
      <c r="J24" s="2">
        <v>12</v>
      </c>
      <c r="K24" s="2">
        <v>12</v>
      </c>
      <c r="L24" s="2">
        <v>12</v>
      </c>
      <c r="M24" s="2">
        <v>12</v>
      </c>
      <c r="N24" s="2">
        <v>12</v>
      </c>
      <c r="O24" s="2">
        <v>12</v>
      </c>
      <c r="P24" s="2">
        <v>12</v>
      </c>
      <c r="Q24" s="2">
        <v>12</v>
      </c>
    </row>
    <row r="25" spans="1:17" x14ac:dyDescent="0.2">
      <c r="A25" s="17"/>
      <c r="B25" s="2" t="s">
        <v>76</v>
      </c>
      <c r="C25" s="2">
        <f>SUM(C19:C24)</f>
        <v>68</v>
      </c>
      <c r="D25" s="2">
        <f>SUM(D19:D24)</f>
        <v>67</v>
      </c>
      <c r="E25" s="2">
        <f t="shared" ref="E25:Q25" si="2">SUM(E19:E24)</f>
        <v>67</v>
      </c>
      <c r="F25" s="2">
        <f t="shared" si="2"/>
        <v>67</v>
      </c>
      <c r="G25" s="2">
        <f t="shared" si="2"/>
        <v>67</v>
      </c>
      <c r="H25" s="2">
        <f t="shared" si="2"/>
        <v>67</v>
      </c>
      <c r="I25" s="2">
        <f t="shared" si="2"/>
        <v>67</v>
      </c>
      <c r="J25" s="2">
        <f t="shared" si="2"/>
        <v>67</v>
      </c>
      <c r="K25" s="2">
        <f t="shared" si="2"/>
        <v>67</v>
      </c>
      <c r="L25" s="2">
        <f t="shared" si="2"/>
        <v>67</v>
      </c>
      <c r="M25" s="2">
        <f t="shared" si="2"/>
        <v>67</v>
      </c>
      <c r="N25" s="2">
        <f t="shared" si="2"/>
        <v>67</v>
      </c>
      <c r="O25" s="2">
        <f t="shared" si="2"/>
        <v>67</v>
      </c>
      <c r="P25" s="2">
        <f t="shared" si="2"/>
        <v>67</v>
      </c>
      <c r="Q25" s="2">
        <f t="shared" si="2"/>
        <v>67</v>
      </c>
    </row>
    <row r="26" spans="1:17" x14ac:dyDescent="0.2">
      <c r="A26" s="17"/>
      <c r="B26" s="2" t="s">
        <v>77</v>
      </c>
      <c r="C26" s="2">
        <f>(C25/$C$25)*100</f>
        <v>100</v>
      </c>
      <c r="D26" s="2">
        <f t="shared" ref="D26:Q26" si="3">(D25/$C$25)*100</f>
        <v>98.529411764705884</v>
      </c>
      <c r="E26" s="2">
        <f t="shared" si="3"/>
        <v>98.529411764705884</v>
      </c>
      <c r="F26" s="2">
        <f t="shared" si="3"/>
        <v>98.529411764705884</v>
      </c>
      <c r="G26" s="2">
        <f t="shared" si="3"/>
        <v>98.529411764705884</v>
      </c>
      <c r="H26" s="2">
        <f t="shared" si="3"/>
        <v>98.529411764705884</v>
      </c>
      <c r="I26" s="2">
        <f t="shared" si="3"/>
        <v>98.529411764705884</v>
      </c>
      <c r="J26" s="2">
        <f t="shared" si="3"/>
        <v>98.529411764705884</v>
      </c>
      <c r="K26" s="2">
        <f t="shared" si="3"/>
        <v>98.529411764705884</v>
      </c>
      <c r="L26" s="2">
        <f t="shared" si="3"/>
        <v>98.529411764705884</v>
      </c>
      <c r="M26" s="2">
        <f t="shared" si="3"/>
        <v>98.529411764705884</v>
      </c>
      <c r="N26" s="2">
        <f t="shared" si="3"/>
        <v>98.529411764705884</v>
      </c>
      <c r="O26" s="2">
        <f t="shared" si="3"/>
        <v>98.529411764705884</v>
      </c>
      <c r="P26" s="2">
        <f t="shared" si="3"/>
        <v>98.529411764705884</v>
      </c>
      <c r="Q26" s="2">
        <f t="shared" si="3"/>
        <v>98.529411764705884</v>
      </c>
    </row>
    <row r="27" spans="1:17" x14ac:dyDescent="0.2">
      <c r="A27" s="7"/>
      <c r="B27" s="12"/>
      <c r="C27" s="12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</row>
    <row r="28" spans="1:17" x14ac:dyDescent="0.2">
      <c r="A28" s="15" t="s">
        <v>40</v>
      </c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</row>
    <row r="29" spans="1:17" x14ac:dyDescent="0.2">
      <c r="A29" s="22" t="s">
        <v>75</v>
      </c>
      <c r="B29" s="7" t="s">
        <v>26</v>
      </c>
      <c r="C29" s="7">
        <v>12</v>
      </c>
      <c r="D29" s="2">
        <v>12</v>
      </c>
      <c r="E29" s="2">
        <v>12</v>
      </c>
      <c r="F29" s="11">
        <v>12</v>
      </c>
      <c r="G29" s="11">
        <v>12</v>
      </c>
      <c r="H29" s="11">
        <v>12</v>
      </c>
      <c r="I29" s="11">
        <v>12</v>
      </c>
      <c r="J29" s="11">
        <v>12</v>
      </c>
      <c r="K29" s="11">
        <v>12</v>
      </c>
      <c r="L29" s="11">
        <v>11</v>
      </c>
      <c r="M29" s="11">
        <v>9</v>
      </c>
      <c r="N29" s="2">
        <v>9</v>
      </c>
      <c r="O29" s="2">
        <v>9</v>
      </c>
      <c r="P29" s="2">
        <v>9</v>
      </c>
      <c r="Q29" s="2">
        <v>9</v>
      </c>
    </row>
    <row r="30" spans="1:17" x14ac:dyDescent="0.2">
      <c r="A30" s="22"/>
      <c r="B30" s="7" t="s">
        <v>27</v>
      </c>
      <c r="C30" s="7">
        <v>12</v>
      </c>
      <c r="D30" s="2">
        <v>12</v>
      </c>
      <c r="E30" s="2">
        <v>12</v>
      </c>
      <c r="F30" s="11">
        <v>12</v>
      </c>
      <c r="G30" s="11">
        <v>12</v>
      </c>
      <c r="H30" s="11">
        <v>12</v>
      </c>
      <c r="I30" s="11">
        <v>12</v>
      </c>
      <c r="J30" s="11">
        <v>11</v>
      </c>
      <c r="K30" s="11">
        <v>10</v>
      </c>
      <c r="L30" s="11">
        <v>9</v>
      </c>
      <c r="M30" s="11">
        <v>6</v>
      </c>
      <c r="N30" s="2">
        <v>6</v>
      </c>
      <c r="O30" s="2">
        <v>6</v>
      </c>
      <c r="P30" s="2">
        <v>6</v>
      </c>
      <c r="Q30" s="2">
        <v>6</v>
      </c>
    </row>
    <row r="31" spans="1:17" x14ac:dyDescent="0.2">
      <c r="A31" s="22"/>
      <c r="B31" s="7" t="s">
        <v>28</v>
      </c>
      <c r="C31" s="7">
        <v>12</v>
      </c>
      <c r="D31" s="2">
        <v>12</v>
      </c>
      <c r="E31" s="2">
        <v>12</v>
      </c>
      <c r="F31" s="11">
        <v>12</v>
      </c>
      <c r="G31" s="11">
        <v>12</v>
      </c>
      <c r="H31" s="11">
        <v>12</v>
      </c>
      <c r="I31" s="11">
        <v>12</v>
      </c>
      <c r="J31" s="11">
        <v>12</v>
      </c>
      <c r="K31" s="11">
        <v>10</v>
      </c>
      <c r="L31" s="11">
        <v>9</v>
      </c>
      <c r="M31" s="11">
        <v>8</v>
      </c>
      <c r="N31" s="2">
        <v>8</v>
      </c>
      <c r="O31" s="2">
        <v>8</v>
      </c>
      <c r="P31" s="2">
        <v>8</v>
      </c>
      <c r="Q31" s="2">
        <v>8</v>
      </c>
    </row>
    <row r="32" spans="1:17" x14ac:dyDescent="0.2">
      <c r="A32" s="22"/>
      <c r="B32" s="7" t="s">
        <v>29</v>
      </c>
      <c r="C32" s="7">
        <v>10</v>
      </c>
      <c r="D32" s="2">
        <v>9</v>
      </c>
      <c r="E32" s="2">
        <v>9</v>
      </c>
      <c r="F32" s="11">
        <v>9</v>
      </c>
      <c r="G32" s="11">
        <v>9</v>
      </c>
      <c r="H32" s="11">
        <v>9</v>
      </c>
      <c r="I32" s="11">
        <v>9</v>
      </c>
      <c r="J32" s="11">
        <v>9</v>
      </c>
      <c r="K32" s="11">
        <v>6</v>
      </c>
      <c r="L32" s="11">
        <v>5</v>
      </c>
      <c r="M32" s="11">
        <v>5</v>
      </c>
      <c r="N32" s="2">
        <v>5</v>
      </c>
      <c r="O32" s="2">
        <v>5</v>
      </c>
      <c r="P32" s="2">
        <v>5</v>
      </c>
      <c r="Q32" s="2">
        <v>5</v>
      </c>
    </row>
    <row r="33" spans="1:17" x14ac:dyDescent="0.2">
      <c r="A33" s="22"/>
      <c r="B33" s="7" t="s">
        <v>32</v>
      </c>
      <c r="C33" s="7">
        <v>12</v>
      </c>
      <c r="D33" s="2">
        <v>12</v>
      </c>
      <c r="E33" s="2">
        <v>12</v>
      </c>
      <c r="F33" s="11">
        <v>12</v>
      </c>
      <c r="G33" s="11">
        <v>12</v>
      </c>
      <c r="H33" s="11">
        <v>12</v>
      </c>
      <c r="I33" s="11">
        <v>11</v>
      </c>
      <c r="J33" s="11">
        <v>11</v>
      </c>
      <c r="K33" s="11">
        <v>11</v>
      </c>
      <c r="L33" s="11">
        <v>9</v>
      </c>
      <c r="M33" s="11">
        <v>7</v>
      </c>
      <c r="N33" s="2">
        <v>7</v>
      </c>
      <c r="O33" s="2">
        <v>7</v>
      </c>
      <c r="P33" s="2">
        <v>7</v>
      </c>
      <c r="Q33" s="2">
        <v>7</v>
      </c>
    </row>
    <row r="34" spans="1:17" x14ac:dyDescent="0.2">
      <c r="A34" s="22"/>
      <c r="B34" s="7" t="s">
        <v>33</v>
      </c>
      <c r="C34" s="7">
        <v>12</v>
      </c>
      <c r="D34" s="2">
        <v>12</v>
      </c>
      <c r="E34" s="2">
        <v>12</v>
      </c>
      <c r="F34" s="11">
        <v>12</v>
      </c>
      <c r="G34" s="11">
        <v>12</v>
      </c>
      <c r="H34" s="11">
        <v>12</v>
      </c>
      <c r="I34" s="11">
        <v>11</v>
      </c>
      <c r="J34" s="11">
        <v>9</v>
      </c>
      <c r="K34" s="11">
        <v>7</v>
      </c>
      <c r="L34" s="11">
        <v>7</v>
      </c>
      <c r="M34" s="11">
        <v>6</v>
      </c>
      <c r="N34" s="2">
        <v>6</v>
      </c>
      <c r="O34" s="2">
        <v>6</v>
      </c>
      <c r="P34" s="2">
        <v>6</v>
      </c>
      <c r="Q34" s="2">
        <v>6</v>
      </c>
    </row>
    <row r="35" spans="1:17" x14ac:dyDescent="0.2">
      <c r="A35" s="22"/>
      <c r="B35" s="7" t="s">
        <v>34</v>
      </c>
      <c r="C35" s="7">
        <v>12</v>
      </c>
      <c r="D35" s="2">
        <v>12</v>
      </c>
      <c r="E35" s="2">
        <v>12</v>
      </c>
      <c r="F35" s="11">
        <v>12</v>
      </c>
      <c r="G35" s="11">
        <v>12</v>
      </c>
      <c r="H35" s="11">
        <v>12</v>
      </c>
      <c r="I35" s="11">
        <v>12</v>
      </c>
      <c r="J35" s="11">
        <v>12</v>
      </c>
      <c r="K35" s="11">
        <v>11</v>
      </c>
      <c r="L35" s="11">
        <v>10</v>
      </c>
      <c r="M35" s="11">
        <v>7</v>
      </c>
      <c r="N35" s="2">
        <v>7</v>
      </c>
      <c r="O35" s="2">
        <v>7</v>
      </c>
      <c r="P35" s="2">
        <v>7</v>
      </c>
      <c r="Q35" s="2">
        <v>7</v>
      </c>
    </row>
    <row r="36" spans="1:17" x14ac:dyDescent="0.2">
      <c r="A36" s="22"/>
      <c r="B36" s="7" t="s">
        <v>41</v>
      </c>
      <c r="C36" s="7">
        <v>12</v>
      </c>
      <c r="D36" s="2">
        <v>12</v>
      </c>
      <c r="E36" s="2">
        <v>12</v>
      </c>
      <c r="F36" s="11">
        <v>12</v>
      </c>
      <c r="G36" s="11">
        <v>12</v>
      </c>
      <c r="H36" s="11">
        <v>12</v>
      </c>
      <c r="I36" s="11">
        <v>12</v>
      </c>
      <c r="J36" s="11">
        <v>12</v>
      </c>
      <c r="K36" s="11">
        <v>11</v>
      </c>
      <c r="L36" s="11">
        <v>11</v>
      </c>
      <c r="M36" s="11">
        <v>8</v>
      </c>
      <c r="N36" s="2">
        <v>8</v>
      </c>
      <c r="O36" s="2">
        <v>8</v>
      </c>
      <c r="P36" s="2">
        <v>8</v>
      </c>
      <c r="Q36" s="2">
        <v>8</v>
      </c>
    </row>
    <row r="37" spans="1:17" x14ac:dyDescent="0.2">
      <c r="A37" s="17"/>
      <c r="B37" s="2" t="s">
        <v>76</v>
      </c>
      <c r="C37" s="2">
        <f>SUM(C29:C36)</f>
        <v>94</v>
      </c>
      <c r="D37" s="2">
        <f>SUM(D29:D36)</f>
        <v>93</v>
      </c>
      <c r="E37" s="2">
        <f t="shared" ref="E37:Q37" si="4">SUM(E29:E36)</f>
        <v>93</v>
      </c>
      <c r="F37" s="2">
        <f t="shared" si="4"/>
        <v>93</v>
      </c>
      <c r="G37" s="2">
        <f t="shared" si="4"/>
        <v>93</v>
      </c>
      <c r="H37" s="2">
        <f t="shared" si="4"/>
        <v>93</v>
      </c>
      <c r="I37" s="2">
        <f t="shared" si="4"/>
        <v>91</v>
      </c>
      <c r="J37" s="2">
        <f t="shared" si="4"/>
        <v>88</v>
      </c>
      <c r="K37" s="2">
        <f t="shared" si="4"/>
        <v>78</v>
      </c>
      <c r="L37" s="2">
        <f t="shared" si="4"/>
        <v>71</v>
      </c>
      <c r="M37" s="2">
        <f t="shared" si="4"/>
        <v>56</v>
      </c>
      <c r="N37" s="2">
        <f t="shared" si="4"/>
        <v>56</v>
      </c>
      <c r="O37" s="2">
        <f t="shared" si="4"/>
        <v>56</v>
      </c>
      <c r="P37" s="2">
        <f t="shared" si="4"/>
        <v>56</v>
      </c>
      <c r="Q37" s="2">
        <f t="shared" si="4"/>
        <v>56</v>
      </c>
    </row>
    <row r="38" spans="1:17" x14ac:dyDescent="0.2">
      <c r="A38" s="17"/>
      <c r="B38" s="2" t="s">
        <v>77</v>
      </c>
      <c r="C38" s="2">
        <f>(C37/$C$37)*100</f>
        <v>100</v>
      </c>
      <c r="D38" s="2">
        <f t="shared" ref="D38:Q38" si="5">(D37/$C$37)*100</f>
        <v>98.936170212765958</v>
      </c>
      <c r="E38" s="2">
        <f t="shared" si="5"/>
        <v>98.936170212765958</v>
      </c>
      <c r="F38" s="2">
        <f t="shared" si="5"/>
        <v>98.936170212765958</v>
      </c>
      <c r="G38" s="2">
        <f t="shared" si="5"/>
        <v>98.936170212765958</v>
      </c>
      <c r="H38" s="2">
        <f t="shared" si="5"/>
        <v>98.936170212765958</v>
      </c>
      <c r="I38" s="2">
        <f t="shared" si="5"/>
        <v>96.808510638297875</v>
      </c>
      <c r="J38" s="2">
        <f t="shared" si="5"/>
        <v>93.61702127659575</v>
      </c>
      <c r="K38" s="2">
        <f t="shared" si="5"/>
        <v>82.978723404255319</v>
      </c>
      <c r="L38" s="2">
        <f t="shared" si="5"/>
        <v>75.531914893617028</v>
      </c>
      <c r="M38" s="2">
        <f t="shared" si="5"/>
        <v>59.574468085106382</v>
      </c>
      <c r="N38" s="2">
        <f t="shared" si="5"/>
        <v>59.574468085106382</v>
      </c>
      <c r="O38" s="2">
        <f t="shared" si="5"/>
        <v>59.574468085106382</v>
      </c>
      <c r="P38" s="2">
        <f t="shared" si="5"/>
        <v>59.574468085106382</v>
      </c>
      <c r="Q38" s="2">
        <f t="shared" si="5"/>
        <v>59.574468085106382</v>
      </c>
    </row>
    <row r="39" spans="1:17" x14ac:dyDescent="0.2">
      <c r="A39" s="7"/>
      <c r="B39" s="12"/>
      <c r="C39" s="12"/>
      <c r="D39" s="13"/>
      <c r="E39" s="13"/>
      <c r="F39" s="13"/>
      <c r="G39" s="13"/>
      <c r="H39" s="13"/>
      <c r="I39" s="7"/>
      <c r="J39" s="7"/>
      <c r="K39" s="14"/>
      <c r="L39" s="14"/>
      <c r="M39" s="14"/>
      <c r="N39" s="7"/>
      <c r="O39" s="7"/>
      <c r="P39" s="7"/>
      <c r="Q39" s="7"/>
    </row>
    <row r="40" spans="1:17" x14ac:dyDescent="0.2">
      <c r="A40" s="22" t="s">
        <v>72</v>
      </c>
      <c r="B40" s="7" t="s">
        <v>19</v>
      </c>
      <c r="C40" s="2">
        <v>12</v>
      </c>
      <c r="D40" s="2">
        <v>12</v>
      </c>
      <c r="E40" s="2">
        <v>11</v>
      </c>
      <c r="F40" s="2">
        <v>11</v>
      </c>
      <c r="G40" s="2">
        <v>11</v>
      </c>
      <c r="H40" s="2">
        <v>11</v>
      </c>
      <c r="I40" s="2">
        <v>11</v>
      </c>
      <c r="J40" s="2">
        <v>11</v>
      </c>
      <c r="K40" s="2">
        <v>11</v>
      </c>
      <c r="L40" s="2">
        <v>11</v>
      </c>
      <c r="M40" s="2">
        <v>11</v>
      </c>
      <c r="N40" s="2">
        <v>11</v>
      </c>
      <c r="O40" s="2">
        <v>11</v>
      </c>
      <c r="P40" s="2">
        <v>11</v>
      </c>
      <c r="Q40" s="2">
        <v>11</v>
      </c>
    </row>
    <row r="41" spans="1:17" x14ac:dyDescent="0.2">
      <c r="A41" s="22"/>
      <c r="B41" s="7" t="s">
        <v>21</v>
      </c>
      <c r="C41" s="2">
        <v>12</v>
      </c>
      <c r="D41" s="2">
        <v>12</v>
      </c>
      <c r="E41" s="2">
        <v>12</v>
      </c>
      <c r="F41" s="2">
        <v>12</v>
      </c>
      <c r="G41" s="2">
        <v>12</v>
      </c>
      <c r="H41" s="2">
        <v>12</v>
      </c>
      <c r="I41" s="2">
        <v>12</v>
      </c>
      <c r="J41" s="2">
        <v>12</v>
      </c>
      <c r="K41" s="2">
        <v>12</v>
      </c>
      <c r="L41" s="2">
        <v>12</v>
      </c>
      <c r="M41" s="2">
        <v>12</v>
      </c>
      <c r="N41" s="2">
        <v>12</v>
      </c>
      <c r="O41" s="2">
        <v>12</v>
      </c>
      <c r="P41" s="2">
        <v>12</v>
      </c>
      <c r="Q41" s="2">
        <v>12</v>
      </c>
    </row>
    <row r="42" spans="1:17" x14ac:dyDescent="0.2">
      <c r="A42" s="22"/>
      <c r="B42" s="7" t="s">
        <v>22</v>
      </c>
      <c r="C42" s="2">
        <v>12</v>
      </c>
      <c r="D42" s="2">
        <v>12</v>
      </c>
      <c r="E42" s="2">
        <v>12</v>
      </c>
      <c r="F42" s="2">
        <v>12</v>
      </c>
      <c r="G42" s="2">
        <v>12</v>
      </c>
      <c r="H42" s="2">
        <v>12</v>
      </c>
      <c r="I42" s="2">
        <v>12</v>
      </c>
      <c r="J42" s="2">
        <v>12</v>
      </c>
      <c r="K42" s="2">
        <v>12</v>
      </c>
      <c r="L42" s="2">
        <v>11</v>
      </c>
      <c r="M42" s="2">
        <v>11</v>
      </c>
      <c r="N42" s="2">
        <v>11</v>
      </c>
      <c r="O42" s="2">
        <v>11</v>
      </c>
      <c r="P42" s="2">
        <v>11</v>
      </c>
      <c r="Q42" s="2">
        <v>11</v>
      </c>
    </row>
    <row r="43" spans="1:17" x14ac:dyDescent="0.2">
      <c r="A43" s="22"/>
      <c r="B43" s="7" t="s">
        <v>23</v>
      </c>
      <c r="C43" s="2">
        <v>12</v>
      </c>
      <c r="D43" s="2">
        <v>12</v>
      </c>
      <c r="E43" s="2">
        <v>12</v>
      </c>
      <c r="F43" s="2">
        <v>12</v>
      </c>
      <c r="G43" s="2">
        <v>12</v>
      </c>
      <c r="H43" s="2">
        <v>12</v>
      </c>
      <c r="I43" s="2">
        <v>12</v>
      </c>
      <c r="J43" s="2">
        <v>12</v>
      </c>
      <c r="K43" s="2">
        <v>12</v>
      </c>
      <c r="L43" s="2">
        <v>12</v>
      </c>
      <c r="M43" s="2">
        <v>12</v>
      </c>
      <c r="N43" s="2">
        <v>12</v>
      </c>
      <c r="O43" s="2">
        <v>12</v>
      </c>
      <c r="P43" s="2">
        <v>12</v>
      </c>
      <c r="Q43" s="2">
        <v>12</v>
      </c>
    </row>
    <row r="44" spans="1:17" x14ac:dyDescent="0.2">
      <c r="A44" s="22"/>
      <c r="B44" s="7" t="s">
        <v>24</v>
      </c>
      <c r="C44" s="7">
        <v>12</v>
      </c>
      <c r="D44" s="7">
        <v>12</v>
      </c>
      <c r="E44" s="7">
        <v>12</v>
      </c>
      <c r="F44" s="7">
        <v>12</v>
      </c>
      <c r="G44" s="7">
        <v>12</v>
      </c>
      <c r="H44" s="7">
        <v>12</v>
      </c>
      <c r="I44" s="7">
        <v>12</v>
      </c>
      <c r="J44" s="7">
        <v>12</v>
      </c>
      <c r="K44" s="7">
        <v>12</v>
      </c>
      <c r="L44" s="7">
        <v>12</v>
      </c>
      <c r="M44" s="7">
        <v>12</v>
      </c>
      <c r="N44" s="7">
        <v>12</v>
      </c>
      <c r="O44" s="7">
        <v>12</v>
      </c>
      <c r="P44" s="7">
        <v>12</v>
      </c>
      <c r="Q44" s="7">
        <v>12</v>
      </c>
    </row>
    <row r="45" spans="1:17" x14ac:dyDescent="0.2">
      <c r="A45" s="7"/>
      <c r="B45" s="2" t="s">
        <v>76</v>
      </c>
      <c r="C45" s="2">
        <f>SUM(C40:C44)</f>
        <v>60</v>
      </c>
      <c r="D45" s="7">
        <f>SUM(D40:D44)</f>
        <v>60</v>
      </c>
      <c r="E45" s="7">
        <f t="shared" ref="E45:Q45" si="6">SUM(E40:E44)</f>
        <v>59</v>
      </c>
      <c r="F45" s="7">
        <f t="shared" si="6"/>
        <v>59</v>
      </c>
      <c r="G45" s="7">
        <f t="shared" si="6"/>
        <v>59</v>
      </c>
      <c r="H45" s="7">
        <f t="shared" si="6"/>
        <v>59</v>
      </c>
      <c r="I45" s="7">
        <f t="shared" si="6"/>
        <v>59</v>
      </c>
      <c r="J45" s="7">
        <f t="shared" si="6"/>
        <v>59</v>
      </c>
      <c r="K45" s="7">
        <f t="shared" si="6"/>
        <v>59</v>
      </c>
      <c r="L45" s="7">
        <f t="shared" si="6"/>
        <v>58</v>
      </c>
      <c r="M45" s="7">
        <f t="shared" si="6"/>
        <v>58</v>
      </c>
      <c r="N45" s="7">
        <f t="shared" si="6"/>
        <v>58</v>
      </c>
      <c r="O45" s="7">
        <f t="shared" si="6"/>
        <v>58</v>
      </c>
      <c r="P45" s="7">
        <f t="shared" si="6"/>
        <v>58</v>
      </c>
      <c r="Q45" s="7">
        <f t="shared" si="6"/>
        <v>58</v>
      </c>
    </row>
    <row r="46" spans="1:17" x14ac:dyDescent="0.2">
      <c r="A46" s="7"/>
      <c r="B46" s="2" t="s">
        <v>77</v>
      </c>
      <c r="C46" s="2">
        <f>(C45/$C$45)*100</f>
        <v>100</v>
      </c>
      <c r="D46" s="2">
        <f t="shared" ref="D46:Q46" si="7">(D45/$C$45)*100</f>
        <v>100</v>
      </c>
      <c r="E46" s="2">
        <f t="shared" si="7"/>
        <v>98.333333333333329</v>
      </c>
      <c r="F46" s="2">
        <f t="shared" si="7"/>
        <v>98.333333333333329</v>
      </c>
      <c r="G46" s="2">
        <f t="shared" si="7"/>
        <v>98.333333333333329</v>
      </c>
      <c r="H46" s="2">
        <f t="shared" si="7"/>
        <v>98.333333333333329</v>
      </c>
      <c r="I46" s="2">
        <f t="shared" si="7"/>
        <v>98.333333333333329</v>
      </c>
      <c r="J46" s="2">
        <f t="shared" si="7"/>
        <v>98.333333333333329</v>
      </c>
      <c r="K46" s="2">
        <f t="shared" si="7"/>
        <v>98.333333333333329</v>
      </c>
      <c r="L46" s="2">
        <f t="shared" si="7"/>
        <v>96.666666666666671</v>
      </c>
      <c r="M46" s="2">
        <f t="shared" si="7"/>
        <v>96.666666666666671</v>
      </c>
      <c r="N46" s="2">
        <f t="shared" si="7"/>
        <v>96.666666666666671</v>
      </c>
      <c r="O46" s="2">
        <f t="shared" si="7"/>
        <v>96.666666666666671</v>
      </c>
      <c r="P46" s="2">
        <f t="shared" si="7"/>
        <v>96.666666666666671</v>
      </c>
      <c r="Q46" s="2">
        <f t="shared" si="7"/>
        <v>96.666666666666671</v>
      </c>
    </row>
    <row r="47" spans="1:17" x14ac:dyDescent="0.2">
      <c r="A47" s="7"/>
      <c r="B47" s="12"/>
      <c r="C47" s="12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</row>
    <row r="48" spans="1:17" x14ac:dyDescent="0.2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</row>
    <row r="49" spans="1:17" x14ac:dyDescent="0.2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</row>
    <row r="50" spans="1:17" x14ac:dyDescent="0.2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</row>
    <row r="51" spans="1:17" x14ac:dyDescent="0.2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</row>
    <row r="52" spans="1:17" x14ac:dyDescent="0.2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</row>
    <row r="53" spans="1:17" x14ac:dyDescent="0.2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</row>
    <row r="54" spans="1:17" x14ac:dyDescent="0.2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</row>
    <row r="55" spans="1:17" x14ac:dyDescent="0.2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</row>
    <row r="56" spans="1:17" x14ac:dyDescent="0.2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</row>
    <row r="57" spans="1:17" x14ac:dyDescent="0.2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</row>
    <row r="58" spans="1:17" x14ac:dyDescent="0.2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</row>
    <row r="59" spans="1:17" x14ac:dyDescent="0.2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</row>
    <row r="60" spans="1:17" x14ac:dyDescent="0.2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</row>
    <row r="61" spans="1:17" x14ac:dyDescent="0.2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</row>
    <row r="62" spans="1:17" x14ac:dyDescent="0.2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</row>
    <row r="63" spans="1:17" x14ac:dyDescent="0.2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</row>
    <row r="64" spans="1:17" x14ac:dyDescent="0.2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</row>
    <row r="65" spans="1:17" x14ac:dyDescent="0.2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</row>
    <row r="66" spans="1:17" x14ac:dyDescent="0.2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</row>
    <row r="67" spans="1:17" x14ac:dyDescent="0.2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</row>
    <row r="68" spans="1:17" x14ac:dyDescent="0.2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</row>
    <row r="69" spans="1:17" x14ac:dyDescent="0.2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</row>
    <row r="70" spans="1:17" x14ac:dyDescent="0.2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</row>
    <row r="71" spans="1:17" x14ac:dyDescent="0.2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</row>
    <row r="72" spans="1:17" x14ac:dyDescent="0.2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</row>
  </sheetData>
  <mergeCells count="4">
    <mergeCell ref="A3:A15"/>
    <mergeCell ref="A19:A24"/>
    <mergeCell ref="A29:A36"/>
    <mergeCell ref="A40:A4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5882BD-97DA-5649-A2B5-1B766EECF7AC}">
  <dimension ref="A1:L45"/>
  <sheetViews>
    <sheetView tabSelected="1" workbookViewId="0">
      <selection activeCell="H53" sqref="H53"/>
    </sheetView>
  </sheetViews>
  <sheetFormatPr baseColWidth="10" defaultRowHeight="16" x14ac:dyDescent="0.2"/>
  <cols>
    <col min="1" max="1" width="18.1640625" style="2" customWidth="1"/>
    <col min="2" max="3" width="10.83203125" style="2"/>
    <col min="4" max="4" width="32.83203125" style="2" bestFit="1" customWidth="1"/>
    <col min="5" max="7" width="10.83203125" style="2"/>
    <col min="8" max="8" width="32.83203125" style="2" bestFit="1" customWidth="1"/>
    <col min="9" max="9" width="10.83203125" style="2"/>
    <col min="10" max="10" width="15.33203125" style="2" bestFit="1" customWidth="1"/>
    <col min="11" max="11" width="12.83203125" style="2" bestFit="1" customWidth="1"/>
    <col min="12" max="12" width="14.1640625" style="2" bestFit="1" customWidth="1"/>
    <col min="13" max="16384" width="10.83203125" style="2"/>
  </cols>
  <sheetData>
    <row r="1" spans="1:12" x14ac:dyDescent="0.2">
      <c r="A1" s="18" t="s">
        <v>5</v>
      </c>
      <c r="B1" s="18" t="s">
        <v>90</v>
      </c>
      <c r="C1" s="18"/>
      <c r="D1" s="18"/>
      <c r="E1" s="18"/>
      <c r="F1" s="19" t="s">
        <v>43</v>
      </c>
      <c r="G1" s="18"/>
      <c r="H1" s="18"/>
      <c r="I1" s="18"/>
      <c r="J1" s="18"/>
      <c r="K1" s="18"/>
      <c r="L1" s="18"/>
    </row>
    <row r="2" spans="1:12" x14ac:dyDescent="0.2">
      <c r="A2" s="18" t="s">
        <v>42</v>
      </c>
      <c r="B2" s="18" t="s">
        <v>44</v>
      </c>
      <c r="C2" s="18" t="s">
        <v>45</v>
      </c>
      <c r="D2" s="18" t="s">
        <v>46</v>
      </c>
      <c r="E2" s="18"/>
      <c r="F2" s="18" t="s">
        <v>44</v>
      </c>
      <c r="G2" s="18" t="s">
        <v>45</v>
      </c>
      <c r="H2" s="18" t="s">
        <v>46</v>
      </c>
      <c r="I2" s="18"/>
      <c r="J2" s="18" t="s">
        <v>47</v>
      </c>
      <c r="K2" s="18" t="s">
        <v>48</v>
      </c>
      <c r="L2" s="18" t="s">
        <v>49</v>
      </c>
    </row>
    <row r="3" spans="1:12" x14ac:dyDescent="0.2">
      <c r="A3" s="2">
        <v>4</v>
      </c>
      <c r="B3" s="2">
        <v>68</v>
      </c>
      <c r="C3" s="2">
        <v>1</v>
      </c>
      <c r="D3" s="2">
        <f>B3*L3</f>
        <v>0.53125</v>
      </c>
      <c r="F3" s="2">
        <v>60</v>
      </c>
      <c r="G3" s="2">
        <v>0</v>
      </c>
      <c r="H3" s="2">
        <f>F3*L3</f>
        <v>0.46875</v>
      </c>
      <c r="J3" s="2">
        <f>B3+F3</f>
        <v>128</v>
      </c>
      <c r="K3" s="2">
        <f>C3+G3</f>
        <v>1</v>
      </c>
      <c r="L3" s="2">
        <f>K3/J3</f>
        <v>7.8125E-3</v>
      </c>
    </row>
    <row r="4" spans="1:12" x14ac:dyDescent="0.2">
      <c r="A4" s="2">
        <v>5</v>
      </c>
      <c r="B4" s="2">
        <v>67</v>
      </c>
      <c r="C4" s="2">
        <v>0</v>
      </c>
      <c r="D4" s="2">
        <f>B4*L4</f>
        <v>0.52755905511811019</v>
      </c>
      <c r="F4" s="2">
        <v>60</v>
      </c>
      <c r="G4" s="2">
        <v>1</v>
      </c>
      <c r="H4" s="2">
        <f>F4*L4</f>
        <v>0.47244094488188976</v>
      </c>
      <c r="J4" s="2">
        <f>SUM(B4+F4)</f>
        <v>127</v>
      </c>
      <c r="K4" s="2">
        <f>C4+G4</f>
        <v>1</v>
      </c>
      <c r="L4" s="2">
        <f t="shared" ref="L4:L17" si="0">K4/J4</f>
        <v>7.874015748031496E-3</v>
      </c>
    </row>
    <row r="5" spans="1:12" x14ac:dyDescent="0.2">
      <c r="A5" s="2">
        <v>6</v>
      </c>
      <c r="B5" s="2">
        <v>67</v>
      </c>
      <c r="C5" s="2">
        <v>0</v>
      </c>
      <c r="D5" s="2">
        <f t="shared" ref="D5:D17" si="1">B5*L5</f>
        <v>0</v>
      </c>
      <c r="F5" s="2">
        <v>59</v>
      </c>
      <c r="G5" s="2">
        <v>0</v>
      </c>
      <c r="H5" s="2">
        <f t="shared" ref="H5:H17" si="2">F5*L5</f>
        <v>0</v>
      </c>
      <c r="J5" s="2">
        <f t="shared" ref="J5:J17" si="3">SUM(B5+F5)</f>
        <v>126</v>
      </c>
      <c r="K5" s="2">
        <f t="shared" ref="K5:K17" si="4">C5+G5</f>
        <v>0</v>
      </c>
      <c r="L5" s="2">
        <f t="shared" si="0"/>
        <v>0</v>
      </c>
    </row>
    <row r="6" spans="1:12" x14ac:dyDescent="0.2">
      <c r="A6" s="2">
        <v>7</v>
      </c>
      <c r="B6" s="2">
        <v>67</v>
      </c>
      <c r="C6" s="2">
        <v>0</v>
      </c>
      <c r="D6" s="2">
        <f t="shared" si="1"/>
        <v>0</v>
      </c>
      <c r="F6" s="2">
        <v>59</v>
      </c>
      <c r="G6" s="2">
        <v>0</v>
      </c>
      <c r="H6" s="2">
        <f t="shared" si="2"/>
        <v>0</v>
      </c>
      <c r="J6" s="2">
        <f t="shared" si="3"/>
        <v>126</v>
      </c>
      <c r="K6" s="2">
        <f t="shared" si="4"/>
        <v>0</v>
      </c>
      <c r="L6" s="2">
        <f t="shared" si="0"/>
        <v>0</v>
      </c>
    </row>
    <row r="7" spans="1:12" x14ac:dyDescent="0.2">
      <c r="A7" s="2">
        <v>8</v>
      </c>
      <c r="B7" s="2">
        <v>67</v>
      </c>
      <c r="C7" s="2">
        <v>0</v>
      </c>
      <c r="D7" s="2">
        <f t="shared" si="1"/>
        <v>0</v>
      </c>
      <c r="F7" s="2">
        <v>59</v>
      </c>
      <c r="G7" s="2">
        <v>0</v>
      </c>
      <c r="H7" s="2">
        <f t="shared" si="2"/>
        <v>0</v>
      </c>
      <c r="J7" s="2">
        <f t="shared" si="3"/>
        <v>126</v>
      </c>
      <c r="K7" s="2">
        <f t="shared" si="4"/>
        <v>0</v>
      </c>
      <c r="L7" s="2">
        <f t="shared" si="0"/>
        <v>0</v>
      </c>
    </row>
    <row r="8" spans="1:12" x14ac:dyDescent="0.2">
      <c r="A8" s="2">
        <v>9</v>
      </c>
      <c r="B8" s="2">
        <v>67</v>
      </c>
      <c r="C8" s="2">
        <v>0</v>
      </c>
      <c r="D8" s="2">
        <f t="shared" si="1"/>
        <v>0</v>
      </c>
      <c r="F8" s="2">
        <v>59</v>
      </c>
      <c r="G8" s="2">
        <v>0</v>
      </c>
      <c r="H8" s="2">
        <f t="shared" si="2"/>
        <v>0</v>
      </c>
      <c r="J8" s="2">
        <f t="shared" si="3"/>
        <v>126</v>
      </c>
      <c r="K8" s="2">
        <f t="shared" si="4"/>
        <v>0</v>
      </c>
      <c r="L8" s="2">
        <f t="shared" si="0"/>
        <v>0</v>
      </c>
    </row>
    <row r="9" spans="1:12" x14ac:dyDescent="0.2">
      <c r="A9" s="2">
        <v>10</v>
      </c>
      <c r="B9" s="2">
        <v>67</v>
      </c>
      <c r="C9" s="2">
        <v>0</v>
      </c>
      <c r="D9" s="2">
        <f t="shared" si="1"/>
        <v>0</v>
      </c>
      <c r="F9" s="2">
        <v>59</v>
      </c>
      <c r="G9" s="2">
        <v>0</v>
      </c>
      <c r="H9" s="2">
        <f t="shared" si="2"/>
        <v>0</v>
      </c>
      <c r="J9" s="2">
        <f t="shared" si="3"/>
        <v>126</v>
      </c>
      <c r="K9" s="2">
        <f t="shared" si="4"/>
        <v>0</v>
      </c>
      <c r="L9" s="2">
        <f t="shared" si="0"/>
        <v>0</v>
      </c>
    </row>
    <row r="10" spans="1:12" x14ac:dyDescent="0.2">
      <c r="A10" s="2">
        <v>11</v>
      </c>
      <c r="B10" s="2">
        <v>67</v>
      </c>
      <c r="C10" s="2">
        <v>0</v>
      </c>
      <c r="D10" s="2">
        <f t="shared" si="1"/>
        <v>0</v>
      </c>
      <c r="F10" s="2">
        <v>59</v>
      </c>
      <c r="G10" s="2">
        <v>0</v>
      </c>
      <c r="H10" s="2">
        <f t="shared" si="2"/>
        <v>0</v>
      </c>
      <c r="J10" s="2">
        <f t="shared" si="3"/>
        <v>126</v>
      </c>
      <c r="K10" s="2">
        <f t="shared" si="4"/>
        <v>0</v>
      </c>
      <c r="L10" s="2">
        <f t="shared" si="0"/>
        <v>0</v>
      </c>
    </row>
    <row r="11" spans="1:12" x14ac:dyDescent="0.2">
      <c r="A11" s="2">
        <v>12</v>
      </c>
      <c r="B11" s="2">
        <v>67</v>
      </c>
      <c r="C11" s="2">
        <v>0</v>
      </c>
      <c r="D11" s="2">
        <f t="shared" si="1"/>
        <v>0.53174603174603174</v>
      </c>
      <c r="F11" s="2">
        <v>59</v>
      </c>
      <c r="G11" s="2">
        <v>1</v>
      </c>
      <c r="H11" s="2">
        <f t="shared" si="2"/>
        <v>0.46825396825396826</v>
      </c>
      <c r="J11" s="2">
        <f t="shared" si="3"/>
        <v>126</v>
      </c>
      <c r="K11" s="2">
        <f t="shared" si="4"/>
        <v>1</v>
      </c>
      <c r="L11" s="2">
        <f t="shared" si="0"/>
        <v>7.9365079365079361E-3</v>
      </c>
    </row>
    <row r="12" spans="1:12" x14ac:dyDescent="0.2">
      <c r="A12" s="2">
        <v>13</v>
      </c>
      <c r="B12" s="2">
        <v>67</v>
      </c>
      <c r="C12" s="2">
        <v>0</v>
      </c>
      <c r="D12" s="2">
        <f t="shared" si="1"/>
        <v>0</v>
      </c>
      <c r="F12" s="2">
        <v>58</v>
      </c>
      <c r="G12" s="2">
        <v>0</v>
      </c>
      <c r="H12" s="2">
        <f t="shared" si="2"/>
        <v>0</v>
      </c>
      <c r="J12" s="2">
        <f t="shared" si="3"/>
        <v>125</v>
      </c>
      <c r="K12" s="2">
        <f t="shared" si="4"/>
        <v>0</v>
      </c>
      <c r="L12" s="2">
        <f t="shared" si="0"/>
        <v>0</v>
      </c>
    </row>
    <row r="13" spans="1:12" x14ac:dyDescent="0.2">
      <c r="A13" s="2">
        <v>14</v>
      </c>
      <c r="B13" s="2">
        <v>67</v>
      </c>
      <c r="C13" s="2">
        <v>0</v>
      </c>
      <c r="D13" s="2">
        <f t="shared" si="1"/>
        <v>0</v>
      </c>
      <c r="F13" s="2">
        <v>58</v>
      </c>
      <c r="G13" s="2">
        <v>0</v>
      </c>
      <c r="H13" s="2">
        <f t="shared" si="2"/>
        <v>0</v>
      </c>
      <c r="J13" s="2">
        <f t="shared" si="3"/>
        <v>125</v>
      </c>
      <c r="K13" s="2">
        <f t="shared" si="4"/>
        <v>0</v>
      </c>
      <c r="L13" s="2">
        <f t="shared" si="0"/>
        <v>0</v>
      </c>
    </row>
    <row r="14" spans="1:12" x14ac:dyDescent="0.2">
      <c r="A14" s="2">
        <v>15</v>
      </c>
      <c r="B14" s="2">
        <v>67</v>
      </c>
      <c r="C14" s="2">
        <v>0</v>
      </c>
      <c r="D14" s="2">
        <f t="shared" si="1"/>
        <v>0</v>
      </c>
      <c r="F14" s="2">
        <v>58</v>
      </c>
      <c r="G14" s="2">
        <v>0</v>
      </c>
      <c r="H14" s="2">
        <f t="shared" si="2"/>
        <v>0</v>
      </c>
      <c r="J14" s="2">
        <f t="shared" si="3"/>
        <v>125</v>
      </c>
      <c r="K14" s="2">
        <f t="shared" si="4"/>
        <v>0</v>
      </c>
      <c r="L14" s="2">
        <f t="shared" si="0"/>
        <v>0</v>
      </c>
    </row>
    <row r="15" spans="1:12" x14ac:dyDescent="0.2">
      <c r="A15" s="2">
        <v>16</v>
      </c>
      <c r="B15" s="2">
        <v>67</v>
      </c>
      <c r="C15" s="2">
        <v>0</v>
      </c>
      <c r="D15" s="2">
        <f t="shared" si="1"/>
        <v>0</v>
      </c>
      <c r="F15" s="2">
        <v>58</v>
      </c>
      <c r="G15" s="2">
        <v>0</v>
      </c>
      <c r="H15" s="2">
        <f t="shared" si="2"/>
        <v>0</v>
      </c>
      <c r="J15" s="2">
        <f t="shared" si="3"/>
        <v>125</v>
      </c>
      <c r="K15" s="2">
        <f t="shared" si="4"/>
        <v>0</v>
      </c>
      <c r="L15" s="2">
        <f t="shared" si="0"/>
        <v>0</v>
      </c>
    </row>
    <row r="16" spans="1:12" x14ac:dyDescent="0.2">
      <c r="A16" s="2">
        <v>17</v>
      </c>
      <c r="B16" s="2">
        <v>67</v>
      </c>
      <c r="C16" s="2">
        <v>0</v>
      </c>
      <c r="D16" s="2">
        <f t="shared" si="1"/>
        <v>0</v>
      </c>
      <c r="F16" s="2">
        <v>58</v>
      </c>
      <c r="G16" s="2">
        <v>0</v>
      </c>
      <c r="H16" s="2">
        <f t="shared" si="2"/>
        <v>0</v>
      </c>
      <c r="J16" s="2">
        <f t="shared" si="3"/>
        <v>125</v>
      </c>
      <c r="K16" s="2">
        <f t="shared" si="4"/>
        <v>0</v>
      </c>
      <c r="L16" s="2">
        <f t="shared" si="0"/>
        <v>0</v>
      </c>
    </row>
    <row r="17" spans="1:12" x14ac:dyDescent="0.2">
      <c r="A17" s="2">
        <v>18</v>
      </c>
      <c r="B17" s="2">
        <v>67</v>
      </c>
      <c r="C17" s="2">
        <v>0</v>
      </c>
      <c r="D17" s="2">
        <f t="shared" si="1"/>
        <v>0</v>
      </c>
      <c r="F17" s="2">
        <v>58</v>
      </c>
      <c r="G17" s="2">
        <v>0</v>
      </c>
      <c r="H17" s="2">
        <f t="shared" si="2"/>
        <v>0</v>
      </c>
      <c r="J17" s="2">
        <f t="shared" si="3"/>
        <v>125</v>
      </c>
      <c r="K17" s="2">
        <f t="shared" si="4"/>
        <v>0</v>
      </c>
      <c r="L17" s="2">
        <f t="shared" si="0"/>
        <v>0</v>
      </c>
    </row>
    <row r="18" spans="1:12" x14ac:dyDescent="0.2">
      <c r="B18" s="18" t="s">
        <v>50</v>
      </c>
      <c r="C18" s="18">
        <f>SUM(C4:C17)</f>
        <v>0</v>
      </c>
      <c r="D18" s="18">
        <f>SUM(D3:D17)</f>
        <v>1.5905550868641418</v>
      </c>
      <c r="G18" s="18">
        <f>SUM(G4:G17)</f>
        <v>2</v>
      </c>
      <c r="H18" s="18">
        <f>SUM(H3:H17)</f>
        <v>1.4094449131358582</v>
      </c>
    </row>
    <row r="19" spans="1:12" x14ac:dyDescent="0.2">
      <c r="B19" s="13" t="s">
        <v>51</v>
      </c>
      <c r="D19" s="18">
        <f>(C18-D18)^2/D18</f>
        <v>1.590555086864142</v>
      </c>
      <c r="H19" s="18">
        <f>(G18-H18)^2/H18</f>
        <v>0.24744160440096399</v>
      </c>
    </row>
    <row r="20" spans="1:12" x14ac:dyDescent="0.2">
      <c r="B20" s="18" t="s">
        <v>52</v>
      </c>
      <c r="D20" s="18">
        <v>1</v>
      </c>
    </row>
    <row r="21" spans="1:12" ht="20" x14ac:dyDescent="0.2">
      <c r="B21" s="20" t="s">
        <v>91</v>
      </c>
      <c r="D21" s="18">
        <f>D19+H19</f>
        <v>1.837996691265106</v>
      </c>
    </row>
    <row r="22" spans="1:12" x14ac:dyDescent="0.2">
      <c r="B22" s="18" t="s">
        <v>53</v>
      </c>
      <c r="D22" s="18" t="s">
        <v>54</v>
      </c>
    </row>
    <row r="24" spans="1:12" x14ac:dyDescent="0.2">
      <c r="A24" s="18" t="s">
        <v>55</v>
      </c>
      <c r="B24" s="18" t="s">
        <v>90</v>
      </c>
      <c r="C24" s="18"/>
      <c r="E24" s="18"/>
      <c r="F24" s="19" t="s">
        <v>43</v>
      </c>
      <c r="G24" s="18"/>
    </row>
    <row r="25" spans="1:12" x14ac:dyDescent="0.2">
      <c r="B25" s="18" t="s">
        <v>44</v>
      </c>
      <c r="C25" s="18" t="s">
        <v>45</v>
      </c>
      <c r="D25" s="18" t="s">
        <v>46</v>
      </c>
      <c r="E25" s="18"/>
      <c r="F25" s="18" t="s">
        <v>44</v>
      </c>
      <c r="G25" s="18" t="s">
        <v>45</v>
      </c>
      <c r="H25" s="18" t="s">
        <v>46</v>
      </c>
      <c r="J25" s="18" t="s">
        <v>47</v>
      </c>
      <c r="K25" s="18" t="s">
        <v>48</v>
      </c>
      <c r="L25" s="18" t="s">
        <v>49</v>
      </c>
    </row>
    <row r="26" spans="1:12" x14ac:dyDescent="0.2">
      <c r="A26" s="2">
        <v>4</v>
      </c>
      <c r="B26" s="2">
        <v>152</v>
      </c>
      <c r="C26" s="2">
        <v>0</v>
      </c>
      <c r="D26" s="2">
        <f>B26*L26</f>
        <v>0.61788617886178865</v>
      </c>
      <c r="F26" s="2">
        <v>94</v>
      </c>
      <c r="G26" s="2">
        <v>1</v>
      </c>
      <c r="H26" s="2">
        <f>F26*L26</f>
        <v>0.38211382113821141</v>
      </c>
      <c r="J26" s="2">
        <f>B26+F26</f>
        <v>246</v>
      </c>
      <c r="K26" s="2">
        <f>C26+G26</f>
        <v>1</v>
      </c>
      <c r="L26" s="2">
        <f>K26/J26</f>
        <v>4.0650406504065045E-3</v>
      </c>
    </row>
    <row r="27" spans="1:12" x14ac:dyDescent="0.2">
      <c r="A27" s="2">
        <v>5</v>
      </c>
      <c r="B27" s="2">
        <v>152</v>
      </c>
      <c r="C27" s="2">
        <v>0</v>
      </c>
      <c r="D27" s="2">
        <f>B27*L27</f>
        <v>0</v>
      </c>
      <c r="F27" s="2">
        <v>93</v>
      </c>
      <c r="G27" s="2">
        <v>0</v>
      </c>
      <c r="H27" s="2">
        <f>F27*L27</f>
        <v>0</v>
      </c>
      <c r="J27" s="2">
        <f>B27+F27</f>
        <v>245</v>
      </c>
      <c r="K27" s="2">
        <f>C27+G27</f>
        <v>0</v>
      </c>
      <c r="L27" s="2">
        <f>K27/J27</f>
        <v>0</v>
      </c>
    </row>
    <row r="28" spans="1:12" x14ac:dyDescent="0.2">
      <c r="A28" s="2">
        <v>6</v>
      </c>
      <c r="B28" s="2">
        <v>152</v>
      </c>
      <c r="C28" s="2">
        <v>0</v>
      </c>
      <c r="D28" s="2">
        <f t="shared" ref="D28:D40" si="5">B28*L28</f>
        <v>0</v>
      </c>
      <c r="F28" s="2">
        <v>93</v>
      </c>
      <c r="G28" s="2">
        <v>0</v>
      </c>
      <c r="H28" s="2">
        <f t="shared" ref="H28:H40" si="6">F28*L28</f>
        <v>0</v>
      </c>
      <c r="J28" s="2">
        <f t="shared" ref="J28:J40" si="7">B28+F28</f>
        <v>245</v>
      </c>
      <c r="K28" s="2">
        <f t="shared" ref="K28:K40" si="8">C28+G28</f>
        <v>0</v>
      </c>
      <c r="L28" s="2">
        <f t="shared" ref="L28:L40" si="9">K28/J28</f>
        <v>0</v>
      </c>
    </row>
    <row r="29" spans="1:12" x14ac:dyDescent="0.2">
      <c r="A29" s="2">
        <v>7</v>
      </c>
      <c r="B29" s="2">
        <v>152</v>
      </c>
      <c r="C29" s="2">
        <v>0</v>
      </c>
      <c r="D29" s="2">
        <f t="shared" si="5"/>
        <v>0</v>
      </c>
      <c r="F29" s="2">
        <v>93</v>
      </c>
      <c r="G29" s="2">
        <v>0</v>
      </c>
      <c r="H29" s="2">
        <f t="shared" si="6"/>
        <v>0</v>
      </c>
      <c r="J29" s="2">
        <f t="shared" si="7"/>
        <v>245</v>
      </c>
      <c r="K29" s="2">
        <f t="shared" si="8"/>
        <v>0</v>
      </c>
      <c r="L29" s="2">
        <f t="shared" si="9"/>
        <v>0</v>
      </c>
    </row>
    <row r="30" spans="1:12" x14ac:dyDescent="0.2">
      <c r="A30" s="2">
        <v>8</v>
      </c>
      <c r="B30" s="2">
        <v>152</v>
      </c>
      <c r="C30" s="2">
        <v>0</v>
      </c>
      <c r="D30" s="2">
        <f t="shared" si="5"/>
        <v>0</v>
      </c>
      <c r="F30" s="2">
        <v>93</v>
      </c>
      <c r="G30" s="2">
        <v>0</v>
      </c>
      <c r="H30" s="2">
        <f t="shared" si="6"/>
        <v>0</v>
      </c>
      <c r="J30" s="2">
        <f t="shared" si="7"/>
        <v>245</v>
      </c>
      <c r="K30" s="2">
        <f t="shared" si="8"/>
        <v>0</v>
      </c>
      <c r="L30" s="2">
        <f t="shared" si="9"/>
        <v>0</v>
      </c>
    </row>
    <row r="31" spans="1:12" x14ac:dyDescent="0.2">
      <c r="A31" s="2">
        <v>9</v>
      </c>
      <c r="B31" s="2">
        <v>152</v>
      </c>
      <c r="C31" s="2">
        <v>2</v>
      </c>
      <c r="D31" s="2">
        <f t="shared" si="5"/>
        <v>2.4816326530612249</v>
      </c>
      <c r="F31" s="2">
        <v>93</v>
      </c>
      <c r="G31" s="2">
        <v>2</v>
      </c>
      <c r="H31" s="2">
        <f t="shared" si="6"/>
        <v>1.5183673469387757</v>
      </c>
      <c r="J31" s="2">
        <f t="shared" si="7"/>
        <v>245</v>
      </c>
      <c r="K31" s="2">
        <f t="shared" si="8"/>
        <v>4</v>
      </c>
      <c r="L31" s="2">
        <f t="shared" si="9"/>
        <v>1.6326530612244899E-2</v>
      </c>
    </row>
    <row r="32" spans="1:12" x14ac:dyDescent="0.2">
      <c r="A32" s="2">
        <v>10</v>
      </c>
      <c r="B32" s="2">
        <v>150</v>
      </c>
      <c r="C32" s="2">
        <v>17</v>
      </c>
      <c r="D32" s="2">
        <f t="shared" si="5"/>
        <v>12.448132780082988</v>
      </c>
      <c r="F32" s="2">
        <v>91</v>
      </c>
      <c r="G32" s="2">
        <v>3</v>
      </c>
      <c r="H32" s="2">
        <f t="shared" si="6"/>
        <v>7.5518672199170123</v>
      </c>
      <c r="J32" s="2">
        <f t="shared" si="7"/>
        <v>241</v>
      </c>
      <c r="K32" s="2">
        <f t="shared" si="8"/>
        <v>20</v>
      </c>
      <c r="L32" s="2">
        <f t="shared" si="9"/>
        <v>8.2987551867219914E-2</v>
      </c>
    </row>
    <row r="33" spans="1:12" x14ac:dyDescent="0.2">
      <c r="A33" s="2">
        <v>11</v>
      </c>
      <c r="B33" s="2">
        <v>133</v>
      </c>
      <c r="C33" s="2">
        <v>27</v>
      </c>
      <c r="D33" s="2">
        <f t="shared" si="5"/>
        <v>22.266968325791854</v>
      </c>
      <c r="F33" s="2">
        <v>88</v>
      </c>
      <c r="G33" s="2">
        <v>10</v>
      </c>
      <c r="H33" s="2">
        <f t="shared" si="6"/>
        <v>14.733031674208144</v>
      </c>
      <c r="J33" s="2">
        <f t="shared" si="7"/>
        <v>221</v>
      </c>
      <c r="K33" s="2">
        <f t="shared" si="8"/>
        <v>37</v>
      </c>
      <c r="L33" s="2">
        <f t="shared" si="9"/>
        <v>0.167420814479638</v>
      </c>
    </row>
    <row r="34" spans="1:12" x14ac:dyDescent="0.2">
      <c r="A34" s="2">
        <v>12</v>
      </c>
      <c r="B34" s="2">
        <v>106</v>
      </c>
      <c r="C34" s="2">
        <v>24</v>
      </c>
      <c r="D34" s="2">
        <f t="shared" si="5"/>
        <v>17.858695652173914</v>
      </c>
      <c r="F34" s="2">
        <v>78</v>
      </c>
      <c r="G34" s="2">
        <v>7</v>
      </c>
      <c r="H34" s="2">
        <f t="shared" si="6"/>
        <v>13.141304347826086</v>
      </c>
      <c r="J34" s="2">
        <f t="shared" si="7"/>
        <v>184</v>
      </c>
      <c r="K34" s="2">
        <f t="shared" si="8"/>
        <v>31</v>
      </c>
      <c r="L34" s="2">
        <f t="shared" si="9"/>
        <v>0.16847826086956522</v>
      </c>
    </row>
    <row r="35" spans="1:12" x14ac:dyDescent="0.2">
      <c r="A35" s="2">
        <v>13</v>
      </c>
      <c r="B35" s="2">
        <v>82</v>
      </c>
      <c r="C35" s="2">
        <v>28</v>
      </c>
      <c r="D35" s="2">
        <f t="shared" si="5"/>
        <v>23.045751633986928</v>
      </c>
      <c r="F35" s="2">
        <v>71</v>
      </c>
      <c r="G35" s="2">
        <v>15</v>
      </c>
      <c r="H35" s="2">
        <f t="shared" si="6"/>
        <v>19.954248366013072</v>
      </c>
      <c r="J35" s="2">
        <f t="shared" si="7"/>
        <v>153</v>
      </c>
      <c r="K35" s="2">
        <f t="shared" si="8"/>
        <v>43</v>
      </c>
      <c r="L35" s="2">
        <f t="shared" si="9"/>
        <v>0.28104575163398693</v>
      </c>
    </row>
    <row r="36" spans="1:12" x14ac:dyDescent="0.2">
      <c r="A36" s="2">
        <v>14</v>
      </c>
      <c r="B36" s="2">
        <v>54</v>
      </c>
      <c r="C36" s="2">
        <v>0</v>
      </c>
      <c r="D36" s="2">
        <f t="shared" si="5"/>
        <v>0</v>
      </c>
      <c r="F36" s="2">
        <v>56</v>
      </c>
      <c r="G36" s="2">
        <v>0</v>
      </c>
      <c r="H36" s="2">
        <f t="shared" si="6"/>
        <v>0</v>
      </c>
      <c r="J36" s="2">
        <f t="shared" si="7"/>
        <v>110</v>
      </c>
      <c r="K36" s="2">
        <f t="shared" si="8"/>
        <v>0</v>
      </c>
      <c r="L36" s="2">
        <f t="shared" si="9"/>
        <v>0</v>
      </c>
    </row>
    <row r="37" spans="1:12" x14ac:dyDescent="0.2">
      <c r="A37" s="2">
        <v>15</v>
      </c>
      <c r="B37" s="2">
        <v>54</v>
      </c>
      <c r="C37" s="2">
        <v>1</v>
      </c>
      <c r="D37" s="2">
        <f t="shared" si="5"/>
        <v>0.49090909090909091</v>
      </c>
      <c r="F37" s="2">
        <v>56</v>
      </c>
      <c r="G37" s="2">
        <v>0</v>
      </c>
      <c r="H37" s="2">
        <f t="shared" si="6"/>
        <v>0.50909090909090904</v>
      </c>
      <c r="J37" s="2">
        <f t="shared" si="7"/>
        <v>110</v>
      </c>
      <c r="K37" s="2">
        <f t="shared" si="8"/>
        <v>1</v>
      </c>
      <c r="L37" s="2">
        <f t="shared" si="9"/>
        <v>9.0909090909090905E-3</v>
      </c>
    </row>
    <row r="38" spans="1:12" x14ac:dyDescent="0.2">
      <c r="A38" s="2">
        <v>16</v>
      </c>
      <c r="B38" s="2">
        <v>53</v>
      </c>
      <c r="C38" s="2">
        <v>0</v>
      </c>
      <c r="D38" s="2">
        <f t="shared" si="5"/>
        <v>0</v>
      </c>
      <c r="F38" s="2">
        <v>56</v>
      </c>
      <c r="G38" s="2">
        <v>0</v>
      </c>
      <c r="H38" s="2">
        <f t="shared" si="6"/>
        <v>0</v>
      </c>
      <c r="J38" s="2">
        <f t="shared" si="7"/>
        <v>109</v>
      </c>
      <c r="K38" s="2">
        <f t="shared" si="8"/>
        <v>0</v>
      </c>
      <c r="L38" s="2">
        <f t="shared" si="9"/>
        <v>0</v>
      </c>
    </row>
    <row r="39" spans="1:12" x14ac:dyDescent="0.2">
      <c r="A39" s="2">
        <v>17</v>
      </c>
      <c r="B39" s="2">
        <v>53</v>
      </c>
      <c r="C39" s="2">
        <v>0</v>
      </c>
      <c r="D39" s="2">
        <f t="shared" si="5"/>
        <v>0</v>
      </c>
      <c r="F39" s="2">
        <v>56</v>
      </c>
      <c r="G39" s="2">
        <v>0</v>
      </c>
      <c r="H39" s="2">
        <f t="shared" si="6"/>
        <v>0</v>
      </c>
      <c r="J39" s="2">
        <f t="shared" si="7"/>
        <v>109</v>
      </c>
      <c r="K39" s="2">
        <f t="shared" si="8"/>
        <v>0</v>
      </c>
      <c r="L39" s="2">
        <f t="shared" si="9"/>
        <v>0</v>
      </c>
    </row>
    <row r="40" spans="1:12" x14ac:dyDescent="0.2">
      <c r="A40" s="2">
        <v>18</v>
      </c>
      <c r="B40" s="2">
        <v>53</v>
      </c>
      <c r="C40" s="2">
        <v>0</v>
      </c>
      <c r="D40" s="2">
        <f t="shared" si="5"/>
        <v>0</v>
      </c>
      <c r="F40" s="2">
        <v>56</v>
      </c>
      <c r="G40" s="2">
        <v>0</v>
      </c>
      <c r="H40" s="2">
        <f t="shared" si="6"/>
        <v>0</v>
      </c>
      <c r="J40" s="2">
        <f t="shared" si="7"/>
        <v>109</v>
      </c>
      <c r="K40" s="2">
        <f t="shared" si="8"/>
        <v>0</v>
      </c>
      <c r="L40" s="2">
        <f t="shared" si="9"/>
        <v>0</v>
      </c>
    </row>
    <row r="41" spans="1:12" x14ac:dyDescent="0.2">
      <c r="B41" s="18" t="s">
        <v>50</v>
      </c>
      <c r="C41" s="18">
        <f>SUM(C27:C40)</f>
        <v>99</v>
      </c>
      <c r="D41" s="18">
        <f>SUM(D26:D40)</f>
        <v>79.209976314867788</v>
      </c>
      <c r="G41" s="18">
        <f>SUM(G27:G40)</f>
        <v>37</v>
      </c>
      <c r="H41" s="18">
        <f>SUM(H26:H40)</f>
        <v>57.790023685132205</v>
      </c>
    </row>
    <row r="42" spans="1:12" x14ac:dyDescent="0.2">
      <c r="B42" s="13" t="s">
        <v>51</v>
      </c>
      <c r="D42" s="18">
        <f>(C41-D41)^2/D41</f>
        <v>4.9443902861587121</v>
      </c>
      <c r="H42" s="18">
        <f>(G41-H41)^2/H41</f>
        <v>7.4792335643142813</v>
      </c>
    </row>
    <row r="43" spans="1:12" x14ac:dyDescent="0.2">
      <c r="B43" s="18" t="s">
        <v>52</v>
      </c>
      <c r="D43" s="18">
        <v>1</v>
      </c>
    </row>
    <row r="44" spans="1:12" ht="20" x14ac:dyDescent="0.2">
      <c r="B44" s="20" t="s">
        <v>91</v>
      </c>
      <c r="D44" s="18">
        <f>D42+H42</f>
        <v>12.423623850472993</v>
      </c>
    </row>
    <row r="45" spans="1:12" x14ac:dyDescent="0.2">
      <c r="B45" s="18" t="s">
        <v>53</v>
      </c>
      <c r="D45" s="18" t="s">
        <v>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Supp.Fig.8C</vt:lpstr>
      <vt:lpstr>Supp.Fig.8D</vt:lpstr>
      <vt:lpstr>Survival_raw numbers</vt:lpstr>
      <vt:lpstr>Survival_%</vt:lpstr>
      <vt:lpstr>Log rank test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2019-12-04T13:33:21Z</dcterms:created>
  <dcterms:modified xsi:type="dcterms:W3CDTF">2022-06-22T15:12:21Z</dcterms:modified>
</cp:coreProperties>
</file>