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die/Wignall lab/Papers/In Progress/Submitted/Gabe's dynein paper/REVISION/Source data/"/>
    </mc:Choice>
  </mc:AlternateContent>
  <xr:revisionPtr revIDLastSave="0" documentId="13_ncr:1_{B26B0B27-223E-EE47-BFDC-38F1C42E3AC5}" xr6:coauthVersionLast="47" xr6:coauthVersionMax="47" xr10:uidLastSave="{00000000-0000-0000-0000-000000000000}"/>
  <bookViews>
    <workbookView xWindow="15440" yWindow="3600" windowWidth="33260" windowHeight="23640" xr2:uid="{069D7C67-55D9-7740-8342-95304DA2A22C}"/>
  </bookViews>
  <sheets>
    <sheet name="Unarrested (empty vector RNAi)" sheetId="1" r:id="rId1"/>
    <sheet name="Arrested (emb-30 RNAi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M3" i="2" l="1"/>
  <c r="O3" i="2"/>
  <c r="N3" i="2"/>
  <c r="L3" i="2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4" i="1"/>
  <c r="K5" i="1"/>
  <c r="K6" i="1"/>
  <c r="K7" i="1"/>
  <c r="K8" i="1"/>
  <c r="K9" i="1"/>
  <c r="K10" i="1"/>
  <c r="K11" i="1"/>
  <c r="K12" i="1"/>
  <c r="K13" i="1"/>
  <c r="K3" i="1"/>
  <c r="E3" i="1"/>
  <c r="N3" i="1" s="1"/>
  <c r="E4" i="1"/>
  <c r="E5" i="1"/>
  <c r="E39" i="1"/>
  <c r="E40" i="1"/>
  <c r="E41" i="1"/>
  <c r="E42" i="1"/>
  <c r="E43" i="1"/>
  <c r="E28" i="1"/>
  <c r="E29" i="1"/>
  <c r="E30" i="1"/>
  <c r="E31" i="1"/>
  <c r="E32" i="1"/>
  <c r="E33" i="1"/>
  <c r="E34" i="1"/>
  <c r="E35" i="1"/>
  <c r="E36" i="1"/>
  <c r="E37" i="1"/>
  <c r="E38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6" i="1"/>
  <c r="O3" i="1" l="1"/>
  <c r="M3" i="1"/>
  <c r="L3" i="1"/>
</calcChain>
</file>

<file path=xl/sharedStrings.xml><?xml version="1.0" encoding="utf-8"?>
<sst xmlns="http://schemas.openxmlformats.org/spreadsheetml/2006/main" count="195" uniqueCount="168">
  <si>
    <t>No Auxin</t>
  </si>
  <si>
    <t>With Auxin</t>
  </si>
  <si>
    <t>Standard Error</t>
  </si>
  <si>
    <t>File Name</t>
  </si>
  <si>
    <t>022019_EV 0minAux_28</t>
  </si>
  <si>
    <t>031620_EV 30minAux_01</t>
  </si>
  <si>
    <t>022019_EV 0minAux_29</t>
  </si>
  <si>
    <t>031620_EV 30minAux_02</t>
  </si>
  <si>
    <t>022019_EV 0minAux_30</t>
  </si>
  <si>
    <t>031620_EV 30minAux_06</t>
  </si>
  <si>
    <t>032519_EV 0minAux_04</t>
  </si>
  <si>
    <t>110619_EV 30minAux_05</t>
  </si>
  <si>
    <t>032519_EV 0minAux_11</t>
  </si>
  <si>
    <t>110619_EV 30minAux_06</t>
  </si>
  <si>
    <t>032519_EV 0minAux_15</t>
  </si>
  <si>
    <t>110619_EV 30minAux_15</t>
  </si>
  <si>
    <t>040819_EV 0minAux_06</t>
  </si>
  <si>
    <t>110619_EV 30minAux_16</t>
  </si>
  <si>
    <t>040819_EV 0minAux_11</t>
  </si>
  <si>
    <t>110619_EV 30minAux_23</t>
  </si>
  <si>
    <t>040819_EV 0minAux_16</t>
  </si>
  <si>
    <t>110619_EV 45minAux_01</t>
  </si>
  <si>
    <t>040819_EV 0minAux_21</t>
  </si>
  <si>
    <t>110619_EV 45minAux_04</t>
  </si>
  <si>
    <t>040819_EV 0minAux_27</t>
  </si>
  <si>
    <t>110619_EV 45minAux_07</t>
  </si>
  <si>
    <t>040819_EV 0minAux_28</t>
  </si>
  <si>
    <t>110619_EV 45minAux_08</t>
  </si>
  <si>
    <t>042419_EV 0minAux_15</t>
  </si>
  <si>
    <t>110619_EV 45minAux_10</t>
  </si>
  <si>
    <t>042419_EV 0minAux_21</t>
  </si>
  <si>
    <t>110619_EV 45minAux_12</t>
  </si>
  <si>
    <t>050119_EV 0minAux_02</t>
  </si>
  <si>
    <t>110619_EV 45minAux_14</t>
  </si>
  <si>
    <t>050119_EV 0minAux_13</t>
  </si>
  <si>
    <t>110619_EV 45minAux_15</t>
  </si>
  <si>
    <t>050119_EV 0minAux_19</t>
  </si>
  <si>
    <t>110619_EV 45minAux_18</t>
  </si>
  <si>
    <t>050619_EV 0minAux_18</t>
  </si>
  <si>
    <t>110619_EV 45minAux_21</t>
  </si>
  <si>
    <t>050619_EV 0minAux_23</t>
  </si>
  <si>
    <t>110619_EV 45minAux_25</t>
  </si>
  <si>
    <t>050819_EV 0minAux_02</t>
  </si>
  <si>
    <t>110619_EV 45minAux_27</t>
  </si>
  <si>
    <t>050819_EV 0minAux_08</t>
  </si>
  <si>
    <t>110619_EV 45minAux_28</t>
  </si>
  <si>
    <t>050819_EV 0minAux_10</t>
  </si>
  <si>
    <t>111119_EV 30minAux_05</t>
  </si>
  <si>
    <t>050819_EV 0minAux_11</t>
  </si>
  <si>
    <t>111119_EV 30minAux_10</t>
  </si>
  <si>
    <t>031620_EV 0minAux_02</t>
  </si>
  <si>
    <t>111119_EV 30minAux_11</t>
  </si>
  <si>
    <t>031620_EV 0minAux_03</t>
  </si>
  <si>
    <t>111119_EV 45minAux_02</t>
  </si>
  <si>
    <t>031620_EV 0minAux_13</t>
  </si>
  <si>
    <t>111119_EV 45minAux_03</t>
  </si>
  <si>
    <t>111119_EV 0minAux_02</t>
  </si>
  <si>
    <t>111119_EV 45minAux_06</t>
  </si>
  <si>
    <t>111119_EV 0minAux_07</t>
  </si>
  <si>
    <t>111119_EV 45minAux_07</t>
  </si>
  <si>
    <t>111119_EV 0minAux_12</t>
  </si>
  <si>
    <t>111119_EV 45minAux_09</t>
  </si>
  <si>
    <t>071320_EV 0hrAux_03</t>
  </si>
  <si>
    <t>111119_EV 45minAux_12</t>
  </si>
  <si>
    <t>071320_EV 0hrAux_13</t>
  </si>
  <si>
    <t>111119_EV 45minAux_13</t>
  </si>
  <si>
    <t>071320_EV 0hrAux_15</t>
  </si>
  <si>
    <t>111119_EV 45minAux_14</t>
  </si>
  <si>
    <t>071320_EV 0hrAux_19</t>
  </si>
  <si>
    <t>111119_EV 45minAux_16</t>
  </si>
  <si>
    <t>071320_EV 0hrAux_26</t>
  </si>
  <si>
    <t>111119_EV 45minAux_18</t>
  </si>
  <si>
    <t>071320_EV 0hrAux_27</t>
  </si>
  <si>
    <t>111119_EV 45minAux_19</t>
  </si>
  <si>
    <t>071320_EV 0hrAux_35</t>
  </si>
  <si>
    <t>111119_EV 45minAux_21</t>
  </si>
  <si>
    <t>071320_EV 0hrAux_51</t>
  </si>
  <si>
    <t>111119_EV 45minAux_22</t>
  </si>
  <si>
    <t>071320_EV 0hrAux_55</t>
  </si>
  <si>
    <t>111119_EV 45minAux_23</t>
  </si>
  <si>
    <t>071320_EV 0hrAux_61</t>
  </si>
  <si>
    <t>111119_EV 45minAux_24</t>
  </si>
  <si>
    <t>071320_EV 0hrAux_66</t>
  </si>
  <si>
    <t>111119_EV 45minAux_25</t>
  </si>
  <si>
    <t>071320_EV 0hrAux_68</t>
  </si>
  <si>
    <t>Equator Width</t>
  </si>
  <si>
    <t>Average Ratio</t>
  </si>
  <si>
    <t>Pole Width 1</t>
  </si>
  <si>
    <t>Pole Width 2</t>
  </si>
  <si>
    <t>070620_Emb30 0minAux_01</t>
  </si>
  <si>
    <t>070620_Emb30 0minAux_02</t>
  </si>
  <si>
    <t>070620_Emb30 0minAux_09</t>
  </si>
  <si>
    <t>070620_Emb30 0minAux_10</t>
  </si>
  <si>
    <t>070620_Emb30 0minAux_11</t>
  </si>
  <si>
    <t>070620_Emb30 0minAux_15</t>
  </si>
  <si>
    <t>070620_Emb30 0minAux_17</t>
  </si>
  <si>
    <t>070620_Emb30 0minAux_22</t>
  </si>
  <si>
    <t>070620_Emb30 0minAux_33</t>
  </si>
  <si>
    <t>072020_Emb30 0minAux_01</t>
  </si>
  <si>
    <t>072020_Emb30 0minAux_02</t>
  </si>
  <si>
    <t>072020_Emb30 0minAux_03</t>
  </si>
  <si>
    <t>072020_Emb30 0minAux_05</t>
  </si>
  <si>
    <t>072020_Emb30 0minAux_06</t>
  </si>
  <si>
    <t>072020_Emb30 0minAux_07</t>
  </si>
  <si>
    <t>072020_Emb30 0minAux_08</t>
  </si>
  <si>
    <t>072020_Emb30 0minAux_09</t>
  </si>
  <si>
    <t>072020_Emb30 0minAux_11</t>
  </si>
  <si>
    <t>072020_Emb30 0minAux_15</t>
  </si>
  <si>
    <t>072020_Emb30 0minAux_16</t>
  </si>
  <si>
    <t>072020_Emb30 0minAux_18</t>
  </si>
  <si>
    <t>072020_Emb30 0minAux_22</t>
  </si>
  <si>
    <t>072020_Emb30 0minAux_23</t>
  </si>
  <si>
    <t>072020_Emb30 0minAux_24</t>
  </si>
  <si>
    <t>072020_Emb30 0minAux_27</t>
  </si>
  <si>
    <t>072020_Emb30 0minAux_30</t>
  </si>
  <si>
    <t>072020_Emb30 0minAux_32</t>
  </si>
  <si>
    <t>072020_Emb30 0minAux_33</t>
  </si>
  <si>
    <t>072020_Emb30 0minAux_35</t>
  </si>
  <si>
    <t>072020_Emb30 0minAux_39</t>
  </si>
  <si>
    <t>072020_Emb30 0minAux_40</t>
  </si>
  <si>
    <t>072020_Emb30 0minAux_41</t>
  </si>
  <si>
    <t>072020_Emb30 0minAux_44</t>
  </si>
  <si>
    <t>072020_Emb30 0minAux_46</t>
  </si>
  <si>
    <t>072020_Emb30 0minAux_47</t>
  </si>
  <si>
    <t>070620_Emb30 30minAux_01</t>
  </si>
  <si>
    <t>070620_Emb30 30minAux_10</t>
  </si>
  <si>
    <t>070620_Emb30 30minAux_23</t>
  </si>
  <si>
    <t>070620_Emb30 30minAux_26</t>
  </si>
  <si>
    <t>070620_Emb30 30minAux_33</t>
  </si>
  <si>
    <t>070620_Emb30 30minAux_34</t>
  </si>
  <si>
    <t>072020_Emb30 30minAux_01</t>
  </si>
  <si>
    <t>072020_Emb30 30minAux_02</t>
  </si>
  <si>
    <t>072020_Emb30 30minAux_03</t>
  </si>
  <si>
    <t>072020_Emb30 30minAux_06</t>
  </si>
  <si>
    <t>072020_Emb30 30minAux_07</t>
  </si>
  <si>
    <t>072020_Emb30 30minAux_08</t>
  </si>
  <si>
    <t>072020_Emb30 30minAux_11</t>
  </si>
  <si>
    <t>072020_Emb30 30minAux_13</t>
  </si>
  <si>
    <t>072020_Emb30 30minAux_14</t>
  </si>
  <si>
    <t>072020_Emb30 30minAux_15</t>
  </si>
  <si>
    <t>072020_Emb30 30minAux_23</t>
  </si>
  <si>
    <t>072020_Emb30 30minAux_24</t>
  </si>
  <si>
    <t>072020_Emb30 30minAux_26</t>
  </si>
  <si>
    <t>072020_Emb30 30minAux_27</t>
  </si>
  <si>
    <t>072020_Emb30 30minAux_28</t>
  </si>
  <si>
    <t>072020_Emb30 30minAux_29</t>
  </si>
  <si>
    <t>072020_Emb30 30minAux_30</t>
  </si>
  <si>
    <t>072020_Emb30 30minAux_36</t>
  </si>
  <si>
    <t>072020_Emb30 30minAux_37</t>
  </si>
  <si>
    <t>072020_Emb30 30minAux_42</t>
  </si>
  <si>
    <t>072020_Emb30 30minAux_44</t>
  </si>
  <si>
    <t>072020_Emb30 30minAux_45</t>
  </si>
  <si>
    <t>072020_Emb30 30minAux_47</t>
  </si>
  <si>
    <t>072020_Emb30 30minAux_48</t>
  </si>
  <si>
    <t>072020_Emb30 30minAux_53</t>
  </si>
  <si>
    <t>072020_Emb30 30minAux_54</t>
  </si>
  <si>
    <t>072020_Emb30 30minAux_56</t>
  </si>
  <si>
    <t>072020_Emb30 30minAux_59</t>
  </si>
  <si>
    <t>072020_Emb30 30minAux_61</t>
  </si>
  <si>
    <t>072020_Emb30 30minAux_63</t>
  </si>
  <si>
    <t>072020_Emb30 30minAux_64</t>
  </si>
  <si>
    <t>072020_Emb30 30minAux_67</t>
  </si>
  <si>
    <t>072020_Emb30 30minAux_68</t>
  </si>
  <si>
    <t>072020_Emb30 30minAux_71</t>
  </si>
  <si>
    <t>072020_Emb30 30minAux_72</t>
  </si>
  <si>
    <t>072020_Emb30 30minAux_73</t>
  </si>
  <si>
    <t>072020_Emb30 30minAux_75</t>
  </si>
  <si>
    <t>Pole/Equator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</si>
</sst>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CB7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F71D-743E-A143-B257-F00E62296E88}">
  <dimension ref="A1:O43"/>
  <sheetViews>
    <sheetView tabSelected="1" workbookViewId="0">
      <selection activeCell="B56" sqref="B56"/>
    </sheetView>
  </sheetViews>
  <sheetFormatPr baseColWidth="10" defaultRowHeight="16" x14ac:dyDescent="0.2"/>
  <cols>
    <col min="1" max="1" width="26.1640625" customWidth="1"/>
    <col min="2" max="4" width="18.6640625" style="6" customWidth="1"/>
    <col min="5" max="5" width="22.33203125" style="6" customWidth="1"/>
    <col min="6" max="6" width="6.33203125" customWidth="1"/>
    <col min="7" max="7" width="28.33203125" customWidth="1"/>
    <col min="8" max="8" width="19.5" style="6" customWidth="1"/>
    <col min="9" max="10" width="16.1640625" style="6" customWidth="1"/>
    <col min="11" max="11" width="22.33203125" style="6" customWidth="1"/>
  </cols>
  <sheetData>
    <row r="1" spans="1:15" ht="20" x14ac:dyDescent="0.2">
      <c r="A1" s="8" t="s">
        <v>0</v>
      </c>
      <c r="B1" s="8"/>
      <c r="C1" s="8"/>
      <c r="D1" s="8"/>
      <c r="E1" s="8"/>
      <c r="F1" s="5"/>
      <c r="G1" s="9" t="s">
        <v>1</v>
      </c>
      <c r="H1" s="9"/>
      <c r="I1" s="9"/>
      <c r="J1" s="9"/>
      <c r="K1" s="9"/>
      <c r="L1" s="7" t="s">
        <v>86</v>
      </c>
      <c r="M1" s="7"/>
      <c r="N1" s="7" t="s">
        <v>2</v>
      </c>
      <c r="O1" s="7"/>
    </row>
    <row r="2" spans="1:15" x14ac:dyDescent="0.2">
      <c r="A2" s="2" t="s">
        <v>3</v>
      </c>
      <c r="B2" s="2" t="s">
        <v>85</v>
      </c>
      <c r="C2" s="2" t="s">
        <v>87</v>
      </c>
      <c r="D2" s="2" t="s">
        <v>88</v>
      </c>
      <c r="E2" s="2" t="s">
        <v>167</v>
      </c>
      <c r="F2" s="2"/>
      <c r="G2" s="2" t="s">
        <v>3</v>
      </c>
      <c r="H2" s="2" t="s">
        <v>85</v>
      </c>
      <c r="I2" s="2" t="s">
        <v>87</v>
      </c>
      <c r="J2" s="2" t="s">
        <v>88</v>
      </c>
      <c r="K2" s="2" t="s">
        <v>167</v>
      </c>
      <c r="L2" s="3" t="s">
        <v>0</v>
      </c>
      <c r="M2" s="3" t="s">
        <v>1</v>
      </c>
      <c r="N2" s="3" t="s">
        <v>0</v>
      </c>
      <c r="O2" s="3" t="s">
        <v>1</v>
      </c>
    </row>
    <row r="3" spans="1:15" x14ac:dyDescent="0.2">
      <c r="A3" s="1" t="s">
        <v>4</v>
      </c>
      <c r="B3" s="4">
        <v>4.78</v>
      </c>
      <c r="C3" s="4">
        <v>2.2400000000000002</v>
      </c>
      <c r="D3" s="4">
        <v>2.13</v>
      </c>
      <c r="E3" s="4">
        <f t="shared" ref="E3:E5" si="0">((C3+D3)/2)/(B3)</f>
        <v>0.45711297071129708</v>
      </c>
      <c r="F3" s="4"/>
      <c r="G3" s="1" t="s">
        <v>5</v>
      </c>
      <c r="H3" s="4">
        <v>5.44</v>
      </c>
      <c r="I3" s="4">
        <v>4.13</v>
      </c>
      <c r="J3" s="4">
        <v>3.88</v>
      </c>
      <c r="K3" s="4">
        <f>((I3+J3)/2)/H3</f>
        <v>0.73621323529411753</v>
      </c>
      <c r="L3" s="1">
        <f>AVERAGE(E3:E43)</f>
        <v>0.43171719359454136</v>
      </c>
      <c r="M3" s="1">
        <f>AVERAGE(K3:K42)</f>
        <v>0.74675043589645362</v>
      </c>
      <c r="N3" s="1">
        <f>((STDEV(E3:E43))/(SQRT(41)))</f>
        <v>5.5552071090241815E-3</v>
      </c>
      <c r="O3" s="1">
        <f>((STDEV(K3:K42))/(SQRT(40)))</f>
        <v>1.2952313506015669E-2</v>
      </c>
    </row>
    <row r="4" spans="1:15" x14ac:dyDescent="0.2">
      <c r="A4" s="1" t="s">
        <v>6</v>
      </c>
      <c r="B4" s="4">
        <v>4.1900000000000004</v>
      </c>
      <c r="C4" s="4">
        <v>1.89</v>
      </c>
      <c r="D4" s="4">
        <v>1.72</v>
      </c>
      <c r="E4" s="4">
        <f t="shared" si="0"/>
        <v>0.43078758949880663</v>
      </c>
      <c r="F4" s="4"/>
      <c r="G4" s="1" t="s">
        <v>7</v>
      </c>
      <c r="H4" s="4">
        <v>3.84</v>
      </c>
      <c r="I4" s="4">
        <v>2.09</v>
      </c>
      <c r="J4" s="4">
        <v>3.43</v>
      </c>
      <c r="K4" s="4">
        <f t="shared" ref="K4:K42" si="1">((I4+J4)/2)/H4</f>
        <v>0.71875</v>
      </c>
      <c r="L4" s="1"/>
      <c r="M4" s="1"/>
      <c r="N4" s="1"/>
      <c r="O4" s="1"/>
    </row>
    <row r="5" spans="1:15" x14ac:dyDescent="0.2">
      <c r="A5" s="1" t="s">
        <v>8</v>
      </c>
      <c r="B5" s="4">
        <v>4.4400000000000004</v>
      </c>
      <c r="C5" s="4">
        <v>2.0099999999999998</v>
      </c>
      <c r="D5" s="4">
        <v>2.09</v>
      </c>
      <c r="E5" s="4">
        <f t="shared" si="0"/>
        <v>0.46171171171171166</v>
      </c>
      <c r="F5" s="4"/>
      <c r="G5" s="1" t="s">
        <v>9</v>
      </c>
      <c r="H5" s="4">
        <v>5.34</v>
      </c>
      <c r="I5" s="4">
        <v>3.47</v>
      </c>
      <c r="J5" s="4">
        <v>3.24</v>
      </c>
      <c r="K5" s="4">
        <f t="shared" si="1"/>
        <v>0.62827715355805258</v>
      </c>
      <c r="L5" s="1"/>
      <c r="M5" s="1"/>
      <c r="N5" s="1"/>
      <c r="O5" s="1"/>
    </row>
    <row r="6" spans="1:15" x14ac:dyDescent="0.2">
      <c r="A6" s="1" t="s">
        <v>10</v>
      </c>
      <c r="B6" s="4">
        <v>4.59</v>
      </c>
      <c r="C6" s="4">
        <v>1.75</v>
      </c>
      <c r="D6" s="4">
        <v>2.15</v>
      </c>
      <c r="E6" s="4">
        <f>((C6+D6)/2)/(B6)</f>
        <v>0.42483660130718953</v>
      </c>
      <c r="F6" s="4"/>
      <c r="G6" s="1" t="s">
        <v>11</v>
      </c>
      <c r="H6" s="4">
        <v>3.51</v>
      </c>
      <c r="I6" s="4">
        <v>2.23</v>
      </c>
      <c r="J6" s="4">
        <v>2.4500000000000002</v>
      </c>
      <c r="K6" s="4">
        <f t="shared" si="1"/>
        <v>0.66666666666666663</v>
      </c>
      <c r="L6" s="1"/>
      <c r="M6" s="1"/>
      <c r="N6" s="1"/>
      <c r="O6" s="1"/>
    </row>
    <row r="7" spans="1:15" x14ac:dyDescent="0.2">
      <c r="A7" s="1" t="s">
        <v>12</v>
      </c>
      <c r="B7" s="4">
        <v>4.8099999999999996</v>
      </c>
      <c r="C7" s="4">
        <v>1.95</v>
      </c>
      <c r="D7" s="4">
        <v>1.92</v>
      </c>
      <c r="E7" s="4">
        <f t="shared" ref="E7:E43" si="2">((C7+D7)/2)/(B7)</f>
        <v>0.40228690228690234</v>
      </c>
      <c r="F7" s="4"/>
      <c r="G7" s="1" t="s">
        <v>13</v>
      </c>
      <c r="H7" s="4">
        <v>5.36</v>
      </c>
      <c r="I7" s="4">
        <v>3.82</v>
      </c>
      <c r="J7" s="4">
        <v>3.12</v>
      </c>
      <c r="K7" s="4">
        <f t="shared" si="1"/>
        <v>0.64738805970149249</v>
      </c>
      <c r="L7" s="1"/>
      <c r="M7" s="1"/>
      <c r="N7" s="1"/>
      <c r="O7" s="1"/>
    </row>
    <row r="8" spans="1:15" x14ac:dyDescent="0.2">
      <c r="A8" s="1" t="s">
        <v>14</v>
      </c>
      <c r="B8" s="4">
        <v>4.3499999999999996</v>
      </c>
      <c r="C8" s="4">
        <v>2.5299999999999998</v>
      </c>
      <c r="D8" s="4">
        <v>1.97</v>
      </c>
      <c r="E8" s="4">
        <f t="shared" si="2"/>
        <v>0.51724137931034486</v>
      </c>
      <c r="F8" s="4"/>
      <c r="G8" s="1" t="s">
        <v>15</v>
      </c>
      <c r="H8" s="4">
        <v>4.88</v>
      </c>
      <c r="I8" s="4">
        <v>3.02</v>
      </c>
      <c r="J8" s="4">
        <v>3.85</v>
      </c>
      <c r="K8" s="4">
        <f t="shared" si="1"/>
        <v>0.70389344262295084</v>
      </c>
      <c r="L8" s="1"/>
      <c r="M8" s="1"/>
      <c r="N8" s="1"/>
      <c r="O8" s="1"/>
    </row>
    <row r="9" spans="1:15" x14ac:dyDescent="0.2">
      <c r="A9" s="1" t="s">
        <v>16</v>
      </c>
      <c r="B9" s="4">
        <v>3.87</v>
      </c>
      <c r="C9" s="4">
        <v>1.71</v>
      </c>
      <c r="D9" s="4">
        <v>1.59</v>
      </c>
      <c r="E9" s="4">
        <f t="shared" si="2"/>
        <v>0.4263565891472868</v>
      </c>
      <c r="F9" s="4"/>
      <c r="G9" s="1" t="s">
        <v>17</v>
      </c>
      <c r="H9" s="4">
        <v>4.18</v>
      </c>
      <c r="I9" s="4">
        <v>2.73</v>
      </c>
      <c r="J9" s="4">
        <v>2.84</v>
      </c>
      <c r="K9" s="4">
        <f t="shared" si="1"/>
        <v>0.66626794258373212</v>
      </c>
      <c r="L9" s="1"/>
      <c r="M9" s="1"/>
      <c r="N9" s="1"/>
      <c r="O9" s="1"/>
    </row>
    <row r="10" spans="1:15" x14ac:dyDescent="0.2">
      <c r="A10" s="1" t="s">
        <v>18</v>
      </c>
      <c r="B10" s="4">
        <v>4.04</v>
      </c>
      <c r="C10" s="4">
        <v>2.11</v>
      </c>
      <c r="D10" s="4">
        <v>1.98</v>
      </c>
      <c r="E10" s="4">
        <f t="shared" si="2"/>
        <v>0.50618811881188119</v>
      </c>
      <c r="F10" s="4"/>
      <c r="G10" s="11" t="s">
        <v>19</v>
      </c>
      <c r="H10" s="4">
        <v>4.95</v>
      </c>
      <c r="I10" s="4">
        <v>4.1399999999999997</v>
      </c>
      <c r="J10" s="4">
        <v>3.34</v>
      </c>
      <c r="K10" s="4">
        <f t="shared" si="1"/>
        <v>0.75555555555555554</v>
      </c>
      <c r="L10" s="1"/>
      <c r="M10" s="1"/>
      <c r="N10" s="1"/>
      <c r="O10" s="1"/>
    </row>
    <row r="11" spans="1:15" x14ac:dyDescent="0.2">
      <c r="A11" s="1" t="s">
        <v>20</v>
      </c>
      <c r="B11" s="4">
        <v>4.13</v>
      </c>
      <c r="C11" s="4">
        <v>1.64</v>
      </c>
      <c r="D11" s="4">
        <v>1.88</v>
      </c>
      <c r="E11" s="4">
        <f t="shared" si="2"/>
        <v>0.42615012106537525</v>
      </c>
      <c r="F11" s="4"/>
      <c r="G11" s="11" t="s">
        <v>21</v>
      </c>
      <c r="H11" s="4">
        <v>3.35</v>
      </c>
      <c r="I11" s="4">
        <v>2.27</v>
      </c>
      <c r="J11" s="4">
        <v>2.12</v>
      </c>
      <c r="K11" s="4">
        <f t="shared" si="1"/>
        <v>0.65522388059701497</v>
      </c>
      <c r="L11" s="1"/>
      <c r="M11" s="1"/>
      <c r="N11" s="1"/>
      <c r="O11" s="1"/>
    </row>
    <row r="12" spans="1:15" x14ac:dyDescent="0.2">
      <c r="A12" s="1" t="s">
        <v>22</v>
      </c>
      <c r="B12" s="4">
        <v>4.26</v>
      </c>
      <c r="C12" s="4">
        <v>1.83</v>
      </c>
      <c r="D12" s="4">
        <v>1.72</v>
      </c>
      <c r="E12" s="4">
        <f t="shared" si="2"/>
        <v>0.41666666666666669</v>
      </c>
      <c r="F12" s="4"/>
      <c r="G12" s="11" t="s">
        <v>23</v>
      </c>
      <c r="H12" s="4">
        <v>3.95</v>
      </c>
      <c r="I12" s="4">
        <v>2.1800000000000002</v>
      </c>
      <c r="J12" s="4">
        <v>3.21</v>
      </c>
      <c r="K12" s="4">
        <f t="shared" si="1"/>
        <v>0.68227848101265831</v>
      </c>
      <c r="L12" s="1"/>
      <c r="M12" s="1"/>
      <c r="N12" s="1"/>
      <c r="O12" s="1"/>
    </row>
    <row r="13" spans="1:15" x14ac:dyDescent="0.2">
      <c r="A13" s="1" t="s">
        <v>24</v>
      </c>
      <c r="B13" s="4">
        <v>3.71</v>
      </c>
      <c r="C13" s="4">
        <v>1.79</v>
      </c>
      <c r="D13" s="4">
        <v>1.83</v>
      </c>
      <c r="E13" s="4">
        <f t="shared" si="2"/>
        <v>0.48787061994609165</v>
      </c>
      <c r="F13" s="4"/>
      <c r="G13" s="11" t="s">
        <v>25</v>
      </c>
      <c r="H13" s="4">
        <v>4.75</v>
      </c>
      <c r="I13" s="4">
        <v>2.63</v>
      </c>
      <c r="J13" s="4">
        <v>5.54</v>
      </c>
      <c r="K13" s="4">
        <f t="shared" si="1"/>
        <v>0.86</v>
      </c>
      <c r="L13" s="1"/>
      <c r="M13" s="1"/>
      <c r="N13" s="1"/>
      <c r="O13" s="1"/>
    </row>
    <row r="14" spans="1:15" x14ac:dyDescent="0.2">
      <c r="A14" s="1" t="s">
        <v>26</v>
      </c>
      <c r="B14" s="4">
        <v>4.29</v>
      </c>
      <c r="C14" s="4">
        <v>2.0099999999999998</v>
      </c>
      <c r="D14" s="4">
        <v>2.0499999999999998</v>
      </c>
      <c r="E14" s="4">
        <f t="shared" si="2"/>
        <v>0.47319347319347316</v>
      </c>
      <c r="F14" s="4"/>
      <c r="G14" s="11" t="s">
        <v>27</v>
      </c>
      <c r="H14" s="4">
        <v>4.82</v>
      </c>
      <c r="I14" s="4">
        <v>3.03</v>
      </c>
      <c r="J14" s="4">
        <v>3.97</v>
      </c>
      <c r="K14" s="4">
        <f t="shared" si="1"/>
        <v>0.72614107883817425</v>
      </c>
      <c r="L14" s="1"/>
      <c r="M14" s="1"/>
      <c r="N14" s="1"/>
      <c r="O14" s="1"/>
    </row>
    <row r="15" spans="1:15" x14ac:dyDescent="0.2">
      <c r="A15" s="1" t="s">
        <v>28</v>
      </c>
      <c r="B15" s="4">
        <v>4.58</v>
      </c>
      <c r="C15" s="4">
        <v>1.92</v>
      </c>
      <c r="D15" s="4">
        <v>2.09</v>
      </c>
      <c r="E15" s="4">
        <f t="shared" si="2"/>
        <v>0.43777292576419213</v>
      </c>
      <c r="F15" s="4"/>
      <c r="G15" s="11" t="s">
        <v>29</v>
      </c>
      <c r="H15" s="4">
        <v>3.91</v>
      </c>
      <c r="I15" s="4">
        <v>3.78</v>
      </c>
      <c r="J15" s="4">
        <v>3.56</v>
      </c>
      <c r="K15" s="4">
        <f t="shared" si="1"/>
        <v>0.93861892583120199</v>
      </c>
      <c r="L15" s="1"/>
      <c r="M15" s="1"/>
      <c r="N15" s="1"/>
      <c r="O15" s="1"/>
    </row>
    <row r="16" spans="1:15" x14ac:dyDescent="0.2">
      <c r="A16" s="1" t="s">
        <v>30</v>
      </c>
      <c r="B16" s="4">
        <v>4.22</v>
      </c>
      <c r="C16" s="4">
        <v>1.78</v>
      </c>
      <c r="D16" s="4">
        <v>1.76</v>
      </c>
      <c r="E16" s="4">
        <f t="shared" si="2"/>
        <v>0.41943127962085314</v>
      </c>
      <c r="F16" s="4"/>
      <c r="G16" s="11" t="s">
        <v>31</v>
      </c>
      <c r="H16" s="4">
        <v>4.5</v>
      </c>
      <c r="I16" s="4">
        <v>3.17</v>
      </c>
      <c r="J16" s="4">
        <v>4.34</v>
      </c>
      <c r="K16" s="4">
        <f t="shared" si="1"/>
        <v>0.83444444444444443</v>
      </c>
      <c r="L16" s="1"/>
      <c r="M16" s="1"/>
      <c r="N16" s="1"/>
      <c r="O16" s="1"/>
    </row>
    <row r="17" spans="1:15" x14ac:dyDescent="0.2">
      <c r="A17" s="1" t="s">
        <v>32</v>
      </c>
      <c r="B17" s="4">
        <v>4.13</v>
      </c>
      <c r="C17" s="4">
        <v>1.56</v>
      </c>
      <c r="D17" s="4">
        <v>1.6</v>
      </c>
      <c r="E17" s="4">
        <f t="shared" si="2"/>
        <v>0.38256658595641652</v>
      </c>
      <c r="F17" s="4"/>
      <c r="G17" s="11" t="s">
        <v>33</v>
      </c>
      <c r="H17" s="4">
        <v>4.74</v>
      </c>
      <c r="I17" s="4">
        <v>2.76</v>
      </c>
      <c r="J17" s="4">
        <v>3.62</v>
      </c>
      <c r="K17" s="4">
        <f t="shared" si="1"/>
        <v>0.6729957805907173</v>
      </c>
      <c r="L17" s="1"/>
      <c r="M17" s="1"/>
      <c r="N17" s="1"/>
      <c r="O17" s="1"/>
    </row>
    <row r="18" spans="1:15" x14ac:dyDescent="0.2">
      <c r="A18" s="1" t="s">
        <v>34</v>
      </c>
      <c r="B18" s="4">
        <v>3.69</v>
      </c>
      <c r="C18" s="4">
        <v>1.88</v>
      </c>
      <c r="D18" s="4">
        <v>1.81</v>
      </c>
      <c r="E18" s="4">
        <f t="shared" si="2"/>
        <v>0.5</v>
      </c>
      <c r="F18" s="4"/>
      <c r="G18" s="11" t="s">
        <v>35</v>
      </c>
      <c r="H18" s="4">
        <v>4.8499999999999996</v>
      </c>
      <c r="I18" s="4">
        <v>3.25</v>
      </c>
      <c r="J18" s="4">
        <v>4.2699999999999996</v>
      </c>
      <c r="K18" s="4">
        <f t="shared" si="1"/>
        <v>0.77525773195876291</v>
      </c>
      <c r="L18" s="1"/>
      <c r="M18" s="1"/>
      <c r="N18" s="1"/>
      <c r="O18" s="1"/>
    </row>
    <row r="19" spans="1:15" x14ac:dyDescent="0.2">
      <c r="A19" s="1" t="s">
        <v>36</v>
      </c>
      <c r="B19" s="4">
        <v>4.1500000000000004</v>
      </c>
      <c r="C19" s="4">
        <v>1.74</v>
      </c>
      <c r="D19" s="4">
        <v>1.85</v>
      </c>
      <c r="E19" s="4">
        <f t="shared" si="2"/>
        <v>0.43253012048192768</v>
      </c>
      <c r="F19" s="4"/>
      <c r="G19" s="11" t="s">
        <v>37</v>
      </c>
      <c r="H19" s="4">
        <v>3.46</v>
      </c>
      <c r="I19" s="4">
        <v>2.29</v>
      </c>
      <c r="J19" s="4">
        <v>2.74</v>
      </c>
      <c r="K19" s="4">
        <f t="shared" si="1"/>
        <v>0.72687861271676302</v>
      </c>
      <c r="L19" s="1"/>
      <c r="M19" s="1"/>
      <c r="N19" s="1"/>
      <c r="O19" s="1"/>
    </row>
    <row r="20" spans="1:15" x14ac:dyDescent="0.2">
      <c r="A20" s="1" t="s">
        <v>38</v>
      </c>
      <c r="B20" s="4">
        <v>3.88</v>
      </c>
      <c r="C20" s="4">
        <v>1.44</v>
      </c>
      <c r="D20" s="4">
        <v>1.72</v>
      </c>
      <c r="E20" s="4">
        <f t="shared" si="2"/>
        <v>0.40721649484536088</v>
      </c>
      <c r="F20" s="4"/>
      <c r="G20" s="11" t="s">
        <v>39</v>
      </c>
      <c r="H20" s="4">
        <v>3.97</v>
      </c>
      <c r="I20" s="4">
        <v>3.76</v>
      </c>
      <c r="J20" s="4">
        <v>3.34</v>
      </c>
      <c r="K20" s="4">
        <f t="shared" si="1"/>
        <v>0.89420654911838782</v>
      </c>
      <c r="L20" s="1"/>
      <c r="M20" s="1"/>
      <c r="N20" s="1"/>
      <c r="O20" s="1"/>
    </row>
    <row r="21" spans="1:15" x14ac:dyDescent="0.2">
      <c r="A21" s="1" t="s">
        <v>40</v>
      </c>
      <c r="B21" s="4">
        <v>4.07</v>
      </c>
      <c r="C21" s="4">
        <v>1.84</v>
      </c>
      <c r="D21" s="4">
        <v>1.82</v>
      </c>
      <c r="E21" s="4">
        <f t="shared" si="2"/>
        <v>0.44963144963144963</v>
      </c>
      <c r="F21" s="4"/>
      <c r="G21" s="11" t="s">
        <v>41</v>
      </c>
      <c r="H21" s="4">
        <v>4.07</v>
      </c>
      <c r="I21" s="4">
        <v>2.64</v>
      </c>
      <c r="J21" s="4">
        <v>2.98</v>
      </c>
      <c r="K21" s="4">
        <f t="shared" si="1"/>
        <v>0.69041769041769041</v>
      </c>
      <c r="L21" s="1"/>
      <c r="M21" s="1"/>
      <c r="N21" s="1"/>
      <c r="O21" s="1"/>
    </row>
    <row r="22" spans="1:15" x14ac:dyDescent="0.2">
      <c r="A22" s="1" t="s">
        <v>42</v>
      </c>
      <c r="B22" s="4">
        <v>4.0199999999999996</v>
      </c>
      <c r="C22" s="4">
        <v>1.43</v>
      </c>
      <c r="D22" s="4">
        <v>1.34</v>
      </c>
      <c r="E22" s="4">
        <f t="shared" si="2"/>
        <v>0.34452736318407962</v>
      </c>
      <c r="F22" s="4"/>
      <c r="G22" s="11" t="s">
        <v>43</v>
      </c>
      <c r="H22" s="4">
        <v>4.87</v>
      </c>
      <c r="I22" s="4">
        <v>3.81</v>
      </c>
      <c r="J22" s="4">
        <v>3.65</v>
      </c>
      <c r="K22" s="4">
        <f t="shared" si="1"/>
        <v>0.76591375770020531</v>
      </c>
      <c r="L22" s="1"/>
      <c r="M22" s="1"/>
      <c r="N22" s="1"/>
      <c r="O22" s="1"/>
    </row>
    <row r="23" spans="1:15" x14ac:dyDescent="0.2">
      <c r="A23" s="1" t="s">
        <v>44</v>
      </c>
      <c r="B23" s="4">
        <v>4.12</v>
      </c>
      <c r="C23" s="4">
        <v>1.59</v>
      </c>
      <c r="D23" s="4">
        <v>1.75</v>
      </c>
      <c r="E23" s="4">
        <f t="shared" si="2"/>
        <v>0.4053398058252427</v>
      </c>
      <c r="F23" s="4"/>
      <c r="G23" s="11" t="s">
        <v>45</v>
      </c>
      <c r="H23" s="4">
        <v>4.21</v>
      </c>
      <c r="I23" s="4">
        <v>2.92</v>
      </c>
      <c r="J23" s="4">
        <v>2.4</v>
      </c>
      <c r="K23" s="4">
        <f t="shared" si="1"/>
        <v>0.63182897862232779</v>
      </c>
      <c r="L23" s="1"/>
      <c r="M23" s="1"/>
      <c r="N23" s="1"/>
      <c r="O23" s="1"/>
    </row>
    <row r="24" spans="1:15" x14ac:dyDescent="0.2">
      <c r="A24" s="1" t="s">
        <v>46</v>
      </c>
      <c r="B24" s="4">
        <v>4.03</v>
      </c>
      <c r="C24" s="4">
        <v>1.61</v>
      </c>
      <c r="D24" s="4">
        <v>1.6</v>
      </c>
      <c r="E24" s="4">
        <f t="shared" si="2"/>
        <v>0.39826302729528534</v>
      </c>
      <c r="F24" s="4"/>
      <c r="G24" s="1" t="s">
        <v>47</v>
      </c>
      <c r="H24" s="4">
        <v>3.55</v>
      </c>
      <c r="I24" s="4">
        <v>2.61</v>
      </c>
      <c r="J24" s="4">
        <v>2.64</v>
      </c>
      <c r="K24" s="4">
        <f t="shared" si="1"/>
        <v>0.73943661971830987</v>
      </c>
      <c r="L24" s="1"/>
      <c r="M24" s="1"/>
      <c r="N24" s="1"/>
      <c r="O24" s="1"/>
    </row>
    <row r="25" spans="1:15" x14ac:dyDescent="0.2">
      <c r="A25" s="1" t="s">
        <v>48</v>
      </c>
      <c r="B25" s="4">
        <v>4.05</v>
      </c>
      <c r="C25" s="4">
        <v>1.71</v>
      </c>
      <c r="D25" s="4">
        <v>1.55</v>
      </c>
      <c r="E25" s="4">
        <f t="shared" si="2"/>
        <v>0.40246913580246912</v>
      </c>
      <c r="F25" s="4"/>
      <c r="G25" s="1" t="s">
        <v>49</v>
      </c>
      <c r="H25" s="4">
        <v>3.68</v>
      </c>
      <c r="I25" s="4">
        <v>2.4900000000000002</v>
      </c>
      <c r="J25" s="4">
        <v>2.98</v>
      </c>
      <c r="K25" s="4">
        <f t="shared" si="1"/>
        <v>0.74320652173913049</v>
      </c>
      <c r="L25" s="1"/>
      <c r="M25" s="1"/>
      <c r="N25" s="1"/>
      <c r="O25" s="1"/>
    </row>
    <row r="26" spans="1:15" ht="17" x14ac:dyDescent="0.2">
      <c r="A26" s="10" t="s">
        <v>50</v>
      </c>
      <c r="B26" s="4">
        <v>4.01</v>
      </c>
      <c r="C26" s="4">
        <v>1.73</v>
      </c>
      <c r="D26" s="4">
        <v>1.68</v>
      </c>
      <c r="E26" s="4">
        <f t="shared" si="2"/>
        <v>0.42518703241895267</v>
      </c>
      <c r="F26" s="4"/>
      <c r="G26" s="1" t="s">
        <v>51</v>
      </c>
      <c r="H26" s="4">
        <v>3.53</v>
      </c>
      <c r="I26" s="4">
        <v>2.78</v>
      </c>
      <c r="J26" s="4">
        <v>2.68</v>
      </c>
      <c r="K26" s="4">
        <f t="shared" si="1"/>
        <v>0.77337110481586402</v>
      </c>
      <c r="L26" s="1"/>
      <c r="M26" s="1"/>
      <c r="N26" s="1"/>
      <c r="O26" s="1"/>
    </row>
    <row r="27" spans="1:15" ht="17" x14ac:dyDescent="0.2">
      <c r="A27" s="10" t="s">
        <v>52</v>
      </c>
      <c r="B27" s="4">
        <v>3.89</v>
      </c>
      <c r="C27" s="4">
        <v>1.8</v>
      </c>
      <c r="D27" s="4">
        <v>1.68</v>
      </c>
      <c r="E27" s="4">
        <f t="shared" si="2"/>
        <v>0.4473007712082262</v>
      </c>
      <c r="F27" s="4"/>
      <c r="G27" s="11" t="s">
        <v>53</v>
      </c>
      <c r="H27" s="4">
        <v>4.24</v>
      </c>
      <c r="I27" s="4">
        <v>3.92</v>
      </c>
      <c r="J27" s="4">
        <v>3.25</v>
      </c>
      <c r="K27" s="4">
        <f t="shared" si="1"/>
        <v>0.84551886792452824</v>
      </c>
      <c r="L27" s="1"/>
      <c r="M27" s="1"/>
      <c r="N27" s="1"/>
      <c r="O27" s="1"/>
    </row>
    <row r="28" spans="1:15" ht="17" x14ac:dyDescent="0.2">
      <c r="A28" s="10" t="s">
        <v>54</v>
      </c>
      <c r="B28" s="4">
        <v>4.24</v>
      </c>
      <c r="C28" s="4">
        <v>1.7</v>
      </c>
      <c r="D28" s="4">
        <v>1.63</v>
      </c>
      <c r="E28" s="4">
        <f>((C28+D28)/2)/(B28)</f>
        <v>0.392688679245283</v>
      </c>
      <c r="F28" s="4"/>
      <c r="G28" s="11" t="s">
        <v>55</v>
      </c>
      <c r="H28" s="4">
        <v>4.67</v>
      </c>
      <c r="I28" s="4">
        <v>3.84</v>
      </c>
      <c r="J28" s="4">
        <v>3.65</v>
      </c>
      <c r="K28" s="4">
        <f t="shared" si="1"/>
        <v>0.80192719486081376</v>
      </c>
      <c r="L28" s="1"/>
      <c r="M28" s="1"/>
      <c r="N28" s="1"/>
      <c r="O28" s="1"/>
    </row>
    <row r="29" spans="1:15" ht="17" x14ac:dyDescent="0.2">
      <c r="A29" s="10" t="s">
        <v>56</v>
      </c>
      <c r="B29" s="4">
        <v>4.67</v>
      </c>
      <c r="C29" s="4">
        <v>2.0499999999999998</v>
      </c>
      <c r="D29" s="4">
        <v>1.77</v>
      </c>
      <c r="E29" s="4">
        <f t="shared" si="2"/>
        <v>0.4089935760171306</v>
      </c>
      <c r="F29" s="4"/>
      <c r="G29" s="11" t="s">
        <v>57</v>
      </c>
      <c r="H29" s="4">
        <v>4.7699999999999996</v>
      </c>
      <c r="I29" s="4">
        <v>3.49</v>
      </c>
      <c r="J29" s="4">
        <v>3.76</v>
      </c>
      <c r="K29" s="4">
        <f t="shared" si="1"/>
        <v>0.75995807127882609</v>
      </c>
      <c r="L29" s="1"/>
      <c r="M29" s="1"/>
      <c r="N29" s="1"/>
      <c r="O29" s="1"/>
    </row>
    <row r="30" spans="1:15" ht="17" x14ac:dyDescent="0.2">
      <c r="A30" s="10" t="s">
        <v>58</v>
      </c>
      <c r="B30" s="4">
        <v>4.51</v>
      </c>
      <c r="C30" s="4">
        <v>1.64</v>
      </c>
      <c r="D30" s="4">
        <v>1.92</v>
      </c>
      <c r="E30" s="4">
        <f t="shared" si="2"/>
        <v>0.39467849223946783</v>
      </c>
      <c r="F30" s="4"/>
      <c r="G30" s="11" t="s">
        <v>59</v>
      </c>
      <c r="H30" s="4">
        <v>4.5999999999999996</v>
      </c>
      <c r="I30" s="4">
        <v>3.8</v>
      </c>
      <c r="J30" s="4">
        <v>4.47</v>
      </c>
      <c r="K30" s="4">
        <f t="shared" si="1"/>
        <v>0.89891304347826084</v>
      </c>
      <c r="L30" s="1"/>
      <c r="M30" s="1"/>
      <c r="N30" s="1"/>
      <c r="O30" s="1"/>
    </row>
    <row r="31" spans="1:15" ht="17" x14ac:dyDescent="0.2">
      <c r="A31" s="10" t="s">
        <v>60</v>
      </c>
      <c r="B31" s="4">
        <v>4.71</v>
      </c>
      <c r="C31" s="4">
        <v>1.92</v>
      </c>
      <c r="D31" s="4">
        <v>1.98</v>
      </c>
      <c r="E31" s="4">
        <f t="shared" si="2"/>
        <v>0.4140127388535032</v>
      </c>
      <c r="F31" s="4"/>
      <c r="G31" s="11" t="s">
        <v>61</v>
      </c>
      <c r="H31" s="4">
        <v>5.24</v>
      </c>
      <c r="I31" s="4">
        <v>4.38</v>
      </c>
      <c r="J31" s="4">
        <v>4.3</v>
      </c>
      <c r="K31" s="4">
        <f t="shared" si="1"/>
        <v>0.8282442748091603</v>
      </c>
      <c r="L31" s="1"/>
      <c r="M31" s="1"/>
      <c r="N31" s="1"/>
      <c r="O31" s="1"/>
    </row>
    <row r="32" spans="1:15" x14ac:dyDescent="0.2">
      <c r="A32" s="1" t="s">
        <v>62</v>
      </c>
      <c r="B32" s="4">
        <v>3.98</v>
      </c>
      <c r="C32" s="4">
        <v>1.59</v>
      </c>
      <c r="D32" s="4">
        <v>1.74</v>
      </c>
      <c r="E32" s="4">
        <f t="shared" si="2"/>
        <v>0.41834170854271358</v>
      </c>
      <c r="F32" s="4"/>
      <c r="G32" s="11" t="s">
        <v>63</v>
      </c>
      <c r="H32" s="4">
        <v>5.78</v>
      </c>
      <c r="I32" s="4">
        <v>4.99</v>
      </c>
      <c r="J32" s="4">
        <v>4.96</v>
      </c>
      <c r="K32" s="4">
        <f t="shared" si="1"/>
        <v>0.86072664359861584</v>
      </c>
      <c r="L32" s="1"/>
      <c r="M32" s="1"/>
      <c r="N32" s="1"/>
      <c r="O32" s="1"/>
    </row>
    <row r="33" spans="1:15" x14ac:dyDescent="0.2">
      <c r="A33" s="1" t="s">
        <v>64</v>
      </c>
      <c r="B33" s="4">
        <v>4.17</v>
      </c>
      <c r="C33" s="4">
        <v>1.87</v>
      </c>
      <c r="D33" s="4">
        <v>1.97</v>
      </c>
      <c r="E33" s="4">
        <f t="shared" si="2"/>
        <v>0.46043165467625896</v>
      </c>
      <c r="F33" s="4"/>
      <c r="G33" s="11" t="s">
        <v>65</v>
      </c>
      <c r="H33" s="4">
        <v>4.1100000000000003</v>
      </c>
      <c r="I33" s="4">
        <v>2.73</v>
      </c>
      <c r="J33" s="4">
        <v>2.59</v>
      </c>
      <c r="K33" s="4">
        <f t="shared" si="1"/>
        <v>0.64720194647201945</v>
      </c>
      <c r="L33" s="1"/>
      <c r="M33" s="1"/>
      <c r="N33" s="1"/>
      <c r="O33" s="1"/>
    </row>
    <row r="34" spans="1:15" x14ac:dyDescent="0.2">
      <c r="A34" s="1" t="s">
        <v>66</v>
      </c>
      <c r="B34" s="4">
        <v>3.74</v>
      </c>
      <c r="C34" s="4">
        <v>1.7</v>
      </c>
      <c r="D34" s="4">
        <v>1.66</v>
      </c>
      <c r="E34" s="4">
        <f t="shared" si="2"/>
        <v>0.44919786096256681</v>
      </c>
      <c r="F34" s="4"/>
      <c r="G34" s="11" t="s">
        <v>67</v>
      </c>
      <c r="H34" s="4">
        <v>4.55</v>
      </c>
      <c r="I34" s="4">
        <v>3.9</v>
      </c>
      <c r="J34" s="4">
        <v>3.61</v>
      </c>
      <c r="K34" s="4">
        <f t="shared" si="1"/>
        <v>0.82527472527472523</v>
      </c>
      <c r="L34" s="1"/>
      <c r="M34" s="1"/>
      <c r="N34" s="1"/>
      <c r="O34" s="1"/>
    </row>
    <row r="35" spans="1:15" x14ac:dyDescent="0.2">
      <c r="A35" s="1" t="s">
        <v>68</v>
      </c>
      <c r="B35" s="4">
        <v>4.55</v>
      </c>
      <c r="C35" s="4">
        <v>1.81</v>
      </c>
      <c r="D35" s="4">
        <v>1.77</v>
      </c>
      <c r="E35" s="4">
        <f t="shared" si="2"/>
        <v>0.39340659340659345</v>
      </c>
      <c r="F35" s="4"/>
      <c r="G35" s="11" t="s">
        <v>69</v>
      </c>
      <c r="H35" s="4">
        <v>5.21</v>
      </c>
      <c r="I35" s="4">
        <v>3.85</v>
      </c>
      <c r="J35" s="4">
        <v>3.93</v>
      </c>
      <c r="K35" s="4">
        <f t="shared" si="1"/>
        <v>0.74664107485604614</v>
      </c>
      <c r="L35" s="1"/>
      <c r="M35" s="1"/>
      <c r="N35" s="1"/>
      <c r="O35" s="1"/>
    </row>
    <row r="36" spans="1:15" x14ac:dyDescent="0.2">
      <c r="A36" s="1" t="s">
        <v>70</v>
      </c>
      <c r="B36" s="4">
        <v>4.42</v>
      </c>
      <c r="C36" s="4">
        <v>2.17</v>
      </c>
      <c r="D36" s="4">
        <v>2.04</v>
      </c>
      <c r="E36" s="4">
        <f t="shared" si="2"/>
        <v>0.47624434389140274</v>
      </c>
      <c r="F36" s="4"/>
      <c r="G36" s="11" t="s">
        <v>71</v>
      </c>
      <c r="H36" s="4">
        <v>4.6399999999999997</v>
      </c>
      <c r="I36" s="4">
        <v>3.32</v>
      </c>
      <c r="J36" s="4">
        <v>2.73</v>
      </c>
      <c r="K36" s="4">
        <f t="shared" si="1"/>
        <v>0.65193965517241381</v>
      </c>
      <c r="L36" s="1"/>
      <c r="M36" s="1"/>
      <c r="N36" s="1"/>
      <c r="O36" s="1"/>
    </row>
    <row r="37" spans="1:15" x14ac:dyDescent="0.2">
      <c r="A37" s="1" t="s">
        <v>72</v>
      </c>
      <c r="B37" s="4">
        <v>3.66</v>
      </c>
      <c r="C37" s="4">
        <v>1.71</v>
      </c>
      <c r="D37" s="4">
        <v>1.61</v>
      </c>
      <c r="E37" s="4">
        <f t="shared" si="2"/>
        <v>0.45355191256830601</v>
      </c>
      <c r="F37" s="4"/>
      <c r="G37" s="11" t="s">
        <v>73</v>
      </c>
      <c r="H37" s="4">
        <v>4.3600000000000003</v>
      </c>
      <c r="I37" s="4">
        <v>2.95</v>
      </c>
      <c r="J37" s="4">
        <v>2.94</v>
      </c>
      <c r="K37" s="4">
        <f t="shared" si="1"/>
        <v>0.67545871559633031</v>
      </c>
      <c r="L37" s="1"/>
      <c r="M37" s="1"/>
      <c r="N37" s="1"/>
      <c r="O37" s="1"/>
    </row>
    <row r="38" spans="1:15" x14ac:dyDescent="0.2">
      <c r="A38" s="1" t="s">
        <v>74</v>
      </c>
      <c r="B38" s="4">
        <v>4.3099999999999996</v>
      </c>
      <c r="C38" s="4">
        <v>1.79</v>
      </c>
      <c r="D38" s="4">
        <v>1.69</v>
      </c>
      <c r="E38" s="4">
        <f t="shared" si="2"/>
        <v>0.40371229698375871</v>
      </c>
      <c r="F38" s="4"/>
      <c r="G38" s="11" t="s">
        <v>75</v>
      </c>
      <c r="H38" s="4">
        <v>7.68</v>
      </c>
      <c r="I38" s="4">
        <v>6.02</v>
      </c>
      <c r="J38" s="4">
        <v>6.26</v>
      </c>
      <c r="K38" s="4">
        <f t="shared" si="1"/>
        <v>0.79947916666666663</v>
      </c>
      <c r="L38" s="1"/>
      <c r="M38" s="1"/>
      <c r="N38" s="1"/>
      <c r="O38" s="1"/>
    </row>
    <row r="39" spans="1:15" x14ac:dyDescent="0.2">
      <c r="A39" s="1" t="s">
        <v>76</v>
      </c>
      <c r="B39" s="4">
        <v>3.94</v>
      </c>
      <c r="C39" s="4">
        <v>1.85</v>
      </c>
      <c r="D39" s="4">
        <v>1.65</v>
      </c>
      <c r="E39" s="4">
        <f>((C39+D39)/2)/(B39)</f>
        <v>0.44416243654822335</v>
      </c>
      <c r="F39" s="4"/>
      <c r="G39" s="11" t="s">
        <v>77</v>
      </c>
      <c r="H39" s="4">
        <v>4.07</v>
      </c>
      <c r="I39" s="4">
        <v>2.96</v>
      </c>
      <c r="J39" s="4">
        <v>3.22</v>
      </c>
      <c r="K39" s="4">
        <f t="shared" si="1"/>
        <v>0.75921375921375911</v>
      </c>
      <c r="L39" s="1"/>
      <c r="M39" s="1"/>
      <c r="N39" s="1"/>
      <c r="O39" s="1"/>
    </row>
    <row r="40" spans="1:15" x14ac:dyDescent="0.2">
      <c r="A40" s="1" t="s">
        <v>78</v>
      </c>
      <c r="B40" s="4">
        <v>4.08</v>
      </c>
      <c r="C40" s="4">
        <v>1.69</v>
      </c>
      <c r="D40" s="4">
        <v>1.55</v>
      </c>
      <c r="E40" s="4">
        <f t="shared" si="2"/>
        <v>0.3970588235294118</v>
      </c>
      <c r="F40" s="4"/>
      <c r="G40" s="11" t="s">
        <v>79</v>
      </c>
      <c r="H40" s="4">
        <v>4.17</v>
      </c>
      <c r="I40" s="4">
        <v>2.48</v>
      </c>
      <c r="J40" s="4">
        <v>2.67</v>
      </c>
      <c r="K40" s="4">
        <f t="shared" si="1"/>
        <v>0.61750599520383698</v>
      </c>
      <c r="L40" s="1"/>
      <c r="M40" s="1"/>
      <c r="N40" s="1"/>
      <c r="O40" s="1"/>
    </row>
    <row r="41" spans="1:15" x14ac:dyDescent="0.2">
      <c r="A41" s="1" t="s">
        <v>80</v>
      </c>
      <c r="B41" s="4">
        <v>4.2300000000000004</v>
      </c>
      <c r="C41" s="4">
        <v>1.92</v>
      </c>
      <c r="D41" s="4">
        <v>1.79</v>
      </c>
      <c r="E41" s="4">
        <f t="shared" si="2"/>
        <v>0.43853427895981084</v>
      </c>
      <c r="F41" s="4"/>
      <c r="G41" s="11" t="s">
        <v>81</v>
      </c>
      <c r="H41" s="4">
        <v>4.82</v>
      </c>
      <c r="I41" s="4">
        <v>3.57</v>
      </c>
      <c r="J41" s="4">
        <v>3.79</v>
      </c>
      <c r="K41" s="4">
        <f t="shared" si="1"/>
        <v>0.76348547717842308</v>
      </c>
      <c r="L41" s="1"/>
      <c r="M41" s="1"/>
      <c r="N41" s="1"/>
      <c r="O41" s="1"/>
    </row>
    <row r="42" spans="1:15" x14ac:dyDescent="0.2">
      <c r="A42" s="1" t="s">
        <v>82</v>
      </c>
      <c r="B42" s="4">
        <v>4.93</v>
      </c>
      <c r="C42" s="4">
        <v>2.2400000000000002</v>
      </c>
      <c r="D42" s="4">
        <v>2.16</v>
      </c>
      <c r="E42" s="4">
        <f t="shared" si="2"/>
        <v>0.44624746450304265</v>
      </c>
      <c r="F42" s="4"/>
      <c r="G42" s="11" t="s">
        <v>83</v>
      </c>
      <c r="H42" s="4">
        <v>4.72</v>
      </c>
      <c r="I42" s="4">
        <v>3.16</v>
      </c>
      <c r="J42" s="4">
        <v>3.97</v>
      </c>
      <c r="K42" s="4">
        <f t="shared" si="1"/>
        <v>0.75529661016949168</v>
      </c>
      <c r="L42" s="1"/>
      <c r="M42" s="1"/>
      <c r="N42" s="1"/>
      <c r="O42" s="1"/>
    </row>
    <row r="43" spans="1:15" x14ac:dyDescent="0.2">
      <c r="A43" s="1" t="s">
        <v>84</v>
      </c>
      <c r="B43" s="4">
        <v>4.49</v>
      </c>
      <c r="C43" s="4">
        <v>1.88</v>
      </c>
      <c r="D43" s="4">
        <v>1.95</v>
      </c>
      <c r="E43" s="4">
        <f t="shared" si="2"/>
        <v>0.42650334075723828</v>
      </c>
      <c r="F43" s="4"/>
      <c r="G43" s="1"/>
      <c r="H43" s="4"/>
      <c r="I43" s="4"/>
      <c r="J43" s="4"/>
      <c r="K43" s="4"/>
      <c r="L43" s="1"/>
      <c r="M43" s="1"/>
      <c r="N43" s="1"/>
      <c r="O43" s="1"/>
    </row>
  </sheetData>
  <mergeCells count="4">
    <mergeCell ref="L1:M1"/>
    <mergeCell ref="N1:O1"/>
    <mergeCell ref="A1:E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C3079-D0F8-C845-A606-C5A0C846E1CF}">
  <dimension ref="A1:O45"/>
  <sheetViews>
    <sheetView workbookViewId="0">
      <selection activeCell="D56" sqref="D56"/>
    </sheetView>
  </sheetViews>
  <sheetFormatPr baseColWidth="10" defaultRowHeight="16" x14ac:dyDescent="0.2"/>
  <cols>
    <col min="1" max="1" width="30.83203125" style="1" customWidth="1"/>
    <col min="2" max="4" width="15.83203125" style="4" customWidth="1"/>
    <col min="5" max="5" width="22.33203125" style="4" customWidth="1"/>
    <col min="6" max="6" width="5.33203125" style="4" customWidth="1"/>
    <col min="7" max="7" width="30.83203125" style="1" customWidth="1"/>
    <col min="8" max="10" width="15.83203125" style="4" customWidth="1"/>
    <col min="11" max="11" width="22.33203125" style="4" customWidth="1"/>
    <col min="12" max="15" width="15.83203125" style="4" customWidth="1"/>
    <col min="16" max="16384" width="10.83203125" style="1"/>
  </cols>
  <sheetData>
    <row r="1" spans="1:15" ht="20" x14ac:dyDescent="0.2">
      <c r="A1" s="8" t="s">
        <v>0</v>
      </c>
      <c r="B1" s="8"/>
      <c r="C1" s="8"/>
      <c r="D1" s="8"/>
      <c r="E1" s="8"/>
      <c r="F1" s="5"/>
      <c r="G1" s="9" t="s">
        <v>1</v>
      </c>
      <c r="H1" s="9"/>
      <c r="I1" s="9"/>
      <c r="J1" s="9"/>
      <c r="K1" s="9"/>
      <c r="L1" s="7" t="s">
        <v>86</v>
      </c>
      <c r="M1" s="7"/>
      <c r="N1" s="7" t="s">
        <v>2</v>
      </c>
      <c r="O1" s="7"/>
    </row>
    <row r="2" spans="1:15" x14ac:dyDescent="0.2">
      <c r="A2" s="2" t="s">
        <v>3</v>
      </c>
      <c r="B2" s="2" t="s">
        <v>85</v>
      </c>
      <c r="C2" s="2" t="s">
        <v>87</v>
      </c>
      <c r="D2" s="2" t="s">
        <v>88</v>
      </c>
      <c r="E2" s="2" t="s">
        <v>167</v>
      </c>
      <c r="F2" s="2"/>
      <c r="G2" s="2" t="s">
        <v>3</v>
      </c>
      <c r="H2" s="2" t="s">
        <v>85</v>
      </c>
      <c r="I2" s="2" t="s">
        <v>87</v>
      </c>
      <c r="J2" s="2" t="s">
        <v>88</v>
      </c>
      <c r="K2" s="2" t="s">
        <v>167</v>
      </c>
      <c r="L2" s="3" t="s">
        <v>0</v>
      </c>
      <c r="M2" s="3" t="s">
        <v>1</v>
      </c>
      <c r="N2" s="3" t="s">
        <v>0</v>
      </c>
      <c r="O2" s="3" t="s">
        <v>1</v>
      </c>
    </row>
    <row r="3" spans="1:15" x14ac:dyDescent="0.2">
      <c r="A3" s="1" t="s">
        <v>89</v>
      </c>
      <c r="B3" s="4">
        <v>4.46</v>
      </c>
      <c r="C3" s="4">
        <v>2.44</v>
      </c>
      <c r="D3" s="4">
        <v>2.16</v>
      </c>
      <c r="E3" s="4">
        <f>((C3+D3)/2)/B3</f>
        <v>0.51569506726457393</v>
      </c>
      <c r="G3" s="1" t="s">
        <v>124</v>
      </c>
      <c r="H3" s="4">
        <v>4.72</v>
      </c>
      <c r="I3" s="4">
        <v>3.21</v>
      </c>
      <c r="J3" s="4">
        <v>3.01</v>
      </c>
      <c r="K3" s="4">
        <f>((I3+J3)/2)/H3</f>
        <v>0.65889830508474578</v>
      </c>
      <c r="L3" s="4">
        <f>AVERAGE(E3:E43)</f>
        <v>0.47634549437581969</v>
      </c>
      <c r="M3" s="4">
        <f>AVERAGE(K3:K42)</f>
        <v>0.70848132006782161</v>
      </c>
      <c r="N3" s="4">
        <f>((STDEV(E3:E43))/(SQRT(35)))</f>
        <v>7.2766995235418698E-3</v>
      </c>
      <c r="O3" s="4">
        <f>((STDEV(K3:K42))/(SQRT(43)))</f>
        <v>1.3206899860922447E-2</v>
      </c>
    </row>
    <row r="4" spans="1:15" x14ac:dyDescent="0.2">
      <c r="A4" s="1" t="s">
        <v>90</v>
      </c>
      <c r="B4" s="4">
        <v>5.7</v>
      </c>
      <c r="C4" s="4">
        <v>2.5</v>
      </c>
      <c r="D4" s="4">
        <v>2.91</v>
      </c>
      <c r="E4" s="4">
        <f t="shared" ref="E4:E37" si="0">((C4+D4)/2)/B4</f>
        <v>0.47456140350877191</v>
      </c>
      <c r="G4" s="1" t="s">
        <v>125</v>
      </c>
      <c r="H4" s="4">
        <v>5.1100000000000003</v>
      </c>
      <c r="I4" s="4">
        <v>3.43</v>
      </c>
      <c r="J4" s="4">
        <v>2.99</v>
      </c>
      <c r="K4" s="4">
        <f t="shared" ref="K4:K45" si="1">((I4+J4)/2)/H4</f>
        <v>0.62818003913894316</v>
      </c>
    </row>
    <row r="5" spans="1:15" x14ac:dyDescent="0.2">
      <c r="A5" s="1" t="s">
        <v>91</v>
      </c>
      <c r="B5" s="4">
        <v>5.52</v>
      </c>
      <c r="C5" s="4">
        <v>2.68</v>
      </c>
      <c r="D5" s="4">
        <v>2.78</v>
      </c>
      <c r="E5" s="4">
        <f t="shared" si="0"/>
        <v>0.49456521739130438</v>
      </c>
      <c r="G5" s="1" t="s">
        <v>126</v>
      </c>
      <c r="H5" s="4">
        <v>5.18</v>
      </c>
      <c r="I5" s="4">
        <v>3.14</v>
      </c>
      <c r="J5" s="4">
        <v>3.04</v>
      </c>
      <c r="K5" s="4">
        <f t="shared" si="1"/>
        <v>0.59652509652509655</v>
      </c>
    </row>
    <row r="6" spans="1:15" x14ac:dyDescent="0.2">
      <c r="A6" s="1" t="s">
        <v>92</v>
      </c>
      <c r="B6" s="4">
        <v>3.73</v>
      </c>
      <c r="C6" s="4">
        <v>1.68</v>
      </c>
      <c r="D6" s="4">
        <v>1.75</v>
      </c>
      <c r="E6" s="4">
        <f t="shared" si="0"/>
        <v>0.45978552278820373</v>
      </c>
      <c r="G6" s="1" t="s">
        <v>127</v>
      </c>
      <c r="H6" s="4">
        <v>5.16</v>
      </c>
      <c r="I6" s="4">
        <v>3.38</v>
      </c>
      <c r="J6" s="4">
        <v>3.73</v>
      </c>
      <c r="K6" s="4">
        <f t="shared" si="1"/>
        <v>0.68895348837209291</v>
      </c>
    </row>
    <row r="7" spans="1:15" x14ac:dyDescent="0.2">
      <c r="A7" s="1" t="s">
        <v>93</v>
      </c>
      <c r="B7" s="4">
        <v>3.88</v>
      </c>
      <c r="C7" s="4">
        <v>1.59</v>
      </c>
      <c r="D7" s="4">
        <v>1.77</v>
      </c>
      <c r="E7" s="4">
        <f t="shared" si="0"/>
        <v>0.43298969072164956</v>
      </c>
      <c r="G7" s="1" t="s">
        <v>128</v>
      </c>
      <c r="H7" s="4">
        <v>5.92</v>
      </c>
      <c r="I7" s="4">
        <v>4.17</v>
      </c>
      <c r="J7" s="4">
        <v>4.51</v>
      </c>
      <c r="K7" s="4">
        <f t="shared" si="1"/>
        <v>0.73310810810810811</v>
      </c>
    </row>
    <row r="8" spans="1:15" x14ac:dyDescent="0.2">
      <c r="A8" s="1" t="s">
        <v>94</v>
      </c>
      <c r="B8" s="4">
        <v>4.5</v>
      </c>
      <c r="C8" s="4">
        <v>1.72</v>
      </c>
      <c r="D8" s="4">
        <v>2.06</v>
      </c>
      <c r="E8" s="4">
        <f t="shared" si="0"/>
        <v>0.42000000000000004</v>
      </c>
      <c r="G8" s="1" t="s">
        <v>129</v>
      </c>
      <c r="H8" s="4">
        <v>4.84</v>
      </c>
      <c r="I8" s="4">
        <v>2.97</v>
      </c>
      <c r="J8" s="4">
        <v>2.83</v>
      </c>
      <c r="K8" s="4">
        <f t="shared" si="1"/>
        <v>0.59917355371900838</v>
      </c>
    </row>
    <row r="9" spans="1:15" x14ac:dyDescent="0.2">
      <c r="A9" s="1" t="s">
        <v>95</v>
      </c>
      <c r="B9" s="4">
        <v>5.16</v>
      </c>
      <c r="C9" s="4">
        <v>2.08</v>
      </c>
      <c r="D9" s="4">
        <v>1.96</v>
      </c>
      <c r="E9" s="4">
        <f t="shared" si="0"/>
        <v>0.39147286821705424</v>
      </c>
      <c r="G9" s="1" t="s">
        <v>130</v>
      </c>
      <c r="H9" s="4">
        <v>3.72</v>
      </c>
      <c r="I9" s="4">
        <v>2.71</v>
      </c>
      <c r="J9" s="4">
        <v>3.1</v>
      </c>
      <c r="K9" s="4">
        <f t="shared" si="1"/>
        <v>0.78091397849462363</v>
      </c>
    </row>
    <row r="10" spans="1:15" x14ac:dyDescent="0.2">
      <c r="A10" s="1" t="s">
        <v>96</v>
      </c>
      <c r="B10" s="4">
        <v>4.34</v>
      </c>
      <c r="C10" s="4">
        <v>2.1800000000000002</v>
      </c>
      <c r="D10" s="4">
        <v>1.87</v>
      </c>
      <c r="E10" s="4">
        <f t="shared" si="0"/>
        <v>0.46658986175115219</v>
      </c>
      <c r="G10" s="1" t="s">
        <v>131</v>
      </c>
      <c r="H10" s="4">
        <v>4.68</v>
      </c>
      <c r="I10" s="4">
        <v>3.76</v>
      </c>
      <c r="J10" s="4">
        <v>2.88</v>
      </c>
      <c r="K10" s="4">
        <f t="shared" si="1"/>
        <v>0.70940170940170943</v>
      </c>
    </row>
    <row r="11" spans="1:15" x14ac:dyDescent="0.2">
      <c r="A11" s="1" t="s">
        <v>97</v>
      </c>
      <c r="B11" s="4">
        <v>5.15</v>
      </c>
      <c r="C11" s="4">
        <v>2.21</v>
      </c>
      <c r="D11" s="4">
        <v>2.1</v>
      </c>
      <c r="E11" s="4">
        <f t="shared" si="0"/>
        <v>0.4184466019417476</v>
      </c>
      <c r="G11" s="1" t="s">
        <v>132</v>
      </c>
      <c r="H11" s="4">
        <v>3.63</v>
      </c>
      <c r="I11" s="4">
        <v>2.38</v>
      </c>
      <c r="J11" s="4">
        <v>2.3199999999999998</v>
      </c>
      <c r="K11" s="4">
        <f t="shared" si="1"/>
        <v>0.64738292011019272</v>
      </c>
    </row>
    <row r="12" spans="1:15" x14ac:dyDescent="0.2">
      <c r="A12" s="1" t="s">
        <v>98</v>
      </c>
      <c r="B12" s="4">
        <v>4.1900000000000004</v>
      </c>
      <c r="C12" s="4">
        <v>2.2000000000000002</v>
      </c>
      <c r="D12" s="4">
        <v>1.93</v>
      </c>
      <c r="E12" s="4">
        <f t="shared" si="0"/>
        <v>0.49284009546539376</v>
      </c>
      <c r="G12" s="1" t="s">
        <v>133</v>
      </c>
      <c r="H12" s="4">
        <v>5.13</v>
      </c>
      <c r="I12" s="4">
        <v>4.3499999999999996</v>
      </c>
      <c r="J12" s="4">
        <v>3.51</v>
      </c>
      <c r="K12" s="4">
        <f t="shared" si="1"/>
        <v>0.76608187134502925</v>
      </c>
    </row>
    <row r="13" spans="1:15" x14ac:dyDescent="0.2">
      <c r="A13" s="1" t="s">
        <v>99</v>
      </c>
      <c r="B13" s="4">
        <v>4.37</v>
      </c>
      <c r="C13" s="4">
        <v>2.16</v>
      </c>
      <c r="D13" s="4">
        <v>2.2799999999999998</v>
      </c>
      <c r="E13" s="4">
        <f t="shared" si="0"/>
        <v>0.50800915331807772</v>
      </c>
      <c r="G13" s="1" t="s">
        <v>134</v>
      </c>
      <c r="H13" s="4">
        <v>5.75</v>
      </c>
      <c r="I13" s="4">
        <v>3.9</v>
      </c>
      <c r="J13" s="4">
        <v>3.45</v>
      </c>
      <c r="K13" s="4">
        <f t="shared" si="1"/>
        <v>0.63913043478260867</v>
      </c>
    </row>
    <row r="14" spans="1:15" x14ac:dyDescent="0.2">
      <c r="A14" s="1" t="s">
        <v>100</v>
      </c>
      <c r="B14" s="4">
        <v>4.59</v>
      </c>
      <c r="C14" s="4">
        <v>2.12</v>
      </c>
      <c r="D14" s="4">
        <v>1.99</v>
      </c>
      <c r="E14" s="4">
        <f t="shared" si="0"/>
        <v>0.44771241830065367</v>
      </c>
      <c r="G14" s="1" t="s">
        <v>135</v>
      </c>
      <c r="H14" s="4">
        <v>5.29</v>
      </c>
      <c r="I14" s="4">
        <v>4.29</v>
      </c>
      <c r="J14" s="4">
        <v>3.34</v>
      </c>
      <c r="K14" s="4">
        <f t="shared" si="1"/>
        <v>0.72117202268431002</v>
      </c>
    </row>
    <row r="15" spans="1:15" x14ac:dyDescent="0.2">
      <c r="A15" s="1" t="s">
        <v>101</v>
      </c>
      <c r="B15" s="4">
        <v>4.21</v>
      </c>
      <c r="C15" s="4">
        <v>1.86</v>
      </c>
      <c r="D15" s="4">
        <v>1.82</v>
      </c>
      <c r="E15" s="4">
        <f t="shared" si="0"/>
        <v>0.43705463182897863</v>
      </c>
      <c r="G15" s="1" t="s">
        <v>136</v>
      </c>
      <c r="H15" s="4">
        <v>5.31</v>
      </c>
      <c r="I15" s="4">
        <v>3.44</v>
      </c>
      <c r="J15" s="4">
        <v>3.22</v>
      </c>
      <c r="K15" s="4">
        <f t="shared" si="1"/>
        <v>0.62711864406779672</v>
      </c>
    </row>
    <row r="16" spans="1:15" x14ac:dyDescent="0.2">
      <c r="A16" s="1" t="s">
        <v>102</v>
      </c>
      <c r="B16" s="4">
        <v>4.55</v>
      </c>
      <c r="C16" s="4">
        <v>2.4500000000000002</v>
      </c>
      <c r="D16" s="4">
        <v>2.13</v>
      </c>
      <c r="E16" s="4">
        <f t="shared" si="0"/>
        <v>0.50329670329670328</v>
      </c>
      <c r="G16" s="1" t="s">
        <v>137</v>
      </c>
      <c r="H16" s="4">
        <v>4.55</v>
      </c>
      <c r="I16" s="4">
        <v>3.27</v>
      </c>
      <c r="J16" s="4">
        <v>3.34</v>
      </c>
      <c r="K16" s="4">
        <f t="shared" si="1"/>
        <v>0.72637362637362635</v>
      </c>
    </row>
    <row r="17" spans="1:11" x14ac:dyDescent="0.2">
      <c r="A17" s="1" t="s">
        <v>103</v>
      </c>
      <c r="B17" s="4">
        <v>4.9400000000000004</v>
      </c>
      <c r="C17" s="4">
        <v>2.4</v>
      </c>
      <c r="D17" s="4">
        <v>2.36</v>
      </c>
      <c r="E17" s="4">
        <f t="shared" si="0"/>
        <v>0.48178137651821856</v>
      </c>
      <c r="G17" s="1" t="s">
        <v>138</v>
      </c>
      <c r="H17" s="4">
        <v>3.54</v>
      </c>
      <c r="I17" s="4">
        <v>2.4300000000000002</v>
      </c>
      <c r="J17" s="4">
        <v>2.25</v>
      </c>
      <c r="K17" s="4">
        <f t="shared" si="1"/>
        <v>0.66101694915254228</v>
      </c>
    </row>
    <row r="18" spans="1:11" x14ac:dyDescent="0.2">
      <c r="A18" s="1" t="s">
        <v>104</v>
      </c>
      <c r="B18" s="4">
        <v>4.7300000000000004</v>
      </c>
      <c r="C18" s="4">
        <v>2.39</v>
      </c>
      <c r="D18" s="4">
        <v>2.5099999999999998</v>
      </c>
      <c r="E18" s="4">
        <f t="shared" si="0"/>
        <v>0.51797040169133191</v>
      </c>
      <c r="G18" s="1" t="s">
        <v>139</v>
      </c>
      <c r="H18" s="4">
        <v>4.8899999999999997</v>
      </c>
      <c r="I18" s="4">
        <v>3.81</v>
      </c>
      <c r="J18" s="4">
        <v>3.48</v>
      </c>
      <c r="K18" s="4">
        <f t="shared" si="1"/>
        <v>0.745398773006135</v>
      </c>
    </row>
    <row r="19" spans="1:11" x14ac:dyDescent="0.2">
      <c r="A19" s="1" t="s">
        <v>105</v>
      </c>
      <c r="B19" s="4">
        <v>4.51</v>
      </c>
      <c r="C19" s="4">
        <v>2.09</v>
      </c>
      <c r="D19" s="4">
        <v>2.04</v>
      </c>
      <c r="E19" s="4">
        <f t="shared" si="0"/>
        <v>0.45787139689578715</v>
      </c>
      <c r="G19" s="1" t="s">
        <v>140</v>
      </c>
      <c r="H19" s="4">
        <v>5.33</v>
      </c>
      <c r="I19" s="4">
        <v>3.71</v>
      </c>
      <c r="J19" s="4">
        <v>3.5</v>
      </c>
      <c r="K19" s="4">
        <f t="shared" si="1"/>
        <v>0.67636022514071292</v>
      </c>
    </row>
    <row r="20" spans="1:11" x14ac:dyDescent="0.2">
      <c r="A20" s="1" t="s">
        <v>106</v>
      </c>
      <c r="B20" s="4">
        <v>4.8899999999999997</v>
      </c>
      <c r="C20" s="4">
        <v>2.35</v>
      </c>
      <c r="D20" s="4">
        <v>2.56</v>
      </c>
      <c r="E20" s="4">
        <f t="shared" si="0"/>
        <v>0.50204498977505119</v>
      </c>
      <c r="G20" s="1" t="s">
        <v>141</v>
      </c>
      <c r="H20" s="4">
        <v>5.14</v>
      </c>
      <c r="I20" s="4">
        <v>3.13</v>
      </c>
      <c r="J20" s="4">
        <v>3.6</v>
      </c>
      <c r="K20" s="4">
        <f t="shared" si="1"/>
        <v>0.65466926070038922</v>
      </c>
    </row>
    <row r="21" spans="1:11" x14ac:dyDescent="0.2">
      <c r="A21" s="1" t="s">
        <v>107</v>
      </c>
      <c r="B21" s="4">
        <v>5.01</v>
      </c>
      <c r="C21" s="4">
        <v>2.87</v>
      </c>
      <c r="D21" s="4">
        <v>2.77</v>
      </c>
      <c r="E21" s="4">
        <f t="shared" si="0"/>
        <v>0.5628742514970061</v>
      </c>
      <c r="G21" s="1" t="s">
        <v>142</v>
      </c>
      <c r="H21" s="4">
        <v>3.63</v>
      </c>
      <c r="I21" s="4">
        <v>2.46</v>
      </c>
      <c r="J21" s="4">
        <v>2.73</v>
      </c>
      <c r="K21" s="4">
        <f t="shared" si="1"/>
        <v>0.71487603305785119</v>
      </c>
    </row>
    <row r="22" spans="1:11" x14ac:dyDescent="0.2">
      <c r="A22" s="1" t="s">
        <v>108</v>
      </c>
      <c r="B22" s="4">
        <v>5.17</v>
      </c>
      <c r="C22" s="4">
        <v>2.92</v>
      </c>
      <c r="D22" s="4">
        <v>2.78</v>
      </c>
      <c r="E22" s="4">
        <f t="shared" si="0"/>
        <v>0.55125725338491294</v>
      </c>
      <c r="G22" s="1" t="s">
        <v>143</v>
      </c>
      <c r="H22" s="4">
        <v>5.24</v>
      </c>
      <c r="I22" s="4">
        <v>3.81</v>
      </c>
      <c r="J22" s="4">
        <v>4.58</v>
      </c>
      <c r="K22" s="4">
        <f t="shared" si="1"/>
        <v>0.80057251908396954</v>
      </c>
    </row>
    <row r="23" spans="1:11" x14ac:dyDescent="0.2">
      <c r="A23" s="1" t="s">
        <v>109</v>
      </c>
      <c r="B23" s="4">
        <v>5.76</v>
      </c>
      <c r="C23" s="4">
        <v>2.9</v>
      </c>
      <c r="D23" s="4">
        <v>2.99</v>
      </c>
      <c r="E23" s="4">
        <f t="shared" si="0"/>
        <v>0.51128472222222232</v>
      </c>
      <c r="G23" s="1" t="s">
        <v>144</v>
      </c>
      <c r="H23" s="4">
        <v>4.3600000000000003</v>
      </c>
      <c r="I23" s="4">
        <v>3.04</v>
      </c>
      <c r="J23" s="4">
        <v>3.03</v>
      </c>
      <c r="K23" s="4">
        <f t="shared" si="1"/>
        <v>0.69610091743119262</v>
      </c>
    </row>
    <row r="24" spans="1:11" x14ac:dyDescent="0.2">
      <c r="A24" s="1" t="s">
        <v>110</v>
      </c>
      <c r="B24" s="4">
        <v>5.25</v>
      </c>
      <c r="C24" s="4">
        <v>2.83</v>
      </c>
      <c r="D24" s="4">
        <v>2.39</v>
      </c>
      <c r="E24" s="4">
        <f t="shared" si="0"/>
        <v>0.49714285714285722</v>
      </c>
      <c r="G24" s="1" t="s">
        <v>145</v>
      </c>
      <c r="H24" s="4">
        <v>4.8600000000000003</v>
      </c>
      <c r="I24" s="4">
        <v>3.51</v>
      </c>
      <c r="J24" s="4">
        <v>3.69</v>
      </c>
      <c r="K24" s="4">
        <f t="shared" si="1"/>
        <v>0.74074074074074059</v>
      </c>
    </row>
    <row r="25" spans="1:11" x14ac:dyDescent="0.2">
      <c r="A25" s="1" t="s">
        <v>111</v>
      </c>
      <c r="B25" s="4">
        <v>5.82</v>
      </c>
      <c r="C25" s="4">
        <v>2.75</v>
      </c>
      <c r="D25" s="4">
        <v>2.82</v>
      </c>
      <c r="E25" s="4">
        <f t="shared" si="0"/>
        <v>0.47852233676975947</v>
      </c>
      <c r="G25" s="1" t="s">
        <v>146</v>
      </c>
      <c r="H25" s="4">
        <v>4.59</v>
      </c>
      <c r="I25" s="4">
        <v>2.0499999999999998</v>
      </c>
      <c r="J25" s="4">
        <v>3.31</v>
      </c>
      <c r="K25" s="4">
        <f t="shared" si="1"/>
        <v>0.58387799564270149</v>
      </c>
    </row>
    <row r="26" spans="1:11" x14ac:dyDescent="0.2">
      <c r="A26" s="1" t="s">
        <v>112</v>
      </c>
      <c r="B26" s="4">
        <v>4.8899999999999997</v>
      </c>
      <c r="C26" s="4">
        <v>2.4300000000000002</v>
      </c>
      <c r="D26" s="4">
        <v>2.17</v>
      </c>
      <c r="E26" s="4">
        <f t="shared" si="0"/>
        <v>0.47034764826175868</v>
      </c>
      <c r="G26" s="1" t="s">
        <v>147</v>
      </c>
      <c r="H26" s="4">
        <v>4.88</v>
      </c>
      <c r="I26" s="4">
        <v>3.03</v>
      </c>
      <c r="J26" s="4">
        <v>3.34</v>
      </c>
      <c r="K26" s="4">
        <f t="shared" si="1"/>
        <v>0.6526639344262295</v>
      </c>
    </row>
    <row r="27" spans="1:11" x14ac:dyDescent="0.2">
      <c r="A27" s="1" t="s">
        <v>113</v>
      </c>
      <c r="B27" s="4">
        <v>5.48</v>
      </c>
      <c r="C27" s="4">
        <v>2.82</v>
      </c>
      <c r="D27" s="4">
        <v>2.86</v>
      </c>
      <c r="E27" s="4">
        <f t="shared" si="0"/>
        <v>0.51824817518248167</v>
      </c>
      <c r="G27" s="1" t="s">
        <v>148</v>
      </c>
      <c r="H27" s="4">
        <v>5.09</v>
      </c>
      <c r="I27" s="4">
        <v>3.87</v>
      </c>
      <c r="J27" s="4">
        <v>3.63</v>
      </c>
      <c r="K27" s="4">
        <f t="shared" si="1"/>
        <v>0.73673870333988212</v>
      </c>
    </row>
    <row r="28" spans="1:11" x14ac:dyDescent="0.2">
      <c r="A28" s="1" t="s">
        <v>114</v>
      </c>
      <c r="B28" s="4">
        <v>4.82</v>
      </c>
      <c r="C28" s="4">
        <v>2.81</v>
      </c>
      <c r="D28" s="4">
        <v>2.41</v>
      </c>
      <c r="E28" s="4">
        <f t="shared" si="0"/>
        <v>0.54149377593361003</v>
      </c>
      <c r="G28" s="1" t="s">
        <v>149</v>
      </c>
      <c r="H28" s="4">
        <v>4.1900000000000004</v>
      </c>
      <c r="I28" s="4">
        <v>2.93</v>
      </c>
      <c r="J28" s="4">
        <v>2.5099999999999998</v>
      </c>
      <c r="K28" s="4">
        <f t="shared" si="1"/>
        <v>0.64916467780429588</v>
      </c>
    </row>
    <row r="29" spans="1:11" x14ac:dyDescent="0.2">
      <c r="A29" s="1" t="s">
        <v>115</v>
      </c>
      <c r="B29" s="4">
        <v>5.23</v>
      </c>
      <c r="C29" s="4">
        <v>2</v>
      </c>
      <c r="D29" s="4">
        <v>2.71</v>
      </c>
      <c r="E29" s="4">
        <f t="shared" si="0"/>
        <v>0.45028680688336514</v>
      </c>
      <c r="G29" s="1" t="s">
        <v>150</v>
      </c>
      <c r="H29" s="4">
        <v>4.88</v>
      </c>
      <c r="I29" s="4">
        <v>3.3</v>
      </c>
      <c r="J29" s="4">
        <v>3.05</v>
      </c>
      <c r="K29" s="4">
        <f t="shared" si="1"/>
        <v>0.65061475409836067</v>
      </c>
    </row>
    <row r="30" spans="1:11" x14ac:dyDescent="0.2">
      <c r="A30" s="1" t="s">
        <v>116</v>
      </c>
      <c r="B30" s="4">
        <v>4.21</v>
      </c>
      <c r="C30" s="4">
        <v>1.67</v>
      </c>
      <c r="D30" s="4">
        <v>1.79</v>
      </c>
      <c r="E30" s="4">
        <f t="shared" si="0"/>
        <v>0.41092636579572445</v>
      </c>
      <c r="G30" s="1" t="s">
        <v>151</v>
      </c>
      <c r="H30" s="4">
        <v>5.53</v>
      </c>
      <c r="I30" s="4">
        <v>4.67</v>
      </c>
      <c r="J30" s="4">
        <v>3.75</v>
      </c>
      <c r="K30" s="4">
        <f t="shared" si="1"/>
        <v>0.7613019891500904</v>
      </c>
    </row>
    <row r="31" spans="1:11" x14ac:dyDescent="0.2">
      <c r="A31" s="1" t="s">
        <v>117</v>
      </c>
      <c r="B31" s="4">
        <v>5.34</v>
      </c>
      <c r="C31" s="4">
        <v>2.98</v>
      </c>
      <c r="D31" s="4">
        <v>2.58</v>
      </c>
      <c r="E31" s="4">
        <f t="shared" si="0"/>
        <v>0.52059925093632964</v>
      </c>
      <c r="G31" s="1" t="s">
        <v>152</v>
      </c>
      <c r="H31" s="4">
        <v>5.44</v>
      </c>
      <c r="I31" s="4">
        <v>4.5</v>
      </c>
      <c r="J31" s="4">
        <v>3.99</v>
      </c>
      <c r="K31" s="4">
        <f t="shared" si="1"/>
        <v>0.78033088235294112</v>
      </c>
    </row>
    <row r="32" spans="1:11" x14ac:dyDescent="0.2">
      <c r="A32" s="1" t="s">
        <v>118</v>
      </c>
      <c r="B32" s="4">
        <v>4.63</v>
      </c>
      <c r="C32" s="4">
        <v>1.78</v>
      </c>
      <c r="D32" s="4">
        <v>2.0099999999999998</v>
      </c>
      <c r="E32" s="4">
        <f t="shared" si="0"/>
        <v>0.40928725701943847</v>
      </c>
      <c r="G32" s="1" t="s">
        <v>153</v>
      </c>
      <c r="H32" s="4">
        <v>5.69</v>
      </c>
      <c r="I32" s="4">
        <v>3.69</v>
      </c>
      <c r="J32" s="4">
        <v>3.77</v>
      </c>
      <c r="K32" s="4">
        <f t="shared" si="1"/>
        <v>0.65553602811950784</v>
      </c>
    </row>
    <row r="33" spans="1:11" x14ac:dyDescent="0.2">
      <c r="A33" s="1" t="s">
        <v>119</v>
      </c>
      <c r="B33" s="4">
        <v>4.22</v>
      </c>
      <c r="C33" s="4">
        <v>1.69</v>
      </c>
      <c r="D33" s="4">
        <v>2.23</v>
      </c>
      <c r="E33" s="4">
        <f t="shared" si="0"/>
        <v>0.46445497630331756</v>
      </c>
      <c r="G33" s="1" t="s">
        <v>154</v>
      </c>
      <c r="H33" s="4">
        <v>4.2</v>
      </c>
      <c r="I33" s="4">
        <v>2.5499999999999998</v>
      </c>
      <c r="J33" s="4">
        <v>2.86</v>
      </c>
      <c r="K33" s="4">
        <f t="shared" si="1"/>
        <v>0.64404761904761909</v>
      </c>
    </row>
    <row r="34" spans="1:11" x14ac:dyDescent="0.2">
      <c r="A34" s="1" t="s">
        <v>120</v>
      </c>
      <c r="B34" s="4">
        <v>4.5199999999999996</v>
      </c>
      <c r="C34" s="4">
        <v>1.92</v>
      </c>
      <c r="D34" s="4">
        <v>2.06</v>
      </c>
      <c r="E34" s="4">
        <f t="shared" si="0"/>
        <v>0.44026548672566373</v>
      </c>
      <c r="G34" s="1" t="s">
        <v>155</v>
      </c>
      <c r="H34" s="4">
        <v>5.75</v>
      </c>
      <c r="I34" s="4">
        <v>5.35</v>
      </c>
      <c r="J34" s="4">
        <v>4.4800000000000004</v>
      </c>
      <c r="K34" s="4">
        <f t="shared" si="1"/>
        <v>0.85478260869565215</v>
      </c>
    </row>
    <row r="35" spans="1:11" x14ac:dyDescent="0.2">
      <c r="A35" s="1" t="s">
        <v>121</v>
      </c>
      <c r="B35" s="4">
        <v>5.0999999999999996</v>
      </c>
      <c r="C35" s="4">
        <v>2.6</v>
      </c>
      <c r="D35" s="4">
        <v>2.74</v>
      </c>
      <c r="E35" s="4">
        <f t="shared" si="0"/>
        <v>0.52352941176470591</v>
      </c>
      <c r="G35" s="1" t="s">
        <v>156</v>
      </c>
      <c r="H35" s="4">
        <v>4.93</v>
      </c>
      <c r="I35" s="4">
        <v>3.72</v>
      </c>
      <c r="J35" s="4">
        <v>2.78</v>
      </c>
      <c r="K35" s="4">
        <f t="shared" si="1"/>
        <v>0.65922920892494929</v>
      </c>
    </row>
    <row r="36" spans="1:11" x14ac:dyDescent="0.2">
      <c r="A36" s="1" t="s">
        <v>122</v>
      </c>
      <c r="B36" s="4">
        <v>5.13</v>
      </c>
      <c r="C36" s="4">
        <v>2.19</v>
      </c>
      <c r="D36" s="4">
        <v>2.23</v>
      </c>
      <c r="E36" s="4">
        <f t="shared" si="0"/>
        <v>0.43079922027290446</v>
      </c>
      <c r="G36" s="1" t="s">
        <v>157</v>
      </c>
      <c r="H36" s="4">
        <v>4.8899999999999997</v>
      </c>
      <c r="I36" s="4">
        <v>4.5599999999999996</v>
      </c>
      <c r="J36" s="4">
        <v>4.8</v>
      </c>
      <c r="K36" s="4">
        <f t="shared" si="1"/>
        <v>0.95705521472392641</v>
      </c>
    </row>
    <row r="37" spans="1:11" x14ac:dyDescent="0.2">
      <c r="A37" s="1" t="s">
        <v>123</v>
      </c>
      <c r="B37" s="4">
        <v>4.7</v>
      </c>
      <c r="C37" s="4">
        <v>2.27</v>
      </c>
      <c r="D37" s="4">
        <v>2.13</v>
      </c>
      <c r="E37" s="4">
        <f t="shared" si="0"/>
        <v>0.46808510638297873</v>
      </c>
      <c r="G37" s="1" t="s">
        <v>158</v>
      </c>
      <c r="H37" s="4">
        <v>3.28</v>
      </c>
      <c r="I37" s="4">
        <v>1.9</v>
      </c>
      <c r="J37" s="4">
        <v>1.88</v>
      </c>
      <c r="K37" s="4">
        <f t="shared" si="1"/>
        <v>0.57621951219512191</v>
      </c>
    </row>
    <row r="38" spans="1:11" x14ac:dyDescent="0.2">
      <c r="G38" s="1" t="s">
        <v>159</v>
      </c>
      <c r="H38" s="4">
        <v>4.6900000000000004</v>
      </c>
      <c r="I38" s="4">
        <v>4.47</v>
      </c>
      <c r="J38" s="4">
        <v>3.83</v>
      </c>
      <c r="K38" s="4">
        <f t="shared" si="1"/>
        <v>0.88486140724946694</v>
      </c>
    </row>
    <row r="39" spans="1:11" x14ac:dyDescent="0.2">
      <c r="G39" s="1" t="s">
        <v>160</v>
      </c>
      <c r="H39" s="4">
        <v>4.32</v>
      </c>
      <c r="I39" s="4">
        <v>3.33</v>
      </c>
      <c r="J39" s="4">
        <v>3.06</v>
      </c>
      <c r="K39" s="4">
        <f t="shared" si="1"/>
        <v>0.73958333333333337</v>
      </c>
    </row>
    <row r="40" spans="1:11" x14ac:dyDescent="0.2">
      <c r="G40" s="1" t="s">
        <v>161</v>
      </c>
      <c r="H40" s="4">
        <v>4.4000000000000004</v>
      </c>
      <c r="I40" s="4">
        <v>3.14</v>
      </c>
      <c r="J40" s="4">
        <v>2.79</v>
      </c>
      <c r="K40" s="4">
        <f t="shared" si="1"/>
        <v>0.67386363636363633</v>
      </c>
    </row>
    <row r="41" spans="1:11" x14ac:dyDescent="0.2">
      <c r="G41" s="1" t="s">
        <v>162</v>
      </c>
      <c r="H41" s="4">
        <v>6.48</v>
      </c>
      <c r="I41" s="4">
        <v>5.76</v>
      </c>
      <c r="J41" s="4">
        <v>5.85</v>
      </c>
      <c r="K41" s="4">
        <f t="shared" si="1"/>
        <v>0.89583333333333326</v>
      </c>
    </row>
    <row r="42" spans="1:11" x14ac:dyDescent="0.2">
      <c r="G42" s="1" t="s">
        <v>163</v>
      </c>
      <c r="H42" s="4">
        <v>4.79</v>
      </c>
      <c r="I42" s="4">
        <v>3.67</v>
      </c>
      <c r="J42" s="4">
        <v>3.72</v>
      </c>
      <c r="K42" s="4">
        <f t="shared" si="1"/>
        <v>0.77139874739039671</v>
      </c>
    </row>
    <row r="43" spans="1:11" x14ac:dyDescent="0.2">
      <c r="G43" s="1" t="s">
        <v>164</v>
      </c>
      <c r="H43" s="4">
        <v>4.57</v>
      </c>
      <c r="I43" s="4">
        <v>2.63</v>
      </c>
      <c r="J43" s="4">
        <v>2.6</v>
      </c>
      <c r="K43" s="4">
        <f t="shared" si="1"/>
        <v>0.57221006564551424</v>
      </c>
    </row>
    <row r="44" spans="1:11" x14ac:dyDescent="0.2">
      <c r="G44" s="1" t="s">
        <v>165</v>
      </c>
      <c r="H44" s="4">
        <v>3.51</v>
      </c>
      <c r="I44" s="4">
        <v>2.1</v>
      </c>
      <c r="J44" s="4">
        <v>2.2799999999999998</v>
      </c>
      <c r="K44" s="4">
        <f t="shared" si="1"/>
        <v>0.62393162393162394</v>
      </c>
    </row>
    <row r="45" spans="1:11" x14ac:dyDescent="0.2">
      <c r="G45" s="1" t="s">
        <v>166</v>
      </c>
      <c r="H45" s="4">
        <v>5.31</v>
      </c>
      <c r="I45" s="4">
        <v>3.4</v>
      </c>
      <c r="J45" s="4">
        <v>4.21</v>
      </c>
      <c r="K45" s="4">
        <f t="shared" si="1"/>
        <v>0.71657250470809797</v>
      </c>
    </row>
  </sheetData>
  <mergeCells count="4">
    <mergeCell ref="A1:E1"/>
    <mergeCell ref="G1:K1"/>
    <mergeCell ref="L1:M1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Unarrested (empty vector RNAi)</vt:lpstr>
      <vt:lpstr>Arrested (emb-30 RNAi)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Sadie</cp:lastModifiedBy>
  <dcterms:created xsi:type="dcterms:W3CDTF">2021-09-10T20:33:01Z</dcterms:created>
  <dcterms:modified xsi:type="dcterms:W3CDTF">2022-02-02T22:55:34Z</dcterms:modified>
</cp:coreProperties>
</file>