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die/Wignall lab/Papers/In Progress/Submitted/Gabe's dynein paper/REVISION/Source data/"/>
    </mc:Choice>
  </mc:AlternateContent>
  <xr:revisionPtr revIDLastSave="0" documentId="13_ncr:1_{E1B4E243-A574-A34E-9481-DE8BB473F807}" xr6:coauthVersionLast="47" xr6:coauthVersionMax="47" xr10:uidLastSave="{00000000-0000-0000-0000-000000000000}"/>
  <bookViews>
    <workbookView xWindow="2740" yWindow="800" windowWidth="38020" windowHeight="23580" xr2:uid="{87310B4C-9324-3043-B075-826D3F53ED30}"/>
  </bookViews>
  <sheets>
    <sheet name="Spindle Length" sheetId="1" r:id="rId1"/>
    <sheet name="Pole to Equator Widt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2" l="1"/>
  <c r="X33" i="2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C61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C60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C5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C50" i="1"/>
  <c r="D49" i="1"/>
  <c r="D51" i="1" s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C49" i="1"/>
  <c r="D9" i="2"/>
  <c r="C80" i="2" s="1"/>
  <c r="AG13" i="2"/>
  <c r="AF81" i="2" s="1"/>
  <c r="E62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C5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C48" i="1"/>
  <c r="D57" i="1"/>
  <c r="E57" i="1"/>
  <c r="F57" i="1"/>
  <c r="G57" i="1"/>
  <c r="H57" i="1"/>
  <c r="I57" i="1"/>
  <c r="J57" i="1"/>
  <c r="K57" i="1"/>
  <c r="L57" i="1"/>
  <c r="M57" i="1"/>
  <c r="M62" i="1" s="1"/>
  <c r="N57" i="1"/>
  <c r="O57" i="1"/>
  <c r="P57" i="1"/>
  <c r="Q57" i="1"/>
  <c r="R57" i="1"/>
  <c r="S57" i="1"/>
  <c r="T57" i="1"/>
  <c r="U57" i="1"/>
  <c r="U62" i="1" s="1"/>
  <c r="V57" i="1"/>
  <c r="W57" i="1"/>
  <c r="X57" i="1"/>
  <c r="Y57" i="1"/>
  <c r="Z57" i="1"/>
  <c r="AA57" i="1"/>
  <c r="AB57" i="1"/>
  <c r="AC57" i="1"/>
  <c r="AD57" i="1"/>
  <c r="AE57" i="1"/>
  <c r="AF57" i="1"/>
  <c r="AG57" i="1"/>
  <c r="C57" i="1"/>
  <c r="N51" i="1"/>
  <c r="D47" i="1"/>
  <c r="E47" i="1"/>
  <c r="F47" i="1"/>
  <c r="F51" i="1" s="1"/>
  <c r="G47" i="1"/>
  <c r="G51" i="1" s="1"/>
  <c r="H47" i="1"/>
  <c r="I47" i="1"/>
  <c r="J47" i="1"/>
  <c r="K47" i="1"/>
  <c r="L47" i="1"/>
  <c r="M47" i="1"/>
  <c r="N47" i="1"/>
  <c r="N52" i="1" s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D51" i="1" s="1"/>
  <c r="AE47" i="1"/>
  <c r="AF47" i="1"/>
  <c r="AG47" i="1"/>
  <c r="C47" i="1"/>
  <c r="C52" i="1" s="1"/>
  <c r="E46" i="1"/>
  <c r="F46" i="1"/>
  <c r="G46" i="1"/>
  <c r="G52" i="1" s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W52" i="1" s="1"/>
  <c r="X46" i="1"/>
  <c r="Y46" i="1"/>
  <c r="Z46" i="1"/>
  <c r="AA46" i="1"/>
  <c r="AB46" i="1"/>
  <c r="AC46" i="1"/>
  <c r="AD46" i="1"/>
  <c r="AE46" i="1"/>
  <c r="AF46" i="1"/>
  <c r="AG46" i="1"/>
  <c r="D46" i="1"/>
  <c r="C46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C15" i="1"/>
  <c r="C14" i="1"/>
  <c r="L9" i="2"/>
  <c r="K80" i="2" s="1"/>
  <c r="AH41" i="2"/>
  <c r="AG94" i="2" s="1"/>
  <c r="AG41" i="2"/>
  <c r="AF94" i="2" s="1"/>
  <c r="AF41" i="2"/>
  <c r="AE94" i="2" s="1"/>
  <c r="AE41" i="2"/>
  <c r="AD94" i="2" s="1"/>
  <c r="AD41" i="2"/>
  <c r="AC94" i="2" s="1"/>
  <c r="AC41" i="2"/>
  <c r="AB94" i="2" s="1"/>
  <c r="AB41" i="2"/>
  <c r="AA94" i="2" s="1"/>
  <c r="AA41" i="2"/>
  <c r="Z94" i="2" s="1"/>
  <c r="Z41" i="2"/>
  <c r="Y94" i="2" s="1"/>
  <c r="Y41" i="2"/>
  <c r="X94" i="2" s="1"/>
  <c r="X41" i="2"/>
  <c r="W94" i="2" s="1"/>
  <c r="W41" i="2"/>
  <c r="V94" i="2" s="1"/>
  <c r="V41" i="2"/>
  <c r="U94" i="2" s="1"/>
  <c r="U41" i="2"/>
  <c r="T94" i="2" s="1"/>
  <c r="T41" i="2"/>
  <c r="S94" i="2" s="1"/>
  <c r="S41" i="2"/>
  <c r="R94" i="2" s="1"/>
  <c r="R41" i="2"/>
  <c r="Q94" i="2" s="1"/>
  <c r="Q41" i="2"/>
  <c r="P94" i="2" s="1"/>
  <c r="P41" i="2"/>
  <c r="O94" i="2" s="1"/>
  <c r="O41" i="2"/>
  <c r="N94" i="2" s="1"/>
  <c r="N41" i="2"/>
  <c r="M94" i="2" s="1"/>
  <c r="M41" i="2"/>
  <c r="L94" i="2" s="1"/>
  <c r="L41" i="2"/>
  <c r="K94" i="2" s="1"/>
  <c r="K41" i="2"/>
  <c r="J94" i="2" s="1"/>
  <c r="J41" i="2"/>
  <c r="I94" i="2" s="1"/>
  <c r="I41" i="2"/>
  <c r="H94" i="2" s="1"/>
  <c r="H41" i="2"/>
  <c r="G94" i="2" s="1"/>
  <c r="G41" i="2"/>
  <c r="F94" i="2" s="1"/>
  <c r="F41" i="2"/>
  <c r="E94" i="2" s="1"/>
  <c r="E41" i="2"/>
  <c r="D94" i="2" s="1"/>
  <c r="D41" i="2"/>
  <c r="C94" i="2" s="1"/>
  <c r="AH37" i="2"/>
  <c r="AG93" i="2" s="1"/>
  <c r="AG37" i="2"/>
  <c r="AF93" i="2" s="1"/>
  <c r="AF37" i="2"/>
  <c r="AE93" i="2" s="1"/>
  <c r="AE37" i="2"/>
  <c r="AD93" i="2" s="1"/>
  <c r="AD37" i="2"/>
  <c r="AC93" i="2" s="1"/>
  <c r="AC37" i="2"/>
  <c r="AB93" i="2" s="1"/>
  <c r="AB37" i="2"/>
  <c r="AA93" i="2" s="1"/>
  <c r="AA37" i="2"/>
  <c r="Z93" i="2" s="1"/>
  <c r="Z37" i="2"/>
  <c r="Y93" i="2" s="1"/>
  <c r="Y37" i="2"/>
  <c r="X93" i="2" s="1"/>
  <c r="X37" i="2"/>
  <c r="W93" i="2" s="1"/>
  <c r="W37" i="2"/>
  <c r="V93" i="2" s="1"/>
  <c r="V37" i="2"/>
  <c r="U93" i="2" s="1"/>
  <c r="U37" i="2"/>
  <c r="T93" i="2" s="1"/>
  <c r="T37" i="2"/>
  <c r="S93" i="2" s="1"/>
  <c r="S37" i="2"/>
  <c r="R93" i="2" s="1"/>
  <c r="R37" i="2"/>
  <c r="Q93" i="2" s="1"/>
  <c r="Q37" i="2"/>
  <c r="P93" i="2" s="1"/>
  <c r="O93" i="2"/>
  <c r="O37" i="2"/>
  <c r="N93" i="2" s="1"/>
  <c r="N37" i="2"/>
  <c r="M93" i="2" s="1"/>
  <c r="M37" i="2"/>
  <c r="L93" i="2" s="1"/>
  <c r="L37" i="2"/>
  <c r="K93" i="2" s="1"/>
  <c r="K37" i="2"/>
  <c r="J93" i="2" s="1"/>
  <c r="J37" i="2"/>
  <c r="I93" i="2" s="1"/>
  <c r="I37" i="2"/>
  <c r="H93" i="2" s="1"/>
  <c r="H37" i="2"/>
  <c r="G93" i="2" s="1"/>
  <c r="G37" i="2"/>
  <c r="F93" i="2" s="1"/>
  <c r="F37" i="2"/>
  <c r="E93" i="2" s="1"/>
  <c r="E37" i="2"/>
  <c r="D93" i="2" s="1"/>
  <c r="D37" i="2"/>
  <c r="C93" i="2" s="1"/>
  <c r="AH33" i="2"/>
  <c r="AG92" i="2" s="1"/>
  <c r="AG33" i="2"/>
  <c r="AF92" i="2" s="1"/>
  <c r="AF33" i="2"/>
  <c r="AE92" i="2" s="1"/>
  <c r="AE33" i="2"/>
  <c r="AD92" i="2" s="1"/>
  <c r="AD33" i="2"/>
  <c r="AC92" i="2" s="1"/>
  <c r="AC33" i="2"/>
  <c r="AB92" i="2" s="1"/>
  <c r="AB33" i="2"/>
  <c r="AA92" i="2" s="1"/>
  <c r="AA33" i="2"/>
  <c r="Z92" i="2" s="1"/>
  <c r="Z33" i="2"/>
  <c r="Y92" i="2" s="1"/>
  <c r="Y33" i="2"/>
  <c r="X92" i="2" s="1"/>
  <c r="W92" i="2"/>
  <c r="W33" i="2"/>
  <c r="V92" i="2" s="1"/>
  <c r="V33" i="2"/>
  <c r="U92" i="2" s="1"/>
  <c r="U33" i="2"/>
  <c r="T92" i="2" s="1"/>
  <c r="T33" i="2"/>
  <c r="S92" i="2" s="1"/>
  <c r="S33" i="2"/>
  <c r="R92" i="2" s="1"/>
  <c r="R33" i="2"/>
  <c r="Q92" i="2" s="1"/>
  <c r="Q33" i="2"/>
  <c r="P92" i="2" s="1"/>
  <c r="P33" i="2"/>
  <c r="O92" i="2" s="1"/>
  <c r="O33" i="2"/>
  <c r="N92" i="2" s="1"/>
  <c r="N33" i="2"/>
  <c r="M92" i="2" s="1"/>
  <c r="M33" i="2"/>
  <c r="L92" i="2" s="1"/>
  <c r="L33" i="2"/>
  <c r="K92" i="2" s="1"/>
  <c r="K33" i="2"/>
  <c r="J92" i="2" s="1"/>
  <c r="J33" i="2"/>
  <c r="I92" i="2" s="1"/>
  <c r="I33" i="2"/>
  <c r="H92" i="2" s="1"/>
  <c r="H33" i="2"/>
  <c r="G92" i="2" s="1"/>
  <c r="G33" i="2"/>
  <c r="F92" i="2" s="1"/>
  <c r="F33" i="2"/>
  <c r="E92" i="2" s="1"/>
  <c r="E33" i="2"/>
  <c r="D92" i="2" s="1"/>
  <c r="D33" i="2"/>
  <c r="C92" i="2" s="1"/>
  <c r="AH29" i="2"/>
  <c r="AG91" i="2" s="1"/>
  <c r="AG29" i="2"/>
  <c r="AF91" i="2" s="1"/>
  <c r="AF29" i="2"/>
  <c r="AE91" i="2" s="1"/>
  <c r="AE29" i="2"/>
  <c r="AD91" i="2" s="1"/>
  <c r="AD29" i="2"/>
  <c r="AC91" i="2" s="1"/>
  <c r="AC29" i="2"/>
  <c r="AB91" i="2" s="1"/>
  <c r="AB29" i="2"/>
  <c r="AA91" i="2" s="1"/>
  <c r="AA29" i="2"/>
  <c r="Z91" i="2" s="1"/>
  <c r="Z29" i="2"/>
  <c r="Y91" i="2" s="1"/>
  <c r="Y29" i="2"/>
  <c r="X91" i="2" s="1"/>
  <c r="X29" i="2"/>
  <c r="W91" i="2" s="1"/>
  <c r="W29" i="2"/>
  <c r="V91" i="2" s="1"/>
  <c r="V29" i="2"/>
  <c r="U91" i="2" s="1"/>
  <c r="U29" i="2"/>
  <c r="T91" i="2" s="1"/>
  <c r="T29" i="2"/>
  <c r="S91" i="2" s="1"/>
  <c r="S29" i="2"/>
  <c r="R91" i="2" s="1"/>
  <c r="R29" i="2"/>
  <c r="Q91" i="2" s="1"/>
  <c r="Q29" i="2"/>
  <c r="P91" i="2" s="1"/>
  <c r="P29" i="2"/>
  <c r="O91" i="2" s="1"/>
  <c r="O29" i="2"/>
  <c r="N91" i="2" s="1"/>
  <c r="N29" i="2"/>
  <c r="M91" i="2" s="1"/>
  <c r="M29" i="2"/>
  <c r="L91" i="2" s="1"/>
  <c r="L29" i="2"/>
  <c r="K91" i="2" s="1"/>
  <c r="K29" i="2"/>
  <c r="J91" i="2" s="1"/>
  <c r="J29" i="2"/>
  <c r="I91" i="2" s="1"/>
  <c r="I29" i="2"/>
  <c r="H91" i="2" s="1"/>
  <c r="H29" i="2"/>
  <c r="G91" i="2" s="1"/>
  <c r="G29" i="2"/>
  <c r="F91" i="2" s="1"/>
  <c r="F29" i="2"/>
  <c r="E91" i="2" s="1"/>
  <c r="E29" i="2"/>
  <c r="D91" i="2" s="1"/>
  <c r="D29" i="2"/>
  <c r="C91" i="2" s="1"/>
  <c r="AH25" i="2"/>
  <c r="AG90" i="2" s="1"/>
  <c r="AG25" i="2"/>
  <c r="AF90" i="2" s="1"/>
  <c r="AF25" i="2"/>
  <c r="AE90" i="2" s="1"/>
  <c r="AE25" i="2"/>
  <c r="AD90" i="2" s="1"/>
  <c r="AD25" i="2"/>
  <c r="AC90" i="2" s="1"/>
  <c r="AC25" i="2"/>
  <c r="AB90" i="2" s="1"/>
  <c r="AB25" i="2"/>
  <c r="AA90" i="2" s="1"/>
  <c r="AA25" i="2"/>
  <c r="Z90" i="2" s="1"/>
  <c r="Z25" i="2"/>
  <c r="Y90" i="2" s="1"/>
  <c r="Y25" i="2"/>
  <c r="X90" i="2" s="1"/>
  <c r="X25" i="2"/>
  <c r="W90" i="2" s="1"/>
  <c r="W25" i="2"/>
  <c r="V90" i="2" s="1"/>
  <c r="V25" i="2"/>
  <c r="U90" i="2" s="1"/>
  <c r="U25" i="2"/>
  <c r="T90" i="2" s="1"/>
  <c r="T25" i="2"/>
  <c r="S90" i="2" s="1"/>
  <c r="S25" i="2"/>
  <c r="R90" i="2" s="1"/>
  <c r="R25" i="2"/>
  <c r="Q90" i="2" s="1"/>
  <c r="Q25" i="2"/>
  <c r="P90" i="2" s="1"/>
  <c r="P25" i="2"/>
  <c r="O90" i="2" s="1"/>
  <c r="O25" i="2"/>
  <c r="N90" i="2" s="1"/>
  <c r="N25" i="2"/>
  <c r="M90" i="2" s="1"/>
  <c r="M25" i="2"/>
  <c r="L90" i="2" s="1"/>
  <c r="L25" i="2"/>
  <c r="K90" i="2" s="1"/>
  <c r="K25" i="2"/>
  <c r="J90" i="2" s="1"/>
  <c r="J25" i="2"/>
  <c r="I90" i="2" s="1"/>
  <c r="I25" i="2"/>
  <c r="H90" i="2" s="1"/>
  <c r="H25" i="2"/>
  <c r="G90" i="2" s="1"/>
  <c r="G25" i="2"/>
  <c r="F90" i="2" s="1"/>
  <c r="F25" i="2"/>
  <c r="E90" i="2" s="1"/>
  <c r="E25" i="2"/>
  <c r="D90" i="2" s="1"/>
  <c r="D25" i="2"/>
  <c r="C90" i="2" s="1"/>
  <c r="AH21" i="2"/>
  <c r="AG83" i="2" s="1"/>
  <c r="AG21" i="2"/>
  <c r="AF83" i="2" s="1"/>
  <c r="AF21" i="2"/>
  <c r="AE83" i="2" s="1"/>
  <c r="AE21" i="2"/>
  <c r="AD83" i="2" s="1"/>
  <c r="AD21" i="2"/>
  <c r="AC83" i="2" s="1"/>
  <c r="AC21" i="2"/>
  <c r="AB83" i="2" s="1"/>
  <c r="AB21" i="2"/>
  <c r="AA83" i="2" s="1"/>
  <c r="AA21" i="2"/>
  <c r="Z83" i="2" s="1"/>
  <c r="Z21" i="2"/>
  <c r="Y83" i="2" s="1"/>
  <c r="Y21" i="2"/>
  <c r="X83" i="2" s="1"/>
  <c r="X21" i="2"/>
  <c r="W83" i="2" s="1"/>
  <c r="W21" i="2"/>
  <c r="V83" i="2" s="1"/>
  <c r="V21" i="2"/>
  <c r="U83" i="2" s="1"/>
  <c r="U21" i="2"/>
  <c r="T83" i="2" s="1"/>
  <c r="T21" i="2"/>
  <c r="S83" i="2" s="1"/>
  <c r="S21" i="2"/>
  <c r="R83" i="2" s="1"/>
  <c r="R21" i="2"/>
  <c r="Q83" i="2" s="1"/>
  <c r="Q21" i="2"/>
  <c r="P83" i="2" s="1"/>
  <c r="P21" i="2"/>
  <c r="O83" i="2" s="1"/>
  <c r="O21" i="2"/>
  <c r="N83" i="2" s="1"/>
  <c r="N21" i="2"/>
  <c r="M83" i="2" s="1"/>
  <c r="M21" i="2"/>
  <c r="L83" i="2" s="1"/>
  <c r="L21" i="2"/>
  <c r="K83" i="2" s="1"/>
  <c r="K21" i="2"/>
  <c r="J83" i="2" s="1"/>
  <c r="J21" i="2"/>
  <c r="I83" i="2" s="1"/>
  <c r="I21" i="2"/>
  <c r="H83" i="2" s="1"/>
  <c r="H21" i="2"/>
  <c r="G83" i="2" s="1"/>
  <c r="G21" i="2"/>
  <c r="F83" i="2" s="1"/>
  <c r="F21" i="2"/>
  <c r="E83" i="2" s="1"/>
  <c r="E21" i="2"/>
  <c r="D83" i="2" s="1"/>
  <c r="D21" i="2"/>
  <c r="C83" i="2" s="1"/>
  <c r="AH17" i="2"/>
  <c r="AG82" i="2" s="1"/>
  <c r="AG17" i="2"/>
  <c r="AF82" i="2" s="1"/>
  <c r="AF17" i="2"/>
  <c r="AE82" i="2" s="1"/>
  <c r="AE17" i="2"/>
  <c r="AD82" i="2" s="1"/>
  <c r="AD17" i="2"/>
  <c r="AC82" i="2" s="1"/>
  <c r="AC17" i="2"/>
  <c r="AB82" i="2" s="1"/>
  <c r="AB17" i="2"/>
  <c r="AA82" i="2" s="1"/>
  <c r="AA17" i="2"/>
  <c r="Z82" i="2" s="1"/>
  <c r="Z17" i="2"/>
  <c r="Y82" i="2" s="1"/>
  <c r="Y17" i="2"/>
  <c r="X82" i="2" s="1"/>
  <c r="X17" i="2"/>
  <c r="W82" i="2" s="1"/>
  <c r="W17" i="2"/>
  <c r="V82" i="2" s="1"/>
  <c r="V17" i="2"/>
  <c r="U82" i="2" s="1"/>
  <c r="U17" i="2"/>
  <c r="T82" i="2" s="1"/>
  <c r="T17" i="2"/>
  <c r="S82" i="2" s="1"/>
  <c r="S17" i="2"/>
  <c r="R82" i="2" s="1"/>
  <c r="R17" i="2"/>
  <c r="Q82" i="2" s="1"/>
  <c r="Q17" i="2"/>
  <c r="P82" i="2" s="1"/>
  <c r="P17" i="2"/>
  <c r="O82" i="2" s="1"/>
  <c r="O17" i="2"/>
  <c r="N82" i="2" s="1"/>
  <c r="N17" i="2"/>
  <c r="M82" i="2" s="1"/>
  <c r="M17" i="2"/>
  <c r="L82" i="2" s="1"/>
  <c r="L17" i="2"/>
  <c r="K82" i="2" s="1"/>
  <c r="K17" i="2"/>
  <c r="J82" i="2" s="1"/>
  <c r="J17" i="2"/>
  <c r="I82" i="2" s="1"/>
  <c r="I17" i="2"/>
  <c r="H82" i="2" s="1"/>
  <c r="H17" i="2"/>
  <c r="G82" i="2" s="1"/>
  <c r="G17" i="2"/>
  <c r="F82" i="2" s="1"/>
  <c r="F17" i="2"/>
  <c r="E82" i="2" s="1"/>
  <c r="E17" i="2"/>
  <c r="D82" i="2" s="1"/>
  <c r="D17" i="2"/>
  <c r="C82" i="2" s="1"/>
  <c r="AH13" i="2"/>
  <c r="AG81" i="2" s="1"/>
  <c r="AF13" i="2"/>
  <c r="AE81" i="2" s="1"/>
  <c r="AE13" i="2"/>
  <c r="AD81" i="2" s="1"/>
  <c r="AD13" i="2"/>
  <c r="AC81" i="2" s="1"/>
  <c r="AC13" i="2"/>
  <c r="AB81" i="2" s="1"/>
  <c r="AB13" i="2"/>
  <c r="AA81" i="2" s="1"/>
  <c r="AA13" i="2"/>
  <c r="Z81" i="2" s="1"/>
  <c r="Z13" i="2"/>
  <c r="Y81" i="2" s="1"/>
  <c r="Y13" i="2"/>
  <c r="X81" i="2" s="1"/>
  <c r="X13" i="2"/>
  <c r="W81" i="2" s="1"/>
  <c r="W13" i="2"/>
  <c r="V81" i="2" s="1"/>
  <c r="V13" i="2"/>
  <c r="U81" i="2" s="1"/>
  <c r="U13" i="2"/>
  <c r="T81" i="2" s="1"/>
  <c r="T13" i="2"/>
  <c r="S81" i="2" s="1"/>
  <c r="S13" i="2"/>
  <c r="R81" i="2" s="1"/>
  <c r="R13" i="2"/>
  <c r="Q81" i="2" s="1"/>
  <c r="Q13" i="2"/>
  <c r="P81" i="2" s="1"/>
  <c r="P13" i="2"/>
  <c r="O81" i="2" s="1"/>
  <c r="O13" i="2"/>
  <c r="N81" i="2" s="1"/>
  <c r="N13" i="2"/>
  <c r="M81" i="2" s="1"/>
  <c r="M13" i="2"/>
  <c r="L81" i="2" s="1"/>
  <c r="L13" i="2"/>
  <c r="K81" i="2" s="1"/>
  <c r="K13" i="2"/>
  <c r="J81" i="2" s="1"/>
  <c r="J13" i="2"/>
  <c r="I81" i="2" s="1"/>
  <c r="I13" i="2"/>
  <c r="H81" i="2" s="1"/>
  <c r="H13" i="2"/>
  <c r="G81" i="2" s="1"/>
  <c r="G13" i="2"/>
  <c r="F81" i="2" s="1"/>
  <c r="F13" i="2"/>
  <c r="E81" i="2" s="1"/>
  <c r="E13" i="2"/>
  <c r="D81" i="2" s="1"/>
  <c r="D13" i="2"/>
  <c r="C81" i="2" s="1"/>
  <c r="AH9" i="2"/>
  <c r="AG80" i="2" s="1"/>
  <c r="AG9" i="2"/>
  <c r="AF80" i="2" s="1"/>
  <c r="AF9" i="2"/>
  <c r="AE80" i="2" s="1"/>
  <c r="AE9" i="2"/>
  <c r="AD80" i="2" s="1"/>
  <c r="AD9" i="2"/>
  <c r="AC80" i="2" s="1"/>
  <c r="AC9" i="2"/>
  <c r="AB80" i="2" s="1"/>
  <c r="AB9" i="2"/>
  <c r="AA80" i="2" s="1"/>
  <c r="AA9" i="2"/>
  <c r="Z80" i="2" s="1"/>
  <c r="Z9" i="2"/>
  <c r="Y80" i="2" s="1"/>
  <c r="Y9" i="2"/>
  <c r="X80" i="2" s="1"/>
  <c r="X9" i="2"/>
  <c r="W80" i="2" s="1"/>
  <c r="W9" i="2"/>
  <c r="V80" i="2" s="1"/>
  <c r="V9" i="2"/>
  <c r="U80" i="2" s="1"/>
  <c r="U9" i="2"/>
  <c r="T80" i="2" s="1"/>
  <c r="T9" i="2"/>
  <c r="S80" i="2" s="1"/>
  <c r="S9" i="2"/>
  <c r="R80" i="2" s="1"/>
  <c r="R9" i="2"/>
  <c r="Q80" i="2" s="1"/>
  <c r="Q9" i="2"/>
  <c r="P80" i="2" s="1"/>
  <c r="P9" i="2"/>
  <c r="O80" i="2" s="1"/>
  <c r="O9" i="2"/>
  <c r="N80" i="2" s="1"/>
  <c r="N9" i="2"/>
  <c r="M80" i="2" s="1"/>
  <c r="M9" i="2"/>
  <c r="L80" i="2" s="1"/>
  <c r="K9" i="2"/>
  <c r="J80" i="2" s="1"/>
  <c r="J9" i="2"/>
  <c r="I80" i="2" s="1"/>
  <c r="I9" i="2"/>
  <c r="H80" i="2" s="1"/>
  <c r="H9" i="2"/>
  <c r="G80" i="2" s="1"/>
  <c r="G9" i="2"/>
  <c r="F80" i="2" s="1"/>
  <c r="F9" i="2"/>
  <c r="E80" i="2" s="1"/>
  <c r="E9" i="2"/>
  <c r="D80" i="2" s="1"/>
  <c r="Q52" i="1" l="1"/>
  <c r="AF62" i="1"/>
  <c r="AF51" i="1"/>
  <c r="P51" i="1"/>
  <c r="P54" i="1" s="1"/>
  <c r="AE63" i="1"/>
  <c r="O63" i="1"/>
  <c r="O52" i="1"/>
  <c r="Y52" i="1"/>
  <c r="I52" i="1"/>
  <c r="H62" i="1"/>
  <c r="F62" i="1"/>
  <c r="H52" i="1"/>
  <c r="W63" i="1"/>
  <c r="G63" i="1"/>
  <c r="T63" i="1"/>
  <c r="V51" i="1"/>
  <c r="D63" i="1"/>
  <c r="P52" i="1"/>
  <c r="X95" i="2"/>
  <c r="C95" i="2"/>
  <c r="P62" i="1"/>
  <c r="N95" i="2"/>
  <c r="AD95" i="2"/>
  <c r="V95" i="2"/>
  <c r="F95" i="2"/>
  <c r="J95" i="2"/>
  <c r="R95" i="2"/>
  <c r="Z95" i="2"/>
  <c r="O51" i="1"/>
  <c r="O54" i="1" s="1"/>
  <c r="AD62" i="1"/>
  <c r="N62" i="1"/>
  <c r="C62" i="1"/>
  <c r="Z63" i="1"/>
  <c r="AC51" i="1"/>
  <c r="U51" i="1"/>
  <c r="M52" i="1"/>
  <c r="E51" i="1"/>
  <c r="C51" i="1"/>
  <c r="C53" i="1" s="1"/>
  <c r="AG63" i="1"/>
  <c r="Y63" i="1"/>
  <c r="Q63" i="1"/>
  <c r="X51" i="1"/>
  <c r="G54" i="1"/>
  <c r="AB52" i="1"/>
  <c r="AB54" i="1" s="1"/>
  <c r="T51" i="1"/>
  <c r="L52" i="1"/>
  <c r="AD52" i="1"/>
  <c r="AD53" i="1" s="1"/>
  <c r="F52" i="1"/>
  <c r="F54" i="1" s="1"/>
  <c r="X62" i="1"/>
  <c r="S51" i="1"/>
  <c r="K52" i="1"/>
  <c r="AG52" i="1"/>
  <c r="AB51" i="1"/>
  <c r="D52" i="1"/>
  <c r="Z52" i="1"/>
  <c r="R52" i="1"/>
  <c r="J52" i="1"/>
  <c r="V52" i="1"/>
  <c r="V62" i="1"/>
  <c r="AC62" i="1"/>
  <c r="T62" i="1"/>
  <c r="AB63" i="1"/>
  <c r="C63" i="1"/>
  <c r="D62" i="1"/>
  <c r="N54" i="1"/>
  <c r="X52" i="1"/>
  <c r="H51" i="1"/>
  <c r="AB95" i="2"/>
  <c r="O95" i="2"/>
  <c r="O96" i="2"/>
  <c r="H96" i="2"/>
  <c r="H95" i="2"/>
  <c r="T95" i="2"/>
  <c r="Y96" i="2"/>
  <c r="Y95" i="2"/>
  <c r="D95" i="2"/>
  <c r="G95" i="2"/>
  <c r="G96" i="2"/>
  <c r="AF96" i="2"/>
  <c r="AF95" i="2"/>
  <c r="I96" i="2"/>
  <c r="I95" i="2"/>
  <c r="AG95" i="2"/>
  <c r="AG96" i="2"/>
  <c r="L95" i="2"/>
  <c r="K95" i="2"/>
  <c r="S95" i="2"/>
  <c r="AA95" i="2"/>
  <c r="W95" i="2"/>
  <c r="W96" i="2"/>
  <c r="P95" i="2"/>
  <c r="P96" i="2"/>
  <c r="Q96" i="2"/>
  <c r="Q95" i="2"/>
  <c r="AE96" i="2"/>
  <c r="AE95" i="2"/>
  <c r="E95" i="2"/>
  <c r="M95" i="2"/>
  <c r="U95" i="2"/>
  <c r="AC95" i="2"/>
  <c r="AE47" i="2"/>
  <c r="AE49" i="2" s="1"/>
  <c r="G47" i="2"/>
  <c r="G48" i="2" s="1"/>
  <c r="W47" i="2"/>
  <c r="W49" i="2" s="1"/>
  <c r="O47" i="2"/>
  <c r="O49" i="2" s="1"/>
  <c r="X96" i="2"/>
  <c r="X97" i="2" s="1"/>
  <c r="J96" i="2"/>
  <c r="R96" i="2"/>
  <c r="Z96" i="2"/>
  <c r="C96" i="2"/>
  <c r="K96" i="2"/>
  <c r="K98" i="2" s="1"/>
  <c r="S96" i="2"/>
  <c r="S98" i="2" s="1"/>
  <c r="AA96" i="2"/>
  <c r="D96" i="2"/>
  <c r="L96" i="2"/>
  <c r="T96" i="2"/>
  <c r="AB96" i="2"/>
  <c r="E96" i="2"/>
  <c r="M96" i="2"/>
  <c r="U96" i="2"/>
  <c r="AC96" i="2"/>
  <c r="F96" i="2"/>
  <c r="N96" i="2"/>
  <c r="V96" i="2"/>
  <c r="AD96" i="2"/>
  <c r="N47" i="2"/>
  <c r="N49" i="2" s="1"/>
  <c r="H47" i="2"/>
  <c r="H48" i="2" s="1"/>
  <c r="AF47" i="2"/>
  <c r="AF48" i="2" s="1"/>
  <c r="P47" i="2"/>
  <c r="P49" i="2" s="1"/>
  <c r="X47" i="2"/>
  <c r="X49" i="2" s="1"/>
  <c r="I47" i="2"/>
  <c r="I48" i="2" s="1"/>
  <c r="Q47" i="2"/>
  <c r="Q48" i="2" s="1"/>
  <c r="Y47" i="2"/>
  <c r="Y49" i="2" s="1"/>
  <c r="AG47" i="2"/>
  <c r="AG49" i="2" s="1"/>
  <c r="AC47" i="2"/>
  <c r="AC49" i="2" s="1"/>
  <c r="AB47" i="2"/>
  <c r="AB49" i="2" s="1"/>
  <c r="L47" i="2"/>
  <c r="L49" i="2" s="1"/>
  <c r="AH47" i="2"/>
  <c r="AH49" i="2" s="1"/>
  <c r="U47" i="2"/>
  <c r="U49" i="2" s="1"/>
  <c r="K47" i="2"/>
  <c r="K49" i="2" s="1"/>
  <c r="AA47" i="2"/>
  <c r="AA49" i="2" s="1"/>
  <c r="AD47" i="2"/>
  <c r="AD49" i="2" s="1"/>
  <c r="T47" i="2"/>
  <c r="T49" i="2" s="1"/>
  <c r="J47" i="2"/>
  <c r="J49" i="2" s="1"/>
  <c r="Z47" i="2"/>
  <c r="Z49" i="2" s="1"/>
  <c r="M47" i="2"/>
  <c r="M49" i="2" s="1"/>
  <c r="S47" i="2"/>
  <c r="S49" i="2" s="1"/>
  <c r="V47" i="2"/>
  <c r="V48" i="2" s="1"/>
  <c r="R47" i="2"/>
  <c r="R49" i="2" s="1"/>
  <c r="E47" i="2"/>
  <c r="E49" i="2" s="1"/>
  <c r="F47" i="2"/>
  <c r="F49" i="2" s="1"/>
  <c r="D47" i="2"/>
  <c r="D49" i="2" s="1"/>
  <c r="AA63" i="1"/>
  <c r="S63" i="1"/>
  <c r="J62" i="1"/>
  <c r="Z62" i="1"/>
  <c r="Z64" i="1" s="1"/>
  <c r="R63" i="1"/>
  <c r="Y62" i="1"/>
  <c r="Q62" i="1"/>
  <c r="I63" i="1"/>
  <c r="P53" i="1"/>
  <c r="D54" i="1"/>
  <c r="K63" i="1"/>
  <c r="G53" i="1"/>
  <c r="M51" i="1"/>
  <c r="M54" i="1" s="1"/>
  <c r="J63" i="1"/>
  <c r="AA51" i="1"/>
  <c r="L51" i="1"/>
  <c r="Z51" i="1"/>
  <c r="Z54" i="1" s="1"/>
  <c r="R51" i="1"/>
  <c r="R53" i="1" s="1"/>
  <c r="J51" i="1"/>
  <c r="AG62" i="1"/>
  <c r="AG64" i="1" s="1"/>
  <c r="I62" i="1"/>
  <c r="U52" i="1"/>
  <c r="E52" i="1"/>
  <c r="E54" i="1" s="1"/>
  <c r="K51" i="1"/>
  <c r="AG51" i="1"/>
  <c r="AG53" i="1" s="1"/>
  <c r="Y51" i="1"/>
  <c r="Y54" i="1" s="1"/>
  <c r="Q51" i="1"/>
  <c r="Q54" i="1" s="1"/>
  <c r="I51" i="1"/>
  <c r="I54" i="1" s="1"/>
  <c r="AC52" i="1"/>
  <c r="T52" i="1"/>
  <c r="H63" i="1"/>
  <c r="H64" i="1" s="1"/>
  <c r="R62" i="1"/>
  <c r="AF52" i="1"/>
  <c r="AF53" i="1" s="1"/>
  <c r="S52" i="1"/>
  <c r="S54" i="1" s="1"/>
  <c r="AE52" i="1"/>
  <c r="W51" i="1"/>
  <c r="W54" i="1" s="1"/>
  <c r="AB62" i="1"/>
  <c r="L63" i="1"/>
  <c r="L62" i="1"/>
  <c r="AE51" i="1"/>
  <c r="AA52" i="1"/>
  <c r="N53" i="1"/>
  <c r="AB53" i="1"/>
  <c r="D53" i="1"/>
  <c r="K62" i="1"/>
  <c r="S62" i="1"/>
  <c r="AA62" i="1"/>
  <c r="G62" i="1"/>
  <c r="O62" i="1"/>
  <c r="W62" i="1"/>
  <c r="AE62" i="1"/>
  <c r="P63" i="1"/>
  <c r="P64" i="1" s="1"/>
  <c r="X63" i="1"/>
  <c r="AF63" i="1"/>
  <c r="AF64" i="1" s="1"/>
  <c r="E63" i="1"/>
  <c r="E65" i="1" s="1"/>
  <c r="M63" i="1"/>
  <c r="M65" i="1" s="1"/>
  <c r="U63" i="1"/>
  <c r="U64" i="1" s="1"/>
  <c r="AC63" i="1"/>
  <c r="F63" i="1"/>
  <c r="F64" i="1" s="1"/>
  <c r="N63" i="1"/>
  <c r="V63" i="1"/>
  <c r="AD63" i="1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E5" i="2"/>
  <c r="D5" i="2"/>
  <c r="O98" i="2" l="1"/>
  <c r="W98" i="2"/>
  <c r="V54" i="1"/>
  <c r="L54" i="1"/>
  <c r="T54" i="1"/>
  <c r="F53" i="1"/>
  <c r="H54" i="1"/>
  <c r="O53" i="1"/>
  <c r="AD54" i="1"/>
  <c r="X53" i="1"/>
  <c r="T64" i="1"/>
  <c r="AD64" i="1"/>
  <c r="S53" i="1"/>
  <c r="C54" i="1"/>
  <c r="AC97" i="2"/>
  <c r="AF98" i="2"/>
  <c r="Q98" i="2"/>
  <c r="AE97" i="2"/>
  <c r="Z97" i="2"/>
  <c r="AD97" i="2"/>
  <c r="N97" i="2"/>
  <c r="V97" i="2"/>
  <c r="Q97" i="2"/>
  <c r="G97" i="2"/>
  <c r="AG97" i="2"/>
  <c r="AA97" i="2"/>
  <c r="W97" i="2"/>
  <c r="R98" i="2"/>
  <c r="P97" i="2"/>
  <c r="O97" i="2"/>
  <c r="L97" i="2"/>
  <c r="J98" i="2"/>
  <c r="I98" i="2"/>
  <c r="F97" i="2"/>
  <c r="D98" i="2"/>
  <c r="C97" i="2"/>
  <c r="AA65" i="1"/>
  <c r="T65" i="1"/>
  <c r="Y98" i="2"/>
  <c r="AG98" i="2"/>
  <c r="AE98" i="2"/>
  <c r="AF97" i="2"/>
  <c r="H97" i="2"/>
  <c r="AC64" i="1"/>
  <c r="K53" i="1"/>
  <c r="V64" i="1"/>
  <c r="V53" i="1"/>
  <c r="N65" i="1"/>
  <c r="AC53" i="1"/>
  <c r="AG65" i="1"/>
  <c r="Q64" i="1"/>
  <c r="U54" i="1"/>
  <c r="C65" i="1"/>
  <c r="X64" i="1"/>
  <c r="J53" i="1"/>
  <c r="Y65" i="1"/>
  <c r="S64" i="1"/>
  <c r="C64" i="1"/>
  <c r="Z65" i="1"/>
  <c r="L64" i="1"/>
  <c r="AB64" i="1"/>
  <c r="K65" i="1"/>
  <c r="J64" i="1"/>
  <c r="R65" i="1"/>
  <c r="D65" i="1"/>
  <c r="D64" i="1"/>
  <c r="AG54" i="1"/>
  <c r="AF54" i="1"/>
  <c r="K54" i="1"/>
  <c r="L53" i="1"/>
  <c r="T53" i="1"/>
  <c r="R54" i="1"/>
  <c r="Z53" i="1"/>
  <c r="X54" i="1"/>
  <c r="AC54" i="1"/>
  <c r="AE54" i="1"/>
  <c r="Y53" i="1"/>
  <c r="AA53" i="1"/>
  <c r="H53" i="1"/>
  <c r="P98" i="2"/>
  <c r="M98" i="2"/>
  <c r="E97" i="2"/>
  <c r="Y97" i="2"/>
  <c r="AB97" i="2"/>
  <c r="T97" i="2"/>
  <c r="I97" i="2"/>
  <c r="T43" i="2"/>
  <c r="T44" i="2" s="1"/>
  <c r="S79" i="2"/>
  <c r="O43" i="2"/>
  <c r="O45" i="2" s="1"/>
  <c r="N79" i="2"/>
  <c r="AA43" i="2"/>
  <c r="AA44" i="2" s="1"/>
  <c r="Z79" i="2"/>
  <c r="S43" i="2"/>
  <c r="S45" i="2" s="1"/>
  <c r="R79" i="2"/>
  <c r="K43" i="2"/>
  <c r="K45" i="2" s="1"/>
  <c r="J79" i="2"/>
  <c r="X98" i="2"/>
  <c r="AB43" i="2"/>
  <c r="AB45" i="2" s="1"/>
  <c r="AA79" i="2"/>
  <c r="L43" i="2"/>
  <c r="L45" i="2" s="1"/>
  <c r="K79" i="2"/>
  <c r="E43" i="2"/>
  <c r="E45" i="2" s="1"/>
  <c r="D79" i="2"/>
  <c r="R43" i="2"/>
  <c r="R45" i="2" s="1"/>
  <c r="Q79" i="2"/>
  <c r="J43" i="2"/>
  <c r="J44" i="2" s="1"/>
  <c r="I79" i="2"/>
  <c r="G98" i="2"/>
  <c r="AE43" i="2"/>
  <c r="AE45" i="2" s="1"/>
  <c r="AD79" i="2"/>
  <c r="AH43" i="2"/>
  <c r="AH44" i="2" s="1"/>
  <c r="AG79" i="2"/>
  <c r="I43" i="2"/>
  <c r="I44" i="2" s="1"/>
  <c r="H79" i="2"/>
  <c r="H98" i="2"/>
  <c r="G43" i="2"/>
  <c r="G45" i="2" s="1"/>
  <c r="F79" i="2"/>
  <c r="D43" i="2"/>
  <c r="D44" i="2" s="1"/>
  <c r="C79" i="2"/>
  <c r="Z43" i="2"/>
  <c r="Z44" i="2" s="1"/>
  <c r="Y79" i="2"/>
  <c r="AG43" i="2"/>
  <c r="AG44" i="2" s="1"/>
  <c r="AF79" i="2"/>
  <c r="Y43" i="2"/>
  <c r="Y45" i="2" s="1"/>
  <c r="X79" i="2"/>
  <c r="Q43" i="2"/>
  <c r="Q45" i="2" s="1"/>
  <c r="P79" i="2"/>
  <c r="AF43" i="2"/>
  <c r="AF44" i="2" s="1"/>
  <c r="AE79" i="2"/>
  <c r="X43" i="2"/>
  <c r="X44" i="2" s="1"/>
  <c r="W79" i="2"/>
  <c r="P43" i="2"/>
  <c r="P45" i="2" s="1"/>
  <c r="O79" i="2"/>
  <c r="H43" i="2"/>
  <c r="H45" i="2" s="1"/>
  <c r="G79" i="2"/>
  <c r="G49" i="2"/>
  <c r="U97" i="2"/>
  <c r="V43" i="2"/>
  <c r="V44" i="2" s="1"/>
  <c r="U79" i="2"/>
  <c r="W43" i="2"/>
  <c r="W44" i="2" s="1"/>
  <c r="V79" i="2"/>
  <c r="AD43" i="2"/>
  <c r="AD45" i="2" s="1"/>
  <c r="AC79" i="2"/>
  <c r="N43" i="2"/>
  <c r="N45" i="2" s="1"/>
  <c r="M79" i="2"/>
  <c r="F43" i="2"/>
  <c r="F45" i="2" s="1"/>
  <c r="E79" i="2"/>
  <c r="AC43" i="2"/>
  <c r="AC44" i="2" s="1"/>
  <c r="AB79" i="2"/>
  <c r="U43" i="2"/>
  <c r="U44" i="2" s="1"/>
  <c r="T79" i="2"/>
  <c r="M43" i="2"/>
  <c r="M44" i="2" s="1"/>
  <c r="L79" i="2"/>
  <c r="AE48" i="2"/>
  <c r="O48" i="2"/>
  <c r="W48" i="2"/>
  <c r="E98" i="2"/>
  <c r="F98" i="2"/>
  <c r="M97" i="2"/>
  <c r="V98" i="2"/>
  <c r="AA98" i="2"/>
  <c r="AD98" i="2"/>
  <c r="T98" i="2"/>
  <c r="K97" i="2"/>
  <c r="Z98" i="2"/>
  <c r="AC98" i="2"/>
  <c r="AB98" i="2"/>
  <c r="C98" i="2"/>
  <c r="J97" i="2"/>
  <c r="D97" i="2"/>
  <c r="R97" i="2"/>
  <c r="U98" i="2"/>
  <c r="L98" i="2"/>
  <c r="N98" i="2"/>
  <c r="S97" i="2"/>
  <c r="H49" i="2"/>
  <c r="N48" i="2"/>
  <c r="K48" i="2"/>
  <c r="AF49" i="2"/>
  <c r="X48" i="2"/>
  <c r="AH48" i="2"/>
  <c r="P48" i="2"/>
  <c r="Q49" i="2"/>
  <c r="AG48" i="2"/>
  <c r="AA48" i="2"/>
  <c r="Y48" i="2"/>
  <c r="AC48" i="2"/>
  <c r="L48" i="2"/>
  <c r="I49" i="2"/>
  <c r="U48" i="2"/>
  <c r="AB48" i="2"/>
  <c r="S48" i="2"/>
  <c r="M48" i="2"/>
  <c r="J48" i="2"/>
  <c r="Z48" i="2"/>
  <c r="F48" i="2"/>
  <c r="R48" i="2"/>
  <c r="AD48" i="2"/>
  <c r="T48" i="2"/>
  <c r="V49" i="2"/>
  <c r="E48" i="2"/>
  <c r="D48" i="2"/>
  <c r="Q65" i="1"/>
  <c r="I64" i="1"/>
  <c r="Y64" i="1"/>
  <c r="J65" i="1"/>
  <c r="AB65" i="1"/>
  <c r="L65" i="1"/>
  <c r="R64" i="1"/>
  <c r="I65" i="1"/>
  <c r="E53" i="1"/>
  <c r="M53" i="1"/>
  <c r="I53" i="1"/>
  <c r="U53" i="1"/>
  <c r="AA54" i="1"/>
  <c r="W53" i="1"/>
  <c r="H65" i="1"/>
  <c r="Q53" i="1"/>
  <c r="J54" i="1"/>
  <c r="E64" i="1"/>
  <c r="AE53" i="1"/>
  <c r="K64" i="1"/>
  <c r="AA64" i="1"/>
  <c r="M64" i="1"/>
  <c r="S65" i="1"/>
  <c r="AF65" i="1"/>
  <c r="V65" i="1"/>
  <c r="X65" i="1"/>
  <c r="W64" i="1"/>
  <c r="W65" i="1"/>
  <c r="N64" i="1"/>
  <c r="AC65" i="1"/>
  <c r="U65" i="1"/>
  <c r="P65" i="1"/>
  <c r="AD65" i="1"/>
  <c r="AE64" i="1"/>
  <c r="AE65" i="1"/>
  <c r="O64" i="1"/>
  <c r="O65" i="1"/>
  <c r="F65" i="1"/>
  <c r="G64" i="1"/>
  <c r="G65" i="1"/>
  <c r="R44" i="2" l="1"/>
  <c r="AF45" i="2"/>
  <c r="Z45" i="2"/>
  <c r="X45" i="2"/>
  <c r="V45" i="2"/>
  <c r="T45" i="2"/>
  <c r="O44" i="2"/>
  <c r="N44" i="2"/>
  <c r="M45" i="2"/>
  <c r="J45" i="2"/>
  <c r="AC45" i="2"/>
  <c r="S44" i="2"/>
  <c r="AA45" i="2"/>
  <c r="W45" i="2"/>
  <c r="F44" i="2"/>
  <c r="E44" i="2"/>
  <c r="D45" i="2"/>
  <c r="H44" i="2"/>
  <c r="Y44" i="2"/>
  <c r="AH45" i="2"/>
  <c r="K44" i="2"/>
  <c r="AD84" i="2"/>
  <c r="AD85" i="2"/>
  <c r="R85" i="2"/>
  <c r="R84" i="2"/>
  <c r="AB84" i="2"/>
  <c r="AB85" i="2"/>
  <c r="V84" i="2"/>
  <c r="V85" i="2"/>
  <c r="O84" i="2"/>
  <c r="O85" i="2"/>
  <c r="X85" i="2"/>
  <c r="X84" i="2"/>
  <c r="F84" i="2"/>
  <c r="F85" i="2"/>
  <c r="K84" i="2"/>
  <c r="K85" i="2"/>
  <c r="U45" i="2"/>
  <c r="Z85" i="2"/>
  <c r="Z84" i="2"/>
  <c r="W85" i="2"/>
  <c r="W84" i="2"/>
  <c r="U84" i="2"/>
  <c r="U85" i="2"/>
  <c r="AA84" i="2"/>
  <c r="AA85" i="2"/>
  <c r="H85" i="2"/>
  <c r="H84" i="2"/>
  <c r="N85" i="2"/>
  <c r="N84" i="2"/>
  <c r="AF85" i="2"/>
  <c r="AF84" i="2"/>
  <c r="G44" i="2"/>
  <c r="Q44" i="2"/>
  <c r="AE44" i="2"/>
  <c r="Y85" i="2"/>
  <c r="Y84" i="2"/>
  <c r="Q85" i="2"/>
  <c r="Q84" i="2"/>
  <c r="P44" i="2"/>
  <c r="AB44" i="2"/>
  <c r="AD44" i="2"/>
  <c r="L44" i="2"/>
  <c r="AG45" i="2"/>
  <c r="AG84" i="2"/>
  <c r="AG85" i="2"/>
  <c r="J85" i="2"/>
  <c r="J84" i="2"/>
  <c r="S84" i="2"/>
  <c r="S85" i="2"/>
  <c r="E85" i="2"/>
  <c r="E84" i="2"/>
  <c r="I84" i="2"/>
  <c r="I85" i="2"/>
  <c r="L84" i="2"/>
  <c r="L85" i="2"/>
  <c r="M84" i="2"/>
  <c r="M85" i="2"/>
  <c r="AE85" i="2"/>
  <c r="AE84" i="2"/>
  <c r="I45" i="2"/>
  <c r="T84" i="2"/>
  <c r="T85" i="2"/>
  <c r="AC84" i="2"/>
  <c r="AC85" i="2"/>
  <c r="G84" i="2"/>
  <c r="G85" i="2"/>
  <c r="P84" i="2"/>
  <c r="P85" i="2"/>
  <c r="C85" i="2"/>
  <c r="C84" i="2"/>
  <c r="D84" i="2"/>
  <c r="D85" i="2"/>
  <c r="D87" i="2" s="1"/>
  <c r="AC86" i="2" l="1"/>
  <c r="K86" i="2"/>
  <c r="V86" i="2"/>
  <c r="I86" i="2"/>
  <c r="F86" i="2"/>
  <c r="AB87" i="2"/>
  <c r="G87" i="2"/>
  <c r="O86" i="2"/>
  <c r="AD87" i="2"/>
  <c r="L86" i="2"/>
  <c r="U86" i="2"/>
  <c r="T87" i="2"/>
  <c r="N87" i="2"/>
  <c r="E86" i="2"/>
  <c r="S86" i="2"/>
  <c r="AE86" i="2"/>
  <c r="M86" i="2"/>
  <c r="W87" i="2"/>
  <c r="AA86" i="2"/>
  <c r="N86" i="2"/>
  <c r="AF87" i="2"/>
  <c r="AF86" i="2"/>
  <c r="L87" i="2"/>
  <c r="Q86" i="2"/>
  <c r="Q87" i="2"/>
  <c r="T86" i="2"/>
  <c r="F87" i="2"/>
  <c r="AB86" i="2"/>
  <c r="AC87" i="2"/>
  <c r="J87" i="2"/>
  <c r="J86" i="2"/>
  <c r="V87" i="2"/>
  <c r="C87" i="2"/>
  <c r="C86" i="2"/>
  <c r="U87" i="2"/>
  <c r="I87" i="2"/>
  <c r="AG86" i="2"/>
  <c r="AG87" i="2"/>
  <c r="Y86" i="2"/>
  <c r="Y87" i="2"/>
  <c r="W86" i="2"/>
  <c r="X86" i="2"/>
  <c r="X87" i="2"/>
  <c r="R87" i="2"/>
  <c r="R86" i="2"/>
  <c r="D86" i="2"/>
  <c r="K87" i="2"/>
  <c r="P86" i="2"/>
  <c r="P87" i="2"/>
  <c r="AE87" i="2"/>
  <c r="E87" i="2"/>
  <c r="H86" i="2"/>
  <c r="H87" i="2"/>
  <c r="Z86" i="2"/>
  <c r="Z87" i="2"/>
  <c r="G86" i="2"/>
  <c r="M87" i="2"/>
  <c r="S87" i="2"/>
  <c r="AA87" i="2"/>
  <c r="O87" i="2"/>
  <c r="AD86" i="2"/>
</calcChain>
</file>

<file path=xl/sharedStrings.xml><?xml version="1.0" encoding="utf-8"?>
<sst xmlns="http://schemas.openxmlformats.org/spreadsheetml/2006/main" count="326" uniqueCount="71">
  <si>
    <t>No Aux</t>
  </si>
  <si>
    <t>With Aux</t>
  </si>
  <si>
    <t>0 sec</t>
  </si>
  <si>
    <t>15 sec</t>
  </si>
  <si>
    <t>30 sec</t>
  </si>
  <si>
    <t>45 sec</t>
  </si>
  <si>
    <t>60 sec</t>
  </si>
  <si>
    <t>75 sec</t>
  </si>
  <si>
    <t>90 sec</t>
  </si>
  <si>
    <t>105 sec</t>
  </si>
  <si>
    <t>120 sec</t>
  </si>
  <si>
    <t>135 sec</t>
  </si>
  <si>
    <t>150 sec</t>
  </si>
  <si>
    <t>165 sec</t>
  </si>
  <si>
    <t>180 sec</t>
  </si>
  <si>
    <t>195 sec</t>
  </si>
  <si>
    <t>210 sec</t>
  </si>
  <si>
    <t>225 sec</t>
  </si>
  <si>
    <t>240 sec</t>
  </si>
  <si>
    <t>255 sec</t>
  </si>
  <si>
    <t>270 sec</t>
  </si>
  <si>
    <t>285 sec</t>
  </si>
  <si>
    <t>300 sec</t>
  </si>
  <si>
    <t>315 sec</t>
  </si>
  <si>
    <t>330 sec</t>
  </si>
  <si>
    <t>345 sec</t>
  </si>
  <si>
    <t>360 sec</t>
  </si>
  <si>
    <t>375 sec</t>
  </si>
  <si>
    <t>390 sec</t>
  </si>
  <si>
    <t>405 sec</t>
  </si>
  <si>
    <t>420 sec</t>
  </si>
  <si>
    <t>435 sec</t>
  </si>
  <si>
    <t>450 sec</t>
  </si>
  <si>
    <t>Pole 1</t>
  </si>
  <si>
    <t>Pole 2</t>
  </si>
  <si>
    <t>Equator</t>
  </si>
  <si>
    <t>Ratio</t>
  </si>
  <si>
    <t>File Name</t>
  </si>
  <si>
    <t>Category</t>
  </si>
  <si>
    <t>092721_SMW31_Live_ExUtero_Emb-30_NoAux_02</t>
  </si>
  <si>
    <t>Filename</t>
  </si>
  <si>
    <t>Condition</t>
  </si>
  <si>
    <t>092721_SMW31_Live_ExUtero_Emb-30_NoAux_03</t>
  </si>
  <si>
    <t>Average Ratio</t>
  </si>
  <si>
    <t>100421_SMW31_Live_ExUtero_Emb-30_NoAux_02</t>
  </si>
  <si>
    <t>092721_SMW31_Live_ExUtero_Emb-30_WithAux_01</t>
  </si>
  <si>
    <t>092721_SMW31_Live_ExUtero_Emb-30_WithAux_04</t>
  </si>
  <si>
    <t>Baseline Value</t>
  </si>
  <si>
    <t>Standard Deviation</t>
  </si>
  <si>
    <t>#1 Change in Length</t>
  </si>
  <si>
    <t>#2 Change in Length</t>
  </si>
  <si>
    <t>#3 Change in Length</t>
  </si>
  <si>
    <t>#4 Change in Length</t>
  </si>
  <si>
    <t>#5 Change in Length</t>
  </si>
  <si>
    <t>Avg Change in length</t>
  </si>
  <si>
    <t>Avg Change plus Std Dev</t>
  </si>
  <si>
    <t>Avg Change minus Std Dev</t>
  </si>
  <si>
    <t>Std Dev</t>
  </si>
  <si>
    <t>Average Upper Std Dev</t>
  </si>
  <si>
    <t>Average Lower Std Dev</t>
  </si>
  <si>
    <t>#1 Change in Ratio</t>
  </si>
  <si>
    <t>#2 Change in Ratio</t>
  </si>
  <si>
    <t>#3 Change in Ratio</t>
  </si>
  <si>
    <t>#4 Change in Ratio</t>
  </si>
  <si>
    <t>#5 Change in Ratio</t>
  </si>
  <si>
    <t>Avg Change in Ratio</t>
  </si>
  <si>
    <t>101821_SMW31_Live_ExUtero_Emb-30_NoAux_03</t>
  </si>
  <si>
    <t>101821_SMW31_Live_ExUtero_Emb-30_NoAux_04</t>
  </si>
  <si>
    <t>101821_SMW31_Live_ExUtero_Emb-30_WithAux_01</t>
  </si>
  <si>
    <t>101821_SMW31_Live_ExUtero_Emb-30_WithAux_02</t>
  </si>
  <si>
    <t>101821_SMW31_Live_ExUtero_Emb-30_WithAux_03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</si>
</sst>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100"/>
      <color rgb="FF7158FF"/>
      <color rgb="FF9C86FF"/>
      <color rgb="FF26E3A0"/>
      <color rgb="FF00E369"/>
      <color rgb="FF756FFF"/>
      <color rgb="FFF02287"/>
      <color rgb="FFD4B2FF"/>
      <color rgb="FF879F3B"/>
      <color rgb="FFE05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Aux #1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Length'!$C$2:$AG$2</c:f>
              <c:numCache>
                <c:formatCode>@</c:formatCode>
                <c:ptCount val="31"/>
                <c:pt idx="0">
                  <c:v>8.17</c:v>
                </c:pt>
                <c:pt idx="1">
                  <c:v>8.69</c:v>
                </c:pt>
                <c:pt idx="2">
                  <c:v>8.5</c:v>
                </c:pt>
                <c:pt idx="3">
                  <c:v>8.57</c:v>
                </c:pt>
                <c:pt idx="4">
                  <c:v>8.31</c:v>
                </c:pt>
                <c:pt idx="5">
                  <c:v>8.36</c:v>
                </c:pt>
                <c:pt idx="6">
                  <c:v>8.48</c:v>
                </c:pt>
                <c:pt idx="7">
                  <c:v>8.41</c:v>
                </c:pt>
                <c:pt idx="8">
                  <c:v>8.4</c:v>
                </c:pt>
                <c:pt idx="9">
                  <c:v>8.39</c:v>
                </c:pt>
                <c:pt idx="10">
                  <c:v>8.8699999999999992</c:v>
                </c:pt>
                <c:pt idx="11">
                  <c:v>8.84</c:v>
                </c:pt>
                <c:pt idx="12">
                  <c:v>8.7200000000000006</c:v>
                </c:pt>
                <c:pt idx="13">
                  <c:v>8.32</c:v>
                </c:pt>
                <c:pt idx="14">
                  <c:v>8.48</c:v>
                </c:pt>
                <c:pt idx="15">
                  <c:v>8.4499999999999993</c:v>
                </c:pt>
                <c:pt idx="16">
                  <c:v>8.34</c:v>
                </c:pt>
                <c:pt idx="17">
                  <c:v>8.2100000000000009</c:v>
                </c:pt>
                <c:pt idx="18">
                  <c:v>8.4700000000000006</c:v>
                </c:pt>
                <c:pt idx="19">
                  <c:v>8.41</c:v>
                </c:pt>
                <c:pt idx="20">
                  <c:v>8.34</c:v>
                </c:pt>
                <c:pt idx="21">
                  <c:v>8.25</c:v>
                </c:pt>
                <c:pt idx="22">
                  <c:v>8.2200000000000006</c:v>
                </c:pt>
                <c:pt idx="23">
                  <c:v>8.32</c:v>
                </c:pt>
                <c:pt idx="24">
                  <c:v>8.3699999999999992</c:v>
                </c:pt>
                <c:pt idx="25">
                  <c:v>8.14</c:v>
                </c:pt>
                <c:pt idx="26">
                  <c:v>8.24</c:v>
                </c:pt>
                <c:pt idx="27">
                  <c:v>8.33</c:v>
                </c:pt>
                <c:pt idx="28">
                  <c:v>8.35</c:v>
                </c:pt>
                <c:pt idx="29">
                  <c:v>8.52</c:v>
                </c:pt>
                <c:pt idx="30">
                  <c:v>8.6300000000000008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E-6B47-90E2-7BCE33C604E8}"/>
            </c:ext>
          </c:extLst>
        </c:ser>
        <c:ser>
          <c:idx val="3"/>
          <c:order val="1"/>
          <c:tx>
            <c:v>No Aux #2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Length'!$C$3:$AG$3</c:f>
              <c:numCache>
                <c:formatCode>@</c:formatCode>
                <c:ptCount val="31"/>
                <c:pt idx="0">
                  <c:v>9.0500000000000007</c:v>
                </c:pt>
                <c:pt idx="1">
                  <c:v>8.98</c:v>
                </c:pt>
                <c:pt idx="2">
                  <c:v>8.85</c:v>
                </c:pt>
                <c:pt idx="3">
                  <c:v>8.86</c:v>
                </c:pt>
                <c:pt idx="4">
                  <c:v>9.0299999999999994</c:v>
                </c:pt>
                <c:pt idx="5">
                  <c:v>8.91</c:v>
                </c:pt>
                <c:pt idx="6">
                  <c:v>8.9700000000000006</c:v>
                </c:pt>
                <c:pt idx="7">
                  <c:v>9.08</c:v>
                </c:pt>
                <c:pt idx="8">
                  <c:v>8.85</c:v>
                </c:pt>
                <c:pt idx="9">
                  <c:v>8.6999999999999993</c:v>
                </c:pt>
                <c:pt idx="10">
                  <c:v>8.89</c:v>
                </c:pt>
                <c:pt idx="11">
                  <c:v>9</c:v>
                </c:pt>
                <c:pt idx="12">
                  <c:v>9.2200000000000006</c:v>
                </c:pt>
                <c:pt idx="13">
                  <c:v>9.0399999999999991</c:v>
                </c:pt>
                <c:pt idx="14">
                  <c:v>8.93</c:v>
                </c:pt>
                <c:pt idx="15">
                  <c:v>9.0299999999999994</c:v>
                </c:pt>
                <c:pt idx="16">
                  <c:v>9.08</c:v>
                </c:pt>
                <c:pt idx="17">
                  <c:v>9.16</c:v>
                </c:pt>
                <c:pt idx="18">
                  <c:v>9.06</c:v>
                </c:pt>
                <c:pt idx="19">
                  <c:v>9.0500000000000007</c:v>
                </c:pt>
                <c:pt idx="20">
                  <c:v>8.82</c:v>
                </c:pt>
                <c:pt idx="21">
                  <c:v>8.73</c:v>
                </c:pt>
                <c:pt idx="22">
                  <c:v>8.65</c:v>
                </c:pt>
                <c:pt idx="23">
                  <c:v>8.41</c:v>
                </c:pt>
                <c:pt idx="24">
                  <c:v>8.5399999999999991</c:v>
                </c:pt>
                <c:pt idx="25">
                  <c:v>8.59</c:v>
                </c:pt>
                <c:pt idx="26">
                  <c:v>8.66</c:v>
                </c:pt>
                <c:pt idx="27">
                  <c:v>8.58</c:v>
                </c:pt>
                <c:pt idx="28">
                  <c:v>8.7100000000000009</c:v>
                </c:pt>
                <c:pt idx="29">
                  <c:v>8.2100000000000009</c:v>
                </c:pt>
                <c:pt idx="30">
                  <c:v>8.4499999999999993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6-EF43-8C60-983C19DB9226}"/>
            </c:ext>
          </c:extLst>
        </c:ser>
        <c:ser>
          <c:idx val="6"/>
          <c:order val="2"/>
          <c:tx>
            <c:v>With Aux #1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Length'!$C$7:$AG$7</c:f>
              <c:numCache>
                <c:formatCode>@</c:formatCode>
                <c:ptCount val="31"/>
                <c:pt idx="0">
                  <c:v>10.199999999999999</c:v>
                </c:pt>
                <c:pt idx="1">
                  <c:v>10.1</c:v>
                </c:pt>
                <c:pt idx="2">
                  <c:v>10</c:v>
                </c:pt>
                <c:pt idx="3">
                  <c:v>10</c:v>
                </c:pt>
                <c:pt idx="4">
                  <c:v>9.9499999999999993</c:v>
                </c:pt>
                <c:pt idx="5">
                  <c:v>9.9700000000000006</c:v>
                </c:pt>
                <c:pt idx="6">
                  <c:v>9.9</c:v>
                </c:pt>
                <c:pt idx="7">
                  <c:v>9.8000000000000007</c:v>
                </c:pt>
                <c:pt idx="8">
                  <c:v>9.76</c:v>
                </c:pt>
                <c:pt idx="9">
                  <c:v>9.83</c:v>
                </c:pt>
                <c:pt idx="10">
                  <c:v>9.7799999999999994</c:v>
                </c:pt>
                <c:pt idx="11">
                  <c:v>9.74</c:v>
                </c:pt>
                <c:pt idx="12">
                  <c:v>9.8699999999999992</c:v>
                </c:pt>
                <c:pt idx="13">
                  <c:v>9.9700000000000006</c:v>
                </c:pt>
                <c:pt idx="14">
                  <c:v>10</c:v>
                </c:pt>
                <c:pt idx="15">
                  <c:v>10.6</c:v>
                </c:pt>
                <c:pt idx="16">
                  <c:v>10.199999999999999</c:v>
                </c:pt>
                <c:pt idx="17">
                  <c:v>10.199999999999999</c:v>
                </c:pt>
                <c:pt idx="18">
                  <c:v>10.1</c:v>
                </c:pt>
                <c:pt idx="19">
                  <c:v>10.3</c:v>
                </c:pt>
                <c:pt idx="20">
                  <c:v>10.199999999999999</c:v>
                </c:pt>
                <c:pt idx="21">
                  <c:v>9.99</c:v>
                </c:pt>
                <c:pt idx="22">
                  <c:v>9.9499999999999993</c:v>
                </c:pt>
                <c:pt idx="23">
                  <c:v>9.9</c:v>
                </c:pt>
                <c:pt idx="24">
                  <c:v>9.86</c:v>
                </c:pt>
                <c:pt idx="25">
                  <c:v>9.8800000000000008</c:v>
                </c:pt>
                <c:pt idx="26">
                  <c:v>9.83</c:v>
                </c:pt>
                <c:pt idx="27">
                  <c:v>9.89</c:v>
                </c:pt>
                <c:pt idx="28">
                  <c:v>10</c:v>
                </c:pt>
                <c:pt idx="29">
                  <c:v>9.67</c:v>
                </c:pt>
                <c:pt idx="30">
                  <c:v>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6-EF43-8C60-983C19DB9226}"/>
            </c:ext>
          </c:extLst>
        </c:ser>
        <c:ser>
          <c:idx val="1"/>
          <c:order val="3"/>
          <c:tx>
            <c:v>No Aux #3</c:v>
          </c:tx>
          <c:spPr>
            <a:ln w="28575" cap="rnd">
              <a:solidFill>
                <a:srgbClr val="879F3B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Length'!$C$4:$AG$4</c:f>
              <c:numCache>
                <c:formatCode>@</c:formatCode>
                <c:ptCount val="31"/>
                <c:pt idx="0">
                  <c:v>11.2</c:v>
                </c:pt>
                <c:pt idx="1">
                  <c:v>11</c:v>
                </c:pt>
                <c:pt idx="2">
                  <c:v>10.9</c:v>
                </c:pt>
                <c:pt idx="3">
                  <c:v>10.7</c:v>
                </c:pt>
                <c:pt idx="4">
                  <c:v>10.8</c:v>
                </c:pt>
                <c:pt idx="5">
                  <c:v>10.7</c:v>
                </c:pt>
                <c:pt idx="6">
                  <c:v>10.6</c:v>
                </c:pt>
                <c:pt idx="7">
                  <c:v>10.8</c:v>
                </c:pt>
                <c:pt idx="8">
                  <c:v>11.1</c:v>
                </c:pt>
                <c:pt idx="9">
                  <c:v>11</c:v>
                </c:pt>
                <c:pt idx="10">
                  <c:v>11.2</c:v>
                </c:pt>
                <c:pt idx="11">
                  <c:v>11.2</c:v>
                </c:pt>
                <c:pt idx="12">
                  <c:v>10.7</c:v>
                </c:pt>
                <c:pt idx="13">
                  <c:v>10.6</c:v>
                </c:pt>
                <c:pt idx="14">
                  <c:v>10.8</c:v>
                </c:pt>
                <c:pt idx="15">
                  <c:v>11</c:v>
                </c:pt>
                <c:pt idx="16">
                  <c:v>11.2</c:v>
                </c:pt>
                <c:pt idx="17">
                  <c:v>10.9</c:v>
                </c:pt>
                <c:pt idx="18">
                  <c:v>10.8</c:v>
                </c:pt>
                <c:pt idx="19">
                  <c:v>10.9</c:v>
                </c:pt>
                <c:pt idx="20">
                  <c:v>10.7</c:v>
                </c:pt>
                <c:pt idx="21">
                  <c:v>10.6</c:v>
                </c:pt>
                <c:pt idx="22">
                  <c:v>10.5</c:v>
                </c:pt>
                <c:pt idx="23">
                  <c:v>11</c:v>
                </c:pt>
                <c:pt idx="24">
                  <c:v>10</c:v>
                </c:pt>
                <c:pt idx="25">
                  <c:v>10.199999999999999</c:v>
                </c:pt>
                <c:pt idx="26">
                  <c:v>10.3</c:v>
                </c:pt>
                <c:pt idx="27">
                  <c:v>10.5</c:v>
                </c:pt>
                <c:pt idx="28">
                  <c:v>10.7</c:v>
                </c:pt>
                <c:pt idx="29">
                  <c:v>10.9</c:v>
                </c:pt>
                <c:pt idx="30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66-EF43-8C60-983C19DB9226}"/>
            </c:ext>
          </c:extLst>
        </c:ser>
        <c:ser>
          <c:idx val="2"/>
          <c:order val="4"/>
          <c:tx>
            <c:v>With Aux #2</c:v>
          </c:tx>
          <c:spPr>
            <a:ln w="28575" cap="rnd">
              <a:solidFill>
                <a:srgbClr val="D4B2FF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Length'!$C$8:$AG$8</c:f>
              <c:numCache>
                <c:formatCode>@</c:formatCode>
                <c:ptCount val="31"/>
                <c:pt idx="0">
                  <c:v>10.1</c:v>
                </c:pt>
                <c:pt idx="1">
                  <c:v>10.7</c:v>
                </c:pt>
                <c:pt idx="2">
                  <c:v>10.7</c:v>
                </c:pt>
                <c:pt idx="3">
                  <c:v>10.5</c:v>
                </c:pt>
                <c:pt idx="4">
                  <c:v>10.199999999999999</c:v>
                </c:pt>
                <c:pt idx="5">
                  <c:v>9.82</c:v>
                </c:pt>
                <c:pt idx="6">
                  <c:v>9.5299999999999994</c:v>
                </c:pt>
                <c:pt idx="7">
                  <c:v>9.67</c:v>
                </c:pt>
                <c:pt idx="8">
                  <c:v>9.91</c:v>
                </c:pt>
                <c:pt idx="9">
                  <c:v>10.199999999999999</c:v>
                </c:pt>
                <c:pt idx="10">
                  <c:v>10.1</c:v>
                </c:pt>
                <c:pt idx="11">
                  <c:v>10.3</c:v>
                </c:pt>
                <c:pt idx="12">
                  <c:v>10.3</c:v>
                </c:pt>
                <c:pt idx="13">
                  <c:v>9.9600000000000009</c:v>
                </c:pt>
                <c:pt idx="14">
                  <c:v>9.93</c:v>
                </c:pt>
                <c:pt idx="15">
                  <c:v>10.1</c:v>
                </c:pt>
                <c:pt idx="16">
                  <c:v>9.98</c:v>
                </c:pt>
                <c:pt idx="17">
                  <c:v>10</c:v>
                </c:pt>
                <c:pt idx="18">
                  <c:v>10.4</c:v>
                </c:pt>
                <c:pt idx="19">
                  <c:v>10.3</c:v>
                </c:pt>
                <c:pt idx="20">
                  <c:v>10.8</c:v>
                </c:pt>
                <c:pt idx="21">
                  <c:v>10.6</c:v>
                </c:pt>
                <c:pt idx="22">
                  <c:v>10.6</c:v>
                </c:pt>
                <c:pt idx="23">
                  <c:v>10.3</c:v>
                </c:pt>
                <c:pt idx="24">
                  <c:v>10.6</c:v>
                </c:pt>
                <c:pt idx="25">
                  <c:v>10.5</c:v>
                </c:pt>
                <c:pt idx="26">
                  <c:v>10.199999999999999</c:v>
                </c:pt>
                <c:pt idx="27">
                  <c:v>10.4</c:v>
                </c:pt>
                <c:pt idx="28">
                  <c:v>10.3</c:v>
                </c:pt>
                <c:pt idx="29">
                  <c:v>10.199999999999999</c:v>
                </c:pt>
                <c:pt idx="30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66-EF43-8C60-983C19DB9226}"/>
            </c:ext>
          </c:extLst>
        </c:ser>
        <c:ser>
          <c:idx val="4"/>
          <c:order val="5"/>
          <c:tx>
            <c:v>With Aux #3</c:v>
          </c:tx>
          <c:spPr>
            <a:ln w="28575" cap="rnd">
              <a:solidFill>
                <a:srgbClr val="E054D8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Length'!$C$9:$AG$9</c:f>
              <c:numCache>
                <c:formatCode>@</c:formatCode>
                <c:ptCount val="31"/>
                <c:pt idx="0">
                  <c:v>10.3</c:v>
                </c:pt>
                <c:pt idx="1">
                  <c:v>10.5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10.4</c:v>
                </c:pt>
                <c:pt idx="6">
                  <c:v>10.199999999999999</c:v>
                </c:pt>
                <c:pt idx="7">
                  <c:v>10.6</c:v>
                </c:pt>
                <c:pt idx="8">
                  <c:v>10.1</c:v>
                </c:pt>
                <c:pt idx="9">
                  <c:v>10.3</c:v>
                </c:pt>
                <c:pt idx="10">
                  <c:v>10.1</c:v>
                </c:pt>
                <c:pt idx="11">
                  <c:v>10</c:v>
                </c:pt>
                <c:pt idx="12">
                  <c:v>10.3</c:v>
                </c:pt>
                <c:pt idx="13">
                  <c:v>10.6</c:v>
                </c:pt>
                <c:pt idx="14">
                  <c:v>10.5</c:v>
                </c:pt>
                <c:pt idx="15">
                  <c:v>10</c:v>
                </c:pt>
                <c:pt idx="16">
                  <c:v>10.199999999999999</c:v>
                </c:pt>
                <c:pt idx="17">
                  <c:v>9.91</c:v>
                </c:pt>
                <c:pt idx="18">
                  <c:v>10.1</c:v>
                </c:pt>
                <c:pt idx="19">
                  <c:v>9.94</c:v>
                </c:pt>
                <c:pt idx="20">
                  <c:v>10</c:v>
                </c:pt>
                <c:pt idx="21">
                  <c:v>9.85</c:v>
                </c:pt>
                <c:pt idx="22">
                  <c:v>9.8000000000000007</c:v>
                </c:pt>
                <c:pt idx="23">
                  <c:v>10.1</c:v>
                </c:pt>
                <c:pt idx="24">
                  <c:v>9.94</c:v>
                </c:pt>
                <c:pt idx="25">
                  <c:v>9.86</c:v>
                </c:pt>
                <c:pt idx="26">
                  <c:v>9.6300000000000008</c:v>
                </c:pt>
                <c:pt idx="27">
                  <c:v>10</c:v>
                </c:pt>
                <c:pt idx="28">
                  <c:v>9.6999999999999993</c:v>
                </c:pt>
                <c:pt idx="29">
                  <c:v>9.93</c:v>
                </c:pt>
                <c:pt idx="30">
                  <c:v>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66-EF43-8C60-983C19DB9226}"/>
            </c:ext>
          </c:extLst>
        </c:ser>
        <c:ser>
          <c:idx val="5"/>
          <c:order val="6"/>
          <c:tx>
            <c:v>No Aux #4</c:v>
          </c:tx>
          <c:spPr>
            <a:ln w="28575" cap="rnd">
              <a:solidFill>
                <a:srgbClr val="BEE10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Length'!$C$5:$AG$5</c:f>
              <c:numCache>
                <c:formatCode>@</c:formatCode>
                <c:ptCount val="31"/>
                <c:pt idx="0">
                  <c:v>8.3800000000000008</c:v>
                </c:pt>
                <c:pt idx="1">
                  <c:v>8.27</c:v>
                </c:pt>
                <c:pt idx="2">
                  <c:v>8.4499999999999993</c:v>
                </c:pt>
                <c:pt idx="3">
                  <c:v>8.2200000000000006</c:v>
                </c:pt>
                <c:pt idx="4">
                  <c:v>8.0500000000000007</c:v>
                </c:pt>
                <c:pt idx="5">
                  <c:v>8.19</c:v>
                </c:pt>
                <c:pt idx="6">
                  <c:v>8.35</c:v>
                </c:pt>
                <c:pt idx="7">
                  <c:v>8.33</c:v>
                </c:pt>
                <c:pt idx="8">
                  <c:v>8.31</c:v>
                </c:pt>
                <c:pt idx="9">
                  <c:v>8.5299999999999994</c:v>
                </c:pt>
                <c:pt idx="10">
                  <c:v>8.3000000000000007</c:v>
                </c:pt>
                <c:pt idx="11">
                  <c:v>8.3800000000000008</c:v>
                </c:pt>
                <c:pt idx="12">
                  <c:v>8.42</c:v>
                </c:pt>
                <c:pt idx="13">
                  <c:v>8.26</c:v>
                </c:pt>
                <c:pt idx="14">
                  <c:v>8.2100000000000009</c:v>
                </c:pt>
                <c:pt idx="15">
                  <c:v>8.1</c:v>
                </c:pt>
                <c:pt idx="16">
                  <c:v>8.18</c:v>
                </c:pt>
                <c:pt idx="17">
                  <c:v>8.27</c:v>
                </c:pt>
                <c:pt idx="18">
                  <c:v>8.15</c:v>
                </c:pt>
                <c:pt idx="19">
                  <c:v>8.3699999999999992</c:v>
                </c:pt>
                <c:pt idx="20">
                  <c:v>8.5399999999999991</c:v>
                </c:pt>
                <c:pt idx="21">
                  <c:v>8.4600000000000009</c:v>
                </c:pt>
                <c:pt idx="22">
                  <c:v>8.36</c:v>
                </c:pt>
                <c:pt idx="23">
                  <c:v>8.17</c:v>
                </c:pt>
                <c:pt idx="24">
                  <c:v>8.39</c:v>
                </c:pt>
                <c:pt idx="25">
                  <c:v>8.24</c:v>
                </c:pt>
                <c:pt idx="26">
                  <c:v>8.4</c:v>
                </c:pt>
                <c:pt idx="27">
                  <c:v>8.27</c:v>
                </c:pt>
                <c:pt idx="28">
                  <c:v>8.25</c:v>
                </c:pt>
                <c:pt idx="29">
                  <c:v>8.33</c:v>
                </c:pt>
                <c:pt idx="3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0-9645-B2B6-59A883CD5676}"/>
            </c:ext>
          </c:extLst>
        </c:ser>
        <c:ser>
          <c:idx val="7"/>
          <c:order val="7"/>
          <c:tx>
            <c:v>No Aux #5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Length'!$C$6:$AG$6</c:f>
              <c:numCache>
                <c:formatCode>@</c:formatCode>
                <c:ptCount val="31"/>
                <c:pt idx="0">
                  <c:v>9.51</c:v>
                </c:pt>
                <c:pt idx="1">
                  <c:v>9.44</c:v>
                </c:pt>
                <c:pt idx="2">
                  <c:v>9.8699999999999992</c:v>
                </c:pt>
                <c:pt idx="3">
                  <c:v>9.81</c:v>
                </c:pt>
                <c:pt idx="4">
                  <c:v>9.5500000000000007</c:v>
                </c:pt>
                <c:pt idx="5">
                  <c:v>9.4</c:v>
                </c:pt>
                <c:pt idx="6">
                  <c:v>9.59</c:v>
                </c:pt>
                <c:pt idx="7">
                  <c:v>9.31</c:v>
                </c:pt>
                <c:pt idx="8">
                  <c:v>9.17</c:v>
                </c:pt>
                <c:pt idx="9">
                  <c:v>9.23</c:v>
                </c:pt>
                <c:pt idx="10">
                  <c:v>9.1999999999999993</c:v>
                </c:pt>
                <c:pt idx="11">
                  <c:v>9.3800000000000008</c:v>
                </c:pt>
                <c:pt idx="12">
                  <c:v>9.52</c:v>
                </c:pt>
                <c:pt idx="13">
                  <c:v>9.23</c:v>
                </c:pt>
                <c:pt idx="14">
                  <c:v>9.14</c:v>
                </c:pt>
                <c:pt idx="15">
                  <c:v>9.1300000000000008</c:v>
                </c:pt>
                <c:pt idx="16">
                  <c:v>9.2100000000000009</c:v>
                </c:pt>
                <c:pt idx="17">
                  <c:v>9.34</c:v>
                </c:pt>
                <c:pt idx="18">
                  <c:v>9.31</c:v>
                </c:pt>
                <c:pt idx="19">
                  <c:v>9.2799999999999994</c:v>
                </c:pt>
                <c:pt idx="20">
                  <c:v>9.3000000000000007</c:v>
                </c:pt>
                <c:pt idx="21">
                  <c:v>9.34</c:v>
                </c:pt>
                <c:pt idx="22">
                  <c:v>9.43</c:v>
                </c:pt>
                <c:pt idx="23">
                  <c:v>9.67</c:v>
                </c:pt>
                <c:pt idx="24">
                  <c:v>9.6199999999999992</c:v>
                </c:pt>
                <c:pt idx="25">
                  <c:v>9.5</c:v>
                </c:pt>
                <c:pt idx="26">
                  <c:v>9.17</c:v>
                </c:pt>
                <c:pt idx="27">
                  <c:v>9.3800000000000008</c:v>
                </c:pt>
                <c:pt idx="28">
                  <c:v>9.4600000000000009</c:v>
                </c:pt>
                <c:pt idx="29">
                  <c:v>9.44</c:v>
                </c:pt>
                <c:pt idx="30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0-9645-B2B6-59A883CD5676}"/>
            </c:ext>
          </c:extLst>
        </c:ser>
        <c:ser>
          <c:idx val="8"/>
          <c:order val="8"/>
          <c:tx>
            <c:v>With Aux #4</c:v>
          </c:tx>
          <c:spPr>
            <a:ln w="28575" cap="rnd">
              <a:solidFill>
                <a:srgbClr val="9C86FF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Length'!$C$10:$AG$10</c:f>
              <c:numCache>
                <c:formatCode>@</c:formatCode>
                <c:ptCount val="31"/>
                <c:pt idx="0">
                  <c:v>9.9499999999999993</c:v>
                </c:pt>
                <c:pt idx="1">
                  <c:v>10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</c:v>
                </c:pt>
                <c:pt idx="6">
                  <c:v>9.99</c:v>
                </c:pt>
                <c:pt idx="7">
                  <c:v>9.9700000000000006</c:v>
                </c:pt>
                <c:pt idx="8">
                  <c:v>9.84</c:v>
                </c:pt>
                <c:pt idx="9">
                  <c:v>9.98</c:v>
                </c:pt>
                <c:pt idx="10">
                  <c:v>9.91</c:v>
                </c:pt>
                <c:pt idx="11">
                  <c:v>10</c:v>
                </c:pt>
                <c:pt idx="12">
                  <c:v>9.64</c:v>
                </c:pt>
                <c:pt idx="13">
                  <c:v>9.82</c:v>
                </c:pt>
                <c:pt idx="14">
                  <c:v>10.1</c:v>
                </c:pt>
                <c:pt idx="15">
                  <c:v>9.8699999999999992</c:v>
                </c:pt>
                <c:pt idx="16">
                  <c:v>9.84</c:v>
                </c:pt>
                <c:pt idx="17">
                  <c:v>9.81</c:v>
                </c:pt>
                <c:pt idx="18">
                  <c:v>9.7799999999999994</c:v>
                </c:pt>
                <c:pt idx="19">
                  <c:v>9.7200000000000006</c:v>
                </c:pt>
                <c:pt idx="20">
                  <c:v>9.6999999999999993</c:v>
                </c:pt>
                <c:pt idx="21">
                  <c:v>9.9600000000000009</c:v>
                </c:pt>
                <c:pt idx="22">
                  <c:v>9.7100000000000009</c:v>
                </c:pt>
                <c:pt idx="23">
                  <c:v>9.6300000000000008</c:v>
                </c:pt>
                <c:pt idx="24">
                  <c:v>9.7799999999999994</c:v>
                </c:pt>
                <c:pt idx="25">
                  <c:v>9.82</c:v>
                </c:pt>
                <c:pt idx="26">
                  <c:v>9.94</c:v>
                </c:pt>
                <c:pt idx="27">
                  <c:v>9.98</c:v>
                </c:pt>
                <c:pt idx="28">
                  <c:v>9.99</c:v>
                </c:pt>
                <c:pt idx="29">
                  <c:v>10</c:v>
                </c:pt>
                <c:pt idx="30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0-9645-B2B6-59A883CD5676}"/>
            </c:ext>
          </c:extLst>
        </c:ser>
        <c:ser>
          <c:idx val="9"/>
          <c:order val="9"/>
          <c:tx>
            <c:v>With Aux #5</c:v>
          </c:tx>
          <c:spPr>
            <a:ln w="28575" cap="rnd">
              <a:solidFill>
                <a:srgbClr val="756FFF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Length'!$C$11:$AG$11</c:f>
              <c:numCache>
                <c:formatCode>@</c:formatCode>
                <c:ptCount val="31"/>
                <c:pt idx="0">
                  <c:v>9.4700000000000006</c:v>
                </c:pt>
                <c:pt idx="1">
                  <c:v>10</c:v>
                </c:pt>
                <c:pt idx="2">
                  <c:v>9.91</c:v>
                </c:pt>
                <c:pt idx="3">
                  <c:v>9.8000000000000007</c:v>
                </c:pt>
                <c:pt idx="4">
                  <c:v>9.68</c:v>
                </c:pt>
                <c:pt idx="5">
                  <c:v>9.31</c:v>
                </c:pt>
                <c:pt idx="6">
                  <c:v>9.1999999999999993</c:v>
                </c:pt>
                <c:pt idx="7">
                  <c:v>9.09</c:v>
                </c:pt>
                <c:pt idx="8">
                  <c:v>9.19</c:v>
                </c:pt>
                <c:pt idx="9">
                  <c:v>9.39</c:v>
                </c:pt>
                <c:pt idx="10">
                  <c:v>9.35</c:v>
                </c:pt>
                <c:pt idx="11">
                  <c:v>9.48</c:v>
                </c:pt>
                <c:pt idx="12">
                  <c:v>9.42</c:v>
                </c:pt>
                <c:pt idx="13">
                  <c:v>9.18</c:v>
                </c:pt>
                <c:pt idx="14">
                  <c:v>9.0500000000000007</c:v>
                </c:pt>
                <c:pt idx="15">
                  <c:v>9.1300000000000008</c:v>
                </c:pt>
                <c:pt idx="16">
                  <c:v>9.14</c:v>
                </c:pt>
                <c:pt idx="17">
                  <c:v>9.07</c:v>
                </c:pt>
                <c:pt idx="18">
                  <c:v>9.17</c:v>
                </c:pt>
                <c:pt idx="19">
                  <c:v>9.09</c:v>
                </c:pt>
                <c:pt idx="20">
                  <c:v>9.2100000000000009</c:v>
                </c:pt>
                <c:pt idx="21">
                  <c:v>9.24</c:v>
                </c:pt>
                <c:pt idx="22">
                  <c:v>9.25</c:v>
                </c:pt>
                <c:pt idx="23">
                  <c:v>9.11</c:v>
                </c:pt>
                <c:pt idx="24">
                  <c:v>9.3000000000000007</c:v>
                </c:pt>
                <c:pt idx="25">
                  <c:v>9.36</c:v>
                </c:pt>
                <c:pt idx="26">
                  <c:v>9.42</c:v>
                </c:pt>
                <c:pt idx="27">
                  <c:v>9.3699999999999992</c:v>
                </c:pt>
                <c:pt idx="28">
                  <c:v>9.41</c:v>
                </c:pt>
                <c:pt idx="29">
                  <c:v>9.48</c:v>
                </c:pt>
                <c:pt idx="30">
                  <c:v>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80-9645-B2B6-59A883CD5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752272"/>
        <c:axId val="584157616"/>
      </c:lineChart>
      <c:catAx>
        <c:axId val="588752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157616"/>
        <c:crosses val="autoZero"/>
        <c:auto val="1"/>
        <c:lblAlgn val="ctr"/>
        <c:lblOffset val="100"/>
        <c:noMultiLvlLbl val="0"/>
      </c:catAx>
      <c:valAx>
        <c:axId val="584157616"/>
        <c:scaling>
          <c:orientation val="minMax"/>
          <c:max val="14"/>
          <c:min val="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5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With Aux Raw</c:v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Length'!$C$62:$AG$62</c:f>
              <c:numCache>
                <c:formatCode>@</c:formatCode>
                <c:ptCount val="31"/>
                <c:pt idx="0">
                  <c:v>0</c:v>
                </c:pt>
                <c:pt idx="1">
                  <c:v>0.25599999999999989</c:v>
                </c:pt>
                <c:pt idx="2">
                  <c:v>0.15799999999999984</c:v>
                </c:pt>
                <c:pt idx="3">
                  <c:v>0.13599999999999995</c:v>
                </c:pt>
                <c:pt idx="4">
                  <c:v>6.1999999999999743E-2</c:v>
                </c:pt>
                <c:pt idx="5">
                  <c:v>-8.3999999999999631E-2</c:v>
                </c:pt>
                <c:pt idx="6">
                  <c:v>-0.24000000000000021</c:v>
                </c:pt>
                <c:pt idx="7">
                  <c:v>-0.17799999999999977</c:v>
                </c:pt>
                <c:pt idx="8">
                  <c:v>-0.24400000000000013</c:v>
                </c:pt>
                <c:pt idx="9">
                  <c:v>-6.3999999999999696E-2</c:v>
                </c:pt>
                <c:pt idx="10">
                  <c:v>-0.15600000000000022</c:v>
                </c:pt>
                <c:pt idx="11">
                  <c:v>-9.9999999999999645E-2</c:v>
                </c:pt>
                <c:pt idx="12">
                  <c:v>-9.7999999999999685E-2</c:v>
                </c:pt>
                <c:pt idx="13">
                  <c:v>-9.7999999999999685E-2</c:v>
                </c:pt>
                <c:pt idx="14">
                  <c:v>-8.7999999999999898E-2</c:v>
                </c:pt>
                <c:pt idx="15">
                  <c:v>-6.4000000000000057E-2</c:v>
                </c:pt>
                <c:pt idx="16">
                  <c:v>-0.13200000000000003</c:v>
                </c:pt>
                <c:pt idx="17">
                  <c:v>-0.20599999999999988</c:v>
                </c:pt>
                <c:pt idx="18">
                  <c:v>-9.4000000000000125E-2</c:v>
                </c:pt>
                <c:pt idx="19">
                  <c:v>-0.13399999999999962</c:v>
                </c:pt>
                <c:pt idx="20">
                  <c:v>-2.1999999999999888E-2</c:v>
                </c:pt>
                <c:pt idx="21">
                  <c:v>-7.5999999999999804E-2</c:v>
                </c:pt>
                <c:pt idx="22">
                  <c:v>-0.14199999999999982</c:v>
                </c:pt>
                <c:pt idx="23">
                  <c:v>-0.19599999999999973</c:v>
                </c:pt>
                <c:pt idx="24">
                  <c:v>-0.10800000000000018</c:v>
                </c:pt>
                <c:pt idx="25">
                  <c:v>-0.11999999999999993</c:v>
                </c:pt>
                <c:pt idx="26">
                  <c:v>-0.2</c:v>
                </c:pt>
                <c:pt idx="27">
                  <c:v>-7.5999999999999804E-2</c:v>
                </c:pt>
                <c:pt idx="28">
                  <c:v>-0.12399999999999985</c:v>
                </c:pt>
                <c:pt idx="29">
                  <c:v>-0.14800000000000005</c:v>
                </c:pt>
                <c:pt idx="30">
                  <c:v>-0.25399999999999989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8-8348-9C9B-C051B900098B}"/>
            </c:ext>
          </c:extLst>
        </c:ser>
        <c:ser>
          <c:idx val="1"/>
          <c:order val="1"/>
          <c:tx>
            <c:v>No Aux Raw</c:v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Length'!$C$51:$AG$51</c:f>
              <c:numCache>
                <c:formatCode>@</c:formatCode>
                <c:ptCount val="31"/>
                <c:pt idx="0">
                  <c:v>0</c:v>
                </c:pt>
                <c:pt idx="1">
                  <c:v>1.3999999999999702E-2</c:v>
                </c:pt>
                <c:pt idx="2">
                  <c:v>5.1999999999999602E-2</c:v>
                </c:pt>
                <c:pt idx="3">
                  <c:v>-3.0000000000000072E-2</c:v>
                </c:pt>
                <c:pt idx="4">
                  <c:v>-0.1139999999999997</c:v>
                </c:pt>
                <c:pt idx="5">
                  <c:v>-0.15000000000000036</c:v>
                </c:pt>
                <c:pt idx="6">
                  <c:v>-6.4000000000000057E-2</c:v>
                </c:pt>
                <c:pt idx="7">
                  <c:v>-7.5999999999999804E-2</c:v>
                </c:pt>
                <c:pt idx="8">
                  <c:v>-9.6000000000000085E-2</c:v>
                </c:pt>
                <c:pt idx="9">
                  <c:v>-9.2000000000000165E-2</c:v>
                </c:pt>
                <c:pt idx="10">
                  <c:v>2.9999999999999714E-2</c:v>
                </c:pt>
                <c:pt idx="11">
                  <c:v>9.8000000000000045E-2</c:v>
                </c:pt>
                <c:pt idx="12">
                  <c:v>5.3999999999999916E-2</c:v>
                </c:pt>
                <c:pt idx="13">
                  <c:v>-0.17200000000000024</c:v>
                </c:pt>
                <c:pt idx="14">
                  <c:v>-0.14999999999999963</c:v>
                </c:pt>
                <c:pt idx="15">
                  <c:v>-0.12000000000000029</c:v>
                </c:pt>
                <c:pt idx="16">
                  <c:v>-6.0000000000000143E-2</c:v>
                </c:pt>
                <c:pt idx="17">
                  <c:v>-8.5999999999999938E-2</c:v>
                </c:pt>
                <c:pt idx="18">
                  <c:v>-0.10399999999999957</c:v>
                </c:pt>
                <c:pt idx="19">
                  <c:v>-6.0000000000000143E-2</c:v>
                </c:pt>
                <c:pt idx="20">
                  <c:v>-0.12200000000000025</c:v>
                </c:pt>
                <c:pt idx="21">
                  <c:v>-0.18599999999999994</c:v>
                </c:pt>
                <c:pt idx="22">
                  <c:v>-0.23000000000000007</c:v>
                </c:pt>
                <c:pt idx="23">
                  <c:v>-0.14800000000000005</c:v>
                </c:pt>
                <c:pt idx="24">
                  <c:v>-0.27800000000000047</c:v>
                </c:pt>
                <c:pt idx="25">
                  <c:v>-0.32800000000000012</c:v>
                </c:pt>
                <c:pt idx="26">
                  <c:v>-0.30799999999999983</c:v>
                </c:pt>
                <c:pt idx="27">
                  <c:v>-0.25</c:v>
                </c:pt>
                <c:pt idx="28">
                  <c:v>-0.16799999999999998</c:v>
                </c:pt>
                <c:pt idx="29">
                  <c:v>-0.18200000000000002</c:v>
                </c:pt>
                <c:pt idx="30">
                  <c:v>-0.12399999999999985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8-8348-9C9B-C051B900098B}"/>
            </c:ext>
          </c:extLst>
        </c:ser>
        <c:ser>
          <c:idx val="2"/>
          <c:order val="2"/>
          <c:tx>
            <c:v>No Aux Upper Dev</c:v>
          </c:tx>
          <c:spPr>
            <a:ln w="28575" cap="rnd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Length'!$C$53:$AG$53</c:f>
              <c:numCache>
                <c:formatCode>@</c:formatCode>
                <c:ptCount val="31"/>
                <c:pt idx="0">
                  <c:v>0</c:v>
                </c:pt>
                <c:pt idx="1">
                  <c:v>0.30180201528133832</c:v>
                </c:pt>
                <c:pt idx="2">
                  <c:v>0.35194999583263809</c:v>
                </c:pt>
                <c:pt idx="3">
                  <c:v>0.34322915213043081</c:v>
                </c:pt>
                <c:pt idx="4">
                  <c:v>0.1234447304111002</c:v>
                </c:pt>
                <c:pt idx="5">
                  <c:v>9.5662369930764463E-2</c:v>
                </c:pt>
                <c:pt idx="6">
                  <c:v>0.27115667977827912</c:v>
                </c:pt>
                <c:pt idx="7">
                  <c:v>0.16489416763383835</c:v>
                </c:pt>
                <c:pt idx="8">
                  <c:v>0.11454690688775285</c:v>
                </c:pt>
                <c:pt idx="9">
                  <c:v>0.16755731544304417</c:v>
                </c:pt>
                <c:pt idx="10">
                  <c:v>0.42166312055132227</c:v>
                </c:pt>
                <c:pt idx="11">
                  <c:v>0.42214502926930708</c:v>
                </c:pt>
                <c:pt idx="12">
                  <c:v>0.43100132625761434</c:v>
                </c:pt>
                <c:pt idx="13">
                  <c:v>0.11412934138252875</c:v>
                </c:pt>
                <c:pt idx="14">
                  <c:v>0.13451713480913596</c:v>
                </c:pt>
                <c:pt idx="15">
                  <c:v>0.13961509971494263</c:v>
                </c:pt>
                <c:pt idx="16">
                  <c:v>0.12828170383762694</c:v>
                </c:pt>
                <c:pt idx="17">
                  <c:v>7.8103625797847381E-2</c:v>
                </c:pt>
                <c:pt idx="18">
                  <c:v>0.16475639527274535</c:v>
                </c:pt>
                <c:pt idx="19">
                  <c:v>0.15365860619221458</c:v>
                </c:pt>
                <c:pt idx="20">
                  <c:v>0.16395454184188021</c:v>
                </c:pt>
                <c:pt idx="21">
                  <c:v>0.10171513689759182</c:v>
                </c:pt>
                <c:pt idx="22">
                  <c:v>8.4165561448099752E-2</c:v>
                </c:pt>
                <c:pt idx="23">
                  <c:v>0.18074001885988902</c:v>
                </c:pt>
                <c:pt idx="24">
                  <c:v>0.30635434455473931</c:v>
                </c:pt>
                <c:pt idx="25">
                  <c:v>8.8617330412454176E-2</c:v>
                </c:pt>
                <c:pt idx="26">
                  <c:v>8.208973326659047E-2</c:v>
                </c:pt>
                <c:pt idx="27">
                  <c:v>8.6526373409276602E-2</c:v>
                </c:pt>
                <c:pt idx="28">
                  <c:v>9.481171967779517E-2</c:v>
                </c:pt>
                <c:pt idx="29">
                  <c:v>0.25385548063549657</c:v>
                </c:pt>
                <c:pt idx="30">
                  <c:v>0.28377444745839642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88-8348-9C9B-C051B900098B}"/>
            </c:ext>
          </c:extLst>
        </c:ser>
        <c:ser>
          <c:idx val="3"/>
          <c:order val="3"/>
          <c:tx>
            <c:v>No Aux Lower Dev</c:v>
          </c:tx>
          <c:spPr>
            <a:ln w="28575" cap="rnd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Length'!$C$54:$AG$54</c:f>
              <c:numCache>
                <c:formatCode>@</c:formatCode>
                <c:ptCount val="31"/>
                <c:pt idx="0">
                  <c:v>0</c:v>
                </c:pt>
                <c:pt idx="1">
                  <c:v>-0.27380201528133896</c:v>
                </c:pt>
                <c:pt idx="2">
                  <c:v>-0.24794999583263888</c:v>
                </c:pt>
                <c:pt idx="3">
                  <c:v>-0.40322915213043098</c:v>
                </c:pt>
                <c:pt idx="4">
                  <c:v>-0.35144473041109958</c:v>
                </c:pt>
                <c:pt idx="5">
                  <c:v>-0.3956623699307652</c:v>
                </c:pt>
                <c:pt idx="6">
                  <c:v>-0.39915667977827923</c:v>
                </c:pt>
                <c:pt idx="7">
                  <c:v>-0.31689416763383793</c:v>
                </c:pt>
                <c:pt idx="8">
                  <c:v>-0.30654690688775299</c:v>
                </c:pt>
                <c:pt idx="9">
                  <c:v>-0.35155731544304447</c:v>
                </c:pt>
                <c:pt idx="10">
                  <c:v>-0.36166312055132288</c:v>
                </c:pt>
                <c:pt idx="11">
                  <c:v>-0.22614502926930702</c:v>
                </c:pt>
                <c:pt idx="12">
                  <c:v>-0.32300132625761446</c:v>
                </c:pt>
                <c:pt idx="13">
                  <c:v>-0.45812934138252925</c:v>
                </c:pt>
                <c:pt idx="14">
                  <c:v>-0.43451713480913523</c:v>
                </c:pt>
                <c:pt idx="15">
                  <c:v>-0.37961509971494317</c:v>
                </c:pt>
                <c:pt idx="16">
                  <c:v>-0.24828170383762721</c:v>
                </c:pt>
                <c:pt idx="17">
                  <c:v>-0.25010362579784728</c:v>
                </c:pt>
                <c:pt idx="18">
                  <c:v>-0.37275639527274451</c:v>
                </c:pt>
                <c:pt idx="19">
                  <c:v>-0.27365860619221488</c:v>
                </c:pt>
                <c:pt idx="20">
                  <c:v>-0.40795454184188074</c:v>
                </c:pt>
                <c:pt idx="21">
                  <c:v>-0.4737151368975917</c:v>
                </c:pt>
                <c:pt idx="22">
                  <c:v>-0.54416556144809991</c:v>
                </c:pt>
                <c:pt idx="23">
                  <c:v>-0.47674001885988915</c:v>
                </c:pt>
                <c:pt idx="24">
                  <c:v>-0.86235434455474025</c:v>
                </c:pt>
                <c:pt idx="25">
                  <c:v>-0.74461733041245437</c:v>
                </c:pt>
                <c:pt idx="26">
                  <c:v>-0.69808973326659007</c:v>
                </c:pt>
                <c:pt idx="27">
                  <c:v>-0.5865263734092766</c:v>
                </c:pt>
                <c:pt idx="28">
                  <c:v>-0.43081171967779514</c:v>
                </c:pt>
                <c:pt idx="29">
                  <c:v>-0.61785548063549656</c:v>
                </c:pt>
                <c:pt idx="30">
                  <c:v>-0.53177444745839608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88-8348-9C9B-C051B900098B}"/>
            </c:ext>
          </c:extLst>
        </c:ser>
        <c:ser>
          <c:idx val="4"/>
          <c:order val="4"/>
          <c:tx>
            <c:v>With Aux Upper Dev</c:v>
          </c:tx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Length'!$C$64:$AG$64</c:f>
              <c:numCache>
                <c:formatCode>@</c:formatCode>
                <c:ptCount val="31"/>
                <c:pt idx="0">
                  <c:v>0</c:v>
                </c:pt>
                <c:pt idx="1">
                  <c:v>0.55837394067611001</c:v>
                </c:pt>
                <c:pt idx="2">
                  <c:v>0.52244478319767429</c:v>
                </c:pt>
                <c:pt idx="3">
                  <c:v>0.40475639527274521</c:v>
                </c:pt>
                <c:pt idx="4">
                  <c:v>0.26192498593222363</c:v>
                </c:pt>
                <c:pt idx="5">
                  <c:v>0.11229060089571277</c:v>
                </c:pt>
                <c:pt idx="6">
                  <c:v>-1.0108721348547095E-2</c:v>
                </c:pt>
                <c:pt idx="7">
                  <c:v>0.14653043000618587</c:v>
                </c:pt>
                <c:pt idx="8">
                  <c:v>-0.11898000159974417</c:v>
                </c:pt>
                <c:pt idx="9">
                  <c:v>0.11883872675120011</c:v>
                </c:pt>
                <c:pt idx="10">
                  <c:v>1.0373074744683297E-2</c:v>
                </c:pt>
                <c:pt idx="11">
                  <c:v>0.17120103244641288</c:v>
                </c:pt>
                <c:pt idx="12">
                  <c:v>0.12531591971912831</c:v>
                </c:pt>
                <c:pt idx="13">
                  <c:v>0.13409911675833641</c:v>
                </c:pt>
                <c:pt idx="14">
                  <c:v>0.17136460822556326</c:v>
                </c:pt>
                <c:pt idx="15">
                  <c:v>0.23244561052577606</c:v>
                </c:pt>
                <c:pt idx="16">
                  <c:v>-1.1293744983948792E-2</c:v>
                </c:pt>
                <c:pt idx="17">
                  <c:v>-2.6055564131590353E-2</c:v>
                </c:pt>
                <c:pt idx="18">
                  <c:v>0.13768944732119376</c:v>
                </c:pt>
                <c:pt idx="19">
                  <c:v>0.13391789787171876</c:v>
                </c:pt>
                <c:pt idx="20">
                  <c:v>0.39861859207600481</c:v>
                </c:pt>
                <c:pt idx="21">
                  <c:v>0.28480465628924523</c:v>
                </c:pt>
                <c:pt idx="22">
                  <c:v>0.23472270969507544</c:v>
                </c:pt>
                <c:pt idx="23">
                  <c:v>3.3085137012422272E-2</c:v>
                </c:pt>
                <c:pt idx="24">
                  <c:v>0.24366745655519503</c:v>
                </c:pt>
                <c:pt idx="25">
                  <c:v>0.20132538026119279</c:v>
                </c:pt>
                <c:pt idx="26">
                  <c:v>0.11559467676118967</c:v>
                </c:pt>
                <c:pt idx="27">
                  <c:v>0.17802755756019906</c:v>
                </c:pt>
                <c:pt idx="28">
                  <c:v>0.17944686520048392</c:v>
                </c:pt>
                <c:pt idx="29">
                  <c:v>0.13523135419652957</c:v>
                </c:pt>
                <c:pt idx="30">
                  <c:v>0.11926933975348164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88-8348-9C9B-C051B900098B}"/>
            </c:ext>
          </c:extLst>
        </c:ser>
        <c:ser>
          <c:idx val="5"/>
          <c:order val="5"/>
          <c:tx>
            <c:v>With Aux Lower Dev</c:v>
          </c:tx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'Spindle Length'!$C$65:$AG$65</c:f>
              <c:numCache>
                <c:formatCode>@</c:formatCode>
                <c:ptCount val="31"/>
                <c:pt idx="0">
                  <c:v>0</c:v>
                </c:pt>
                <c:pt idx="1">
                  <c:v>-4.6373940676110226E-2</c:v>
                </c:pt>
                <c:pt idx="2">
                  <c:v>-0.20644478319767465</c:v>
                </c:pt>
                <c:pt idx="3">
                  <c:v>-0.1327563952727453</c:v>
                </c:pt>
                <c:pt idx="4">
                  <c:v>-0.13792498593222416</c:v>
                </c:pt>
                <c:pt idx="5">
                  <c:v>-0.28029060089571201</c:v>
                </c:pt>
                <c:pt idx="6">
                  <c:v>-0.4698912786514533</c:v>
                </c:pt>
                <c:pt idx="7">
                  <c:v>-0.50253043000618547</c:v>
                </c:pt>
                <c:pt idx="8">
                  <c:v>-0.36901999840025612</c:v>
                </c:pt>
                <c:pt idx="9">
                  <c:v>-0.2468387267511995</c:v>
                </c:pt>
                <c:pt idx="10">
                  <c:v>-0.32237307474468374</c:v>
                </c:pt>
                <c:pt idx="11">
                  <c:v>-0.37120103244641217</c:v>
                </c:pt>
                <c:pt idx="12">
                  <c:v>-0.32131591971912765</c:v>
                </c:pt>
                <c:pt idx="13">
                  <c:v>-0.33009911675833581</c:v>
                </c:pt>
                <c:pt idx="14">
                  <c:v>-0.34736460822556309</c:v>
                </c:pt>
                <c:pt idx="15">
                  <c:v>-0.36044561052577617</c:v>
                </c:pt>
                <c:pt idx="16">
                  <c:v>-0.25270625501605126</c:v>
                </c:pt>
                <c:pt idx="17">
                  <c:v>-0.38594443586840943</c:v>
                </c:pt>
                <c:pt idx="18">
                  <c:v>-0.32568944732119398</c:v>
                </c:pt>
                <c:pt idx="19">
                  <c:v>-0.401917897871718</c:v>
                </c:pt>
                <c:pt idx="20">
                  <c:v>-0.44261859207600462</c:v>
                </c:pt>
                <c:pt idx="21">
                  <c:v>-0.43680465628924481</c:v>
                </c:pt>
                <c:pt idx="22">
                  <c:v>-0.51872270969507506</c:v>
                </c:pt>
                <c:pt idx="23">
                  <c:v>-0.42508513701242173</c:v>
                </c:pt>
                <c:pt idx="24">
                  <c:v>-0.45966745655519536</c:v>
                </c:pt>
                <c:pt idx="25">
                  <c:v>-0.44132538026119267</c:v>
                </c:pt>
                <c:pt idx="26">
                  <c:v>-0.51559467676118964</c:v>
                </c:pt>
                <c:pt idx="27">
                  <c:v>-0.33002755756019864</c:v>
                </c:pt>
                <c:pt idx="28">
                  <c:v>-0.42744686520048358</c:v>
                </c:pt>
                <c:pt idx="29">
                  <c:v>-0.43123135419652969</c:v>
                </c:pt>
                <c:pt idx="30">
                  <c:v>-0.62726933975348143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88-8348-9C9B-C051B9000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829792"/>
        <c:axId val="692103664"/>
      </c:lineChart>
      <c:catAx>
        <c:axId val="69282979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103664"/>
        <c:crosses val="autoZero"/>
        <c:auto val="1"/>
        <c:lblAlgn val="ctr"/>
        <c:lblOffset val="100"/>
        <c:noMultiLvlLbl val="0"/>
      </c:catAx>
      <c:valAx>
        <c:axId val="692103664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8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"No Aux #1 Raw"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Width'!$D$5:$AH$5</c:f>
              <c:numCache>
                <c:formatCode>General</c:formatCode>
                <c:ptCount val="31"/>
                <c:pt idx="0">
                  <c:v>0.4560570071258907</c:v>
                </c:pt>
                <c:pt idx="1">
                  <c:v>0.45862884160756495</c:v>
                </c:pt>
                <c:pt idx="2">
                  <c:v>0.42075892857142855</c:v>
                </c:pt>
                <c:pt idx="3">
                  <c:v>0.4467005076142132</c:v>
                </c:pt>
                <c:pt idx="4">
                  <c:v>0.46658986175115208</c:v>
                </c:pt>
                <c:pt idx="5">
                  <c:v>0.45959595959595956</c:v>
                </c:pt>
                <c:pt idx="6">
                  <c:v>0.45803357314148679</c:v>
                </c:pt>
                <c:pt idx="7">
                  <c:v>0.45232815964523282</c:v>
                </c:pt>
                <c:pt idx="8">
                  <c:v>0.42637362637362636</c:v>
                </c:pt>
                <c:pt idx="9">
                  <c:v>0.42809734513274339</c:v>
                </c:pt>
                <c:pt idx="10">
                  <c:v>0.41530612244897958</c:v>
                </c:pt>
                <c:pt idx="11">
                  <c:v>0.4143145161290322</c:v>
                </c:pt>
                <c:pt idx="12">
                  <c:v>0.41818181818181815</c:v>
                </c:pt>
                <c:pt idx="13">
                  <c:v>0.42607802874743328</c:v>
                </c:pt>
                <c:pt idx="14">
                  <c:v>0.40178571428571425</c:v>
                </c:pt>
                <c:pt idx="15">
                  <c:v>0.41200828157349889</c:v>
                </c:pt>
                <c:pt idx="16">
                  <c:v>0.4215291750503018</c:v>
                </c:pt>
                <c:pt idx="17">
                  <c:v>0.43991853360488797</c:v>
                </c:pt>
                <c:pt idx="18">
                  <c:v>0.42110655737704911</c:v>
                </c:pt>
                <c:pt idx="19">
                  <c:v>0.42763157894736847</c:v>
                </c:pt>
                <c:pt idx="20">
                  <c:v>0.4028056112224449</c:v>
                </c:pt>
                <c:pt idx="21">
                  <c:v>0.40909090909090912</c:v>
                </c:pt>
                <c:pt idx="22">
                  <c:v>0.4135802469135802</c:v>
                </c:pt>
                <c:pt idx="23">
                  <c:v>0.41465863453815255</c:v>
                </c:pt>
                <c:pt idx="24">
                  <c:v>0.40794979079497912</c:v>
                </c:pt>
                <c:pt idx="25">
                  <c:v>0.46292134831460674</c:v>
                </c:pt>
                <c:pt idx="26">
                  <c:v>0.41918103448275867</c:v>
                </c:pt>
                <c:pt idx="27">
                  <c:v>0.43237250554323725</c:v>
                </c:pt>
                <c:pt idx="28">
                  <c:v>0.45588235294117646</c:v>
                </c:pt>
                <c:pt idx="29">
                  <c:v>0.45978260869565224</c:v>
                </c:pt>
                <c:pt idx="30">
                  <c:v>0.44420600858369091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0-504D-B69F-174800412054}"/>
            </c:ext>
          </c:extLst>
        </c:ser>
        <c:ser>
          <c:idx val="1"/>
          <c:order val="1"/>
          <c:tx>
            <c:v>"No Aux #2 Raw"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Width'!$D$9:$AH$9</c:f>
              <c:numCache>
                <c:formatCode>General</c:formatCode>
                <c:ptCount val="31"/>
                <c:pt idx="0">
                  <c:v>0.39823008849557529</c:v>
                </c:pt>
                <c:pt idx="1">
                  <c:v>0.40639269406392697</c:v>
                </c:pt>
                <c:pt idx="2">
                  <c:v>0.45161290322580638</c:v>
                </c:pt>
                <c:pt idx="3">
                  <c:v>0.45377128953771279</c:v>
                </c:pt>
                <c:pt idx="4">
                  <c:v>0.38026607538802665</c:v>
                </c:pt>
                <c:pt idx="5">
                  <c:v>0.39099526066350709</c:v>
                </c:pt>
                <c:pt idx="6">
                  <c:v>0.40961098398169338</c:v>
                </c:pt>
                <c:pt idx="7">
                  <c:v>0.43294117647058822</c:v>
                </c:pt>
                <c:pt idx="8">
                  <c:v>0.36774193548387091</c:v>
                </c:pt>
                <c:pt idx="9">
                  <c:v>0.37896825396825401</c:v>
                </c:pt>
                <c:pt idx="10">
                  <c:v>0.38923395445134573</c:v>
                </c:pt>
                <c:pt idx="11">
                  <c:v>0.37995594713656389</c:v>
                </c:pt>
                <c:pt idx="12">
                  <c:v>0.37391304347826088</c:v>
                </c:pt>
                <c:pt idx="13">
                  <c:v>0.38814317673378074</c:v>
                </c:pt>
                <c:pt idx="14">
                  <c:v>0.43198090692124103</c:v>
                </c:pt>
                <c:pt idx="15">
                  <c:v>0.38705882352941179</c:v>
                </c:pt>
                <c:pt idx="16">
                  <c:v>0.40509259259259256</c:v>
                </c:pt>
                <c:pt idx="17">
                  <c:v>0.41822429906542052</c:v>
                </c:pt>
                <c:pt idx="18">
                  <c:v>0.40274599542334094</c:v>
                </c:pt>
                <c:pt idx="19">
                  <c:v>0.3949771689497717</c:v>
                </c:pt>
                <c:pt idx="20">
                  <c:v>0.43042452830188677</c:v>
                </c:pt>
                <c:pt idx="21">
                  <c:v>0.4484536082474227</c:v>
                </c:pt>
                <c:pt idx="22">
                  <c:v>0.42245989304812831</c:v>
                </c:pt>
                <c:pt idx="23">
                  <c:v>0.39606741573033705</c:v>
                </c:pt>
                <c:pt idx="24">
                  <c:v>0.41815856777493604</c:v>
                </c:pt>
                <c:pt idx="25">
                  <c:v>0.46301020408163263</c:v>
                </c:pt>
                <c:pt idx="26">
                  <c:v>0.42643678160919546</c:v>
                </c:pt>
                <c:pt idx="27">
                  <c:v>0.42136150234741787</c:v>
                </c:pt>
                <c:pt idx="28">
                  <c:v>0.45268542199488487</c:v>
                </c:pt>
                <c:pt idx="29">
                  <c:v>0.42383292383292381</c:v>
                </c:pt>
                <c:pt idx="30">
                  <c:v>0.40706806282722519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5-6845-ACE5-D2A48B227D9C}"/>
            </c:ext>
          </c:extLst>
        </c:ser>
        <c:ser>
          <c:idx val="2"/>
          <c:order val="2"/>
          <c:tx>
            <c:v>With Aux #3</c:v>
          </c:tx>
          <c:spPr>
            <a:ln w="28575" cap="rnd">
              <a:solidFill>
                <a:srgbClr val="E054D8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Width'!$D$33:$AH$33</c:f>
              <c:numCache>
                <c:formatCode>General</c:formatCode>
                <c:ptCount val="31"/>
                <c:pt idx="0">
                  <c:v>0.44915254237288138</c:v>
                </c:pt>
                <c:pt idx="1">
                  <c:v>0.42132505175983437</c:v>
                </c:pt>
                <c:pt idx="2">
                  <c:v>0.4336283185840708</c:v>
                </c:pt>
                <c:pt idx="3">
                  <c:v>0.46296296296296291</c:v>
                </c:pt>
                <c:pt idx="4">
                  <c:v>0.44098712446351934</c:v>
                </c:pt>
                <c:pt idx="5">
                  <c:v>0.4517937219730942</c:v>
                </c:pt>
                <c:pt idx="6">
                  <c:v>0.4582366589327147</c:v>
                </c:pt>
                <c:pt idx="7">
                  <c:v>0.42154566744730687</c:v>
                </c:pt>
                <c:pt idx="8">
                  <c:v>0.41745283018867924</c:v>
                </c:pt>
                <c:pt idx="9">
                  <c:v>0.42111650485436891</c:v>
                </c:pt>
                <c:pt idx="10">
                  <c:v>0.44705882352941173</c:v>
                </c:pt>
                <c:pt idx="11">
                  <c:v>0.4227373068432671</c:v>
                </c:pt>
                <c:pt idx="12">
                  <c:v>0.43096234309623432</c:v>
                </c:pt>
                <c:pt idx="13">
                  <c:v>0.44823788546255511</c:v>
                </c:pt>
                <c:pt idx="14">
                  <c:v>0.41189931350114412</c:v>
                </c:pt>
                <c:pt idx="15">
                  <c:v>0.44953051643192493</c:v>
                </c:pt>
                <c:pt idx="16">
                  <c:v>0.4056818181818182</c:v>
                </c:pt>
                <c:pt idx="17">
                  <c:v>0.40909090909090917</c:v>
                </c:pt>
                <c:pt idx="18">
                  <c:v>0.41220556745182008</c:v>
                </c:pt>
                <c:pt idx="19">
                  <c:v>0.38541666666666669</c:v>
                </c:pt>
                <c:pt idx="20">
                  <c:v>0.39665970772442588</c:v>
                </c:pt>
                <c:pt idx="21">
                  <c:v>0.40241228070175439</c:v>
                </c:pt>
                <c:pt idx="22">
                  <c:v>0.39316239316239321</c:v>
                </c:pt>
                <c:pt idx="23">
                  <c:v>0.41935483870967744</c:v>
                </c:pt>
                <c:pt idx="24">
                  <c:v>0.42532467532467527</c:v>
                </c:pt>
                <c:pt idx="25">
                  <c:v>0.40878378378378372</c:v>
                </c:pt>
                <c:pt idx="26">
                  <c:v>0.44061757719714967</c:v>
                </c:pt>
                <c:pt idx="27">
                  <c:v>0.39027149321266968</c:v>
                </c:pt>
                <c:pt idx="28">
                  <c:v>0.39467849223946783</c:v>
                </c:pt>
                <c:pt idx="29">
                  <c:v>0.42183908045977014</c:v>
                </c:pt>
                <c:pt idx="30">
                  <c:v>0.42344497607655507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5-6845-ACE5-D2A48B227D9C}"/>
            </c:ext>
          </c:extLst>
        </c:ser>
        <c:ser>
          <c:idx val="3"/>
          <c:order val="3"/>
          <c:tx>
            <c:v>No Aux #3</c:v>
          </c:tx>
          <c:spPr>
            <a:ln w="28575" cap="rnd">
              <a:solidFill>
                <a:srgbClr val="879F3B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Width'!$D$13:$AH$13</c:f>
              <c:numCache>
                <c:formatCode>General</c:formatCode>
                <c:ptCount val="31"/>
                <c:pt idx="0">
                  <c:v>0.44857768052516406</c:v>
                </c:pt>
                <c:pt idx="1">
                  <c:v>0.42887029288702921</c:v>
                </c:pt>
                <c:pt idx="2">
                  <c:v>0.39347408829174663</c:v>
                </c:pt>
                <c:pt idx="3">
                  <c:v>0.40226337448559663</c:v>
                </c:pt>
                <c:pt idx="4">
                  <c:v>0.40756302521008403</c:v>
                </c:pt>
                <c:pt idx="5">
                  <c:v>0.38877118644067798</c:v>
                </c:pt>
                <c:pt idx="6">
                  <c:v>0.40732758620689663</c:v>
                </c:pt>
                <c:pt idx="7">
                  <c:v>0.42299349240780909</c:v>
                </c:pt>
                <c:pt idx="8">
                  <c:v>0.40618556701030928</c:v>
                </c:pt>
                <c:pt idx="9">
                  <c:v>0.42033542976939203</c:v>
                </c:pt>
                <c:pt idx="10">
                  <c:v>0.42333333333333328</c:v>
                </c:pt>
                <c:pt idx="11">
                  <c:v>0.42703862660944208</c:v>
                </c:pt>
                <c:pt idx="12">
                  <c:v>0.39189189189189194</c:v>
                </c:pt>
                <c:pt idx="13">
                  <c:v>0.43980582524271844</c:v>
                </c:pt>
                <c:pt idx="14">
                  <c:v>0.43416030534351141</c:v>
                </c:pt>
                <c:pt idx="15">
                  <c:v>0.44959677419354838</c:v>
                </c:pt>
                <c:pt idx="16">
                  <c:v>0.42800000000000005</c:v>
                </c:pt>
                <c:pt idx="17">
                  <c:v>0.45228215767634855</c:v>
                </c:pt>
                <c:pt idx="18">
                  <c:v>0.41317991631799161</c:v>
                </c:pt>
                <c:pt idx="19">
                  <c:v>0.40243902439024393</c:v>
                </c:pt>
                <c:pt idx="20">
                  <c:v>0.40490797546012275</c:v>
                </c:pt>
                <c:pt idx="21">
                  <c:v>0.39980916030534347</c:v>
                </c:pt>
                <c:pt idx="22">
                  <c:v>0.453125</c:v>
                </c:pt>
                <c:pt idx="23">
                  <c:v>0.42641129032258068</c:v>
                </c:pt>
                <c:pt idx="24">
                  <c:v>0.45533980582524264</c:v>
                </c:pt>
                <c:pt idx="25">
                  <c:v>0.44455252918287941</c:v>
                </c:pt>
                <c:pt idx="26">
                  <c:v>0.40173410404624271</c:v>
                </c:pt>
                <c:pt idx="27">
                  <c:v>0.42518939393939392</c:v>
                </c:pt>
                <c:pt idx="28">
                  <c:v>0.41398865784499062</c:v>
                </c:pt>
                <c:pt idx="29">
                  <c:v>0.39493433395872418</c:v>
                </c:pt>
                <c:pt idx="30">
                  <c:v>0.44584139264990325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5-6845-ACE5-D2A48B227D9C}"/>
            </c:ext>
          </c:extLst>
        </c:ser>
        <c:ser>
          <c:idx val="4"/>
          <c:order val="4"/>
          <c:tx>
            <c:v>With Aux #1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Width'!$D$25:$AH$25</c:f>
              <c:numCache>
                <c:formatCode>General</c:formatCode>
                <c:ptCount val="31"/>
                <c:pt idx="0">
                  <c:v>0.37224264705882348</c:v>
                </c:pt>
                <c:pt idx="1">
                  <c:v>0.39171374764595107</c:v>
                </c:pt>
                <c:pt idx="2">
                  <c:v>0.388659793814433</c:v>
                </c:pt>
                <c:pt idx="3">
                  <c:v>0.40567951318458423</c:v>
                </c:pt>
                <c:pt idx="4">
                  <c:v>0.38132295719844361</c:v>
                </c:pt>
                <c:pt idx="5">
                  <c:v>0.36969111969111973</c:v>
                </c:pt>
                <c:pt idx="6">
                  <c:v>0.40325670498084293</c:v>
                </c:pt>
                <c:pt idx="7">
                  <c:v>0.37835420393559932</c:v>
                </c:pt>
                <c:pt idx="8">
                  <c:v>0.39537037037037032</c:v>
                </c:pt>
                <c:pt idx="9">
                  <c:v>0.38640275387263345</c:v>
                </c:pt>
                <c:pt idx="10">
                  <c:v>0.37979094076655046</c:v>
                </c:pt>
                <c:pt idx="11">
                  <c:v>0.35665529010238906</c:v>
                </c:pt>
                <c:pt idx="12">
                  <c:v>0.36437613019891502</c:v>
                </c:pt>
                <c:pt idx="13">
                  <c:v>0.38978494623655913</c:v>
                </c:pt>
                <c:pt idx="14">
                  <c:v>0.3993115318416523</c:v>
                </c:pt>
                <c:pt idx="15">
                  <c:v>0.36818980667838308</c:v>
                </c:pt>
                <c:pt idx="16">
                  <c:v>0.3728813559322034</c:v>
                </c:pt>
                <c:pt idx="17">
                  <c:v>0.37707641196013292</c:v>
                </c:pt>
                <c:pt idx="18">
                  <c:v>0.36739864864864863</c:v>
                </c:pt>
                <c:pt idx="19">
                  <c:v>0.36277873070325894</c:v>
                </c:pt>
                <c:pt idx="20">
                  <c:v>0.41097308488612833</c:v>
                </c:pt>
                <c:pt idx="21">
                  <c:v>0.40643863179074446</c:v>
                </c:pt>
                <c:pt idx="22">
                  <c:v>0.40714285714285708</c:v>
                </c:pt>
                <c:pt idx="23">
                  <c:v>0.3917322834645669</c:v>
                </c:pt>
                <c:pt idx="24">
                  <c:v>0.37176938369781315</c:v>
                </c:pt>
                <c:pt idx="25">
                  <c:v>0.3895348837209302</c:v>
                </c:pt>
                <c:pt idx="26">
                  <c:v>0.39382940108892922</c:v>
                </c:pt>
                <c:pt idx="27">
                  <c:v>0.39165186500888099</c:v>
                </c:pt>
                <c:pt idx="28">
                  <c:v>0.39279437609841833</c:v>
                </c:pt>
                <c:pt idx="29">
                  <c:v>0.38307155322862124</c:v>
                </c:pt>
                <c:pt idx="30">
                  <c:v>0.39553571428571427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5-6845-ACE5-D2A48B227D9C}"/>
            </c:ext>
          </c:extLst>
        </c:ser>
        <c:ser>
          <c:idx val="5"/>
          <c:order val="5"/>
          <c:tx>
            <c:v>With Aux #2</c:v>
          </c:tx>
          <c:spPr>
            <a:ln w="28575" cap="rnd">
              <a:solidFill>
                <a:srgbClr val="D4B2FF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Width'!$D$29:$AH$29</c:f>
              <c:numCache>
                <c:formatCode>General</c:formatCode>
                <c:ptCount val="31"/>
                <c:pt idx="0">
                  <c:v>0.38631578947368422</c:v>
                </c:pt>
                <c:pt idx="1">
                  <c:v>0.41557017543859653</c:v>
                </c:pt>
                <c:pt idx="2">
                  <c:v>0.41416309012875535</c:v>
                </c:pt>
                <c:pt idx="3">
                  <c:v>0.39014373716632439</c:v>
                </c:pt>
                <c:pt idx="4">
                  <c:v>0.37959183673469382</c:v>
                </c:pt>
                <c:pt idx="5">
                  <c:v>0.407621247113164</c:v>
                </c:pt>
                <c:pt idx="6">
                  <c:v>0.4264705882352941</c:v>
                </c:pt>
                <c:pt idx="7">
                  <c:v>0.43451143451143454</c:v>
                </c:pt>
                <c:pt idx="8">
                  <c:v>0.42073170731707316</c:v>
                </c:pt>
                <c:pt idx="9">
                  <c:v>0.43110236220472437</c:v>
                </c:pt>
                <c:pt idx="10">
                  <c:v>0.38476953907815631</c:v>
                </c:pt>
                <c:pt idx="11">
                  <c:v>0.39473684210526322</c:v>
                </c:pt>
                <c:pt idx="12">
                  <c:v>0.39315352697095435</c:v>
                </c:pt>
                <c:pt idx="13">
                  <c:v>0.37068965517241381</c:v>
                </c:pt>
                <c:pt idx="14">
                  <c:v>0.420353982300885</c:v>
                </c:pt>
                <c:pt idx="15">
                  <c:v>0.40208333333333335</c:v>
                </c:pt>
                <c:pt idx="16">
                  <c:v>0.41735537190082644</c:v>
                </c:pt>
                <c:pt idx="17">
                  <c:v>0.39553752535496961</c:v>
                </c:pt>
                <c:pt idx="18">
                  <c:v>0.39517819706498958</c:v>
                </c:pt>
                <c:pt idx="19">
                  <c:v>0.40106382978723404</c:v>
                </c:pt>
                <c:pt idx="20">
                  <c:v>0.37812499999999999</c:v>
                </c:pt>
                <c:pt idx="21">
                  <c:v>0.3714596949891068</c:v>
                </c:pt>
                <c:pt idx="22">
                  <c:v>0.35876288659793815</c:v>
                </c:pt>
                <c:pt idx="23">
                  <c:v>0.37442922374429222</c:v>
                </c:pt>
                <c:pt idx="24">
                  <c:v>0.37238979118329468</c:v>
                </c:pt>
                <c:pt idx="25">
                  <c:v>0.40952380952380951</c:v>
                </c:pt>
                <c:pt idx="26">
                  <c:v>0.36965811965811968</c:v>
                </c:pt>
                <c:pt idx="27">
                  <c:v>0.36917960088691798</c:v>
                </c:pt>
                <c:pt idx="28">
                  <c:v>0.38668224299065418</c:v>
                </c:pt>
                <c:pt idx="29">
                  <c:v>0.40816326530612246</c:v>
                </c:pt>
                <c:pt idx="30">
                  <c:v>0.39484978540772531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5-6845-ACE5-D2A48B227D9C}"/>
            </c:ext>
          </c:extLst>
        </c:ser>
        <c:ser>
          <c:idx val="6"/>
          <c:order val="6"/>
          <c:tx>
            <c:v>With Aux #4</c:v>
          </c:tx>
          <c:spPr>
            <a:ln w="28575" cap="rnd">
              <a:solidFill>
                <a:srgbClr val="9C86FF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Width'!$D$37:$AH$37</c:f>
              <c:numCache>
                <c:formatCode>General</c:formatCode>
                <c:ptCount val="31"/>
                <c:pt idx="0">
                  <c:v>0.42948717948717946</c:v>
                </c:pt>
                <c:pt idx="1">
                  <c:v>0.42494481236203085</c:v>
                </c:pt>
                <c:pt idx="2">
                  <c:v>0.434640522875817</c:v>
                </c:pt>
                <c:pt idx="3">
                  <c:v>0.40421052631578946</c:v>
                </c:pt>
                <c:pt idx="4">
                  <c:v>0.43568464730290457</c:v>
                </c:pt>
                <c:pt idx="5">
                  <c:v>0.41749502982107345</c:v>
                </c:pt>
                <c:pt idx="6">
                  <c:v>0.43394308943089427</c:v>
                </c:pt>
                <c:pt idx="7">
                  <c:v>0.41269841269841273</c:v>
                </c:pt>
                <c:pt idx="8">
                  <c:v>0.40625</c:v>
                </c:pt>
                <c:pt idx="9">
                  <c:v>0.41017964071856283</c:v>
                </c:pt>
                <c:pt idx="10">
                  <c:v>0.43627450980392163</c:v>
                </c:pt>
                <c:pt idx="11">
                  <c:v>0.40448343079922033</c:v>
                </c:pt>
                <c:pt idx="12">
                  <c:v>0.44783464566929132</c:v>
                </c:pt>
                <c:pt idx="13">
                  <c:v>0.41616161616161618</c:v>
                </c:pt>
                <c:pt idx="14">
                  <c:v>0.44250513347022591</c:v>
                </c:pt>
                <c:pt idx="15">
                  <c:v>0.44202898550724634</c:v>
                </c:pt>
                <c:pt idx="16">
                  <c:v>0.4153543307086614</c:v>
                </c:pt>
                <c:pt idx="17">
                  <c:v>0.42658730158730157</c:v>
                </c:pt>
                <c:pt idx="18">
                  <c:v>0.41980198019801984</c:v>
                </c:pt>
                <c:pt idx="19">
                  <c:v>0.41326530612244894</c:v>
                </c:pt>
                <c:pt idx="20">
                  <c:v>0.41913214990138065</c:v>
                </c:pt>
                <c:pt idx="21">
                  <c:v>0.41446028513238292</c:v>
                </c:pt>
                <c:pt idx="22">
                  <c:v>0.4423459244532803</c:v>
                </c:pt>
                <c:pt idx="23">
                  <c:v>0.41603053435114495</c:v>
                </c:pt>
                <c:pt idx="24">
                  <c:v>0.41359223300970871</c:v>
                </c:pt>
                <c:pt idx="25">
                  <c:v>0.41064257028112444</c:v>
                </c:pt>
                <c:pt idx="26">
                  <c:v>0.42886597938144333</c:v>
                </c:pt>
                <c:pt idx="27">
                  <c:v>0.43623481781376522</c:v>
                </c:pt>
                <c:pt idx="28">
                  <c:v>0.44489795918367347</c:v>
                </c:pt>
                <c:pt idx="29">
                  <c:v>0.42914171656686634</c:v>
                </c:pt>
                <c:pt idx="30">
                  <c:v>0.41299999999999998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3E4C-9427-7936468CE773}"/>
            </c:ext>
          </c:extLst>
        </c:ser>
        <c:ser>
          <c:idx val="7"/>
          <c:order val="7"/>
          <c:tx>
            <c:v>With Aux #5</c:v>
          </c:tx>
          <c:spPr>
            <a:ln w="28575" cap="rnd">
              <a:solidFill>
                <a:srgbClr val="7158FF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Width'!$D$41:$AH$41</c:f>
              <c:numCache>
                <c:formatCode>General</c:formatCode>
                <c:ptCount val="31"/>
                <c:pt idx="0">
                  <c:v>0.40273037542662121</c:v>
                </c:pt>
                <c:pt idx="1">
                  <c:v>0.38964843749999994</c:v>
                </c:pt>
                <c:pt idx="2">
                  <c:v>0.40289256198347106</c:v>
                </c:pt>
                <c:pt idx="3">
                  <c:v>0.40269151138716353</c:v>
                </c:pt>
                <c:pt idx="4">
                  <c:v>0.40326086956521739</c:v>
                </c:pt>
                <c:pt idx="5">
                  <c:v>0.39501039501039503</c:v>
                </c:pt>
                <c:pt idx="6">
                  <c:v>0.3903508771929825</c:v>
                </c:pt>
                <c:pt idx="7">
                  <c:v>0.40732265446224258</c:v>
                </c:pt>
                <c:pt idx="8">
                  <c:v>0.42780172413793105</c:v>
                </c:pt>
                <c:pt idx="9">
                  <c:v>0.41067538126361658</c:v>
                </c:pt>
                <c:pt idx="10">
                  <c:v>0.44551282051282054</c:v>
                </c:pt>
                <c:pt idx="11">
                  <c:v>0.43197278911564618</c:v>
                </c:pt>
                <c:pt idx="12">
                  <c:v>0.40393013100436681</c:v>
                </c:pt>
                <c:pt idx="13">
                  <c:v>0.40149892933618847</c:v>
                </c:pt>
                <c:pt idx="14">
                  <c:v>0.388412017167382</c:v>
                </c:pt>
                <c:pt idx="15">
                  <c:v>0.3834355828220859</c:v>
                </c:pt>
                <c:pt idx="16">
                  <c:v>0.3901209677419355</c:v>
                </c:pt>
                <c:pt idx="17">
                  <c:v>0.38469387755102036</c:v>
                </c:pt>
                <c:pt idx="18">
                  <c:v>0.41333333333333333</c:v>
                </c:pt>
                <c:pt idx="19">
                  <c:v>0.40759753593429154</c:v>
                </c:pt>
                <c:pt idx="20">
                  <c:v>0.44213973799126632</c:v>
                </c:pt>
                <c:pt idx="21">
                  <c:v>0.44004065040650409</c:v>
                </c:pt>
                <c:pt idx="22">
                  <c:v>0.43271221532091092</c:v>
                </c:pt>
                <c:pt idx="23">
                  <c:v>0.462890625</c:v>
                </c:pt>
                <c:pt idx="24">
                  <c:v>0.43392504930966469</c:v>
                </c:pt>
                <c:pt idx="25">
                  <c:v>0.455188679245283</c:v>
                </c:pt>
                <c:pt idx="26">
                  <c:v>0.39410480349344978</c:v>
                </c:pt>
                <c:pt idx="27">
                  <c:v>0.39956331877729256</c:v>
                </c:pt>
                <c:pt idx="28">
                  <c:v>0.4054347826086957</c:v>
                </c:pt>
                <c:pt idx="29">
                  <c:v>0.40101010101010098</c:v>
                </c:pt>
                <c:pt idx="30">
                  <c:v>0.43013100436681223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1-ED48-95D9-F0BCA9D9821D}"/>
            </c:ext>
          </c:extLst>
        </c:ser>
        <c:ser>
          <c:idx val="8"/>
          <c:order val="8"/>
          <c:tx>
            <c:v>No Aux #4</c:v>
          </c:tx>
          <c:spPr>
            <a:ln w="28575" cap="rnd">
              <a:solidFill>
                <a:srgbClr val="BEE10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Width'!$D$17:$AH$17</c:f>
              <c:numCache>
                <c:formatCode>General</c:formatCode>
                <c:ptCount val="31"/>
                <c:pt idx="0">
                  <c:v>0.36290322580645162</c:v>
                </c:pt>
                <c:pt idx="1">
                  <c:v>0.38562091503267976</c:v>
                </c:pt>
                <c:pt idx="2">
                  <c:v>0.35813953488372097</c:v>
                </c:pt>
                <c:pt idx="3">
                  <c:v>0.407673860911271</c:v>
                </c:pt>
                <c:pt idx="4">
                  <c:v>0.38402625820568925</c:v>
                </c:pt>
                <c:pt idx="5">
                  <c:v>0.37444444444444447</c:v>
                </c:pt>
                <c:pt idx="6">
                  <c:v>0.36873508353221951</c:v>
                </c:pt>
                <c:pt idx="7">
                  <c:v>0.38701923076923073</c:v>
                </c:pt>
                <c:pt idx="8">
                  <c:v>0.37729357798165136</c:v>
                </c:pt>
                <c:pt idx="9">
                  <c:v>0.35156249999999994</c:v>
                </c:pt>
                <c:pt idx="10">
                  <c:v>0.37692307692307692</c:v>
                </c:pt>
                <c:pt idx="11">
                  <c:v>0.34814814814814815</c:v>
                </c:pt>
                <c:pt idx="12">
                  <c:v>0.38250652741514363</c:v>
                </c:pt>
                <c:pt idx="13">
                  <c:v>0.3529411764705882</c:v>
                </c:pt>
                <c:pt idx="14">
                  <c:v>0.39140811455847252</c:v>
                </c:pt>
                <c:pt idx="15">
                  <c:v>0.38902743142144641</c:v>
                </c:pt>
                <c:pt idx="16">
                  <c:v>0.36244019138755984</c:v>
                </c:pt>
                <c:pt idx="17">
                  <c:v>0.3468468468468468</c:v>
                </c:pt>
                <c:pt idx="18">
                  <c:v>0.39222222222222225</c:v>
                </c:pt>
                <c:pt idx="19">
                  <c:v>0.3712984054669704</c:v>
                </c:pt>
                <c:pt idx="20">
                  <c:v>0.375</c:v>
                </c:pt>
                <c:pt idx="21">
                  <c:v>0.40268456375838929</c:v>
                </c:pt>
                <c:pt idx="22">
                  <c:v>0.40212264150943394</c:v>
                </c:pt>
                <c:pt idx="23">
                  <c:v>0.35465116279069769</c:v>
                </c:pt>
                <c:pt idx="24">
                  <c:v>0.34324942791762014</c:v>
                </c:pt>
                <c:pt idx="25">
                  <c:v>0.37752808988764042</c:v>
                </c:pt>
                <c:pt idx="26">
                  <c:v>0.37794432548179874</c:v>
                </c:pt>
                <c:pt idx="27">
                  <c:v>0.36337209302325579</c:v>
                </c:pt>
                <c:pt idx="28">
                  <c:v>0.39451476793248946</c:v>
                </c:pt>
                <c:pt idx="29">
                  <c:v>0.36618257261410792</c:v>
                </c:pt>
                <c:pt idx="30">
                  <c:v>0.38478260869565223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1-ED48-95D9-F0BCA9D9821D}"/>
            </c:ext>
          </c:extLst>
        </c:ser>
        <c:ser>
          <c:idx val="9"/>
          <c:order val="9"/>
          <c:tx>
            <c:v>No Aux #5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Width'!$D$21:$AH$21</c:f>
              <c:numCache>
                <c:formatCode>General</c:formatCode>
                <c:ptCount val="31"/>
                <c:pt idx="0">
                  <c:v>0.40789473684210525</c:v>
                </c:pt>
                <c:pt idx="1">
                  <c:v>0.41020408163265298</c:v>
                </c:pt>
                <c:pt idx="2">
                  <c:v>0.43133047210300424</c:v>
                </c:pt>
                <c:pt idx="3">
                  <c:v>0.43318485523385297</c:v>
                </c:pt>
                <c:pt idx="4">
                  <c:v>0.43534482758620691</c:v>
                </c:pt>
                <c:pt idx="5">
                  <c:v>0.40081799591002049</c:v>
                </c:pt>
                <c:pt idx="6">
                  <c:v>0.40319361277445109</c:v>
                </c:pt>
                <c:pt idx="7">
                  <c:v>0.39915074309978765</c:v>
                </c:pt>
                <c:pt idx="8">
                  <c:v>0.43640350877192985</c:v>
                </c:pt>
                <c:pt idx="9">
                  <c:v>0.38427947598253276</c:v>
                </c:pt>
                <c:pt idx="10">
                  <c:v>0.42013129102844637</c:v>
                </c:pt>
                <c:pt idx="11">
                  <c:v>0.39479166666666671</c:v>
                </c:pt>
                <c:pt idx="12">
                  <c:v>0.39808917197452232</c:v>
                </c:pt>
                <c:pt idx="13">
                  <c:v>0.40987124463519309</c:v>
                </c:pt>
                <c:pt idx="14">
                  <c:v>0.38719512195121952</c:v>
                </c:pt>
                <c:pt idx="15">
                  <c:v>0.4049586776859504</c:v>
                </c:pt>
                <c:pt idx="16">
                  <c:v>0.4153225806451612</c:v>
                </c:pt>
                <c:pt idx="17">
                  <c:v>0.35940594059405939</c:v>
                </c:pt>
                <c:pt idx="18">
                  <c:v>0.38276553106212424</c:v>
                </c:pt>
                <c:pt idx="19">
                  <c:v>0.40496760259179265</c:v>
                </c:pt>
                <c:pt idx="20">
                  <c:v>0.37295081967213112</c:v>
                </c:pt>
                <c:pt idx="21">
                  <c:v>0.394291754756871</c:v>
                </c:pt>
                <c:pt idx="22">
                  <c:v>0.38469601677148851</c:v>
                </c:pt>
                <c:pt idx="23">
                  <c:v>0.37882096069868992</c:v>
                </c:pt>
                <c:pt idx="24">
                  <c:v>0.40511727078891252</c:v>
                </c:pt>
                <c:pt idx="25">
                  <c:v>0.39255319148936174</c:v>
                </c:pt>
                <c:pt idx="26">
                  <c:v>0.37931034482758624</c:v>
                </c:pt>
                <c:pt idx="27">
                  <c:v>0.38508064516129037</c:v>
                </c:pt>
                <c:pt idx="28">
                  <c:v>0.39293139293139301</c:v>
                </c:pt>
                <c:pt idx="29">
                  <c:v>0.39532520325203252</c:v>
                </c:pt>
                <c:pt idx="30">
                  <c:v>0.3970588235294118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51-ED48-95D9-F0BCA9D9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84432"/>
        <c:axId val="210810736"/>
      </c:lineChart>
      <c:catAx>
        <c:axId val="211084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10736"/>
        <c:crosses val="autoZero"/>
        <c:auto val="1"/>
        <c:lblAlgn val="ctr"/>
        <c:lblOffset val="100"/>
        <c:noMultiLvlLbl val="0"/>
      </c:catAx>
      <c:valAx>
        <c:axId val="210810736"/>
        <c:scaling>
          <c:orientation val="minMax"/>
          <c:max val="0.55000000000000004"/>
          <c:min val="0.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8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Aux Avg</c:v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Width'!$C$84:$AG$84</c:f>
              <c:numCache>
                <c:formatCode>General</c:formatCode>
                <c:ptCount val="31"/>
                <c:pt idx="0">
                  <c:v>0</c:v>
                </c:pt>
                <c:pt idx="1">
                  <c:v>3.2108172857333917E-3</c:v>
                </c:pt>
                <c:pt idx="2">
                  <c:v>-3.6693623438960321E-3</c:v>
                </c:pt>
                <c:pt idx="3">
                  <c:v>1.3986229797491933E-2</c:v>
                </c:pt>
                <c:pt idx="4">
                  <c:v>2.5461869194398635E-5</c:v>
                </c:pt>
                <c:pt idx="5">
                  <c:v>-1.1807578348115466E-2</c:v>
                </c:pt>
                <c:pt idx="6">
                  <c:v>-5.3523798316879034E-3</c:v>
                </c:pt>
                <c:pt idx="7">
                  <c:v>4.1540127194923167E-3</c:v>
                </c:pt>
                <c:pt idx="8">
                  <c:v>-1.1932904634759833E-2</c:v>
                </c:pt>
                <c:pt idx="9">
                  <c:v>-2.2083946788452956E-2</c:v>
                </c:pt>
                <c:pt idx="10">
                  <c:v>-9.7469921220010077E-3</c:v>
                </c:pt>
                <c:pt idx="11">
                  <c:v>-2.1882766821066778E-2</c:v>
                </c:pt>
                <c:pt idx="12">
                  <c:v>-2.1816057170710002E-2</c:v>
                </c:pt>
                <c:pt idx="13">
                  <c:v>-1.1364657393094635E-2</c:v>
                </c:pt>
                <c:pt idx="14">
                  <c:v>-5.4265151470056392E-3</c:v>
                </c:pt>
                <c:pt idx="15">
                  <c:v>-6.2025500782662115E-3</c:v>
                </c:pt>
                <c:pt idx="16">
                  <c:v>-8.2556398239142965E-3</c:v>
                </c:pt>
                <c:pt idx="17">
                  <c:v>-1.1396992201524736E-2</c:v>
                </c:pt>
                <c:pt idx="18">
                  <c:v>-1.2328503278491753E-2</c:v>
                </c:pt>
                <c:pt idx="19">
                  <c:v>-1.4469791689807953E-2</c:v>
                </c:pt>
                <c:pt idx="20">
                  <c:v>-1.7514760827720278E-2</c:v>
                </c:pt>
                <c:pt idx="21">
                  <c:v>-3.8665485272502687E-3</c:v>
                </c:pt>
                <c:pt idx="22">
                  <c:v>4.6421188948880809E-4</c:v>
                </c:pt>
                <c:pt idx="23">
                  <c:v>-2.0610654942945804E-2</c:v>
                </c:pt>
                <c:pt idx="24">
                  <c:v>-8.7695751386992933E-3</c:v>
                </c:pt>
                <c:pt idx="25">
                  <c:v>1.3380524832186802E-2</c:v>
                </c:pt>
                <c:pt idx="26">
                  <c:v>-1.381122966952102E-2</c:v>
                </c:pt>
                <c:pt idx="27">
                  <c:v>-9.2573197561183432E-3</c:v>
                </c:pt>
                <c:pt idx="28">
                  <c:v>7.2679709699494995E-3</c:v>
                </c:pt>
                <c:pt idx="29">
                  <c:v>-6.7210192883492507E-3</c:v>
                </c:pt>
                <c:pt idx="30">
                  <c:v>1.0588314981392899E-3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E-D64F-B5C0-0E248C5BF47D}"/>
            </c:ext>
          </c:extLst>
        </c:ser>
        <c:ser>
          <c:idx val="1"/>
          <c:order val="1"/>
          <c:tx>
            <c:v>No Aux Upper Dev</c:v>
          </c:tx>
          <c:spPr>
            <a:ln w="28575" cap="rnd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Width'!$C$86:$AG$86</c:f>
              <c:numCache>
                <c:formatCode>General</c:formatCode>
                <c:ptCount val="31"/>
                <c:pt idx="0">
                  <c:v>0</c:v>
                </c:pt>
                <c:pt idx="1">
                  <c:v>1.8471087013973899E-2</c:v>
                </c:pt>
                <c:pt idx="2">
                  <c:v>4.0024717557041747E-2</c:v>
                </c:pt>
                <c:pt idx="3">
                  <c:v>5.5769332771236343E-2</c:v>
                </c:pt>
                <c:pt idx="4">
                  <c:v>2.8815805224930168E-2</c:v>
                </c:pt>
                <c:pt idx="5">
                  <c:v>1.6156099479819268E-2</c:v>
                </c:pt>
                <c:pt idx="6">
                  <c:v>1.5551406663022151E-2</c:v>
                </c:pt>
                <c:pt idx="7">
                  <c:v>2.8877860655894025E-2</c:v>
                </c:pt>
                <c:pt idx="8">
                  <c:v>1.9354405503565406E-2</c:v>
                </c:pt>
                <c:pt idx="9">
                  <c:v>-1.5045218664929409E-2</c:v>
                </c:pt>
                <c:pt idx="10">
                  <c:v>1.3970682202172324E-2</c:v>
                </c:pt>
                <c:pt idx="11">
                  <c:v>-1.0313021938232815E-2</c:v>
                </c:pt>
                <c:pt idx="12">
                  <c:v>7.0797212097670481E-3</c:v>
                </c:pt>
                <c:pt idx="13">
                  <c:v>1.9823800897299411E-4</c:v>
                </c:pt>
                <c:pt idx="14">
                  <c:v>3.1268576773671022E-2</c:v>
                </c:pt>
                <c:pt idx="15">
                  <c:v>1.9119685015891029E-2</c:v>
                </c:pt>
                <c:pt idx="16">
                  <c:v>1.0300460291964283E-2</c:v>
                </c:pt>
                <c:pt idx="17">
                  <c:v>1.4261609891798342E-2</c:v>
                </c:pt>
                <c:pt idx="18">
                  <c:v>1.6070658823649629E-2</c:v>
                </c:pt>
                <c:pt idx="19">
                  <c:v>7.7761902022088839E-3</c:v>
                </c:pt>
                <c:pt idx="20">
                  <c:v>1.9944588203549336E-2</c:v>
                </c:pt>
                <c:pt idx="21">
                  <c:v>4.3036089587828959E-2</c:v>
                </c:pt>
                <c:pt idx="22">
                  <c:v>3.3957877032324862E-2</c:v>
                </c:pt>
                <c:pt idx="23">
                  <c:v>-4.8053015904943389E-3</c:v>
                </c:pt>
                <c:pt idx="24">
                  <c:v>1.7529824743409288E-2</c:v>
                </c:pt>
                <c:pt idx="25">
                  <c:v>4.4258679885177107E-2</c:v>
                </c:pt>
                <c:pt idx="26">
                  <c:v>1.9502909121244905E-2</c:v>
                </c:pt>
                <c:pt idx="27">
                  <c:v>1.1570802109370214E-2</c:v>
                </c:pt>
                <c:pt idx="28">
                  <c:v>4.3048163070646746E-2</c:v>
                </c:pt>
                <c:pt idx="29">
                  <c:v>2.2816586843496502E-2</c:v>
                </c:pt>
                <c:pt idx="30">
                  <c:v>1.534660617000138E-2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E-D64F-B5C0-0E248C5BF47D}"/>
            </c:ext>
          </c:extLst>
        </c:ser>
        <c:ser>
          <c:idx val="2"/>
          <c:order val="2"/>
          <c:tx>
            <c:v>No Aux Lower Dev</c:v>
          </c:tx>
          <c:spPr>
            <a:ln w="28575" cap="rnd">
              <a:solidFill>
                <a:srgbClr val="00B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Width'!$C$87:$AG$87</c:f>
              <c:numCache>
                <c:formatCode>General</c:formatCode>
                <c:ptCount val="31"/>
                <c:pt idx="0">
                  <c:v>0</c:v>
                </c:pt>
                <c:pt idx="1">
                  <c:v>-1.2049452442507116E-2</c:v>
                </c:pt>
                <c:pt idx="2">
                  <c:v>-4.7363442244833812E-2</c:v>
                </c:pt>
                <c:pt idx="3">
                  <c:v>-2.7796873176252474E-2</c:v>
                </c:pt>
                <c:pt idx="4">
                  <c:v>-2.8764881486541372E-2</c:v>
                </c:pt>
                <c:pt idx="5">
                  <c:v>-3.97712561760502E-2</c:v>
                </c:pt>
                <c:pt idx="6">
                  <c:v>-2.6256166326397958E-2</c:v>
                </c:pt>
                <c:pt idx="7">
                  <c:v>-2.0569835216909388E-2</c:v>
                </c:pt>
                <c:pt idx="8">
                  <c:v>-4.3220214773085075E-2</c:v>
                </c:pt>
                <c:pt idx="9">
                  <c:v>-2.9122674911976502E-2</c:v>
                </c:pt>
                <c:pt idx="10">
                  <c:v>-3.3464666446174338E-2</c:v>
                </c:pt>
                <c:pt idx="11">
                  <c:v>-3.3452511703900741E-2</c:v>
                </c:pt>
                <c:pt idx="12">
                  <c:v>-5.0711835551187051E-2</c:v>
                </c:pt>
                <c:pt idx="13">
                  <c:v>-2.2927552795162266E-2</c:v>
                </c:pt>
                <c:pt idx="14">
                  <c:v>-4.2121607067682296E-2</c:v>
                </c:pt>
                <c:pt idx="15">
                  <c:v>-3.152478517242345E-2</c:v>
                </c:pt>
                <c:pt idx="16">
                  <c:v>-2.6811739939792877E-2</c:v>
                </c:pt>
                <c:pt idx="17">
                  <c:v>-3.705559429484781E-2</c:v>
                </c:pt>
                <c:pt idx="18">
                  <c:v>-4.0727665380633139E-2</c:v>
                </c:pt>
                <c:pt idx="19">
                  <c:v>-3.671577358182479E-2</c:v>
                </c:pt>
                <c:pt idx="20">
                  <c:v>-5.4974109858989893E-2</c:v>
                </c:pt>
                <c:pt idx="21">
                  <c:v>-5.0769186642329496E-2</c:v>
                </c:pt>
                <c:pt idx="22">
                  <c:v>-3.3029453253347246E-2</c:v>
                </c:pt>
                <c:pt idx="23">
                  <c:v>-3.6416008295397269E-2</c:v>
                </c:pt>
                <c:pt idx="24">
                  <c:v>-3.5068975020807872E-2</c:v>
                </c:pt>
                <c:pt idx="25">
                  <c:v>-1.7497630220803501E-2</c:v>
                </c:pt>
                <c:pt idx="26">
                  <c:v>-4.7125368460286948E-2</c:v>
                </c:pt>
                <c:pt idx="27">
                  <c:v>-3.0085441621606902E-2</c:v>
                </c:pt>
                <c:pt idx="28">
                  <c:v>-2.8512221130747743E-2</c:v>
                </c:pt>
                <c:pt idx="29">
                  <c:v>-3.6258625420195006E-2</c:v>
                </c:pt>
                <c:pt idx="30">
                  <c:v>-1.32289431737228E-2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0E-D64F-B5C0-0E248C5BF47D}"/>
            </c:ext>
          </c:extLst>
        </c:ser>
        <c:ser>
          <c:idx val="3"/>
          <c:order val="3"/>
          <c:tx>
            <c:v>With Aux Avg</c:v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Width'!$C$95:$AG$95</c:f>
              <c:numCache>
                <c:formatCode>General</c:formatCode>
                <c:ptCount val="31"/>
                <c:pt idx="0">
                  <c:v>0</c:v>
                </c:pt>
                <c:pt idx="1">
                  <c:v>6.5473817744460261E-4</c:v>
                </c:pt>
                <c:pt idx="2">
                  <c:v>6.8111507134714921E-3</c:v>
                </c:pt>
                <c:pt idx="3">
                  <c:v>5.1519434395269513E-3</c:v>
                </c:pt>
                <c:pt idx="4">
                  <c:v>1.8378028911779641E-4</c:v>
                </c:pt>
                <c:pt idx="5">
                  <c:v>3.3659595793132934E-4</c:v>
                </c:pt>
                <c:pt idx="6">
                  <c:v>1.4465876990707749E-2</c:v>
                </c:pt>
                <c:pt idx="7">
                  <c:v>2.9007678471612564E-3</c:v>
                </c:pt>
                <c:pt idx="8">
                  <c:v>5.5356196389727995E-3</c:v>
                </c:pt>
                <c:pt idx="9">
                  <c:v>3.9096218189432763E-3</c:v>
                </c:pt>
                <c:pt idx="10">
                  <c:v>1.0695619974334181E-2</c:v>
                </c:pt>
                <c:pt idx="11">
                  <c:v>-5.8685749706807733E-3</c:v>
                </c:pt>
                <c:pt idx="12">
                  <c:v>6.5648624114411633E-5</c:v>
                </c:pt>
                <c:pt idx="13">
                  <c:v>-2.7111002899714133E-3</c:v>
                </c:pt>
                <c:pt idx="14">
                  <c:v>4.510688892419912E-3</c:v>
                </c:pt>
                <c:pt idx="15">
                  <c:v>1.0679381907567676E-3</c:v>
                </c:pt>
                <c:pt idx="16">
                  <c:v>-7.7069378707489648E-3</c:v>
                </c:pt>
                <c:pt idx="17">
                  <c:v>-9.388501654971227E-3</c:v>
                </c:pt>
                <c:pt idx="18">
                  <c:v>-6.4021614244756612E-3</c:v>
                </c:pt>
                <c:pt idx="19">
                  <c:v>-1.3961292921057921E-2</c:v>
                </c:pt>
                <c:pt idx="20">
                  <c:v>1.4202293368022812E-3</c:v>
                </c:pt>
                <c:pt idx="21">
                  <c:v>-1.0233981597394192E-3</c:v>
                </c:pt>
                <c:pt idx="22">
                  <c:v>-1.1604514283620193E-3</c:v>
                </c:pt>
                <c:pt idx="23">
                  <c:v>4.9017942900983491E-3</c:v>
                </c:pt>
                <c:pt idx="24">
                  <c:v>-4.5854802588066509E-3</c:v>
                </c:pt>
                <c:pt idx="25">
                  <c:v>6.7490385471482232E-3</c:v>
                </c:pt>
                <c:pt idx="26">
                  <c:v>-2.5705306000196161E-3</c:v>
                </c:pt>
                <c:pt idx="27">
                  <c:v>-1.0605487623932663E-2</c:v>
                </c:pt>
                <c:pt idx="28">
                  <c:v>-3.0881361396560502E-3</c:v>
                </c:pt>
                <c:pt idx="29">
                  <c:v>6.5943655045828107E-4</c:v>
                </c:pt>
                <c:pt idx="30">
                  <c:v>3.4065892635234186E-3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0E-D64F-B5C0-0E248C5BF47D}"/>
            </c:ext>
          </c:extLst>
        </c:ser>
        <c:ser>
          <c:idx val="4"/>
          <c:order val="4"/>
          <c:tx>
            <c:v>With Aux Upper Dev</c:v>
          </c:tx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Width'!$C$97:$AG$97</c:f>
              <c:numCache>
                <c:formatCode>General</c:formatCode>
                <c:ptCount val="31"/>
                <c:pt idx="0">
                  <c:v>0</c:v>
                </c:pt>
                <c:pt idx="1">
                  <c:v>2.4101160498813289E-2</c:v>
                </c:pt>
                <c:pt idx="2">
                  <c:v>2.3247549102158552E-2</c:v>
                </c:pt>
                <c:pt idx="3">
                  <c:v>2.6538872956550087E-2</c:v>
                </c:pt>
                <c:pt idx="4">
                  <c:v>7.8136357544442425E-3</c:v>
                </c:pt>
                <c:pt idx="5">
                  <c:v>1.3281207905215734E-2</c:v>
                </c:pt>
                <c:pt idx="6">
                  <c:v>3.5582221077931526E-2</c:v>
                </c:pt>
                <c:pt idx="7">
                  <c:v>3.1983367102266486E-2</c:v>
                </c:pt>
                <c:pt idx="8">
                  <c:v>3.6111518448027465E-2</c:v>
                </c:pt>
                <c:pt idx="9">
                  <c:v>3.2857176028782978E-2</c:v>
                </c:pt>
                <c:pt idx="10">
                  <c:v>2.9190046932100588E-2</c:v>
                </c:pt>
                <c:pt idx="11">
                  <c:v>1.8213315726865763E-2</c:v>
                </c:pt>
                <c:pt idx="12">
                  <c:v>1.4008097040315909E-2</c:v>
                </c:pt>
                <c:pt idx="13">
                  <c:v>1.0471100819971834E-2</c:v>
                </c:pt>
                <c:pt idx="14">
                  <c:v>3.4309502180122499E-2</c:v>
                </c:pt>
                <c:pt idx="15">
                  <c:v>1.5113108881293332E-2</c:v>
                </c:pt>
                <c:pt idx="16">
                  <c:v>1.9289902722221003E-2</c:v>
                </c:pt>
                <c:pt idx="17">
                  <c:v>1.0651114657650056E-2</c:v>
                </c:pt>
                <c:pt idx="18">
                  <c:v>1.275751623360853E-2</c:v>
                </c:pt>
                <c:pt idx="19">
                  <c:v>1.6376728539825657E-2</c:v>
                </c:pt>
                <c:pt idx="20">
                  <c:v>4.0062410869927075E-2</c:v>
                </c:pt>
                <c:pt idx="21">
                  <c:v>3.4988226457402571E-2</c:v>
                </c:pt>
                <c:pt idx="22">
                  <c:v>3.8112977048678325E-2</c:v>
                </c:pt>
                <c:pt idx="23">
                  <c:v>4.0571243775629845E-2</c:v>
                </c:pt>
                <c:pt idx="24">
                  <c:v>1.7108692408244752E-2</c:v>
                </c:pt>
                <c:pt idx="25">
                  <c:v>4.3308974414692038E-2</c:v>
                </c:pt>
                <c:pt idx="26">
                  <c:v>1.2075798178117114E-2</c:v>
                </c:pt>
                <c:pt idx="27">
                  <c:v>1.9521425937785039E-2</c:v>
                </c:pt>
                <c:pt idx="28">
                  <c:v>2.6857869510554459E-2</c:v>
                </c:pt>
                <c:pt idx="29">
                  <c:v>1.8972731015404223E-2</c:v>
                </c:pt>
                <c:pt idx="30">
                  <c:v>2.7075515802487096E-2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0E-D64F-B5C0-0E248C5BF47D}"/>
            </c:ext>
          </c:extLst>
        </c:ser>
        <c:ser>
          <c:idx val="5"/>
          <c:order val="5"/>
          <c:tx>
            <c:v>With Aux Lower Dev</c:v>
          </c:tx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'Pole to Equator Width'!$C$98:$AG$98</c:f>
              <c:numCache>
                <c:formatCode>General</c:formatCode>
                <c:ptCount val="31"/>
                <c:pt idx="0">
                  <c:v>0</c:v>
                </c:pt>
                <c:pt idx="1">
                  <c:v>-2.2791684143924084E-2</c:v>
                </c:pt>
                <c:pt idx="2">
                  <c:v>-9.6252476752155675E-3</c:v>
                </c:pt>
                <c:pt idx="3">
                  <c:v>-1.6234986077496183E-2</c:v>
                </c:pt>
                <c:pt idx="4">
                  <c:v>-7.44607517620865E-3</c:v>
                </c:pt>
                <c:pt idx="5">
                  <c:v>-1.2608015989353074E-2</c:v>
                </c:pt>
                <c:pt idx="6">
                  <c:v>-6.6504670965160263E-3</c:v>
                </c:pt>
                <c:pt idx="7">
                  <c:v>-2.6181831407943969E-2</c:v>
                </c:pt>
                <c:pt idx="8">
                  <c:v>-2.5040279170081864E-2</c:v>
                </c:pt>
                <c:pt idx="9">
                  <c:v>-2.5037932390896425E-2</c:v>
                </c:pt>
                <c:pt idx="10">
                  <c:v>-7.7988069834322282E-3</c:v>
                </c:pt>
                <c:pt idx="11">
                  <c:v>-2.9950465668227309E-2</c:v>
                </c:pt>
                <c:pt idx="12">
                  <c:v>-1.3876799792087087E-2</c:v>
                </c:pt>
                <c:pt idx="13">
                  <c:v>-1.5893301399914659E-2</c:v>
                </c:pt>
                <c:pt idx="14">
                  <c:v>-2.5288124395282673E-2</c:v>
                </c:pt>
                <c:pt idx="15">
                  <c:v>-1.2977232499779797E-2</c:v>
                </c:pt>
                <c:pt idx="16">
                  <c:v>-3.4703778463718936E-2</c:v>
                </c:pt>
                <c:pt idx="17">
                  <c:v>-2.942811796759251E-2</c:v>
                </c:pt>
                <c:pt idx="18">
                  <c:v>-2.5561839082559851E-2</c:v>
                </c:pt>
                <c:pt idx="19">
                  <c:v>-4.4299314381941499E-2</c:v>
                </c:pt>
                <c:pt idx="20">
                  <c:v>-3.7221952196322509E-2</c:v>
                </c:pt>
                <c:pt idx="21">
                  <c:v>-3.7035022776881407E-2</c:v>
                </c:pt>
                <c:pt idx="22">
                  <c:v>-4.0433879905402363E-2</c:v>
                </c:pt>
                <c:pt idx="23">
                  <c:v>-3.0767655195433147E-2</c:v>
                </c:pt>
                <c:pt idx="24">
                  <c:v>-2.6279652925858057E-2</c:v>
                </c:pt>
                <c:pt idx="25">
                  <c:v>-2.9810897320395595E-2</c:v>
                </c:pt>
                <c:pt idx="26">
                  <c:v>-1.7216859378156348E-2</c:v>
                </c:pt>
                <c:pt idx="27">
                  <c:v>-4.0732401185650365E-2</c:v>
                </c:pt>
                <c:pt idx="28">
                  <c:v>-3.3034141789866557E-2</c:v>
                </c:pt>
                <c:pt idx="29">
                  <c:v>-1.7653857914487658E-2</c:v>
                </c:pt>
                <c:pt idx="30">
                  <c:v>-2.0262337275440256E-2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20E-D64F-B5C0-0E248C5BF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637376"/>
        <c:axId val="674632528"/>
      </c:lineChart>
      <c:catAx>
        <c:axId val="63563737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632528"/>
        <c:crosses val="autoZero"/>
        <c:auto val="1"/>
        <c:lblAlgn val="ctr"/>
        <c:lblOffset val="100"/>
        <c:noMultiLvlLbl val="0"/>
      </c:catAx>
      <c:valAx>
        <c:axId val="674632528"/>
        <c:scaling>
          <c:orientation val="minMax"/>
          <c:max val="0.2"/>
          <c:min val="-0.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3737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17</xdr:row>
      <xdr:rowOff>158750</xdr:rowOff>
    </xdr:from>
    <xdr:to>
      <xdr:col>11</xdr:col>
      <xdr:colOff>762000</xdr:colOff>
      <xdr:row>42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8D08DB-A89C-A247-8981-69176E6A8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66</xdr:row>
      <xdr:rowOff>88900</xdr:rowOff>
    </xdr:from>
    <xdr:to>
      <xdr:col>11</xdr:col>
      <xdr:colOff>762000</xdr:colOff>
      <xdr:row>94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07F218-70B1-7343-A417-41027F7E7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50</xdr:row>
      <xdr:rowOff>82550</xdr:rowOff>
    </xdr:from>
    <xdr:to>
      <xdr:col>11</xdr:col>
      <xdr:colOff>736600</xdr:colOff>
      <xdr:row>75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AA39A-C44B-1B4B-A582-7BEEDC79A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146050</xdr:colOff>
      <xdr:row>99</xdr:row>
      <xdr:rowOff>95250</xdr:rowOff>
    </xdr:from>
    <xdr:to>
      <xdr:col>11</xdr:col>
      <xdr:colOff>749300</xdr:colOff>
      <xdr:row>123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C60C26-81D0-734E-8027-A4FB249FE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6E66-4A4C-F241-9CFD-44F0E378F1E9}">
  <sheetPr codeName="Sheet1"/>
  <dimension ref="A1:AG65"/>
  <sheetViews>
    <sheetView tabSelected="1" workbookViewId="0">
      <selection activeCell="W26" sqref="W26"/>
    </sheetView>
  </sheetViews>
  <sheetFormatPr baseColWidth="10" defaultRowHeight="16" x14ac:dyDescent="0.2"/>
  <cols>
    <col min="1" max="1" width="31.5" style="14" customWidth="1"/>
    <col min="2" max="2" width="14.83203125" style="14" customWidth="1"/>
    <col min="3" max="16384" width="10.83203125" style="14"/>
  </cols>
  <sheetData>
    <row r="1" spans="1:33" s="11" customFormat="1" x14ac:dyDescent="0.2">
      <c r="A1" s="11" t="s">
        <v>40</v>
      </c>
      <c r="B1" s="11" t="s">
        <v>41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</row>
    <row r="2" spans="1:33" ht="35" customHeight="1" x14ac:dyDescent="0.2">
      <c r="A2" s="12" t="s">
        <v>39</v>
      </c>
      <c r="B2" s="13" t="s">
        <v>0</v>
      </c>
      <c r="C2" s="14">
        <v>8.17</v>
      </c>
      <c r="D2" s="14">
        <v>8.69</v>
      </c>
      <c r="E2" s="14">
        <v>8.5</v>
      </c>
      <c r="F2" s="14">
        <v>8.57</v>
      </c>
      <c r="G2" s="14">
        <v>8.31</v>
      </c>
      <c r="H2" s="14">
        <v>8.36</v>
      </c>
      <c r="I2" s="14">
        <v>8.48</v>
      </c>
      <c r="J2" s="14">
        <v>8.41</v>
      </c>
      <c r="K2" s="14">
        <v>8.4</v>
      </c>
      <c r="L2" s="14">
        <v>8.39</v>
      </c>
      <c r="M2" s="14">
        <v>8.8699999999999992</v>
      </c>
      <c r="N2" s="14">
        <v>8.84</v>
      </c>
      <c r="O2" s="14">
        <v>8.7200000000000006</v>
      </c>
      <c r="P2" s="14">
        <v>8.32</v>
      </c>
      <c r="Q2" s="14">
        <v>8.48</v>
      </c>
      <c r="R2" s="14">
        <v>8.4499999999999993</v>
      </c>
      <c r="S2" s="14">
        <v>8.34</v>
      </c>
      <c r="T2" s="14">
        <v>8.2100000000000009</v>
      </c>
      <c r="U2" s="14">
        <v>8.4700000000000006</v>
      </c>
      <c r="V2" s="14">
        <v>8.41</v>
      </c>
      <c r="W2" s="14">
        <v>8.34</v>
      </c>
      <c r="X2" s="14">
        <v>8.25</v>
      </c>
      <c r="Y2" s="14">
        <v>8.2200000000000006</v>
      </c>
      <c r="Z2" s="14">
        <v>8.32</v>
      </c>
      <c r="AA2" s="14">
        <v>8.3699999999999992</v>
      </c>
      <c r="AB2" s="14">
        <v>8.14</v>
      </c>
      <c r="AC2" s="14">
        <v>8.24</v>
      </c>
      <c r="AD2" s="14">
        <v>8.33</v>
      </c>
      <c r="AE2" s="14">
        <v>8.35</v>
      </c>
      <c r="AF2" s="14">
        <v>8.52</v>
      </c>
      <c r="AG2" s="14">
        <v>8.6300000000000008</v>
      </c>
    </row>
    <row r="3" spans="1:33" ht="35" customHeight="1" x14ac:dyDescent="0.2">
      <c r="A3" s="15" t="s">
        <v>42</v>
      </c>
      <c r="B3" s="13" t="s">
        <v>0</v>
      </c>
      <c r="C3" s="14">
        <v>9.0500000000000007</v>
      </c>
      <c r="D3" s="14">
        <v>8.98</v>
      </c>
      <c r="E3" s="14">
        <v>8.85</v>
      </c>
      <c r="F3" s="14">
        <v>8.86</v>
      </c>
      <c r="G3" s="14">
        <v>9.0299999999999994</v>
      </c>
      <c r="H3" s="14">
        <v>8.91</v>
      </c>
      <c r="I3" s="14">
        <v>8.9700000000000006</v>
      </c>
      <c r="J3" s="14">
        <v>9.08</v>
      </c>
      <c r="K3" s="14">
        <v>8.85</v>
      </c>
      <c r="L3" s="14">
        <v>8.6999999999999993</v>
      </c>
      <c r="M3" s="14">
        <v>8.89</v>
      </c>
      <c r="N3" s="14">
        <v>9</v>
      </c>
      <c r="O3" s="14">
        <v>9.2200000000000006</v>
      </c>
      <c r="P3" s="14">
        <v>9.0399999999999991</v>
      </c>
      <c r="Q3" s="14">
        <v>8.93</v>
      </c>
      <c r="R3" s="14">
        <v>9.0299999999999994</v>
      </c>
      <c r="S3" s="14">
        <v>9.08</v>
      </c>
      <c r="T3" s="14">
        <v>9.16</v>
      </c>
      <c r="U3" s="14">
        <v>9.06</v>
      </c>
      <c r="V3" s="14">
        <v>9.0500000000000007</v>
      </c>
      <c r="W3" s="14">
        <v>8.82</v>
      </c>
      <c r="X3" s="14">
        <v>8.73</v>
      </c>
      <c r="Y3" s="14">
        <v>8.65</v>
      </c>
      <c r="Z3" s="14">
        <v>8.41</v>
      </c>
      <c r="AA3" s="14">
        <v>8.5399999999999991</v>
      </c>
      <c r="AB3" s="14">
        <v>8.59</v>
      </c>
      <c r="AC3" s="14">
        <v>8.66</v>
      </c>
      <c r="AD3" s="14">
        <v>8.58</v>
      </c>
      <c r="AE3" s="14">
        <v>8.7100000000000009</v>
      </c>
      <c r="AF3" s="14">
        <v>8.2100000000000009</v>
      </c>
      <c r="AG3" s="14">
        <v>8.4499999999999993</v>
      </c>
    </row>
    <row r="4" spans="1:33" ht="34" customHeight="1" x14ac:dyDescent="0.2">
      <c r="A4" s="12" t="s">
        <v>44</v>
      </c>
      <c r="B4" s="13" t="s">
        <v>0</v>
      </c>
      <c r="C4" s="14">
        <v>11.2</v>
      </c>
      <c r="D4" s="14">
        <v>11</v>
      </c>
      <c r="E4" s="14">
        <v>10.9</v>
      </c>
      <c r="F4" s="14">
        <v>10.7</v>
      </c>
      <c r="G4" s="14">
        <v>10.8</v>
      </c>
      <c r="H4" s="14">
        <v>10.7</v>
      </c>
      <c r="I4" s="14">
        <v>10.6</v>
      </c>
      <c r="J4" s="14">
        <v>10.8</v>
      </c>
      <c r="K4" s="14">
        <v>11.1</v>
      </c>
      <c r="L4" s="14">
        <v>11</v>
      </c>
      <c r="M4" s="14">
        <v>11.2</v>
      </c>
      <c r="N4" s="14">
        <v>11.2</v>
      </c>
      <c r="O4" s="14">
        <v>10.7</v>
      </c>
      <c r="P4" s="14">
        <v>10.6</v>
      </c>
      <c r="Q4" s="14">
        <v>10.8</v>
      </c>
      <c r="R4" s="14">
        <v>11</v>
      </c>
      <c r="S4" s="14">
        <v>11.2</v>
      </c>
      <c r="T4" s="14">
        <v>10.9</v>
      </c>
      <c r="U4" s="14">
        <v>10.8</v>
      </c>
      <c r="V4" s="14">
        <v>10.9</v>
      </c>
      <c r="W4" s="14">
        <v>10.7</v>
      </c>
      <c r="X4" s="14">
        <v>10.6</v>
      </c>
      <c r="Y4" s="14">
        <v>10.5</v>
      </c>
      <c r="Z4" s="14">
        <v>11</v>
      </c>
      <c r="AA4" s="14">
        <v>10</v>
      </c>
      <c r="AB4" s="14">
        <v>10.199999999999999</v>
      </c>
      <c r="AC4" s="14">
        <v>10.3</v>
      </c>
      <c r="AD4" s="14">
        <v>10.5</v>
      </c>
      <c r="AE4" s="14">
        <v>10.7</v>
      </c>
      <c r="AF4" s="14">
        <v>10.9</v>
      </c>
      <c r="AG4" s="14">
        <v>10.8</v>
      </c>
    </row>
    <row r="5" spans="1:33" ht="35" customHeight="1" x14ac:dyDescent="0.2">
      <c r="A5" s="12" t="s">
        <v>66</v>
      </c>
      <c r="B5" s="13" t="s">
        <v>0</v>
      </c>
      <c r="C5" s="14">
        <v>8.3800000000000008</v>
      </c>
      <c r="D5" s="14">
        <v>8.27</v>
      </c>
      <c r="E5" s="14">
        <v>8.4499999999999993</v>
      </c>
      <c r="F5" s="14">
        <v>8.2200000000000006</v>
      </c>
      <c r="G5" s="14">
        <v>8.0500000000000007</v>
      </c>
      <c r="H5" s="14">
        <v>8.19</v>
      </c>
      <c r="I5" s="14">
        <v>8.35</v>
      </c>
      <c r="J5" s="14">
        <v>8.33</v>
      </c>
      <c r="K5" s="14">
        <v>8.31</v>
      </c>
      <c r="L5" s="14">
        <v>8.5299999999999994</v>
      </c>
      <c r="M5" s="14">
        <v>8.3000000000000007</v>
      </c>
      <c r="N5" s="14">
        <v>8.3800000000000008</v>
      </c>
      <c r="O5" s="14">
        <v>8.42</v>
      </c>
      <c r="P5" s="14">
        <v>8.26</v>
      </c>
      <c r="Q5" s="14">
        <v>8.2100000000000009</v>
      </c>
      <c r="R5" s="14">
        <v>8.1</v>
      </c>
      <c r="S5" s="14">
        <v>8.18</v>
      </c>
      <c r="T5" s="14">
        <v>8.27</v>
      </c>
      <c r="U5" s="14">
        <v>8.15</v>
      </c>
      <c r="V5" s="14">
        <v>8.3699999999999992</v>
      </c>
      <c r="W5" s="14">
        <v>8.5399999999999991</v>
      </c>
      <c r="X5" s="14">
        <v>8.4600000000000009</v>
      </c>
      <c r="Y5" s="14">
        <v>8.36</v>
      </c>
      <c r="Z5" s="14">
        <v>8.17</v>
      </c>
      <c r="AA5" s="14">
        <v>8.39</v>
      </c>
      <c r="AB5" s="14">
        <v>8.24</v>
      </c>
      <c r="AC5" s="14">
        <v>8.4</v>
      </c>
      <c r="AD5" s="14">
        <v>8.27</v>
      </c>
      <c r="AE5" s="14">
        <v>8.25</v>
      </c>
      <c r="AF5" s="14">
        <v>8.33</v>
      </c>
      <c r="AG5" s="14">
        <v>8.4</v>
      </c>
    </row>
    <row r="6" spans="1:33" ht="35" customHeight="1" x14ac:dyDescent="0.2">
      <c r="A6" s="12" t="s">
        <v>67</v>
      </c>
      <c r="B6" s="13" t="s">
        <v>0</v>
      </c>
      <c r="C6" s="14">
        <v>9.51</v>
      </c>
      <c r="D6" s="14">
        <v>9.44</v>
      </c>
      <c r="E6" s="14">
        <v>9.8699999999999992</v>
      </c>
      <c r="F6" s="14">
        <v>9.81</v>
      </c>
      <c r="G6" s="14">
        <v>9.5500000000000007</v>
      </c>
      <c r="H6" s="14">
        <v>9.4</v>
      </c>
      <c r="I6" s="14">
        <v>9.59</v>
      </c>
      <c r="J6" s="14">
        <v>9.31</v>
      </c>
      <c r="K6" s="14">
        <v>9.17</v>
      </c>
      <c r="L6" s="14">
        <v>9.23</v>
      </c>
      <c r="M6" s="14">
        <v>9.1999999999999993</v>
      </c>
      <c r="N6" s="14">
        <v>9.3800000000000008</v>
      </c>
      <c r="O6" s="14">
        <v>9.52</v>
      </c>
      <c r="P6" s="14">
        <v>9.23</v>
      </c>
      <c r="Q6" s="14">
        <v>9.14</v>
      </c>
      <c r="R6" s="14">
        <v>9.1300000000000008</v>
      </c>
      <c r="S6" s="14">
        <v>9.2100000000000009</v>
      </c>
      <c r="T6" s="14">
        <v>9.34</v>
      </c>
      <c r="U6" s="14">
        <v>9.31</v>
      </c>
      <c r="V6" s="14">
        <v>9.2799999999999994</v>
      </c>
      <c r="W6" s="14">
        <v>9.3000000000000007</v>
      </c>
      <c r="X6" s="14">
        <v>9.34</v>
      </c>
      <c r="Y6" s="14">
        <v>9.43</v>
      </c>
      <c r="Z6" s="14">
        <v>9.67</v>
      </c>
      <c r="AA6" s="14">
        <v>9.6199999999999992</v>
      </c>
      <c r="AB6" s="14">
        <v>9.5</v>
      </c>
      <c r="AC6" s="14">
        <v>9.17</v>
      </c>
      <c r="AD6" s="14">
        <v>9.3800000000000008</v>
      </c>
      <c r="AE6" s="14">
        <v>9.4600000000000009</v>
      </c>
      <c r="AF6" s="14">
        <v>9.44</v>
      </c>
      <c r="AG6" s="14">
        <v>9.41</v>
      </c>
    </row>
    <row r="7" spans="1:33" ht="35" customHeight="1" x14ac:dyDescent="0.2">
      <c r="A7" s="12" t="s">
        <v>45</v>
      </c>
      <c r="B7" s="13" t="s">
        <v>1</v>
      </c>
      <c r="C7" s="14">
        <v>10.199999999999999</v>
      </c>
      <c r="D7" s="14">
        <v>10.1</v>
      </c>
      <c r="E7" s="14">
        <v>10</v>
      </c>
      <c r="F7" s="14">
        <v>10</v>
      </c>
      <c r="G7" s="14">
        <v>9.9499999999999993</v>
      </c>
      <c r="H7" s="14">
        <v>9.9700000000000006</v>
      </c>
      <c r="I7" s="14">
        <v>9.9</v>
      </c>
      <c r="J7" s="14">
        <v>9.8000000000000007</v>
      </c>
      <c r="K7" s="14">
        <v>9.76</v>
      </c>
      <c r="L7" s="14">
        <v>9.83</v>
      </c>
      <c r="M7" s="14">
        <v>9.7799999999999994</v>
      </c>
      <c r="N7" s="14">
        <v>9.74</v>
      </c>
      <c r="O7" s="14">
        <v>9.8699999999999992</v>
      </c>
      <c r="P7" s="14">
        <v>9.9700000000000006</v>
      </c>
      <c r="Q7" s="14">
        <v>10</v>
      </c>
      <c r="R7" s="14">
        <v>10.6</v>
      </c>
      <c r="S7" s="14">
        <v>10.199999999999999</v>
      </c>
      <c r="T7" s="14">
        <v>10.199999999999999</v>
      </c>
      <c r="U7" s="14">
        <v>10.1</v>
      </c>
      <c r="V7" s="14">
        <v>10.3</v>
      </c>
      <c r="W7" s="14">
        <v>10.199999999999999</v>
      </c>
      <c r="X7" s="14">
        <v>9.99</v>
      </c>
      <c r="Y7" s="14">
        <v>9.9499999999999993</v>
      </c>
      <c r="Z7" s="14">
        <v>9.9</v>
      </c>
      <c r="AA7" s="14">
        <v>9.86</v>
      </c>
      <c r="AB7" s="14">
        <v>9.8800000000000008</v>
      </c>
      <c r="AC7" s="14">
        <v>9.83</v>
      </c>
      <c r="AD7" s="14">
        <v>9.89</v>
      </c>
      <c r="AE7" s="14">
        <v>10</v>
      </c>
      <c r="AF7" s="14">
        <v>9.67</v>
      </c>
      <c r="AG7" s="14">
        <v>9.56</v>
      </c>
    </row>
    <row r="8" spans="1:33" ht="35" customHeight="1" x14ac:dyDescent="0.2">
      <c r="A8" s="12" t="s">
        <v>46</v>
      </c>
      <c r="B8" s="13" t="s">
        <v>1</v>
      </c>
      <c r="C8" s="14">
        <v>10.1</v>
      </c>
      <c r="D8" s="14">
        <v>10.7</v>
      </c>
      <c r="E8" s="14">
        <v>10.7</v>
      </c>
      <c r="F8" s="14">
        <v>10.5</v>
      </c>
      <c r="G8" s="14">
        <v>10.199999999999999</v>
      </c>
      <c r="H8" s="14">
        <v>9.82</v>
      </c>
      <c r="I8" s="14">
        <v>9.5299999999999994</v>
      </c>
      <c r="J8" s="14">
        <v>9.67</v>
      </c>
      <c r="K8" s="14">
        <v>9.91</v>
      </c>
      <c r="L8" s="14">
        <v>10.199999999999999</v>
      </c>
      <c r="M8" s="14">
        <v>10.1</v>
      </c>
      <c r="N8" s="14">
        <v>10.3</v>
      </c>
      <c r="O8" s="14">
        <v>10.3</v>
      </c>
      <c r="P8" s="14">
        <v>9.9600000000000009</v>
      </c>
      <c r="Q8" s="14">
        <v>9.93</v>
      </c>
      <c r="R8" s="14">
        <v>10.1</v>
      </c>
      <c r="S8" s="14">
        <v>9.98</v>
      </c>
      <c r="T8" s="14">
        <v>10</v>
      </c>
      <c r="U8" s="14">
        <v>10.4</v>
      </c>
      <c r="V8" s="14">
        <v>10.3</v>
      </c>
      <c r="W8" s="14">
        <v>10.8</v>
      </c>
      <c r="X8" s="14">
        <v>10.6</v>
      </c>
      <c r="Y8" s="14">
        <v>10.6</v>
      </c>
      <c r="Z8" s="14">
        <v>10.3</v>
      </c>
      <c r="AA8" s="14">
        <v>10.6</v>
      </c>
      <c r="AB8" s="14">
        <v>10.5</v>
      </c>
      <c r="AC8" s="14">
        <v>10.199999999999999</v>
      </c>
      <c r="AD8" s="14">
        <v>10.4</v>
      </c>
      <c r="AE8" s="14">
        <v>10.3</v>
      </c>
      <c r="AF8" s="14">
        <v>10.199999999999999</v>
      </c>
      <c r="AG8" s="14">
        <v>9.84</v>
      </c>
    </row>
    <row r="9" spans="1:33" ht="35" customHeight="1" x14ac:dyDescent="0.2">
      <c r="A9" s="12" t="s">
        <v>68</v>
      </c>
      <c r="B9" s="13" t="s">
        <v>1</v>
      </c>
      <c r="C9" s="14">
        <v>10.3</v>
      </c>
      <c r="D9" s="14">
        <v>10.5</v>
      </c>
      <c r="E9" s="14">
        <v>10.1</v>
      </c>
      <c r="F9" s="14">
        <v>10.199999999999999</v>
      </c>
      <c r="G9" s="14">
        <v>10.3</v>
      </c>
      <c r="H9" s="14">
        <v>10.4</v>
      </c>
      <c r="I9" s="14">
        <v>10.199999999999999</v>
      </c>
      <c r="J9" s="14">
        <v>10.6</v>
      </c>
      <c r="K9" s="14">
        <v>10.1</v>
      </c>
      <c r="L9" s="14">
        <v>10.3</v>
      </c>
      <c r="M9" s="14">
        <v>10.1</v>
      </c>
      <c r="N9" s="14">
        <v>10</v>
      </c>
      <c r="O9" s="14">
        <v>10.3</v>
      </c>
      <c r="P9" s="14">
        <v>10.6</v>
      </c>
      <c r="Q9" s="14">
        <v>10.5</v>
      </c>
      <c r="R9" s="14">
        <v>10</v>
      </c>
      <c r="S9" s="14">
        <v>10.199999999999999</v>
      </c>
      <c r="T9" s="14">
        <v>9.91</v>
      </c>
      <c r="U9" s="14">
        <v>10.1</v>
      </c>
      <c r="V9" s="14">
        <v>9.94</v>
      </c>
      <c r="W9" s="14">
        <v>10</v>
      </c>
      <c r="X9" s="14">
        <v>9.85</v>
      </c>
      <c r="Y9" s="14">
        <v>9.8000000000000007</v>
      </c>
      <c r="Z9" s="14">
        <v>10.1</v>
      </c>
      <c r="AA9" s="14">
        <v>9.94</v>
      </c>
      <c r="AB9" s="14">
        <v>9.86</v>
      </c>
      <c r="AC9" s="14">
        <v>9.6300000000000008</v>
      </c>
      <c r="AD9" s="14">
        <v>10</v>
      </c>
      <c r="AE9" s="14">
        <v>9.6999999999999993</v>
      </c>
      <c r="AF9" s="14">
        <v>9.93</v>
      </c>
      <c r="AG9" s="14">
        <v>9.69</v>
      </c>
    </row>
    <row r="10" spans="1:33" ht="35" customHeight="1" x14ac:dyDescent="0.2">
      <c r="A10" s="12" t="s">
        <v>69</v>
      </c>
      <c r="B10" s="13" t="s">
        <v>1</v>
      </c>
      <c r="C10" s="14">
        <v>9.9499999999999993</v>
      </c>
      <c r="D10" s="14">
        <v>10</v>
      </c>
      <c r="E10" s="14">
        <v>10.1</v>
      </c>
      <c r="F10" s="14">
        <v>10.199999999999999</v>
      </c>
      <c r="G10" s="14">
        <v>10.199999999999999</v>
      </c>
      <c r="H10" s="14">
        <v>10.1</v>
      </c>
      <c r="I10" s="14">
        <v>9.99</v>
      </c>
      <c r="J10" s="14">
        <v>9.9700000000000006</v>
      </c>
      <c r="K10" s="14">
        <v>9.84</v>
      </c>
      <c r="L10" s="14">
        <v>9.98</v>
      </c>
      <c r="M10" s="14">
        <v>9.91</v>
      </c>
      <c r="N10" s="14">
        <v>10</v>
      </c>
      <c r="O10" s="14">
        <v>9.64</v>
      </c>
      <c r="P10" s="14">
        <v>9.82</v>
      </c>
      <c r="Q10" s="14">
        <v>10.1</v>
      </c>
      <c r="R10" s="14">
        <v>9.8699999999999992</v>
      </c>
      <c r="S10" s="14">
        <v>9.84</v>
      </c>
      <c r="T10" s="14">
        <v>9.81</v>
      </c>
      <c r="U10" s="14">
        <v>9.7799999999999994</v>
      </c>
      <c r="V10" s="14">
        <v>9.7200000000000006</v>
      </c>
      <c r="W10" s="14">
        <v>9.6999999999999993</v>
      </c>
      <c r="X10" s="14">
        <v>9.9600000000000009</v>
      </c>
      <c r="Y10" s="14">
        <v>9.7100000000000009</v>
      </c>
      <c r="Z10" s="14">
        <v>9.6300000000000008</v>
      </c>
      <c r="AA10" s="14">
        <v>9.7799999999999994</v>
      </c>
      <c r="AB10" s="14">
        <v>9.82</v>
      </c>
      <c r="AC10" s="14">
        <v>9.94</v>
      </c>
      <c r="AD10" s="14">
        <v>9.98</v>
      </c>
      <c r="AE10" s="14">
        <v>9.99</v>
      </c>
      <c r="AF10" s="14">
        <v>10</v>
      </c>
      <c r="AG10" s="14">
        <v>10.1</v>
      </c>
    </row>
    <row r="11" spans="1:33" ht="35" customHeight="1" x14ac:dyDescent="0.2">
      <c r="A11" s="12" t="s">
        <v>70</v>
      </c>
      <c r="B11" s="13" t="s">
        <v>1</v>
      </c>
      <c r="C11" s="14">
        <v>9.4700000000000006</v>
      </c>
      <c r="D11" s="14">
        <v>10</v>
      </c>
      <c r="E11" s="14">
        <v>9.91</v>
      </c>
      <c r="F11" s="14">
        <v>9.8000000000000007</v>
      </c>
      <c r="G11" s="14">
        <v>9.68</v>
      </c>
      <c r="H11" s="14">
        <v>9.31</v>
      </c>
      <c r="I11" s="14">
        <v>9.1999999999999993</v>
      </c>
      <c r="J11" s="14">
        <v>9.09</v>
      </c>
      <c r="K11" s="14">
        <v>9.19</v>
      </c>
      <c r="L11" s="14">
        <v>9.39</v>
      </c>
      <c r="M11" s="14">
        <v>9.35</v>
      </c>
      <c r="N11" s="14">
        <v>9.48</v>
      </c>
      <c r="O11" s="14">
        <v>9.42</v>
      </c>
      <c r="P11" s="14">
        <v>9.18</v>
      </c>
      <c r="Q11" s="14">
        <v>9.0500000000000007</v>
      </c>
      <c r="R11" s="14">
        <v>9.1300000000000008</v>
      </c>
      <c r="S11" s="14">
        <v>9.14</v>
      </c>
      <c r="T11" s="14">
        <v>9.07</v>
      </c>
      <c r="U11" s="14">
        <v>9.17</v>
      </c>
      <c r="V11" s="14">
        <v>9.09</v>
      </c>
      <c r="W11" s="14">
        <v>9.2100000000000009</v>
      </c>
      <c r="X11" s="14">
        <v>9.24</v>
      </c>
      <c r="Y11" s="14">
        <v>9.25</v>
      </c>
      <c r="Z11" s="14">
        <v>9.11</v>
      </c>
      <c r="AA11" s="14">
        <v>9.3000000000000007</v>
      </c>
      <c r="AB11" s="14">
        <v>9.36</v>
      </c>
      <c r="AC11" s="14">
        <v>9.42</v>
      </c>
      <c r="AD11" s="14">
        <v>9.3699999999999992</v>
      </c>
      <c r="AE11" s="14">
        <v>9.41</v>
      </c>
      <c r="AF11" s="14">
        <v>9.48</v>
      </c>
      <c r="AG11" s="14">
        <v>9.56</v>
      </c>
    </row>
    <row r="14" spans="1:33" ht="18" x14ac:dyDescent="0.2">
      <c r="A14" s="16" t="s">
        <v>48</v>
      </c>
      <c r="B14" s="16" t="s">
        <v>0</v>
      </c>
      <c r="C14" s="14">
        <f>STDEV(C2:C6)</f>
        <v>1.2075471005306624</v>
      </c>
      <c r="D14" s="14">
        <f t="shared" ref="D14:AG14" si="0">STDEV(D2:D6)</f>
        <v>1.0538168721367158</v>
      </c>
      <c r="E14" s="14">
        <f t="shared" si="0"/>
        <v>1.0546231554446273</v>
      </c>
      <c r="F14" s="14">
        <f t="shared" si="0"/>
        <v>1.011172586653732</v>
      </c>
      <c r="G14" s="14">
        <f t="shared" si="0"/>
        <v>1.0968682692101432</v>
      </c>
      <c r="H14" s="14">
        <f t="shared" si="0"/>
        <v>1.0076060738205184</v>
      </c>
      <c r="I14" s="14">
        <f t="shared" si="0"/>
        <v>0.92275132077933086</v>
      </c>
      <c r="J14" s="14">
        <f t="shared" si="0"/>
        <v>0.99580620604613657</v>
      </c>
      <c r="K14" s="14">
        <f t="shared" si="0"/>
        <v>1.1357508529602651</v>
      </c>
      <c r="L14" s="14">
        <f t="shared" si="0"/>
        <v>1.0713776178360361</v>
      </c>
      <c r="M14" s="14">
        <f t="shared" si="0"/>
        <v>1.1149753360500942</v>
      </c>
      <c r="N14" s="14">
        <f t="shared" si="0"/>
        <v>1.0893117092916904</v>
      </c>
      <c r="O14" s="14">
        <f t="shared" si="0"/>
        <v>0.88378730472891454</v>
      </c>
      <c r="P14" s="14">
        <f t="shared" si="0"/>
        <v>0.94657276529593848</v>
      </c>
      <c r="Q14" s="14">
        <f t="shared" si="0"/>
        <v>1.0119634380747164</v>
      </c>
      <c r="R14" s="14">
        <f t="shared" si="0"/>
        <v>1.1213251089670624</v>
      </c>
      <c r="S14" s="14">
        <f t="shared" si="0"/>
        <v>1.2035863076655555</v>
      </c>
      <c r="T14" s="14">
        <f t="shared" si="0"/>
        <v>1.0901054994815642</v>
      </c>
      <c r="U14" s="14">
        <f t="shared" si="0"/>
        <v>1.0269225871505603</v>
      </c>
      <c r="V14" s="14">
        <f t="shared" si="0"/>
        <v>1.0285766864944978</v>
      </c>
      <c r="W14" s="14">
        <f t="shared" si="0"/>
        <v>0.94361008896683574</v>
      </c>
      <c r="X14" s="14">
        <f t="shared" si="0"/>
        <v>0.94521426142436049</v>
      </c>
      <c r="Y14" s="14">
        <f t="shared" si="0"/>
        <v>0.94475922858683936</v>
      </c>
      <c r="Z14" s="14">
        <f t="shared" si="0"/>
        <v>1.2127778032269523</v>
      </c>
      <c r="AA14" s="14">
        <f t="shared" si="0"/>
        <v>0.76871971485060797</v>
      </c>
      <c r="AB14" s="14">
        <f t="shared" si="0"/>
        <v>0.88790765285585838</v>
      </c>
      <c r="AC14" s="14">
        <f t="shared" si="0"/>
        <v>0.83089108792909805</v>
      </c>
      <c r="AD14" s="14">
        <f t="shared" si="0"/>
        <v>0.94232160115323704</v>
      </c>
      <c r="AE14" s="14">
        <f t="shared" si="0"/>
        <v>1.0156918824131655</v>
      </c>
      <c r="AF14" s="14">
        <f t="shared" si="0"/>
        <v>1.126388032606886</v>
      </c>
      <c r="AG14" s="14">
        <f t="shared" si="0"/>
        <v>1.0139378679189375</v>
      </c>
    </row>
    <row r="15" spans="1:33" ht="18" x14ac:dyDescent="0.2">
      <c r="B15" s="16" t="s">
        <v>1</v>
      </c>
      <c r="C15" s="14">
        <f>STDEV(C7:C11)</f>
        <v>0.32531523173684918</v>
      </c>
      <c r="D15" s="14">
        <f t="shared" ref="D15:AG15" si="1">STDEV(D7:D11)</f>
        <v>0.32093613071762406</v>
      </c>
      <c r="E15" s="14">
        <f t="shared" si="1"/>
        <v>0.31099839227880233</v>
      </c>
      <c r="F15" s="14">
        <f t="shared" si="1"/>
        <v>0.26076809620810565</v>
      </c>
      <c r="G15" s="14">
        <f t="shared" si="1"/>
        <v>0.25155516293648217</v>
      </c>
      <c r="H15" s="14">
        <f t="shared" si="1"/>
        <v>0.40230585379782868</v>
      </c>
      <c r="I15" s="14">
        <f t="shared" si="1"/>
        <v>0.39765562991110809</v>
      </c>
      <c r="J15" s="14">
        <f t="shared" si="1"/>
        <v>0.54463749411879459</v>
      </c>
      <c r="K15" s="14">
        <f t="shared" si="1"/>
        <v>0.3425638626592129</v>
      </c>
      <c r="L15" s="14">
        <f t="shared" si="1"/>
        <v>0.35825968235345695</v>
      </c>
      <c r="M15" s="14">
        <f t="shared" si="1"/>
        <v>0.30962881002904108</v>
      </c>
      <c r="N15" s="14">
        <f t="shared" si="1"/>
        <v>0.30899838187278594</v>
      </c>
      <c r="O15" s="14">
        <f t="shared" si="1"/>
        <v>0.39329378332234066</v>
      </c>
      <c r="P15" s="14">
        <f t="shared" si="1"/>
        <v>0.50574697230927645</v>
      </c>
      <c r="Q15" s="14">
        <f t="shared" si="1"/>
        <v>0.53200563906785769</v>
      </c>
      <c r="R15" s="14">
        <f t="shared" si="1"/>
        <v>0.53051861418804103</v>
      </c>
      <c r="S15" s="14">
        <f t="shared" si="1"/>
        <v>0.4369439323299954</v>
      </c>
      <c r="T15" s="14">
        <f t="shared" si="1"/>
        <v>0.43159008329663895</v>
      </c>
      <c r="U15" s="14">
        <f t="shared" si="1"/>
        <v>0.46818799642878506</v>
      </c>
      <c r="V15" s="14">
        <f t="shared" si="1"/>
        <v>0.50139804546886724</v>
      </c>
      <c r="W15" s="14">
        <f t="shared" si="1"/>
        <v>0.59001694890909695</v>
      </c>
      <c r="X15" s="14">
        <f t="shared" si="1"/>
        <v>0.48370445522033373</v>
      </c>
      <c r="Y15" s="14">
        <f t="shared" si="1"/>
        <v>0.48833390216121569</v>
      </c>
      <c r="Z15" s="14">
        <f t="shared" si="1"/>
        <v>0.46224452403462851</v>
      </c>
      <c r="AA15" s="14">
        <f t="shared" si="1"/>
        <v>0.4657037685052588</v>
      </c>
      <c r="AB15" s="14">
        <f t="shared" si="1"/>
        <v>0.40580783629693518</v>
      </c>
      <c r="AC15" s="14">
        <f t="shared" si="1"/>
        <v>0.29737182112634641</v>
      </c>
      <c r="AD15" s="14">
        <f t="shared" si="1"/>
        <v>0.36860548015459604</v>
      </c>
      <c r="AE15" s="14">
        <f t="shared" si="1"/>
        <v>0.3377128958153659</v>
      </c>
      <c r="AF15" s="14">
        <f t="shared" si="1"/>
        <v>0.28307242889409023</v>
      </c>
      <c r="AG15" s="14">
        <f t="shared" si="1"/>
        <v>0.22715633383201062</v>
      </c>
    </row>
    <row r="45" spans="1:33" ht="18" x14ac:dyDescent="0.2">
      <c r="A45" s="16" t="s">
        <v>0</v>
      </c>
      <c r="B45" s="14" t="s">
        <v>47</v>
      </c>
      <c r="C45" s="11" t="s">
        <v>2</v>
      </c>
      <c r="D45" s="11" t="s">
        <v>3</v>
      </c>
      <c r="E45" s="11" t="s">
        <v>4</v>
      </c>
      <c r="F45" s="11" t="s">
        <v>5</v>
      </c>
      <c r="G45" s="11" t="s">
        <v>6</v>
      </c>
      <c r="H45" s="11" t="s">
        <v>7</v>
      </c>
      <c r="I45" s="11" t="s">
        <v>8</v>
      </c>
      <c r="J45" s="11" t="s">
        <v>9</v>
      </c>
      <c r="K45" s="11" t="s">
        <v>10</v>
      </c>
      <c r="L45" s="11" t="s">
        <v>11</v>
      </c>
      <c r="M45" s="11" t="s">
        <v>12</v>
      </c>
      <c r="N45" s="11" t="s">
        <v>13</v>
      </c>
      <c r="O45" s="11" t="s">
        <v>14</v>
      </c>
      <c r="P45" s="11" t="s">
        <v>15</v>
      </c>
      <c r="Q45" s="11" t="s">
        <v>16</v>
      </c>
      <c r="R45" s="11" t="s">
        <v>17</v>
      </c>
      <c r="S45" s="11" t="s">
        <v>18</v>
      </c>
      <c r="T45" s="11" t="s">
        <v>19</v>
      </c>
      <c r="U45" s="11" t="s">
        <v>20</v>
      </c>
      <c r="V45" s="11" t="s">
        <v>21</v>
      </c>
      <c r="W45" s="11" t="s">
        <v>22</v>
      </c>
      <c r="X45" s="11" t="s">
        <v>23</v>
      </c>
      <c r="Y45" s="11" t="s">
        <v>24</v>
      </c>
      <c r="Z45" s="11" t="s">
        <v>25</v>
      </c>
      <c r="AA45" s="11" t="s">
        <v>26</v>
      </c>
      <c r="AB45" s="11" t="s">
        <v>27</v>
      </c>
      <c r="AC45" s="11" t="s">
        <v>28</v>
      </c>
      <c r="AD45" s="11" t="s">
        <v>29</v>
      </c>
      <c r="AE45" s="11" t="s">
        <v>30</v>
      </c>
      <c r="AF45" s="11" t="s">
        <v>31</v>
      </c>
      <c r="AG45" s="11" t="s">
        <v>32</v>
      </c>
    </row>
    <row r="46" spans="1:33" x14ac:dyDescent="0.2">
      <c r="A46" s="14" t="s">
        <v>49</v>
      </c>
      <c r="B46" s="14">
        <v>8.17</v>
      </c>
      <c r="C46" s="14">
        <f t="shared" ref="C46:AG46" si="2">C2-$B$46</f>
        <v>0</v>
      </c>
      <c r="D46" s="14">
        <f t="shared" si="2"/>
        <v>0.51999999999999957</v>
      </c>
      <c r="E46" s="14">
        <f t="shared" si="2"/>
        <v>0.33000000000000007</v>
      </c>
      <c r="F46" s="14">
        <f t="shared" si="2"/>
        <v>0.40000000000000036</v>
      </c>
      <c r="G46" s="14">
        <f t="shared" si="2"/>
        <v>0.14000000000000057</v>
      </c>
      <c r="H46" s="14">
        <f t="shared" si="2"/>
        <v>0.1899999999999995</v>
      </c>
      <c r="I46" s="14">
        <f t="shared" si="2"/>
        <v>0.3100000000000005</v>
      </c>
      <c r="J46" s="14">
        <f t="shared" si="2"/>
        <v>0.24000000000000021</v>
      </c>
      <c r="K46" s="14">
        <f t="shared" si="2"/>
        <v>0.23000000000000043</v>
      </c>
      <c r="L46" s="14">
        <f t="shared" si="2"/>
        <v>0.22000000000000064</v>
      </c>
      <c r="M46" s="14">
        <f t="shared" si="2"/>
        <v>0.69999999999999929</v>
      </c>
      <c r="N46" s="14">
        <f t="shared" si="2"/>
        <v>0.66999999999999993</v>
      </c>
      <c r="O46" s="14">
        <f t="shared" si="2"/>
        <v>0.55000000000000071</v>
      </c>
      <c r="P46" s="14">
        <f t="shared" si="2"/>
        <v>0.15000000000000036</v>
      </c>
      <c r="Q46" s="14">
        <f t="shared" si="2"/>
        <v>0.3100000000000005</v>
      </c>
      <c r="R46" s="14">
        <f t="shared" si="2"/>
        <v>0.27999999999999936</v>
      </c>
      <c r="S46" s="14">
        <f t="shared" si="2"/>
        <v>0.16999999999999993</v>
      </c>
      <c r="T46" s="14">
        <f t="shared" si="2"/>
        <v>4.0000000000000924E-2</v>
      </c>
      <c r="U46" s="14">
        <f t="shared" si="2"/>
        <v>0.30000000000000071</v>
      </c>
      <c r="V46" s="14">
        <f t="shared" si="2"/>
        <v>0.24000000000000021</v>
      </c>
      <c r="W46" s="14">
        <f t="shared" si="2"/>
        <v>0.16999999999999993</v>
      </c>
      <c r="X46" s="14">
        <f t="shared" si="2"/>
        <v>8.0000000000000071E-2</v>
      </c>
      <c r="Y46" s="14">
        <f t="shared" si="2"/>
        <v>5.0000000000000711E-2</v>
      </c>
      <c r="Z46" s="14">
        <f t="shared" si="2"/>
        <v>0.15000000000000036</v>
      </c>
      <c r="AA46" s="14">
        <f t="shared" si="2"/>
        <v>0.19999999999999929</v>
      </c>
      <c r="AB46" s="14">
        <f t="shared" si="2"/>
        <v>-2.9999999999999361E-2</v>
      </c>
      <c r="AC46" s="14">
        <f t="shared" si="2"/>
        <v>7.0000000000000284E-2</v>
      </c>
      <c r="AD46" s="14">
        <f t="shared" si="2"/>
        <v>0.16000000000000014</v>
      </c>
      <c r="AE46" s="14">
        <f t="shared" si="2"/>
        <v>0.17999999999999972</v>
      </c>
      <c r="AF46" s="14">
        <f t="shared" si="2"/>
        <v>0.34999999999999964</v>
      </c>
      <c r="AG46" s="14">
        <f t="shared" si="2"/>
        <v>0.46000000000000085</v>
      </c>
    </row>
    <row r="47" spans="1:33" x14ac:dyDescent="0.2">
      <c r="A47" s="14" t="s">
        <v>50</v>
      </c>
      <c r="B47" s="14">
        <v>9.0500000000000007</v>
      </c>
      <c r="C47" s="14">
        <f t="shared" ref="C47:AG47" si="3">C3-$B$47</f>
        <v>0</v>
      </c>
      <c r="D47" s="14">
        <f t="shared" si="3"/>
        <v>-7.0000000000000284E-2</v>
      </c>
      <c r="E47" s="14">
        <f t="shared" si="3"/>
        <v>-0.20000000000000107</v>
      </c>
      <c r="F47" s="14">
        <f t="shared" si="3"/>
        <v>-0.19000000000000128</v>
      </c>
      <c r="G47" s="14">
        <f t="shared" si="3"/>
        <v>-2.000000000000135E-2</v>
      </c>
      <c r="H47" s="14">
        <f t="shared" si="3"/>
        <v>-0.14000000000000057</v>
      </c>
      <c r="I47" s="14">
        <f t="shared" si="3"/>
        <v>-8.0000000000000071E-2</v>
      </c>
      <c r="J47" s="14">
        <f t="shared" si="3"/>
        <v>2.9999999999999361E-2</v>
      </c>
      <c r="K47" s="14">
        <f t="shared" si="3"/>
        <v>-0.20000000000000107</v>
      </c>
      <c r="L47" s="14">
        <f t="shared" si="3"/>
        <v>-0.35000000000000142</v>
      </c>
      <c r="M47" s="14">
        <f t="shared" si="3"/>
        <v>-0.16000000000000014</v>
      </c>
      <c r="N47" s="14">
        <f t="shared" si="3"/>
        <v>-5.0000000000000711E-2</v>
      </c>
      <c r="O47" s="14">
        <f t="shared" si="3"/>
        <v>0.16999999999999993</v>
      </c>
      <c r="P47" s="14">
        <f t="shared" si="3"/>
        <v>-1.0000000000001563E-2</v>
      </c>
      <c r="Q47" s="14">
        <f t="shared" si="3"/>
        <v>-0.12000000000000099</v>
      </c>
      <c r="R47" s="14">
        <f t="shared" si="3"/>
        <v>-2.000000000000135E-2</v>
      </c>
      <c r="S47" s="14">
        <f t="shared" si="3"/>
        <v>2.9999999999999361E-2</v>
      </c>
      <c r="T47" s="14">
        <f t="shared" si="3"/>
        <v>0.10999999999999943</v>
      </c>
      <c r="U47" s="14">
        <f t="shared" si="3"/>
        <v>9.9999999999997868E-3</v>
      </c>
      <c r="V47" s="14">
        <f t="shared" si="3"/>
        <v>0</v>
      </c>
      <c r="W47" s="14">
        <f t="shared" si="3"/>
        <v>-0.23000000000000043</v>
      </c>
      <c r="X47" s="14">
        <f t="shared" si="3"/>
        <v>-0.32000000000000028</v>
      </c>
      <c r="Y47" s="14">
        <f t="shared" si="3"/>
        <v>-0.40000000000000036</v>
      </c>
      <c r="Z47" s="14">
        <f t="shared" si="3"/>
        <v>-0.64000000000000057</v>
      </c>
      <c r="AA47" s="14">
        <f t="shared" si="3"/>
        <v>-0.51000000000000156</v>
      </c>
      <c r="AB47" s="14">
        <f t="shared" si="3"/>
        <v>-0.46000000000000085</v>
      </c>
      <c r="AC47" s="14">
        <f t="shared" si="3"/>
        <v>-0.39000000000000057</v>
      </c>
      <c r="AD47" s="14">
        <f t="shared" si="3"/>
        <v>-0.47000000000000064</v>
      </c>
      <c r="AE47" s="14">
        <f t="shared" si="3"/>
        <v>-0.33999999999999986</v>
      </c>
      <c r="AF47" s="14">
        <f t="shared" si="3"/>
        <v>-0.83999999999999986</v>
      </c>
      <c r="AG47" s="14">
        <f t="shared" si="3"/>
        <v>-0.60000000000000142</v>
      </c>
    </row>
    <row r="48" spans="1:33" x14ac:dyDescent="0.2">
      <c r="A48" s="14" t="s">
        <v>51</v>
      </c>
      <c r="B48" s="14">
        <v>11.2</v>
      </c>
      <c r="C48" s="14">
        <f>C4-$B$48</f>
        <v>0</v>
      </c>
      <c r="D48" s="14">
        <f t="shared" ref="D48:AG48" si="4">D4-$B$48</f>
        <v>-0.19999999999999929</v>
      </c>
      <c r="E48" s="14">
        <f t="shared" si="4"/>
        <v>-0.29999999999999893</v>
      </c>
      <c r="F48" s="14">
        <f t="shared" si="4"/>
        <v>-0.5</v>
      </c>
      <c r="G48" s="14">
        <f t="shared" si="4"/>
        <v>-0.39999999999999858</v>
      </c>
      <c r="H48" s="14">
        <f t="shared" si="4"/>
        <v>-0.5</v>
      </c>
      <c r="I48" s="14">
        <f t="shared" si="4"/>
        <v>-0.59999999999999964</v>
      </c>
      <c r="J48" s="14">
        <f t="shared" si="4"/>
        <v>-0.39999999999999858</v>
      </c>
      <c r="K48" s="14">
        <f t="shared" si="4"/>
        <v>-9.9999999999999645E-2</v>
      </c>
      <c r="L48" s="14">
        <f t="shared" si="4"/>
        <v>-0.19999999999999929</v>
      </c>
      <c r="M48" s="14">
        <f t="shared" si="4"/>
        <v>0</v>
      </c>
      <c r="N48" s="14">
        <f t="shared" si="4"/>
        <v>0</v>
      </c>
      <c r="O48" s="14">
        <f t="shared" si="4"/>
        <v>-0.5</v>
      </c>
      <c r="P48" s="14">
        <f t="shared" si="4"/>
        <v>-0.59999999999999964</v>
      </c>
      <c r="Q48" s="14">
        <f t="shared" si="4"/>
        <v>-0.39999999999999858</v>
      </c>
      <c r="R48" s="14">
        <f t="shared" si="4"/>
        <v>-0.19999999999999929</v>
      </c>
      <c r="S48" s="14">
        <f t="shared" si="4"/>
        <v>0</v>
      </c>
      <c r="T48" s="14">
        <f t="shared" si="4"/>
        <v>-0.29999999999999893</v>
      </c>
      <c r="U48" s="14">
        <f t="shared" si="4"/>
        <v>-0.39999999999999858</v>
      </c>
      <c r="V48" s="14">
        <f t="shared" si="4"/>
        <v>-0.29999999999999893</v>
      </c>
      <c r="W48" s="14">
        <f t="shared" si="4"/>
        <v>-0.5</v>
      </c>
      <c r="X48" s="14">
        <f t="shared" si="4"/>
        <v>-0.59999999999999964</v>
      </c>
      <c r="Y48" s="14">
        <f t="shared" si="4"/>
        <v>-0.69999999999999929</v>
      </c>
      <c r="Z48" s="14">
        <f t="shared" si="4"/>
        <v>-0.19999999999999929</v>
      </c>
      <c r="AA48" s="14">
        <f t="shared" si="4"/>
        <v>-1.1999999999999993</v>
      </c>
      <c r="AB48" s="14">
        <f t="shared" si="4"/>
        <v>-1</v>
      </c>
      <c r="AC48" s="14">
        <f t="shared" si="4"/>
        <v>-0.89999999999999858</v>
      </c>
      <c r="AD48" s="14">
        <f t="shared" si="4"/>
        <v>-0.69999999999999929</v>
      </c>
      <c r="AE48" s="14">
        <f t="shared" si="4"/>
        <v>-0.5</v>
      </c>
      <c r="AF48" s="14">
        <f t="shared" si="4"/>
        <v>-0.29999999999999893</v>
      </c>
      <c r="AG48" s="14">
        <f t="shared" si="4"/>
        <v>-0.39999999999999858</v>
      </c>
    </row>
    <row r="49" spans="1:33" x14ac:dyDescent="0.2">
      <c r="A49" s="14" t="s">
        <v>52</v>
      </c>
      <c r="B49" s="14">
        <v>8.3800000000000008</v>
      </c>
      <c r="C49" s="14">
        <f>C5-$B$49</f>
        <v>0</v>
      </c>
      <c r="D49" s="14">
        <f t="shared" ref="D49:AG49" si="5">D5-$B$49</f>
        <v>-0.11000000000000121</v>
      </c>
      <c r="E49" s="14">
        <f t="shared" si="5"/>
        <v>6.9999999999998508E-2</v>
      </c>
      <c r="F49" s="14">
        <f t="shared" si="5"/>
        <v>-0.16000000000000014</v>
      </c>
      <c r="G49" s="14">
        <f t="shared" si="5"/>
        <v>-0.33000000000000007</v>
      </c>
      <c r="H49" s="14">
        <f t="shared" si="5"/>
        <v>-0.19000000000000128</v>
      </c>
      <c r="I49" s="14">
        <f t="shared" si="5"/>
        <v>-3.0000000000001137E-2</v>
      </c>
      <c r="J49" s="14">
        <f t="shared" si="5"/>
        <v>-5.0000000000000711E-2</v>
      </c>
      <c r="K49" s="14">
        <f t="shared" si="5"/>
        <v>-7.0000000000000284E-2</v>
      </c>
      <c r="L49" s="14">
        <f t="shared" si="5"/>
        <v>0.14999999999999858</v>
      </c>
      <c r="M49" s="14">
        <f t="shared" si="5"/>
        <v>-8.0000000000000071E-2</v>
      </c>
      <c r="N49" s="14">
        <f t="shared" si="5"/>
        <v>0</v>
      </c>
      <c r="O49" s="14">
        <f t="shared" si="5"/>
        <v>3.9999999999999147E-2</v>
      </c>
      <c r="P49" s="14">
        <f t="shared" si="5"/>
        <v>-0.12000000000000099</v>
      </c>
      <c r="Q49" s="14">
        <f t="shared" si="5"/>
        <v>-0.16999999999999993</v>
      </c>
      <c r="R49" s="14">
        <f t="shared" si="5"/>
        <v>-0.28000000000000114</v>
      </c>
      <c r="S49" s="14">
        <f t="shared" si="5"/>
        <v>-0.20000000000000107</v>
      </c>
      <c r="T49" s="14">
        <f t="shared" si="5"/>
        <v>-0.11000000000000121</v>
      </c>
      <c r="U49" s="14">
        <f t="shared" si="5"/>
        <v>-0.23000000000000043</v>
      </c>
      <c r="V49" s="14">
        <f t="shared" si="5"/>
        <v>-1.0000000000001563E-2</v>
      </c>
      <c r="W49" s="14">
        <f t="shared" si="5"/>
        <v>0.15999999999999837</v>
      </c>
      <c r="X49" s="14">
        <f t="shared" si="5"/>
        <v>8.0000000000000071E-2</v>
      </c>
      <c r="Y49" s="14">
        <f t="shared" si="5"/>
        <v>-2.000000000000135E-2</v>
      </c>
      <c r="Z49" s="14">
        <f t="shared" si="5"/>
        <v>-0.21000000000000085</v>
      </c>
      <c r="AA49" s="14">
        <f t="shared" si="5"/>
        <v>9.9999999999997868E-3</v>
      </c>
      <c r="AB49" s="14">
        <f t="shared" si="5"/>
        <v>-0.14000000000000057</v>
      </c>
      <c r="AC49" s="14">
        <f t="shared" si="5"/>
        <v>1.9999999999999574E-2</v>
      </c>
      <c r="AD49" s="14">
        <f t="shared" si="5"/>
        <v>-0.11000000000000121</v>
      </c>
      <c r="AE49" s="14">
        <f t="shared" si="5"/>
        <v>-0.13000000000000078</v>
      </c>
      <c r="AF49" s="14">
        <f t="shared" si="5"/>
        <v>-5.0000000000000711E-2</v>
      </c>
      <c r="AG49" s="14">
        <f t="shared" si="5"/>
        <v>1.9999999999999574E-2</v>
      </c>
    </row>
    <row r="50" spans="1:33" x14ac:dyDescent="0.2">
      <c r="A50" s="14" t="s">
        <v>53</v>
      </c>
      <c r="B50" s="14">
        <v>9.51</v>
      </c>
      <c r="C50" s="14">
        <f>C6-$B$50</f>
        <v>0</v>
      </c>
      <c r="D50" s="14">
        <f t="shared" ref="D50:AG50" si="6">D6-$B$50</f>
        <v>-7.0000000000000284E-2</v>
      </c>
      <c r="E50" s="14">
        <f t="shared" si="6"/>
        <v>0.35999999999999943</v>
      </c>
      <c r="F50" s="14">
        <f t="shared" si="6"/>
        <v>0.30000000000000071</v>
      </c>
      <c r="G50" s="14">
        <f t="shared" si="6"/>
        <v>4.0000000000000924E-2</v>
      </c>
      <c r="H50" s="14">
        <f t="shared" si="6"/>
        <v>-0.10999999999999943</v>
      </c>
      <c r="I50" s="14">
        <f t="shared" si="6"/>
        <v>8.0000000000000071E-2</v>
      </c>
      <c r="J50" s="14">
        <f t="shared" si="6"/>
        <v>-0.19999999999999929</v>
      </c>
      <c r="K50" s="14">
        <f t="shared" si="6"/>
        <v>-0.33999999999999986</v>
      </c>
      <c r="L50" s="14">
        <f t="shared" si="6"/>
        <v>-0.27999999999999936</v>
      </c>
      <c r="M50" s="14">
        <f t="shared" si="6"/>
        <v>-0.3100000000000005</v>
      </c>
      <c r="N50" s="14">
        <f t="shared" si="6"/>
        <v>-0.12999999999999901</v>
      </c>
      <c r="O50" s="14">
        <f t="shared" si="6"/>
        <v>9.9999999999997868E-3</v>
      </c>
      <c r="P50" s="14">
        <f t="shared" si="6"/>
        <v>-0.27999999999999936</v>
      </c>
      <c r="Q50" s="14">
        <f t="shared" si="6"/>
        <v>-0.36999999999999922</v>
      </c>
      <c r="R50" s="14">
        <f t="shared" si="6"/>
        <v>-0.37999999999999901</v>
      </c>
      <c r="S50" s="14">
        <f t="shared" si="6"/>
        <v>-0.29999999999999893</v>
      </c>
      <c r="T50" s="14">
        <f t="shared" si="6"/>
        <v>-0.16999999999999993</v>
      </c>
      <c r="U50" s="14">
        <f t="shared" si="6"/>
        <v>-0.19999999999999929</v>
      </c>
      <c r="V50" s="14">
        <f t="shared" si="6"/>
        <v>-0.23000000000000043</v>
      </c>
      <c r="W50" s="14">
        <f t="shared" si="6"/>
        <v>-0.20999999999999908</v>
      </c>
      <c r="X50" s="14">
        <f t="shared" si="6"/>
        <v>-0.16999999999999993</v>
      </c>
      <c r="Y50" s="14">
        <f t="shared" si="6"/>
        <v>-8.0000000000000071E-2</v>
      </c>
      <c r="Z50" s="14">
        <f t="shared" si="6"/>
        <v>0.16000000000000014</v>
      </c>
      <c r="AA50" s="14">
        <f t="shared" si="6"/>
        <v>0.10999999999999943</v>
      </c>
      <c r="AB50" s="14">
        <f t="shared" si="6"/>
        <v>-9.9999999999997868E-3</v>
      </c>
      <c r="AC50" s="14">
        <f t="shared" si="6"/>
        <v>-0.33999999999999986</v>
      </c>
      <c r="AD50" s="14">
        <f t="shared" si="6"/>
        <v>-0.12999999999999901</v>
      </c>
      <c r="AE50" s="14">
        <f t="shared" si="6"/>
        <v>-4.9999999999998934E-2</v>
      </c>
      <c r="AF50" s="14">
        <f t="shared" si="6"/>
        <v>-7.0000000000000284E-2</v>
      </c>
      <c r="AG50" s="14">
        <f t="shared" si="6"/>
        <v>-9.9999999999999645E-2</v>
      </c>
    </row>
    <row r="51" spans="1:33" x14ac:dyDescent="0.2">
      <c r="A51" s="14" t="s">
        <v>54</v>
      </c>
      <c r="C51" s="14">
        <f>AVERAGE(C46:C50)</f>
        <v>0</v>
      </c>
      <c r="D51" s="14">
        <f t="shared" ref="D51:AG51" si="7">AVERAGE(D46:D50)</f>
        <v>1.3999999999999702E-2</v>
      </c>
      <c r="E51" s="14">
        <f t="shared" si="7"/>
        <v>5.1999999999999602E-2</v>
      </c>
      <c r="F51" s="14">
        <f t="shared" si="7"/>
        <v>-3.0000000000000072E-2</v>
      </c>
      <c r="G51" s="14">
        <f t="shared" si="7"/>
        <v>-0.1139999999999997</v>
      </c>
      <c r="H51" s="14">
        <f t="shared" si="7"/>
        <v>-0.15000000000000036</v>
      </c>
      <c r="I51" s="14">
        <f t="shared" si="7"/>
        <v>-6.4000000000000057E-2</v>
      </c>
      <c r="J51" s="14">
        <f t="shared" si="7"/>
        <v>-7.5999999999999804E-2</v>
      </c>
      <c r="K51" s="14">
        <f t="shared" si="7"/>
        <v>-9.6000000000000085E-2</v>
      </c>
      <c r="L51" s="14">
        <f t="shared" si="7"/>
        <v>-9.2000000000000165E-2</v>
      </c>
      <c r="M51" s="14">
        <f t="shared" si="7"/>
        <v>2.9999999999999714E-2</v>
      </c>
      <c r="N51" s="14">
        <f t="shared" si="7"/>
        <v>9.8000000000000045E-2</v>
      </c>
      <c r="O51" s="14">
        <f t="shared" si="7"/>
        <v>5.3999999999999916E-2</v>
      </c>
      <c r="P51" s="14">
        <f t="shared" si="7"/>
        <v>-0.17200000000000024</v>
      </c>
      <c r="Q51" s="14">
        <f t="shared" si="7"/>
        <v>-0.14999999999999963</v>
      </c>
      <c r="R51" s="14">
        <f t="shared" si="7"/>
        <v>-0.12000000000000029</v>
      </c>
      <c r="S51" s="14">
        <f t="shared" si="7"/>
        <v>-6.0000000000000143E-2</v>
      </c>
      <c r="T51" s="14">
        <f t="shared" si="7"/>
        <v>-8.5999999999999938E-2</v>
      </c>
      <c r="U51" s="14">
        <f t="shared" si="7"/>
        <v>-0.10399999999999957</v>
      </c>
      <c r="V51" s="14">
        <f t="shared" si="7"/>
        <v>-6.0000000000000143E-2</v>
      </c>
      <c r="W51" s="14">
        <f t="shared" si="7"/>
        <v>-0.12200000000000025</v>
      </c>
      <c r="X51" s="14">
        <f t="shared" si="7"/>
        <v>-0.18599999999999994</v>
      </c>
      <c r="Y51" s="14">
        <f t="shared" si="7"/>
        <v>-0.23000000000000007</v>
      </c>
      <c r="Z51" s="14">
        <f t="shared" si="7"/>
        <v>-0.14800000000000005</v>
      </c>
      <c r="AA51" s="14">
        <f t="shared" si="7"/>
        <v>-0.27800000000000047</v>
      </c>
      <c r="AB51" s="14">
        <f t="shared" si="7"/>
        <v>-0.32800000000000012</v>
      </c>
      <c r="AC51" s="14">
        <f t="shared" si="7"/>
        <v>-0.30799999999999983</v>
      </c>
      <c r="AD51" s="14">
        <f t="shared" si="7"/>
        <v>-0.25</v>
      </c>
      <c r="AE51" s="14">
        <f t="shared" si="7"/>
        <v>-0.16799999999999998</v>
      </c>
      <c r="AF51" s="14">
        <f t="shared" si="7"/>
        <v>-0.18200000000000002</v>
      </c>
      <c r="AG51" s="14">
        <f t="shared" si="7"/>
        <v>-0.12399999999999985</v>
      </c>
    </row>
    <row r="52" spans="1:33" x14ac:dyDescent="0.2">
      <c r="A52" s="14" t="s">
        <v>57</v>
      </c>
      <c r="C52" s="14">
        <f>STDEV(C46:C50)</f>
        <v>0</v>
      </c>
      <c r="D52" s="14">
        <f t="shared" ref="D52:AG52" si="8">STDEV(D46:D50)</f>
        <v>0.28780201528133864</v>
      </c>
      <c r="E52" s="14">
        <f t="shared" si="8"/>
        <v>0.29994999583263848</v>
      </c>
      <c r="F52" s="14">
        <f t="shared" si="8"/>
        <v>0.3732291521304309</v>
      </c>
      <c r="G52" s="14">
        <f t="shared" si="8"/>
        <v>0.2374447304110999</v>
      </c>
      <c r="H52" s="14">
        <f t="shared" si="8"/>
        <v>0.24566236993076482</v>
      </c>
      <c r="I52" s="14">
        <f t="shared" si="8"/>
        <v>0.33515667977827918</v>
      </c>
      <c r="J52" s="14">
        <f t="shared" si="8"/>
        <v>0.24089416763383814</v>
      </c>
      <c r="K52" s="14">
        <f t="shared" si="8"/>
        <v>0.21054690688775293</v>
      </c>
      <c r="L52" s="14">
        <f t="shared" si="8"/>
        <v>0.25955731544304433</v>
      </c>
      <c r="M52" s="14">
        <f t="shared" si="8"/>
        <v>0.39166312055132257</v>
      </c>
      <c r="N52" s="14">
        <f t="shared" si="8"/>
        <v>0.32414502926930705</v>
      </c>
      <c r="O52" s="14">
        <f t="shared" si="8"/>
        <v>0.3770013262576144</v>
      </c>
      <c r="P52" s="14">
        <f t="shared" si="8"/>
        <v>0.28612934138252899</v>
      </c>
      <c r="Q52" s="14">
        <f t="shared" si="8"/>
        <v>0.2845171348091356</v>
      </c>
      <c r="R52" s="14">
        <f t="shared" si="8"/>
        <v>0.2596150997149429</v>
      </c>
      <c r="S52" s="14">
        <f t="shared" si="8"/>
        <v>0.18828170383762707</v>
      </c>
      <c r="T52" s="14">
        <f t="shared" si="8"/>
        <v>0.16410362579784732</v>
      </c>
      <c r="U52" s="14">
        <f t="shared" si="8"/>
        <v>0.26875639527274492</v>
      </c>
      <c r="V52" s="14">
        <f t="shared" si="8"/>
        <v>0.21365860619221472</v>
      </c>
      <c r="W52" s="14">
        <f t="shared" si="8"/>
        <v>0.28595454184188046</v>
      </c>
      <c r="X52" s="14">
        <f t="shared" si="8"/>
        <v>0.28771513689759176</v>
      </c>
      <c r="Y52" s="14">
        <f t="shared" si="8"/>
        <v>0.31416556144809982</v>
      </c>
      <c r="Z52" s="14">
        <f t="shared" si="8"/>
        <v>0.32874001885988907</v>
      </c>
      <c r="AA52" s="14">
        <f t="shared" si="8"/>
        <v>0.58435434455473978</v>
      </c>
      <c r="AB52" s="14">
        <f t="shared" si="8"/>
        <v>0.4166173304124543</v>
      </c>
      <c r="AC52" s="14">
        <f t="shared" si="8"/>
        <v>0.3900897332665903</v>
      </c>
      <c r="AD52" s="14">
        <f t="shared" si="8"/>
        <v>0.3365263734092766</v>
      </c>
      <c r="AE52" s="14">
        <f t="shared" si="8"/>
        <v>0.26281171967779515</v>
      </c>
      <c r="AF52" s="14">
        <f t="shared" si="8"/>
        <v>0.43585548063549656</v>
      </c>
      <c r="AG52" s="14">
        <f t="shared" si="8"/>
        <v>0.40777444745839625</v>
      </c>
    </row>
    <row r="53" spans="1:33" x14ac:dyDescent="0.2">
      <c r="A53" s="14" t="s">
        <v>55</v>
      </c>
      <c r="C53" s="14">
        <f>C51+C52</f>
        <v>0</v>
      </c>
      <c r="D53" s="14">
        <f t="shared" ref="D53:AG53" si="9">D51+D52</f>
        <v>0.30180201528133832</v>
      </c>
      <c r="E53" s="14">
        <f t="shared" si="9"/>
        <v>0.35194999583263809</v>
      </c>
      <c r="F53" s="14">
        <f t="shared" si="9"/>
        <v>0.34322915213043081</v>
      </c>
      <c r="G53" s="14">
        <f t="shared" si="9"/>
        <v>0.1234447304111002</v>
      </c>
      <c r="H53" s="14">
        <f t="shared" si="9"/>
        <v>9.5662369930764463E-2</v>
      </c>
      <c r="I53" s="14">
        <f t="shared" si="9"/>
        <v>0.27115667977827912</v>
      </c>
      <c r="J53" s="14">
        <f t="shared" si="9"/>
        <v>0.16489416763383835</v>
      </c>
      <c r="K53" s="14">
        <f t="shared" si="9"/>
        <v>0.11454690688775285</v>
      </c>
      <c r="L53" s="14">
        <f t="shared" si="9"/>
        <v>0.16755731544304417</v>
      </c>
      <c r="M53" s="14">
        <f t="shared" si="9"/>
        <v>0.42166312055132227</v>
      </c>
      <c r="N53" s="14">
        <f t="shared" si="9"/>
        <v>0.42214502926930708</v>
      </c>
      <c r="O53" s="14">
        <f t="shared" si="9"/>
        <v>0.43100132625761434</v>
      </c>
      <c r="P53" s="14">
        <f t="shared" si="9"/>
        <v>0.11412934138252875</v>
      </c>
      <c r="Q53" s="14">
        <f t="shared" si="9"/>
        <v>0.13451713480913596</v>
      </c>
      <c r="R53" s="14">
        <f t="shared" si="9"/>
        <v>0.13961509971494263</v>
      </c>
      <c r="S53" s="14">
        <f t="shared" si="9"/>
        <v>0.12828170383762694</v>
      </c>
      <c r="T53" s="14">
        <f t="shared" si="9"/>
        <v>7.8103625797847381E-2</v>
      </c>
      <c r="U53" s="14">
        <f t="shared" si="9"/>
        <v>0.16475639527274535</v>
      </c>
      <c r="V53" s="14">
        <f t="shared" si="9"/>
        <v>0.15365860619221458</v>
      </c>
      <c r="W53" s="14">
        <f t="shared" si="9"/>
        <v>0.16395454184188021</v>
      </c>
      <c r="X53" s="14">
        <f t="shared" si="9"/>
        <v>0.10171513689759182</v>
      </c>
      <c r="Y53" s="14">
        <f t="shared" si="9"/>
        <v>8.4165561448099752E-2</v>
      </c>
      <c r="Z53" s="14">
        <f t="shared" si="9"/>
        <v>0.18074001885988902</v>
      </c>
      <c r="AA53" s="14">
        <f t="shared" si="9"/>
        <v>0.30635434455473931</v>
      </c>
      <c r="AB53" s="14">
        <f t="shared" si="9"/>
        <v>8.8617330412454176E-2</v>
      </c>
      <c r="AC53" s="14">
        <f t="shared" si="9"/>
        <v>8.208973326659047E-2</v>
      </c>
      <c r="AD53" s="14">
        <f t="shared" si="9"/>
        <v>8.6526373409276602E-2</v>
      </c>
      <c r="AE53" s="14">
        <f t="shared" si="9"/>
        <v>9.481171967779517E-2</v>
      </c>
      <c r="AF53" s="14">
        <f t="shared" si="9"/>
        <v>0.25385548063549657</v>
      </c>
      <c r="AG53" s="14">
        <f t="shared" si="9"/>
        <v>0.28377444745839642</v>
      </c>
    </row>
    <row r="54" spans="1:33" x14ac:dyDescent="0.2">
      <c r="A54" s="14" t="s">
        <v>56</v>
      </c>
      <c r="C54" s="14">
        <f>C51-C52</f>
        <v>0</v>
      </c>
      <c r="D54" s="14">
        <f t="shared" ref="D54:AG54" si="10">D51-D52</f>
        <v>-0.27380201528133896</v>
      </c>
      <c r="E54" s="14">
        <f t="shared" si="10"/>
        <v>-0.24794999583263888</v>
      </c>
      <c r="F54" s="14">
        <f t="shared" si="10"/>
        <v>-0.40322915213043098</v>
      </c>
      <c r="G54" s="14">
        <f t="shared" si="10"/>
        <v>-0.35144473041109958</v>
      </c>
      <c r="H54" s="14">
        <f t="shared" si="10"/>
        <v>-0.3956623699307652</v>
      </c>
      <c r="I54" s="14">
        <f t="shared" si="10"/>
        <v>-0.39915667977827923</v>
      </c>
      <c r="J54" s="14">
        <f t="shared" si="10"/>
        <v>-0.31689416763383793</v>
      </c>
      <c r="K54" s="14">
        <f t="shared" si="10"/>
        <v>-0.30654690688775299</v>
      </c>
      <c r="L54" s="14">
        <f t="shared" si="10"/>
        <v>-0.35155731544304447</v>
      </c>
      <c r="M54" s="14">
        <f t="shared" si="10"/>
        <v>-0.36166312055132288</v>
      </c>
      <c r="N54" s="14">
        <f t="shared" si="10"/>
        <v>-0.22614502926930702</v>
      </c>
      <c r="O54" s="14">
        <f t="shared" si="10"/>
        <v>-0.32300132625761446</v>
      </c>
      <c r="P54" s="14">
        <f t="shared" si="10"/>
        <v>-0.45812934138252925</v>
      </c>
      <c r="Q54" s="14">
        <f t="shared" si="10"/>
        <v>-0.43451713480913523</v>
      </c>
      <c r="R54" s="14">
        <f t="shared" si="10"/>
        <v>-0.37961509971494317</v>
      </c>
      <c r="S54" s="14">
        <f t="shared" si="10"/>
        <v>-0.24828170383762721</v>
      </c>
      <c r="T54" s="14">
        <f t="shared" si="10"/>
        <v>-0.25010362579784728</v>
      </c>
      <c r="U54" s="14">
        <f t="shared" si="10"/>
        <v>-0.37275639527274451</v>
      </c>
      <c r="V54" s="14">
        <f t="shared" si="10"/>
        <v>-0.27365860619221488</v>
      </c>
      <c r="W54" s="14">
        <f t="shared" si="10"/>
        <v>-0.40795454184188074</v>
      </c>
      <c r="X54" s="14">
        <f t="shared" si="10"/>
        <v>-0.4737151368975917</v>
      </c>
      <c r="Y54" s="14">
        <f t="shared" si="10"/>
        <v>-0.54416556144809991</v>
      </c>
      <c r="Z54" s="14">
        <f t="shared" si="10"/>
        <v>-0.47674001885988915</v>
      </c>
      <c r="AA54" s="14">
        <f t="shared" si="10"/>
        <v>-0.86235434455474025</v>
      </c>
      <c r="AB54" s="14">
        <f t="shared" si="10"/>
        <v>-0.74461733041245437</v>
      </c>
      <c r="AC54" s="14">
        <f t="shared" si="10"/>
        <v>-0.69808973326659007</v>
      </c>
      <c r="AD54" s="14">
        <f t="shared" si="10"/>
        <v>-0.5865263734092766</v>
      </c>
      <c r="AE54" s="14">
        <f t="shared" si="10"/>
        <v>-0.43081171967779514</v>
      </c>
      <c r="AF54" s="14">
        <f t="shared" si="10"/>
        <v>-0.61785548063549656</v>
      </c>
      <c r="AG54" s="14">
        <f t="shared" si="10"/>
        <v>-0.53177444745839608</v>
      </c>
    </row>
    <row r="56" spans="1:33" ht="18" x14ac:dyDescent="0.2">
      <c r="A56" s="16" t="s">
        <v>1</v>
      </c>
      <c r="B56" s="14" t="s">
        <v>47</v>
      </c>
      <c r="C56" s="11" t="s">
        <v>2</v>
      </c>
      <c r="D56" s="11" t="s">
        <v>3</v>
      </c>
      <c r="E56" s="11" t="s">
        <v>4</v>
      </c>
      <c r="F56" s="11" t="s">
        <v>5</v>
      </c>
      <c r="G56" s="11" t="s">
        <v>6</v>
      </c>
      <c r="H56" s="11" t="s">
        <v>7</v>
      </c>
      <c r="I56" s="11" t="s">
        <v>8</v>
      </c>
      <c r="J56" s="11" t="s">
        <v>9</v>
      </c>
      <c r="K56" s="11" t="s">
        <v>10</v>
      </c>
      <c r="L56" s="11" t="s">
        <v>11</v>
      </c>
      <c r="M56" s="11" t="s">
        <v>12</v>
      </c>
      <c r="N56" s="11" t="s">
        <v>13</v>
      </c>
      <c r="O56" s="11" t="s">
        <v>14</v>
      </c>
      <c r="P56" s="11" t="s">
        <v>15</v>
      </c>
      <c r="Q56" s="11" t="s">
        <v>16</v>
      </c>
      <c r="R56" s="11" t="s">
        <v>17</v>
      </c>
      <c r="S56" s="11" t="s">
        <v>18</v>
      </c>
      <c r="T56" s="11" t="s">
        <v>19</v>
      </c>
      <c r="U56" s="11" t="s">
        <v>20</v>
      </c>
      <c r="V56" s="11" t="s">
        <v>21</v>
      </c>
      <c r="W56" s="11" t="s">
        <v>22</v>
      </c>
      <c r="X56" s="11" t="s">
        <v>23</v>
      </c>
      <c r="Y56" s="11" t="s">
        <v>24</v>
      </c>
      <c r="Z56" s="11" t="s">
        <v>25</v>
      </c>
      <c r="AA56" s="11" t="s">
        <v>26</v>
      </c>
      <c r="AB56" s="11" t="s">
        <v>27</v>
      </c>
      <c r="AC56" s="11" t="s">
        <v>28</v>
      </c>
      <c r="AD56" s="11" t="s">
        <v>29</v>
      </c>
      <c r="AE56" s="11" t="s">
        <v>30</v>
      </c>
      <c r="AF56" s="11" t="s">
        <v>31</v>
      </c>
      <c r="AG56" s="11" t="s">
        <v>32</v>
      </c>
    </row>
    <row r="57" spans="1:33" x14ac:dyDescent="0.2">
      <c r="A57" s="14" t="s">
        <v>49</v>
      </c>
      <c r="B57" s="14">
        <v>10.199999999999999</v>
      </c>
      <c r="C57" s="14">
        <f>C7-$B$57</f>
        <v>0</v>
      </c>
      <c r="D57" s="14">
        <f t="shared" ref="D57:AG57" si="11">D7-$B$57</f>
        <v>-9.9999999999999645E-2</v>
      </c>
      <c r="E57" s="14">
        <f t="shared" si="11"/>
        <v>-0.19999999999999929</v>
      </c>
      <c r="F57" s="14">
        <f t="shared" si="11"/>
        <v>-0.19999999999999929</v>
      </c>
      <c r="G57" s="14">
        <f t="shared" si="11"/>
        <v>-0.25</v>
      </c>
      <c r="H57" s="14">
        <f t="shared" si="11"/>
        <v>-0.22999999999999865</v>
      </c>
      <c r="I57" s="14">
        <f t="shared" si="11"/>
        <v>-0.29999999999999893</v>
      </c>
      <c r="J57" s="14">
        <f t="shared" si="11"/>
        <v>-0.39999999999999858</v>
      </c>
      <c r="K57" s="14">
        <f t="shared" si="11"/>
        <v>-0.4399999999999995</v>
      </c>
      <c r="L57" s="14">
        <f t="shared" si="11"/>
        <v>-0.36999999999999922</v>
      </c>
      <c r="M57" s="14">
        <f t="shared" si="11"/>
        <v>-0.41999999999999993</v>
      </c>
      <c r="N57" s="14">
        <f t="shared" si="11"/>
        <v>-0.45999999999999908</v>
      </c>
      <c r="O57" s="14">
        <f t="shared" si="11"/>
        <v>-0.33000000000000007</v>
      </c>
      <c r="P57" s="14">
        <f t="shared" si="11"/>
        <v>-0.22999999999999865</v>
      </c>
      <c r="Q57" s="14">
        <f t="shared" si="11"/>
        <v>-0.19999999999999929</v>
      </c>
      <c r="R57" s="14">
        <f t="shared" si="11"/>
        <v>0.40000000000000036</v>
      </c>
      <c r="S57" s="14">
        <f t="shared" si="11"/>
        <v>0</v>
      </c>
      <c r="T57" s="14">
        <f t="shared" si="11"/>
        <v>0</v>
      </c>
      <c r="U57" s="14">
        <f t="shared" si="11"/>
        <v>-9.9999999999999645E-2</v>
      </c>
      <c r="V57" s="14">
        <f t="shared" si="11"/>
        <v>0.10000000000000142</v>
      </c>
      <c r="W57" s="14">
        <f t="shared" si="11"/>
        <v>0</v>
      </c>
      <c r="X57" s="14">
        <f t="shared" si="11"/>
        <v>-0.20999999999999908</v>
      </c>
      <c r="Y57" s="14">
        <f t="shared" si="11"/>
        <v>-0.25</v>
      </c>
      <c r="Z57" s="14">
        <f t="shared" si="11"/>
        <v>-0.29999999999999893</v>
      </c>
      <c r="AA57" s="14">
        <f t="shared" si="11"/>
        <v>-0.33999999999999986</v>
      </c>
      <c r="AB57" s="14">
        <f t="shared" si="11"/>
        <v>-0.31999999999999851</v>
      </c>
      <c r="AC57" s="14">
        <f t="shared" si="11"/>
        <v>-0.36999999999999922</v>
      </c>
      <c r="AD57" s="14">
        <f t="shared" si="11"/>
        <v>-0.30999999999999872</v>
      </c>
      <c r="AE57" s="14">
        <f t="shared" si="11"/>
        <v>-0.19999999999999929</v>
      </c>
      <c r="AF57" s="14">
        <f t="shared" si="11"/>
        <v>-0.52999999999999936</v>
      </c>
      <c r="AG57" s="14">
        <f t="shared" si="11"/>
        <v>-0.63999999999999879</v>
      </c>
    </row>
    <row r="58" spans="1:33" x14ac:dyDescent="0.2">
      <c r="A58" s="14" t="s">
        <v>50</v>
      </c>
      <c r="B58" s="14">
        <v>10.1</v>
      </c>
      <c r="C58" s="14">
        <f>C8-$B$58</f>
        <v>0</v>
      </c>
      <c r="D58" s="14">
        <f t="shared" ref="D58:AG58" si="12">D8-$B$58</f>
        <v>0.59999999999999964</v>
      </c>
      <c r="E58" s="14">
        <f t="shared" si="12"/>
        <v>0.59999999999999964</v>
      </c>
      <c r="F58" s="14">
        <f t="shared" si="12"/>
        <v>0.40000000000000036</v>
      </c>
      <c r="G58" s="14">
        <f t="shared" si="12"/>
        <v>9.9999999999999645E-2</v>
      </c>
      <c r="H58" s="14">
        <f t="shared" si="12"/>
        <v>-0.27999999999999936</v>
      </c>
      <c r="I58" s="14">
        <f t="shared" si="12"/>
        <v>-0.57000000000000028</v>
      </c>
      <c r="J58" s="14">
        <f t="shared" si="12"/>
        <v>-0.42999999999999972</v>
      </c>
      <c r="K58" s="14">
        <f t="shared" si="12"/>
        <v>-0.1899999999999995</v>
      </c>
      <c r="L58" s="14">
        <f t="shared" si="12"/>
        <v>9.9999999999999645E-2</v>
      </c>
      <c r="M58" s="14">
        <f t="shared" si="12"/>
        <v>0</v>
      </c>
      <c r="N58" s="14">
        <f t="shared" si="12"/>
        <v>0.20000000000000107</v>
      </c>
      <c r="O58" s="14">
        <f t="shared" si="12"/>
        <v>0.20000000000000107</v>
      </c>
      <c r="P58" s="14">
        <f t="shared" si="12"/>
        <v>-0.13999999999999879</v>
      </c>
      <c r="Q58" s="14">
        <f t="shared" si="12"/>
        <v>-0.16999999999999993</v>
      </c>
      <c r="R58" s="14">
        <f t="shared" si="12"/>
        <v>0</v>
      </c>
      <c r="S58" s="14">
        <f t="shared" si="12"/>
        <v>-0.11999999999999922</v>
      </c>
      <c r="T58" s="14">
        <f t="shared" si="12"/>
        <v>-9.9999999999999645E-2</v>
      </c>
      <c r="U58" s="14">
        <f t="shared" si="12"/>
        <v>0.30000000000000071</v>
      </c>
      <c r="V58" s="14">
        <f t="shared" si="12"/>
        <v>0.20000000000000107</v>
      </c>
      <c r="W58" s="14">
        <f t="shared" si="12"/>
        <v>0.70000000000000107</v>
      </c>
      <c r="X58" s="14">
        <f t="shared" si="12"/>
        <v>0.5</v>
      </c>
      <c r="Y58" s="14">
        <f t="shared" si="12"/>
        <v>0.5</v>
      </c>
      <c r="Z58" s="14">
        <f t="shared" si="12"/>
        <v>0.20000000000000107</v>
      </c>
      <c r="AA58" s="14">
        <f t="shared" si="12"/>
        <v>0.5</v>
      </c>
      <c r="AB58" s="14">
        <f t="shared" si="12"/>
        <v>0.40000000000000036</v>
      </c>
      <c r="AC58" s="14">
        <f t="shared" si="12"/>
        <v>9.9999999999999645E-2</v>
      </c>
      <c r="AD58" s="14">
        <f t="shared" si="12"/>
        <v>0.30000000000000071</v>
      </c>
      <c r="AE58" s="14">
        <f t="shared" si="12"/>
        <v>0.20000000000000107</v>
      </c>
      <c r="AF58" s="14">
        <f t="shared" si="12"/>
        <v>9.9999999999999645E-2</v>
      </c>
      <c r="AG58" s="14">
        <f t="shared" si="12"/>
        <v>-0.25999999999999979</v>
      </c>
    </row>
    <row r="59" spans="1:33" x14ac:dyDescent="0.2">
      <c r="A59" s="14" t="s">
        <v>51</v>
      </c>
      <c r="B59" s="14">
        <v>10.3</v>
      </c>
      <c r="C59" s="14">
        <f>C9-$B$59</f>
        <v>0</v>
      </c>
      <c r="D59" s="14">
        <f t="shared" ref="D59:AG59" si="13">D9-$B$59</f>
        <v>0.19999999999999929</v>
      </c>
      <c r="E59" s="14">
        <f t="shared" si="13"/>
        <v>-0.20000000000000107</v>
      </c>
      <c r="F59" s="14">
        <f t="shared" si="13"/>
        <v>-0.10000000000000142</v>
      </c>
      <c r="G59" s="14">
        <f t="shared" si="13"/>
        <v>0</v>
      </c>
      <c r="H59" s="14">
        <f t="shared" si="13"/>
        <v>9.9999999999999645E-2</v>
      </c>
      <c r="I59" s="14">
        <f t="shared" si="13"/>
        <v>-0.10000000000000142</v>
      </c>
      <c r="J59" s="14">
        <f t="shared" si="13"/>
        <v>0.29999999999999893</v>
      </c>
      <c r="K59" s="14">
        <f t="shared" si="13"/>
        <v>-0.20000000000000107</v>
      </c>
      <c r="L59" s="14">
        <f t="shared" si="13"/>
        <v>0</v>
      </c>
      <c r="M59" s="14">
        <f t="shared" si="13"/>
        <v>-0.20000000000000107</v>
      </c>
      <c r="N59" s="14">
        <f t="shared" si="13"/>
        <v>-0.30000000000000071</v>
      </c>
      <c r="O59" s="14">
        <f t="shared" si="13"/>
        <v>0</v>
      </c>
      <c r="P59" s="14">
        <f t="shared" si="13"/>
        <v>0.29999999999999893</v>
      </c>
      <c r="Q59" s="14">
        <f t="shared" si="13"/>
        <v>0.19999999999999929</v>
      </c>
      <c r="R59" s="14">
        <f t="shared" si="13"/>
        <v>-0.30000000000000071</v>
      </c>
      <c r="S59" s="14">
        <f t="shared" si="13"/>
        <v>-0.10000000000000142</v>
      </c>
      <c r="T59" s="14">
        <f t="shared" si="13"/>
        <v>-0.39000000000000057</v>
      </c>
      <c r="U59" s="14">
        <f t="shared" si="13"/>
        <v>-0.20000000000000107</v>
      </c>
      <c r="V59" s="14">
        <f t="shared" si="13"/>
        <v>-0.36000000000000121</v>
      </c>
      <c r="W59" s="14">
        <f t="shared" si="13"/>
        <v>-0.30000000000000071</v>
      </c>
      <c r="X59" s="14">
        <f t="shared" si="13"/>
        <v>-0.45000000000000107</v>
      </c>
      <c r="Y59" s="14">
        <f t="shared" si="13"/>
        <v>-0.5</v>
      </c>
      <c r="Z59" s="14">
        <f t="shared" si="13"/>
        <v>-0.20000000000000107</v>
      </c>
      <c r="AA59" s="14">
        <f t="shared" si="13"/>
        <v>-0.36000000000000121</v>
      </c>
      <c r="AB59" s="14">
        <f t="shared" si="13"/>
        <v>-0.44000000000000128</v>
      </c>
      <c r="AC59" s="14">
        <f t="shared" si="13"/>
        <v>-0.66999999999999993</v>
      </c>
      <c r="AD59" s="14">
        <f t="shared" si="13"/>
        <v>-0.30000000000000071</v>
      </c>
      <c r="AE59" s="14">
        <f t="shared" si="13"/>
        <v>-0.60000000000000142</v>
      </c>
      <c r="AF59" s="14">
        <f t="shared" si="13"/>
        <v>-0.37000000000000099</v>
      </c>
      <c r="AG59" s="14">
        <f t="shared" si="13"/>
        <v>-0.61000000000000121</v>
      </c>
    </row>
    <row r="60" spans="1:33" x14ac:dyDescent="0.2">
      <c r="A60" s="14" t="s">
        <v>52</v>
      </c>
      <c r="B60" s="14">
        <v>9.9499999999999993</v>
      </c>
      <c r="C60" s="14">
        <f>C10-$B$60</f>
        <v>0</v>
      </c>
      <c r="D60" s="14">
        <f t="shared" ref="D60:AG60" si="14">D10-$B$60</f>
        <v>5.0000000000000711E-2</v>
      </c>
      <c r="E60" s="14">
        <f t="shared" si="14"/>
        <v>0.15000000000000036</v>
      </c>
      <c r="F60" s="14">
        <f t="shared" si="14"/>
        <v>0.25</v>
      </c>
      <c r="G60" s="14">
        <f t="shared" si="14"/>
        <v>0.25</v>
      </c>
      <c r="H60" s="14">
        <f t="shared" si="14"/>
        <v>0.15000000000000036</v>
      </c>
      <c r="I60" s="14">
        <f t="shared" si="14"/>
        <v>4.0000000000000924E-2</v>
      </c>
      <c r="J60" s="14">
        <f t="shared" si="14"/>
        <v>2.000000000000135E-2</v>
      </c>
      <c r="K60" s="14">
        <f t="shared" si="14"/>
        <v>-0.10999999999999943</v>
      </c>
      <c r="L60" s="14">
        <f t="shared" si="14"/>
        <v>3.0000000000001137E-2</v>
      </c>
      <c r="M60" s="14">
        <f t="shared" si="14"/>
        <v>-3.9999999999999147E-2</v>
      </c>
      <c r="N60" s="14">
        <f t="shared" si="14"/>
        <v>5.0000000000000711E-2</v>
      </c>
      <c r="O60" s="14">
        <f t="shared" si="14"/>
        <v>-0.30999999999999872</v>
      </c>
      <c r="P60" s="14">
        <f t="shared" si="14"/>
        <v>-0.12999999999999901</v>
      </c>
      <c r="Q60" s="14">
        <f t="shared" si="14"/>
        <v>0.15000000000000036</v>
      </c>
      <c r="R60" s="14">
        <f t="shared" si="14"/>
        <v>-8.0000000000000071E-2</v>
      </c>
      <c r="S60" s="14">
        <f t="shared" si="14"/>
        <v>-0.10999999999999943</v>
      </c>
      <c r="T60" s="14">
        <f t="shared" si="14"/>
        <v>-0.13999999999999879</v>
      </c>
      <c r="U60" s="14">
        <f t="shared" si="14"/>
        <v>-0.16999999999999993</v>
      </c>
      <c r="V60" s="14">
        <f t="shared" si="14"/>
        <v>-0.22999999999999865</v>
      </c>
      <c r="W60" s="14">
        <f t="shared" si="14"/>
        <v>-0.25</v>
      </c>
      <c r="X60" s="14">
        <f t="shared" si="14"/>
        <v>1.0000000000001563E-2</v>
      </c>
      <c r="Y60" s="14">
        <f t="shared" si="14"/>
        <v>-0.23999999999999844</v>
      </c>
      <c r="Z60" s="14">
        <f t="shared" si="14"/>
        <v>-0.31999999999999851</v>
      </c>
      <c r="AA60" s="14">
        <f t="shared" si="14"/>
        <v>-0.16999999999999993</v>
      </c>
      <c r="AB60" s="14">
        <f t="shared" si="14"/>
        <v>-0.12999999999999901</v>
      </c>
      <c r="AC60" s="14">
        <f t="shared" si="14"/>
        <v>-9.9999999999997868E-3</v>
      </c>
      <c r="AD60" s="14">
        <f t="shared" si="14"/>
        <v>3.0000000000001137E-2</v>
      </c>
      <c r="AE60" s="14">
        <f t="shared" si="14"/>
        <v>4.0000000000000924E-2</v>
      </c>
      <c r="AF60" s="14">
        <f t="shared" si="14"/>
        <v>5.0000000000000711E-2</v>
      </c>
      <c r="AG60" s="14">
        <f t="shared" si="14"/>
        <v>0.15000000000000036</v>
      </c>
    </row>
    <row r="61" spans="1:33" x14ac:dyDescent="0.2">
      <c r="A61" s="14" t="s">
        <v>53</v>
      </c>
      <c r="B61" s="14">
        <v>9.4700000000000006</v>
      </c>
      <c r="C61" s="14">
        <f>C11-$B$61</f>
        <v>0</v>
      </c>
      <c r="D61" s="14">
        <f t="shared" ref="D61:AG61" si="15">D11-$B$61</f>
        <v>0.52999999999999936</v>
      </c>
      <c r="E61" s="14">
        <f t="shared" si="15"/>
        <v>0.4399999999999995</v>
      </c>
      <c r="F61" s="14">
        <f t="shared" si="15"/>
        <v>0.33000000000000007</v>
      </c>
      <c r="G61" s="14">
        <f t="shared" si="15"/>
        <v>0.20999999999999908</v>
      </c>
      <c r="H61" s="14">
        <f t="shared" si="15"/>
        <v>-0.16000000000000014</v>
      </c>
      <c r="I61" s="14">
        <f t="shared" si="15"/>
        <v>-0.27000000000000135</v>
      </c>
      <c r="J61" s="14">
        <f t="shared" si="15"/>
        <v>-0.38000000000000078</v>
      </c>
      <c r="K61" s="14">
        <f t="shared" si="15"/>
        <v>-0.28000000000000114</v>
      </c>
      <c r="L61" s="14">
        <f t="shared" si="15"/>
        <v>-8.0000000000000071E-2</v>
      </c>
      <c r="M61" s="14">
        <f t="shared" si="15"/>
        <v>-0.12000000000000099</v>
      </c>
      <c r="N61" s="14">
        <f t="shared" si="15"/>
        <v>9.9999999999997868E-3</v>
      </c>
      <c r="O61" s="14">
        <f t="shared" si="15"/>
        <v>-5.0000000000000711E-2</v>
      </c>
      <c r="P61" s="14">
        <f t="shared" si="15"/>
        <v>-0.29000000000000092</v>
      </c>
      <c r="Q61" s="14">
        <f t="shared" si="15"/>
        <v>-0.41999999999999993</v>
      </c>
      <c r="R61" s="14">
        <f t="shared" si="15"/>
        <v>-0.33999999999999986</v>
      </c>
      <c r="S61" s="14">
        <f t="shared" si="15"/>
        <v>-0.33000000000000007</v>
      </c>
      <c r="T61" s="14">
        <f t="shared" si="15"/>
        <v>-0.40000000000000036</v>
      </c>
      <c r="U61" s="14">
        <f t="shared" si="15"/>
        <v>-0.30000000000000071</v>
      </c>
      <c r="V61" s="14">
        <f t="shared" si="15"/>
        <v>-0.38000000000000078</v>
      </c>
      <c r="W61" s="14">
        <f t="shared" si="15"/>
        <v>-0.25999999999999979</v>
      </c>
      <c r="X61" s="14">
        <f t="shared" si="15"/>
        <v>-0.23000000000000043</v>
      </c>
      <c r="Y61" s="14">
        <f t="shared" si="15"/>
        <v>-0.22000000000000064</v>
      </c>
      <c r="Z61" s="14">
        <f t="shared" si="15"/>
        <v>-0.36000000000000121</v>
      </c>
      <c r="AA61" s="14">
        <f t="shared" si="15"/>
        <v>-0.16999999999999993</v>
      </c>
      <c r="AB61" s="14">
        <f t="shared" si="15"/>
        <v>-0.11000000000000121</v>
      </c>
      <c r="AC61" s="14">
        <f t="shared" si="15"/>
        <v>-5.0000000000000711E-2</v>
      </c>
      <c r="AD61" s="14">
        <f t="shared" si="15"/>
        <v>-0.10000000000000142</v>
      </c>
      <c r="AE61" s="14">
        <f t="shared" si="15"/>
        <v>-6.0000000000000497E-2</v>
      </c>
      <c r="AF61" s="14">
        <f t="shared" si="15"/>
        <v>9.9999999999997868E-3</v>
      </c>
      <c r="AG61" s="14">
        <f t="shared" si="15"/>
        <v>8.9999999999999858E-2</v>
      </c>
    </row>
    <row r="62" spans="1:33" x14ac:dyDescent="0.2">
      <c r="A62" s="14" t="s">
        <v>54</v>
      </c>
      <c r="C62" s="14">
        <f>AVERAGE(C57:C61)</f>
        <v>0</v>
      </c>
      <c r="D62" s="14">
        <f>AVERAGE(D57:D61)</f>
        <v>0.25599999999999989</v>
      </c>
      <c r="E62" s="14">
        <f t="shared" ref="E62" si="16">AVERAGE(E57:E61)</f>
        <v>0.15799999999999984</v>
      </c>
      <c r="F62" s="14">
        <f t="shared" ref="F62" si="17">AVERAGE(F57:F61)</f>
        <v>0.13599999999999995</v>
      </c>
      <c r="G62" s="14">
        <f t="shared" ref="G62" si="18">AVERAGE(G57:G61)</f>
        <v>6.1999999999999743E-2</v>
      </c>
      <c r="H62" s="14">
        <f t="shared" ref="H62" si="19">AVERAGE(H57:H61)</f>
        <v>-8.3999999999999631E-2</v>
      </c>
      <c r="I62" s="14">
        <f t="shared" ref="I62" si="20">AVERAGE(I57:I61)</f>
        <v>-0.24000000000000021</v>
      </c>
      <c r="J62" s="14">
        <f t="shared" ref="J62" si="21">AVERAGE(J57:J61)</f>
        <v>-0.17799999999999977</v>
      </c>
      <c r="K62" s="14">
        <f t="shared" ref="K62" si="22">AVERAGE(K57:K61)</f>
        <v>-0.24400000000000013</v>
      </c>
      <c r="L62" s="14">
        <f t="shared" ref="L62" si="23">AVERAGE(L57:L61)</f>
        <v>-6.3999999999999696E-2</v>
      </c>
      <c r="M62" s="14">
        <f t="shared" ref="M62" si="24">AVERAGE(M57:M61)</f>
        <v>-0.15600000000000022</v>
      </c>
      <c r="N62" s="14">
        <f t="shared" ref="N62" si="25">AVERAGE(N57:N61)</f>
        <v>-9.9999999999999645E-2</v>
      </c>
      <c r="O62" s="14">
        <f t="shared" ref="O62" si="26">AVERAGE(O57:O61)</f>
        <v>-9.7999999999999685E-2</v>
      </c>
      <c r="P62" s="14">
        <f t="shared" ref="P62" si="27">AVERAGE(P57:P61)</f>
        <v>-9.7999999999999685E-2</v>
      </c>
      <c r="Q62" s="14">
        <f t="shared" ref="Q62" si="28">AVERAGE(Q57:Q61)</f>
        <v>-8.7999999999999898E-2</v>
      </c>
      <c r="R62" s="14">
        <f t="shared" ref="R62" si="29">AVERAGE(R57:R61)</f>
        <v>-6.4000000000000057E-2</v>
      </c>
      <c r="S62" s="14">
        <f t="shared" ref="S62" si="30">AVERAGE(S57:S61)</f>
        <v>-0.13200000000000003</v>
      </c>
      <c r="T62" s="14">
        <f t="shared" ref="T62" si="31">AVERAGE(T57:T61)</f>
        <v>-0.20599999999999988</v>
      </c>
      <c r="U62" s="14">
        <f t="shared" ref="U62" si="32">AVERAGE(U57:U61)</f>
        <v>-9.4000000000000125E-2</v>
      </c>
      <c r="V62" s="14">
        <f t="shared" ref="V62" si="33">AVERAGE(V57:V61)</f>
        <v>-0.13399999999999962</v>
      </c>
      <c r="W62" s="14">
        <f t="shared" ref="W62" si="34">AVERAGE(W57:W61)</f>
        <v>-2.1999999999999888E-2</v>
      </c>
      <c r="X62" s="14">
        <f t="shared" ref="X62" si="35">AVERAGE(X57:X61)</f>
        <v>-7.5999999999999804E-2</v>
      </c>
      <c r="Y62" s="14">
        <f t="shared" ref="Y62" si="36">AVERAGE(Y57:Y61)</f>
        <v>-0.14199999999999982</v>
      </c>
      <c r="Z62" s="14">
        <f t="shared" ref="Z62" si="37">AVERAGE(Z57:Z61)</f>
        <v>-0.19599999999999973</v>
      </c>
      <c r="AA62" s="14">
        <f t="shared" ref="AA62" si="38">AVERAGE(AA57:AA61)</f>
        <v>-0.10800000000000018</v>
      </c>
      <c r="AB62" s="14">
        <f t="shared" ref="AB62" si="39">AVERAGE(AB57:AB61)</f>
        <v>-0.11999999999999993</v>
      </c>
      <c r="AC62" s="14">
        <f t="shared" ref="AC62" si="40">AVERAGE(AC57:AC61)</f>
        <v>-0.2</v>
      </c>
      <c r="AD62" s="14">
        <f t="shared" ref="AD62" si="41">AVERAGE(AD57:AD61)</f>
        <v>-7.5999999999999804E-2</v>
      </c>
      <c r="AE62" s="14">
        <f t="shared" ref="AE62" si="42">AVERAGE(AE57:AE61)</f>
        <v>-0.12399999999999985</v>
      </c>
      <c r="AF62" s="14">
        <f t="shared" ref="AF62" si="43">AVERAGE(AF57:AF61)</f>
        <v>-0.14800000000000005</v>
      </c>
      <c r="AG62" s="14">
        <f t="shared" ref="AG62" si="44">AVERAGE(AG57:AG61)</f>
        <v>-0.25399999999999989</v>
      </c>
    </row>
    <row r="63" spans="1:33" x14ac:dyDescent="0.2">
      <c r="A63" s="14" t="s">
        <v>57</v>
      </c>
      <c r="C63" s="14">
        <f>STDEV(C57:C61)</f>
        <v>0</v>
      </c>
      <c r="D63" s="14">
        <f>STDEV(D57:D61)</f>
        <v>0.30237394067611012</v>
      </c>
      <c r="E63" s="14">
        <f t="shared" ref="E63:AG63" si="45">STDEV(E57:E61)</f>
        <v>0.36444478319767448</v>
      </c>
      <c r="F63" s="14">
        <f t="shared" si="45"/>
        <v>0.26875639527274525</v>
      </c>
      <c r="G63" s="14">
        <f t="shared" si="45"/>
        <v>0.19992498593222391</v>
      </c>
      <c r="H63" s="14">
        <f t="shared" si="45"/>
        <v>0.1962906008957124</v>
      </c>
      <c r="I63" s="14">
        <f t="shared" si="45"/>
        <v>0.22989127865145312</v>
      </c>
      <c r="J63" s="14">
        <f t="shared" si="45"/>
        <v>0.32453043000618564</v>
      </c>
      <c r="K63" s="14">
        <f t="shared" si="45"/>
        <v>0.12501999840025596</v>
      </c>
      <c r="L63" s="14">
        <f t="shared" si="45"/>
        <v>0.1828387267511998</v>
      </c>
      <c r="M63" s="14">
        <f t="shared" si="45"/>
        <v>0.16637307474468352</v>
      </c>
      <c r="N63" s="14">
        <f t="shared" si="45"/>
        <v>0.27120103244641253</v>
      </c>
      <c r="O63" s="14">
        <f t="shared" si="45"/>
        <v>0.22331591971912798</v>
      </c>
      <c r="P63" s="14">
        <f t="shared" si="45"/>
        <v>0.23209911675833611</v>
      </c>
      <c r="Q63" s="14">
        <f t="shared" si="45"/>
        <v>0.25936460822556318</v>
      </c>
      <c r="R63" s="14">
        <f t="shared" si="45"/>
        <v>0.29644561052577612</v>
      </c>
      <c r="S63" s="14">
        <f t="shared" si="45"/>
        <v>0.12070625501605124</v>
      </c>
      <c r="T63" s="14">
        <f t="shared" si="45"/>
        <v>0.17994443586840952</v>
      </c>
      <c r="U63" s="14">
        <f t="shared" si="45"/>
        <v>0.23168944732119387</v>
      </c>
      <c r="V63" s="14">
        <f t="shared" si="45"/>
        <v>0.26791789787171838</v>
      </c>
      <c r="W63" s="14">
        <f t="shared" si="45"/>
        <v>0.42061859207600472</v>
      </c>
      <c r="X63" s="14">
        <f t="shared" si="45"/>
        <v>0.36080465628924502</v>
      </c>
      <c r="Y63" s="14">
        <f t="shared" si="45"/>
        <v>0.37672270969507526</v>
      </c>
      <c r="Z63" s="14">
        <f t="shared" si="45"/>
        <v>0.229085137012422</v>
      </c>
      <c r="AA63" s="14">
        <f t="shared" si="45"/>
        <v>0.35166745655519521</v>
      </c>
      <c r="AB63" s="14">
        <f t="shared" si="45"/>
        <v>0.32132538026119273</v>
      </c>
      <c r="AC63" s="14">
        <f t="shared" si="45"/>
        <v>0.31559467676118969</v>
      </c>
      <c r="AD63" s="14">
        <f t="shared" si="45"/>
        <v>0.25402755756019885</v>
      </c>
      <c r="AE63" s="14">
        <f t="shared" si="45"/>
        <v>0.30344686520048375</v>
      </c>
      <c r="AF63" s="14">
        <f t="shared" si="45"/>
        <v>0.28323135419652962</v>
      </c>
      <c r="AG63" s="14">
        <f t="shared" si="45"/>
        <v>0.37326933975348153</v>
      </c>
    </row>
    <row r="64" spans="1:33" x14ac:dyDescent="0.2">
      <c r="A64" s="14" t="s">
        <v>55</v>
      </c>
      <c r="C64" s="14">
        <f>C62+C63</f>
        <v>0</v>
      </c>
      <c r="D64" s="14">
        <f>D62+D63</f>
        <v>0.55837394067611001</v>
      </c>
      <c r="E64" s="14">
        <f t="shared" ref="E64" si="46">E62+E63</f>
        <v>0.52244478319767429</v>
      </c>
      <c r="F64" s="14">
        <f t="shared" ref="F64" si="47">F62+F63</f>
        <v>0.40475639527274521</v>
      </c>
      <c r="G64" s="14">
        <f t="shared" ref="G64" si="48">G62+G63</f>
        <v>0.26192498593222363</v>
      </c>
      <c r="H64" s="14">
        <f t="shared" ref="H64" si="49">H62+H63</f>
        <v>0.11229060089571277</v>
      </c>
      <c r="I64" s="14">
        <f t="shared" ref="I64" si="50">I62+I63</f>
        <v>-1.0108721348547095E-2</v>
      </c>
      <c r="J64" s="14">
        <f t="shared" ref="J64" si="51">J62+J63</f>
        <v>0.14653043000618587</v>
      </c>
      <c r="K64" s="14">
        <f t="shared" ref="K64" si="52">K62+K63</f>
        <v>-0.11898000159974417</v>
      </c>
      <c r="L64" s="14">
        <f t="shared" ref="L64" si="53">L62+L63</f>
        <v>0.11883872675120011</v>
      </c>
      <c r="M64" s="14">
        <f t="shared" ref="M64" si="54">M62+M63</f>
        <v>1.0373074744683297E-2</v>
      </c>
      <c r="N64" s="14">
        <f t="shared" ref="N64" si="55">N62+N63</f>
        <v>0.17120103244641288</v>
      </c>
      <c r="O64" s="14">
        <f t="shared" ref="O64" si="56">O62+O63</f>
        <v>0.12531591971912831</v>
      </c>
      <c r="P64" s="14">
        <f t="shared" ref="P64" si="57">P62+P63</f>
        <v>0.13409911675833641</v>
      </c>
      <c r="Q64" s="14">
        <f t="shared" ref="Q64" si="58">Q62+Q63</f>
        <v>0.17136460822556326</v>
      </c>
      <c r="R64" s="14">
        <f t="shared" ref="R64" si="59">R62+R63</f>
        <v>0.23244561052577606</v>
      </c>
      <c r="S64" s="14">
        <f t="shared" ref="S64" si="60">S62+S63</f>
        <v>-1.1293744983948792E-2</v>
      </c>
      <c r="T64" s="14">
        <f t="shared" ref="T64" si="61">T62+T63</f>
        <v>-2.6055564131590353E-2</v>
      </c>
      <c r="U64" s="14">
        <f t="shared" ref="U64" si="62">U62+U63</f>
        <v>0.13768944732119376</v>
      </c>
      <c r="V64" s="14">
        <f t="shared" ref="V64" si="63">V62+V63</f>
        <v>0.13391789787171876</v>
      </c>
      <c r="W64" s="14">
        <f t="shared" ref="W64" si="64">W62+W63</f>
        <v>0.39861859207600481</v>
      </c>
      <c r="X64" s="14">
        <f t="shared" ref="X64" si="65">X62+X63</f>
        <v>0.28480465628924523</v>
      </c>
      <c r="Y64" s="14">
        <f t="shared" ref="Y64" si="66">Y62+Y63</f>
        <v>0.23472270969507544</v>
      </c>
      <c r="Z64" s="14">
        <f t="shared" ref="Z64" si="67">Z62+Z63</f>
        <v>3.3085137012422272E-2</v>
      </c>
      <c r="AA64" s="14">
        <f t="shared" ref="AA64" si="68">AA62+AA63</f>
        <v>0.24366745655519503</v>
      </c>
      <c r="AB64" s="14">
        <f t="shared" ref="AB64" si="69">AB62+AB63</f>
        <v>0.20132538026119279</v>
      </c>
      <c r="AC64" s="14">
        <f t="shared" ref="AC64" si="70">AC62+AC63</f>
        <v>0.11559467676118967</v>
      </c>
      <c r="AD64" s="14">
        <f t="shared" ref="AD64" si="71">AD62+AD63</f>
        <v>0.17802755756019906</v>
      </c>
      <c r="AE64" s="14">
        <f t="shared" ref="AE64" si="72">AE62+AE63</f>
        <v>0.17944686520048392</v>
      </c>
      <c r="AF64" s="14">
        <f t="shared" ref="AF64" si="73">AF62+AF63</f>
        <v>0.13523135419652957</v>
      </c>
      <c r="AG64" s="14">
        <f t="shared" ref="AG64" si="74">AG62+AG63</f>
        <v>0.11926933975348164</v>
      </c>
    </row>
    <row r="65" spans="1:33" x14ac:dyDescent="0.2">
      <c r="A65" s="14" t="s">
        <v>56</v>
      </c>
      <c r="C65" s="14">
        <f>C62-C63</f>
        <v>0</v>
      </c>
      <c r="D65" s="14">
        <f>D62-D63</f>
        <v>-4.6373940676110226E-2</v>
      </c>
      <c r="E65" s="14">
        <f t="shared" ref="E65:AG65" si="75">E62-E63</f>
        <v>-0.20644478319767465</v>
      </c>
      <c r="F65" s="14">
        <f t="shared" si="75"/>
        <v>-0.1327563952727453</v>
      </c>
      <c r="G65" s="14">
        <f t="shared" si="75"/>
        <v>-0.13792498593222416</v>
      </c>
      <c r="H65" s="14">
        <f t="shared" si="75"/>
        <v>-0.28029060089571201</v>
      </c>
      <c r="I65" s="14">
        <f t="shared" si="75"/>
        <v>-0.4698912786514533</v>
      </c>
      <c r="J65" s="14">
        <f t="shared" si="75"/>
        <v>-0.50253043000618547</v>
      </c>
      <c r="K65" s="14">
        <f t="shared" si="75"/>
        <v>-0.36901999840025612</v>
      </c>
      <c r="L65" s="14">
        <f t="shared" si="75"/>
        <v>-0.2468387267511995</v>
      </c>
      <c r="M65" s="14">
        <f t="shared" si="75"/>
        <v>-0.32237307474468374</v>
      </c>
      <c r="N65" s="14">
        <f t="shared" si="75"/>
        <v>-0.37120103244641217</v>
      </c>
      <c r="O65" s="14">
        <f t="shared" si="75"/>
        <v>-0.32131591971912765</v>
      </c>
      <c r="P65" s="14">
        <f t="shared" si="75"/>
        <v>-0.33009911675833581</v>
      </c>
      <c r="Q65" s="14">
        <f t="shared" si="75"/>
        <v>-0.34736460822556309</v>
      </c>
      <c r="R65" s="14">
        <f t="shared" si="75"/>
        <v>-0.36044561052577617</v>
      </c>
      <c r="S65" s="14">
        <f t="shared" si="75"/>
        <v>-0.25270625501605126</v>
      </c>
      <c r="T65" s="14">
        <f t="shared" si="75"/>
        <v>-0.38594443586840943</v>
      </c>
      <c r="U65" s="14">
        <f t="shared" si="75"/>
        <v>-0.32568944732119398</v>
      </c>
      <c r="V65" s="14">
        <f t="shared" si="75"/>
        <v>-0.401917897871718</v>
      </c>
      <c r="W65" s="14">
        <f t="shared" si="75"/>
        <v>-0.44261859207600462</v>
      </c>
      <c r="X65" s="14">
        <f t="shared" si="75"/>
        <v>-0.43680465628924481</v>
      </c>
      <c r="Y65" s="14">
        <f t="shared" si="75"/>
        <v>-0.51872270969507506</v>
      </c>
      <c r="Z65" s="14">
        <f t="shared" si="75"/>
        <v>-0.42508513701242173</v>
      </c>
      <c r="AA65" s="14">
        <f t="shared" si="75"/>
        <v>-0.45966745655519536</v>
      </c>
      <c r="AB65" s="14">
        <f t="shared" si="75"/>
        <v>-0.44132538026119267</v>
      </c>
      <c r="AC65" s="14">
        <f t="shared" si="75"/>
        <v>-0.51559467676118964</v>
      </c>
      <c r="AD65" s="14">
        <f t="shared" si="75"/>
        <v>-0.33002755756019864</v>
      </c>
      <c r="AE65" s="14">
        <f t="shared" si="75"/>
        <v>-0.42744686520048358</v>
      </c>
      <c r="AF65" s="14">
        <f t="shared" si="75"/>
        <v>-0.43123135419652969</v>
      </c>
      <c r="AG65" s="14">
        <f t="shared" si="75"/>
        <v>-0.62726933975348143</v>
      </c>
    </row>
  </sheetData>
  <pageMargins left="0.7" right="0.7" top="0.75" bottom="0.75" header="0.3" footer="0.3"/>
  <ignoredErrors>
    <ignoredError sqref="C14:AI1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DD2E-3058-3E4C-A7E2-0444DAD8886C}">
  <sheetPr codeName="Sheet2"/>
  <dimension ref="A1:AH98"/>
  <sheetViews>
    <sheetView workbookViewId="0">
      <selection activeCell="O55" sqref="O55"/>
    </sheetView>
  </sheetViews>
  <sheetFormatPr baseColWidth="10" defaultRowHeight="16" x14ac:dyDescent="0.2"/>
  <cols>
    <col min="1" max="1" width="31.5" style="1" customWidth="1"/>
    <col min="2" max="2" width="15.5" style="1" customWidth="1"/>
    <col min="3" max="3" width="24" style="1" customWidth="1"/>
    <col min="4" max="16384" width="10.83203125" style="1"/>
  </cols>
  <sheetData>
    <row r="1" spans="1:34" s="3" customFormat="1" x14ac:dyDescent="0.2">
      <c r="A1" s="3" t="s">
        <v>37</v>
      </c>
      <c r="B1" s="3" t="s">
        <v>41</v>
      </c>
      <c r="C1" s="3" t="s">
        <v>38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</row>
    <row r="2" spans="1:34" ht="18" customHeight="1" x14ac:dyDescent="0.2">
      <c r="A2" s="10" t="s">
        <v>39</v>
      </c>
      <c r="B2" s="9" t="s">
        <v>0</v>
      </c>
      <c r="C2" s="2" t="s">
        <v>33</v>
      </c>
      <c r="D2" s="1">
        <v>1.82</v>
      </c>
      <c r="E2" s="1">
        <v>1.96</v>
      </c>
      <c r="F2" s="1">
        <v>1.82</v>
      </c>
      <c r="G2" s="1">
        <v>1.8</v>
      </c>
      <c r="H2" s="1">
        <v>2.04</v>
      </c>
      <c r="I2" s="1">
        <v>1.76</v>
      </c>
      <c r="J2" s="1">
        <v>2.0299999999999998</v>
      </c>
      <c r="K2" s="1">
        <v>2.0499999999999998</v>
      </c>
      <c r="L2" s="1">
        <v>1.98</v>
      </c>
      <c r="M2" s="1">
        <v>2.02</v>
      </c>
      <c r="N2" s="1">
        <v>1.93</v>
      </c>
      <c r="O2" s="1">
        <v>1.88</v>
      </c>
      <c r="P2" s="1">
        <v>1.97</v>
      </c>
      <c r="Q2" s="1">
        <v>2.09</v>
      </c>
      <c r="R2" s="1">
        <v>1.92</v>
      </c>
      <c r="S2" s="1">
        <v>1.91</v>
      </c>
      <c r="T2" s="1">
        <v>1.96</v>
      </c>
      <c r="U2" s="1">
        <v>2.02</v>
      </c>
      <c r="V2" s="1">
        <v>2</v>
      </c>
      <c r="W2" s="1">
        <v>1.82</v>
      </c>
      <c r="X2" s="1">
        <v>1.82</v>
      </c>
      <c r="Y2" s="1">
        <v>1.9</v>
      </c>
      <c r="Z2" s="1">
        <v>1.88</v>
      </c>
      <c r="AA2" s="1">
        <v>2.0499999999999998</v>
      </c>
      <c r="AB2" s="1">
        <v>1.82</v>
      </c>
      <c r="AC2" s="1">
        <v>1.97</v>
      </c>
      <c r="AD2" s="1">
        <v>1.81</v>
      </c>
      <c r="AE2" s="1">
        <v>1.79</v>
      </c>
      <c r="AF2" s="1">
        <v>1.97</v>
      </c>
      <c r="AG2" s="1">
        <v>2</v>
      </c>
      <c r="AH2" s="1">
        <v>1.88</v>
      </c>
    </row>
    <row r="3" spans="1:34" x14ac:dyDescent="0.2">
      <c r="A3" s="10"/>
      <c r="B3" s="9"/>
      <c r="C3" s="2" t="s">
        <v>34</v>
      </c>
      <c r="D3" s="1">
        <v>2.02</v>
      </c>
      <c r="E3" s="1">
        <v>1.92</v>
      </c>
      <c r="F3" s="1">
        <v>1.95</v>
      </c>
      <c r="G3" s="1">
        <v>1.72</v>
      </c>
      <c r="H3" s="1">
        <v>2.0099999999999998</v>
      </c>
      <c r="I3" s="1">
        <v>1.88</v>
      </c>
      <c r="J3" s="1">
        <v>1.79</v>
      </c>
      <c r="K3" s="1">
        <v>2.0299999999999998</v>
      </c>
      <c r="L3" s="1">
        <v>1.9</v>
      </c>
      <c r="M3" s="1">
        <v>1.85</v>
      </c>
      <c r="N3" s="1">
        <v>2.14</v>
      </c>
      <c r="O3" s="1">
        <v>2.23</v>
      </c>
      <c r="P3" s="1">
        <v>2.17</v>
      </c>
      <c r="Q3" s="1">
        <v>2.06</v>
      </c>
      <c r="R3" s="1">
        <v>2.13</v>
      </c>
      <c r="S3" s="1">
        <v>2.0699999999999998</v>
      </c>
      <c r="T3" s="1">
        <v>2.23</v>
      </c>
      <c r="U3" s="1">
        <v>2.2999999999999998</v>
      </c>
      <c r="V3" s="1">
        <v>2.11</v>
      </c>
      <c r="W3" s="1">
        <v>2.08</v>
      </c>
      <c r="X3" s="1">
        <v>2.2000000000000002</v>
      </c>
      <c r="Y3" s="1">
        <v>2.06</v>
      </c>
      <c r="Z3" s="1">
        <v>2.14</v>
      </c>
      <c r="AA3" s="1">
        <v>2.08</v>
      </c>
      <c r="AB3" s="1">
        <v>2.08</v>
      </c>
      <c r="AC3" s="1">
        <v>2.15</v>
      </c>
      <c r="AD3" s="1">
        <v>2.08</v>
      </c>
      <c r="AE3" s="1">
        <v>2.11</v>
      </c>
      <c r="AF3" s="1">
        <v>2.37</v>
      </c>
      <c r="AG3" s="1">
        <v>2.23</v>
      </c>
      <c r="AH3" s="1">
        <v>2.2599999999999998</v>
      </c>
    </row>
    <row r="4" spans="1:34" x14ac:dyDescent="0.2">
      <c r="A4" s="10"/>
      <c r="B4" s="9"/>
      <c r="C4" s="2" t="s">
        <v>35</v>
      </c>
      <c r="D4" s="1">
        <v>4.21</v>
      </c>
      <c r="E4" s="1">
        <v>4.2300000000000004</v>
      </c>
      <c r="F4" s="1">
        <v>4.4800000000000004</v>
      </c>
      <c r="G4" s="1">
        <v>3.94</v>
      </c>
      <c r="H4" s="1">
        <v>4.34</v>
      </c>
      <c r="I4" s="1">
        <v>3.96</v>
      </c>
      <c r="J4" s="1">
        <v>4.17</v>
      </c>
      <c r="K4" s="1">
        <v>4.51</v>
      </c>
      <c r="L4" s="1">
        <v>4.55</v>
      </c>
      <c r="M4" s="1">
        <v>4.5199999999999996</v>
      </c>
      <c r="N4" s="1">
        <v>4.9000000000000004</v>
      </c>
      <c r="O4" s="1">
        <v>4.96</v>
      </c>
      <c r="P4" s="1">
        <v>4.95</v>
      </c>
      <c r="Q4" s="1">
        <v>4.87</v>
      </c>
      <c r="R4" s="1">
        <v>5.04</v>
      </c>
      <c r="S4" s="1">
        <v>4.83</v>
      </c>
      <c r="T4" s="1">
        <v>4.97</v>
      </c>
      <c r="U4" s="1">
        <v>4.91</v>
      </c>
      <c r="V4" s="1">
        <v>4.88</v>
      </c>
      <c r="W4" s="1">
        <v>4.5599999999999996</v>
      </c>
      <c r="X4" s="1">
        <v>4.99</v>
      </c>
      <c r="Y4" s="1">
        <v>4.84</v>
      </c>
      <c r="Z4" s="1">
        <v>4.8600000000000003</v>
      </c>
      <c r="AA4" s="1">
        <v>4.9800000000000004</v>
      </c>
      <c r="AB4" s="1">
        <v>4.78</v>
      </c>
      <c r="AC4" s="1">
        <v>4.45</v>
      </c>
      <c r="AD4" s="1">
        <v>4.6399999999999997</v>
      </c>
      <c r="AE4" s="1">
        <v>4.51</v>
      </c>
      <c r="AF4" s="1">
        <v>4.76</v>
      </c>
      <c r="AG4" s="1">
        <v>4.5999999999999996</v>
      </c>
      <c r="AH4" s="1">
        <v>4.66</v>
      </c>
    </row>
    <row r="5" spans="1:34" x14ac:dyDescent="0.2">
      <c r="A5" s="10"/>
      <c r="B5" s="9"/>
      <c r="C5" s="2" t="s">
        <v>36</v>
      </c>
      <c r="D5" s="1">
        <f>((D2+D3)/2)/D4</f>
        <v>0.4560570071258907</v>
      </c>
      <c r="E5" s="1">
        <f>((E2+E3)/2)/E4</f>
        <v>0.45862884160756495</v>
      </c>
      <c r="F5" s="1">
        <f t="shared" ref="F5:AH5" si="0">((F2+F3)/2)/F4</f>
        <v>0.42075892857142855</v>
      </c>
      <c r="G5" s="1">
        <f t="shared" si="0"/>
        <v>0.4467005076142132</v>
      </c>
      <c r="H5" s="1">
        <f t="shared" si="0"/>
        <v>0.46658986175115208</v>
      </c>
      <c r="I5" s="1">
        <f t="shared" si="0"/>
        <v>0.45959595959595956</v>
      </c>
      <c r="J5" s="1">
        <f t="shared" si="0"/>
        <v>0.45803357314148679</v>
      </c>
      <c r="K5" s="1">
        <f t="shared" si="0"/>
        <v>0.45232815964523282</v>
      </c>
      <c r="L5" s="1">
        <f t="shared" si="0"/>
        <v>0.42637362637362636</v>
      </c>
      <c r="M5" s="1">
        <f t="shared" si="0"/>
        <v>0.42809734513274339</v>
      </c>
      <c r="N5" s="1">
        <f t="shared" si="0"/>
        <v>0.41530612244897958</v>
      </c>
      <c r="O5" s="1">
        <f t="shared" si="0"/>
        <v>0.4143145161290322</v>
      </c>
      <c r="P5" s="1">
        <f t="shared" si="0"/>
        <v>0.41818181818181815</v>
      </c>
      <c r="Q5" s="1">
        <f t="shared" si="0"/>
        <v>0.42607802874743328</v>
      </c>
      <c r="R5" s="1">
        <f t="shared" si="0"/>
        <v>0.40178571428571425</v>
      </c>
      <c r="S5" s="1">
        <f t="shared" si="0"/>
        <v>0.41200828157349889</v>
      </c>
      <c r="T5" s="1">
        <f t="shared" si="0"/>
        <v>0.4215291750503018</v>
      </c>
      <c r="U5" s="1">
        <f t="shared" si="0"/>
        <v>0.43991853360488797</v>
      </c>
      <c r="V5" s="1">
        <f t="shared" si="0"/>
        <v>0.42110655737704911</v>
      </c>
      <c r="W5" s="1">
        <f t="shared" si="0"/>
        <v>0.42763157894736847</v>
      </c>
      <c r="X5" s="1">
        <f t="shared" si="0"/>
        <v>0.4028056112224449</v>
      </c>
      <c r="Y5" s="1">
        <f t="shared" si="0"/>
        <v>0.40909090909090912</v>
      </c>
      <c r="Z5" s="1">
        <f t="shared" si="0"/>
        <v>0.4135802469135802</v>
      </c>
      <c r="AA5" s="1">
        <f t="shared" si="0"/>
        <v>0.41465863453815255</v>
      </c>
      <c r="AB5" s="1">
        <f t="shared" si="0"/>
        <v>0.40794979079497912</v>
      </c>
      <c r="AC5" s="1">
        <f t="shared" si="0"/>
        <v>0.46292134831460674</v>
      </c>
      <c r="AD5" s="1">
        <f t="shared" si="0"/>
        <v>0.41918103448275867</v>
      </c>
      <c r="AE5" s="1">
        <f t="shared" si="0"/>
        <v>0.43237250554323725</v>
      </c>
      <c r="AF5" s="1">
        <f t="shared" si="0"/>
        <v>0.45588235294117646</v>
      </c>
      <c r="AG5" s="1">
        <f t="shared" si="0"/>
        <v>0.45978260869565224</v>
      </c>
      <c r="AH5" s="1">
        <f t="shared" si="0"/>
        <v>0.44420600858369091</v>
      </c>
    </row>
    <row r="6" spans="1:34" ht="16" customHeight="1" x14ac:dyDescent="0.2">
      <c r="A6" s="10" t="s">
        <v>42</v>
      </c>
      <c r="B6" s="9" t="s">
        <v>0</v>
      </c>
      <c r="C6" s="2" t="s">
        <v>33</v>
      </c>
      <c r="D6" s="1">
        <v>1.78</v>
      </c>
      <c r="E6" s="1">
        <v>1.74</v>
      </c>
      <c r="F6" s="1">
        <v>1.97</v>
      </c>
      <c r="G6" s="1">
        <v>2.0499999999999998</v>
      </c>
      <c r="H6" s="1">
        <v>1.84</v>
      </c>
      <c r="I6" s="1">
        <v>1.82</v>
      </c>
      <c r="J6" s="1">
        <v>1.8</v>
      </c>
      <c r="K6" s="1">
        <v>1.88</v>
      </c>
      <c r="L6" s="1">
        <v>1.69</v>
      </c>
      <c r="M6" s="1">
        <v>2.08</v>
      </c>
      <c r="N6" s="1">
        <v>1.78</v>
      </c>
      <c r="O6" s="1">
        <v>1.68</v>
      </c>
      <c r="P6" s="1">
        <v>1.77</v>
      </c>
      <c r="Q6" s="1">
        <v>1.71</v>
      </c>
      <c r="R6" s="1">
        <v>1.92</v>
      </c>
      <c r="S6" s="1">
        <v>1.67</v>
      </c>
      <c r="T6" s="1">
        <v>1.7</v>
      </c>
      <c r="U6" s="1">
        <v>1.4</v>
      </c>
      <c r="V6" s="1">
        <v>1.65</v>
      </c>
      <c r="W6" s="1">
        <v>1.47</v>
      </c>
      <c r="X6" s="1">
        <v>1.93</v>
      </c>
      <c r="Y6" s="1">
        <v>1.63</v>
      </c>
      <c r="Z6" s="1">
        <v>1.62</v>
      </c>
      <c r="AA6" s="1">
        <v>1.42</v>
      </c>
      <c r="AB6" s="1">
        <v>1.73</v>
      </c>
      <c r="AC6" s="1">
        <v>1.81</v>
      </c>
      <c r="AD6" s="1">
        <v>2.0099999999999998</v>
      </c>
      <c r="AE6" s="1">
        <v>1.66</v>
      </c>
      <c r="AF6" s="1">
        <v>1.86</v>
      </c>
      <c r="AG6" s="1">
        <v>1.78</v>
      </c>
      <c r="AH6" s="1">
        <v>1.56</v>
      </c>
    </row>
    <row r="7" spans="1:34" ht="16" customHeight="1" x14ac:dyDescent="0.2">
      <c r="A7" s="10"/>
      <c r="B7" s="9"/>
      <c r="C7" s="2" t="s">
        <v>34</v>
      </c>
      <c r="D7" s="1">
        <v>1.82</v>
      </c>
      <c r="E7" s="1">
        <v>1.82</v>
      </c>
      <c r="F7" s="1">
        <v>1.67</v>
      </c>
      <c r="G7" s="1">
        <v>1.68</v>
      </c>
      <c r="H7" s="1">
        <v>1.59</v>
      </c>
      <c r="I7" s="1">
        <v>1.48</v>
      </c>
      <c r="J7" s="1">
        <v>1.78</v>
      </c>
      <c r="K7" s="1">
        <v>1.8</v>
      </c>
      <c r="L7" s="1">
        <v>1.73</v>
      </c>
      <c r="M7" s="1">
        <v>1.74</v>
      </c>
      <c r="N7" s="1">
        <v>1.98</v>
      </c>
      <c r="O7" s="1">
        <v>1.77</v>
      </c>
      <c r="P7" s="1">
        <v>1.67</v>
      </c>
      <c r="Q7" s="1">
        <v>1.76</v>
      </c>
      <c r="R7" s="1">
        <v>1.7</v>
      </c>
      <c r="S7" s="1">
        <v>1.62</v>
      </c>
      <c r="T7" s="1">
        <v>1.8</v>
      </c>
      <c r="U7" s="1">
        <v>2.1800000000000002</v>
      </c>
      <c r="V7" s="1">
        <v>1.87</v>
      </c>
      <c r="W7" s="1">
        <v>1.99</v>
      </c>
      <c r="X7" s="1">
        <v>1.72</v>
      </c>
      <c r="Y7" s="1">
        <v>1.85</v>
      </c>
      <c r="Z7" s="1">
        <v>1.54</v>
      </c>
      <c r="AA7" s="1">
        <v>1.4</v>
      </c>
      <c r="AB7" s="1">
        <v>1.54</v>
      </c>
      <c r="AC7" s="1">
        <v>1.82</v>
      </c>
      <c r="AD7" s="1">
        <v>1.7</v>
      </c>
      <c r="AE7" s="1">
        <v>1.93</v>
      </c>
      <c r="AF7" s="1">
        <v>1.68</v>
      </c>
      <c r="AG7" s="1">
        <v>1.67</v>
      </c>
      <c r="AH7" s="1">
        <v>1.55</v>
      </c>
    </row>
    <row r="8" spans="1:34" ht="16" customHeight="1" x14ac:dyDescent="0.2">
      <c r="A8" s="10"/>
      <c r="B8" s="9"/>
      <c r="C8" s="2" t="s">
        <v>35</v>
      </c>
      <c r="D8" s="1">
        <v>4.5199999999999996</v>
      </c>
      <c r="E8" s="1">
        <v>4.38</v>
      </c>
      <c r="F8" s="1">
        <v>4.03</v>
      </c>
      <c r="G8" s="1">
        <v>4.1100000000000003</v>
      </c>
      <c r="H8" s="1">
        <v>4.51</v>
      </c>
      <c r="I8" s="1">
        <v>4.22</v>
      </c>
      <c r="J8" s="1">
        <v>4.37</v>
      </c>
      <c r="K8" s="1">
        <v>4.25</v>
      </c>
      <c r="L8" s="1">
        <v>4.6500000000000004</v>
      </c>
      <c r="M8" s="1">
        <v>5.04</v>
      </c>
      <c r="N8" s="1">
        <v>4.83</v>
      </c>
      <c r="O8" s="1">
        <v>4.54</v>
      </c>
      <c r="P8" s="1">
        <v>4.5999999999999996</v>
      </c>
      <c r="Q8" s="1">
        <v>4.47</v>
      </c>
      <c r="R8" s="1">
        <v>4.1900000000000004</v>
      </c>
      <c r="S8" s="1">
        <v>4.25</v>
      </c>
      <c r="T8" s="1">
        <v>4.32</v>
      </c>
      <c r="U8" s="1">
        <v>4.28</v>
      </c>
      <c r="V8" s="1">
        <v>4.37</v>
      </c>
      <c r="W8" s="1">
        <v>4.38</v>
      </c>
      <c r="X8" s="1">
        <v>4.24</v>
      </c>
      <c r="Y8" s="1">
        <v>3.88</v>
      </c>
      <c r="Z8" s="1">
        <v>3.74</v>
      </c>
      <c r="AA8" s="1">
        <v>3.56</v>
      </c>
      <c r="AB8" s="1">
        <v>3.91</v>
      </c>
      <c r="AC8" s="1">
        <v>3.92</v>
      </c>
      <c r="AD8" s="1">
        <v>4.3499999999999996</v>
      </c>
      <c r="AE8" s="1">
        <v>4.26</v>
      </c>
      <c r="AF8" s="1">
        <v>3.91</v>
      </c>
      <c r="AG8" s="1">
        <v>4.07</v>
      </c>
      <c r="AH8" s="1">
        <v>3.82</v>
      </c>
    </row>
    <row r="9" spans="1:34" ht="16" customHeight="1" x14ac:dyDescent="0.2">
      <c r="A9" s="10"/>
      <c r="B9" s="9"/>
      <c r="C9" s="2" t="s">
        <v>36</v>
      </c>
      <c r="D9" s="4">
        <f>((D6+D7)/2)/D8</f>
        <v>0.39823008849557529</v>
      </c>
      <c r="E9" s="4">
        <f>((E6+E7)/2)/E8</f>
        <v>0.40639269406392697</v>
      </c>
      <c r="F9" s="4">
        <f t="shared" ref="F9:AH9" si="1">((F6+F7)/2)/F8</f>
        <v>0.45161290322580638</v>
      </c>
      <c r="G9" s="4">
        <f t="shared" si="1"/>
        <v>0.45377128953771279</v>
      </c>
      <c r="H9" s="4">
        <f t="shared" si="1"/>
        <v>0.38026607538802665</v>
      </c>
      <c r="I9" s="4">
        <f t="shared" si="1"/>
        <v>0.39099526066350709</v>
      </c>
      <c r="J9" s="4">
        <f t="shared" si="1"/>
        <v>0.40961098398169338</v>
      </c>
      <c r="K9" s="4">
        <f t="shared" si="1"/>
        <v>0.43294117647058822</v>
      </c>
      <c r="L9" s="4">
        <f t="shared" si="1"/>
        <v>0.36774193548387091</v>
      </c>
      <c r="M9" s="4">
        <f t="shared" si="1"/>
        <v>0.37896825396825401</v>
      </c>
      <c r="N9" s="4">
        <f t="shared" si="1"/>
        <v>0.38923395445134573</v>
      </c>
      <c r="O9" s="4">
        <f t="shared" si="1"/>
        <v>0.37995594713656389</v>
      </c>
      <c r="P9" s="4">
        <f t="shared" si="1"/>
        <v>0.37391304347826088</v>
      </c>
      <c r="Q9" s="4">
        <f t="shared" si="1"/>
        <v>0.38814317673378074</v>
      </c>
      <c r="R9" s="4">
        <f t="shared" si="1"/>
        <v>0.43198090692124103</v>
      </c>
      <c r="S9" s="4">
        <f t="shared" si="1"/>
        <v>0.38705882352941179</v>
      </c>
      <c r="T9" s="4">
        <f t="shared" si="1"/>
        <v>0.40509259259259256</v>
      </c>
      <c r="U9" s="4">
        <f t="shared" si="1"/>
        <v>0.41822429906542052</v>
      </c>
      <c r="V9" s="4">
        <f t="shared" si="1"/>
        <v>0.40274599542334094</v>
      </c>
      <c r="W9" s="4">
        <f t="shared" si="1"/>
        <v>0.3949771689497717</v>
      </c>
      <c r="X9" s="4">
        <f t="shared" si="1"/>
        <v>0.43042452830188677</v>
      </c>
      <c r="Y9" s="4">
        <f t="shared" si="1"/>
        <v>0.4484536082474227</v>
      </c>
      <c r="Z9" s="4">
        <f t="shared" si="1"/>
        <v>0.42245989304812831</v>
      </c>
      <c r="AA9" s="4">
        <f t="shared" si="1"/>
        <v>0.39606741573033705</v>
      </c>
      <c r="AB9" s="4">
        <f t="shared" si="1"/>
        <v>0.41815856777493604</v>
      </c>
      <c r="AC9" s="4">
        <f t="shared" si="1"/>
        <v>0.46301020408163263</v>
      </c>
      <c r="AD9" s="4">
        <f t="shared" si="1"/>
        <v>0.42643678160919546</v>
      </c>
      <c r="AE9" s="4">
        <f t="shared" si="1"/>
        <v>0.42136150234741787</v>
      </c>
      <c r="AF9" s="4">
        <f t="shared" si="1"/>
        <v>0.45268542199488487</v>
      </c>
      <c r="AG9" s="4">
        <f t="shared" si="1"/>
        <v>0.42383292383292381</v>
      </c>
      <c r="AH9" s="4">
        <f t="shared" si="1"/>
        <v>0.40706806282722519</v>
      </c>
    </row>
    <row r="10" spans="1:34" ht="16" customHeight="1" x14ac:dyDescent="0.2">
      <c r="A10" s="10" t="s">
        <v>44</v>
      </c>
      <c r="B10" s="9" t="s">
        <v>0</v>
      </c>
      <c r="C10" s="2" t="s">
        <v>33</v>
      </c>
      <c r="D10" s="1">
        <v>2.16</v>
      </c>
      <c r="E10" s="1">
        <v>1.99</v>
      </c>
      <c r="F10" s="1">
        <v>1.98</v>
      </c>
      <c r="G10" s="6">
        <v>2.0099999999999998</v>
      </c>
      <c r="H10" s="1">
        <v>2.0499999999999998</v>
      </c>
      <c r="I10" s="1">
        <v>1.91</v>
      </c>
      <c r="J10" s="1">
        <v>1.96</v>
      </c>
      <c r="K10" s="1">
        <v>2.0299999999999998</v>
      </c>
      <c r="L10" s="1">
        <v>2.02</v>
      </c>
      <c r="M10" s="1">
        <v>1.95</v>
      </c>
      <c r="N10" s="1">
        <v>1.9</v>
      </c>
      <c r="O10" s="1">
        <v>1.82</v>
      </c>
      <c r="P10" s="1">
        <v>1.85</v>
      </c>
      <c r="Q10" s="1">
        <v>2.06</v>
      </c>
      <c r="R10" s="1">
        <v>2.09</v>
      </c>
      <c r="S10" s="1">
        <v>2.04</v>
      </c>
      <c r="T10" s="1">
        <v>1.93</v>
      </c>
      <c r="U10" s="1">
        <v>1.97</v>
      </c>
      <c r="V10" s="1">
        <v>1.8</v>
      </c>
      <c r="W10" s="1">
        <v>1.78</v>
      </c>
      <c r="X10" s="1">
        <v>1.79</v>
      </c>
      <c r="Y10" s="1">
        <v>1.92</v>
      </c>
      <c r="Z10" s="1">
        <v>2.12</v>
      </c>
      <c r="AA10" s="1">
        <v>1.92</v>
      </c>
      <c r="AB10" s="1">
        <v>2.27</v>
      </c>
      <c r="AC10" s="1">
        <v>2.2400000000000002</v>
      </c>
      <c r="AD10" s="1">
        <v>2.12</v>
      </c>
      <c r="AE10" s="1">
        <v>2.1800000000000002</v>
      </c>
      <c r="AF10" s="1">
        <v>2.14</v>
      </c>
      <c r="AG10" s="1">
        <v>1.87</v>
      </c>
      <c r="AH10" s="1">
        <v>2.11</v>
      </c>
    </row>
    <row r="11" spans="1:34" x14ac:dyDescent="0.2">
      <c r="A11" s="10"/>
      <c r="B11" s="9"/>
      <c r="C11" s="2" t="s">
        <v>34</v>
      </c>
      <c r="D11" s="1">
        <v>1.94</v>
      </c>
      <c r="E11" s="1">
        <v>2.11</v>
      </c>
      <c r="F11" s="1">
        <v>2.12</v>
      </c>
      <c r="G11" s="1">
        <v>1.9</v>
      </c>
      <c r="H11" s="1">
        <v>1.83</v>
      </c>
      <c r="I11" s="6">
        <v>1.76</v>
      </c>
      <c r="J11" s="1">
        <v>1.82</v>
      </c>
      <c r="K11" s="1">
        <v>1.87</v>
      </c>
      <c r="L11" s="1">
        <v>1.92</v>
      </c>
      <c r="M11" s="1">
        <v>2.06</v>
      </c>
      <c r="N11" s="1">
        <v>1.91</v>
      </c>
      <c r="O11" s="1">
        <v>2.16</v>
      </c>
      <c r="P11" s="1">
        <v>2.21</v>
      </c>
      <c r="Q11" s="1">
        <v>2.4700000000000002</v>
      </c>
      <c r="R11" s="1">
        <v>2.46</v>
      </c>
      <c r="S11" s="1">
        <v>2.42</v>
      </c>
      <c r="T11" s="1">
        <v>2.35</v>
      </c>
      <c r="U11" s="1">
        <v>2.39</v>
      </c>
      <c r="V11" s="1">
        <v>2.15</v>
      </c>
      <c r="W11" s="1">
        <v>2.1800000000000002</v>
      </c>
      <c r="X11" s="1">
        <v>2.17</v>
      </c>
      <c r="Y11" s="1">
        <v>2.27</v>
      </c>
      <c r="Z11" s="1">
        <v>2.23</v>
      </c>
      <c r="AA11" s="1">
        <v>2.31</v>
      </c>
      <c r="AB11" s="1">
        <v>2.42</v>
      </c>
      <c r="AC11" s="1">
        <v>2.33</v>
      </c>
      <c r="AD11" s="1">
        <v>2.0499999999999998</v>
      </c>
      <c r="AE11" s="1">
        <v>2.31</v>
      </c>
      <c r="AF11" s="1">
        <v>2.2400000000000002</v>
      </c>
      <c r="AG11" s="1">
        <v>2.34</v>
      </c>
      <c r="AH11" s="1">
        <v>2.5</v>
      </c>
    </row>
    <row r="12" spans="1:34" ht="16" customHeight="1" x14ac:dyDescent="0.2">
      <c r="A12" s="10"/>
      <c r="B12" s="9"/>
      <c r="C12" s="2" t="s">
        <v>35</v>
      </c>
      <c r="D12" s="1">
        <v>4.57</v>
      </c>
      <c r="E12" s="1">
        <v>4.78</v>
      </c>
      <c r="F12" s="1">
        <v>5.21</v>
      </c>
      <c r="G12" s="1">
        <v>4.8600000000000003</v>
      </c>
      <c r="H12" s="1">
        <v>4.76</v>
      </c>
      <c r="I12" s="1">
        <v>4.72</v>
      </c>
      <c r="J12" s="1">
        <v>4.6399999999999997</v>
      </c>
      <c r="K12" s="1">
        <v>4.6100000000000003</v>
      </c>
      <c r="L12" s="1">
        <v>4.8499999999999996</v>
      </c>
      <c r="M12" s="1">
        <v>4.7699999999999996</v>
      </c>
      <c r="N12" s="1">
        <v>4.5</v>
      </c>
      <c r="O12" s="1">
        <v>4.66</v>
      </c>
      <c r="P12" s="1">
        <v>5.18</v>
      </c>
      <c r="Q12" s="1">
        <v>5.15</v>
      </c>
      <c r="R12" s="1">
        <v>5.24</v>
      </c>
      <c r="S12" s="1">
        <v>4.96</v>
      </c>
      <c r="T12" s="1">
        <v>5</v>
      </c>
      <c r="U12" s="1">
        <v>4.82</v>
      </c>
      <c r="V12" s="1">
        <v>4.78</v>
      </c>
      <c r="W12" s="1">
        <v>4.92</v>
      </c>
      <c r="X12" s="1">
        <v>4.8899999999999997</v>
      </c>
      <c r="Y12" s="1">
        <v>5.24</v>
      </c>
      <c r="Z12" s="1">
        <v>4.8</v>
      </c>
      <c r="AA12" s="1">
        <v>4.96</v>
      </c>
      <c r="AB12" s="1">
        <v>5.15</v>
      </c>
      <c r="AC12" s="1">
        <v>5.14</v>
      </c>
      <c r="AD12" s="1">
        <v>5.19</v>
      </c>
      <c r="AE12" s="1">
        <v>5.28</v>
      </c>
      <c r="AF12" s="1">
        <v>5.29</v>
      </c>
      <c r="AG12" s="1">
        <v>5.33</v>
      </c>
      <c r="AH12" s="1">
        <v>5.17</v>
      </c>
    </row>
    <row r="13" spans="1:34" ht="16" customHeight="1" x14ac:dyDescent="0.2">
      <c r="A13" s="10"/>
      <c r="B13" s="9"/>
      <c r="C13" s="2" t="s">
        <v>36</v>
      </c>
      <c r="D13" s="4">
        <f>((D10+D11)/2)/D12</f>
        <v>0.44857768052516406</v>
      </c>
      <c r="E13" s="4">
        <f>((E10+E11)/2)/E12</f>
        <v>0.42887029288702921</v>
      </c>
      <c r="F13" s="4">
        <f t="shared" ref="F13:AH13" si="2">((F10+F11)/2)/F12</f>
        <v>0.39347408829174663</v>
      </c>
      <c r="G13" s="4">
        <f t="shared" si="2"/>
        <v>0.40226337448559663</v>
      </c>
      <c r="H13" s="4">
        <f t="shared" si="2"/>
        <v>0.40756302521008403</v>
      </c>
      <c r="I13" s="4">
        <f t="shared" si="2"/>
        <v>0.38877118644067798</v>
      </c>
      <c r="J13" s="4">
        <f t="shared" si="2"/>
        <v>0.40732758620689663</v>
      </c>
      <c r="K13" s="4">
        <f t="shared" si="2"/>
        <v>0.42299349240780909</v>
      </c>
      <c r="L13" s="4">
        <f t="shared" si="2"/>
        <v>0.40618556701030928</v>
      </c>
      <c r="M13" s="4">
        <f t="shared" si="2"/>
        <v>0.42033542976939203</v>
      </c>
      <c r="N13" s="4">
        <f t="shared" si="2"/>
        <v>0.42333333333333328</v>
      </c>
      <c r="O13" s="4">
        <f t="shared" si="2"/>
        <v>0.42703862660944208</v>
      </c>
      <c r="P13" s="4">
        <f t="shared" si="2"/>
        <v>0.39189189189189194</v>
      </c>
      <c r="Q13" s="4">
        <f t="shared" si="2"/>
        <v>0.43980582524271844</v>
      </c>
      <c r="R13" s="4">
        <f t="shared" si="2"/>
        <v>0.43416030534351141</v>
      </c>
      <c r="S13" s="4">
        <f t="shared" si="2"/>
        <v>0.44959677419354838</v>
      </c>
      <c r="T13" s="4">
        <f t="shared" si="2"/>
        <v>0.42800000000000005</v>
      </c>
      <c r="U13" s="4">
        <f>((U10+U11)/2)/U12</f>
        <v>0.45228215767634855</v>
      </c>
      <c r="V13" s="4">
        <f t="shared" si="2"/>
        <v>0.41317991631799161</v>
      </c>
      <c r="W13" s="4">
        <f t="shared" si="2"/>
        <v>0.40243902439024393</v>
      </c>
      <c r="X13" s="4">
        <f t="shared" si="2"/>
        <v>0.40490797546012275</v>
      </c>
      <c r="Y13" s="4">
        <f>((Y10+Y11)/2)/Y12</f>
        <v>0.39980916030534347</v>
      </c>
      <c r="Z13" s="4">
        <f t="shared" si="2"/>
        <v>0.453125</v>
      </c>
      <c r="AA13" s="4">
        <f t="shared" si="2"/>
        <v>0.42641129032258068</v>
      </c>
      <c r="AB13" s="4">
        <f t="shared" si="2"/>
        <v>0.45533980582524264</v>
      </c>
      <c r="AC13" s="4">
        <f t="shared" si="2"/>
        <v>0.44455252918287941</v>
      </c>
      <c r="AD13" s="4">
        <f t="shared" si="2"/>
        <v>0.40173410404624271</v>
      </c>
      <c r="AE13" s="4">
        <f t="shared" si="2"/>
        <v>0.42518939393939392</v>
      </c>
      <c r="AF13" s="4">
        <f t="shared" si="2"/>
        <v>0.41398865784499062</v>
      </c>
      <c r="AG13" s="4">
        <f>((AG10+AG11)/2)/AG12</f>
        <v>0.39493433395872418</v>
      </c>
      <c r="AH13" s="4">
        <f t="shared" si="2"/>
        <v>0.44584139264990325</v>
      </c>
    </row>
    <row r="14" spans="1:34" ht="16" customHeight="1" x14ac:dyDescent="0.2">
      <c r="A14" s="10" t="s">
        <v>66</v>
      </c>
      <c r="B14" s="9" t="s">
        <v>0</v>
      </c>
      <c r="C14" s="2" t="s">
        <v>33</v>
      </c>
      <c r="D14" s="1">
        <v>1.51</v>
      </c>
      <c r="E14" s="1">
        <v>1.62</v>
      </c>
      <c r="F14" s="1">
        <v>1.47</v>
      </c>
      <c r="G14" s="1">
        <v>1.63</v>
      </c>
      <c r="H14" s="1">
        <v>1.82</v>
      </c>
      <c r="I14" s="1">
        <v>1.53</v>
      </c>
      <c r="J14" s="1">
        <v>1.48</v>
      </c>
      <c r="K14" s="1">
        <v>1.55</v>
      </c>
      <c r="L14" s="1">
        <v>1.74</v>
      </c>
      <c r="M14" s="1">
        <v>1.68</v>
      </c>
      <c r="N14" s="1">
        <v>1.55</v>
      </c>
      <c r="O14" s="1">
        <v>1.39</v>
      </c>
      <c r="P14" s="1">
        <v>1.36</v>
      </c>
      <c r="Q14" s="1">
        <v>1.39</v>
      </c>
      <c r="R14" s="1">
        <v>1.7</v>
      </c>
      <c r="S14" s="1">
        <v>1.58</v>
      </c>
      <c r="T14" s="1">
        <v>1.5</v>
      </c>
      <c r="U14" s="1">
        <v>1.57</v>
      </c>
      <c r="V14" s="1">
        <v>1.75</v>
      </c>
      <c r="W14" s="1">
        <v>1.36</v>
      </c>
      <c r="X14" s="1">
        <v>1.59</v>
      </c>
      <c r="Y14" s="1">
        <v>1.86</v>
      </c>
      <c r="Z14" s="1">
        <v>1.6</v>
      </c>
      <c r="AA14" s="1">
        <v>1.49</v>
      </c>
      <c r="AB14" s="1">
        <v>1.58</v>
      </c>
      <c r="AC14" s="1">
        <v>1.66</v>
      </c>
      <c r="AD14" s="1">
        <v>1.8</v>
      </c>
      <c r="AE14" s="1">
        <v>1.73</v>
      </c>
      <c r="AF14" s="1">
        <v>1.81</v>
      </c>
      <c r="AG14" s="1">
        <v>1.84</v>
      </c>
      <c r="AH14" s="1">
        <v>1.9</v>
      </c>
    </row>
    <row r="15" spans="1:34" ht="16" customHeight="1" x14ac:dyDescent="0.2">
      <c r="A15" s="10"/>
      <c r="B15" s="9"/>
      <c r="C15" s="2" t="s">
        <v>34</v>
      </c>
      <c r="D15" s="1">
        <v>1.64</v>
      </c>
      <c r="E15" s="8">
        <v>1.92</v>
      </c>
      <c r="F15" s="1">
        <v>1.61</v>
      </c>
      <c r="G15" s="1">
        <v>1.77</v>
      </c>
      <c r="H15" s="1">
        <v>1.69</v>
      </c>
      <c r="I15" s="1">
        <v>1.84</v>
      </c>
      <c r="J15" s="1">
        <v>1.61</v>
      </c>
      <c r="K15" s="1">
        <v>1.67</v>
      </c>
      <c r="L15" s="1">
        <v>1.55</v>
      </c>
      <c r="M15" s="1">
        <v>1.47</v>
      </c>
      <c r="N15" s="1">
        <v>1.39</v>
      </c>
      <c r="O15" s="1">
        <v>1.43</v>
      </c>
      <c r="P15" s="1">
        <v>1.57</v>
      </c>
      <c r="Q15" s="1">
        <v>1.49</v>
      </c>
      <c r="R15" s="1">
        <v>1.58</v>
      </c>
      <c r="S15" s="1">
        <v>1.54</v>
      </c>
      <c r="T15" s="1">
        <v>1.53</v>
      </c>
      <c r="U15" s="1">
        <v>1.51</v>
      </c>
      <c r="V15" s="1">
        <v>1.78</v>
      </c>
      <c r="W15" s="1">
        <v>1.9</v>
      </c>
      <c r="X15" s="1">
        <v>1.83</v>
      </c>
      <c r="Y15" s="1">
        <v>1.74</v>
      </c>
      <c r="Z15" s="1">
        <v>1.81</v>
      </c>
      <c r="AA15" s="1">
        <v>1.56</v>
      </c>
      <c r="AB15" s="1">
        <v>1.42</v>
      </c>
      <c r="AC15" s="1">
        <v>1.7</v>
      </c>
      <c r="AD15" s="1">
        <v>1.73</v>
      </c>
      <c r="AE15" s="1">
        <v>2.02</v>
      </c>
      <c r="AF15" s="1">
        <v>1.93</v>
      </c>
      <c r="AG15" s="1">
        <v>1.69</v>
      </c>
      <c r="AH15" s="1">
        <v>1.64</v>
      </c>
    </row>
    <row r="16" spans="1:34" x14ac:dyDescent="0.2">
      <c r="A16" s="10"/>
      <c r="B16" s="9"/>
      <c r="C16" s="2" t="s">
        <v>35</v>
      </c>
      <c r="D16" s="1">
        <v>4.34</v>
      </c>
      <c r="E16" s="1">
        <v>4.59</v>
      </c>
      <c r="F16" s="1">
        <v>4.3</v>
      </c>
      <c r="G16" s="1">
        <v>4.17</v>
      </c>
      <c r="H16" s="1">
        <v>4.57</v>
      </c>
      <c r="I16" s="1">
        <v>4.5</v>
      </c>
      <c r="J16" s="1">
        <v>4.1900000000000004</v>
      </c>
      <c r="K16" s="1">
        <v>4.16</v>
      </c>
      <c r="L16" s="1">
        <v>4.3600000000000003</v>
      </c>
      <c r="M16" s="1">
        <v>4.4800000000000004</v>
      </c>
      <c r="N16" s="1">
        <v>3.9</v>
      </c>
      <c r="O16" s="1">
        <v>4.05</v>
      </c>
      <c r="P16" s="1">
        <v>3.83</v>
      </c>
      <c r="Q16" s="1">
        <v>4.08</v>
      </c>
      <c r="R16" s="1">
        <v>4.1900000000000004</v>
      </c>
      <c r="S16" s="1">
        <v>4.01</v>
      </c>
      <c r="T16" s="1">
        <v>4.18</v>
      </c>
      <c r="U16" s="1">
        <v>4.4400000000000004</v>
      </c>
      <c r="V16" s="1">
        <v>4.5</v>
      </c>
      <c r="W16" s="1">
        <v>4.3899999999999997</v>
      </c>
      <c r="X16" s="1">
        <v>4.5599999999999996</v>
      </c>
      <c r="Y16" s="1">
        <v>4.47</v>
      </c>
      <c r="Z16" s="1">
        <v>4.24</v>
      </c>
      <c r="AA16" s="1">
        <v>4.3</v>
      </c>
      <c r="AB16" s="1">
        <v>4.37</v>
      </c>
      <c r="AC16" s="1">
        <v>4.45</v>
      </c>
      <c r="AD16" s="1">
        <v>4.67</v>
      </c>
      <c r="AE16" s="1">
        <v>5.16</v>
      </c>
      <c r="AF16" s="1">
        <v>4.74</v>
      </c>
      <c r="AG16" s="1">
        <v>4.82</v>
      </c>
      <c r="AH16" s="1">
        <v>4.5999999999999996</v>
      </c>
    </row>
    <row r="17" spans="1:34" ht="16" customHeight="1" x14ac:dyDescent="0.2">
      <c r="A17" s="10"/>
      <c r="B17" s="9"/>
      <c r="C17" s="2" t="s">
        <v>36</v>
      </c>
      <c r="D17" s="4">
        <f>((D14+D15)/2)/D16</f>
        <v>0.36290322580645162</v>
      </c>
      <c r="E17" s="4">
        <f>((E14+E15)/2)/E16</f>
        <v>0.38562091503267976</v>
      </c>
      <c r="F17" s="4">
        <f>((F14+F15)/2)/F16</f>
        <v>0.35813953488372097</v>
      </c>
      <c r="G17" s="4">
        <f t="shared" ref="G17:AH17" si="3">((G14+G15)/2)/G16</f>
        <v>0.407673860911271</v>
      </c>
      <c r="H17" s="4">
        <f t="shared" si="3"/>
        <v>0.38402625820568925</v>
      </c>
      <c r="I17" s="4">
        <f t="shared" si="3"/>
        <v>0.37444444444444447</v>
      </c>
      <c r="J17" s="4">
        <f t="shared" si="3"/>
        <v>0.36873508353221951</v>
      </c>
      <c r="K17" s="4">
        <f t="shared" si="3"/>
        <v>0.38701923076923073</v>
      </c>
      <c r="L17" s="4">
        <f t="shared" si="3"/>
        <v>0.37729357798165136</v>
      </c>
      <c r="M17" s="4">
        <f t="shared" si="3"/>
        <v>0.35156249999999994</v>
      </c>
      <c r="N17" s="4">
        <f t="shared" si="3"/>
        <v>0.37692307692307692</v>
      </c>
      <c r="O17" s="4">
        <f t="shared" si="3"/>
        <v>0.34814814814814815</v>
      </c>
      <c r="P17" s="4">
        <f t="shared" si="3"/>
        <v>0.38250652741514363</v>
      </c>
      <c r="Q17" s="4">
        <f t="shared" si="3"/>
        <v>0.3529411764705882</v>
      </c>
      <c r="R17" s="4">
        <f t="shared" si="3"/>
        <v>0.39140811455847252</v>
      </c>
      <c r="S17" s="4">
        <f t="shared" si="3"/>
        <v>0.38902743142144641</v>
      </c>
      <c r="T17" s="4">
        <f t="shared" si="3"/>
        <v>0.36244019138755984</v>
      </c>
      <c r="U17" s="4">
        <f t="shared" si="3"/>
        <v>0.3468468468468468</v>
      </c>
      <c r="V17" s="4">
        <f t="shared" si="3"/>
        <v>0.39222222222222225</v>
      </c>
      <c r="W17" s="4">
        <f t="shared" si="3"/>
        <v>0.3712984054669704</v>
      </c>
      <c r="X17" s="4">
        <f t="shared" si="3"/>
        <v>0.375</v>
      </c>
      <c r="Y17" s="4">
        <f t="shared" si="3"/>
        <v>0.40268456375838929</v>
      </c>
      <c r="Z17" s="4">
        <f t="shared" si="3"/>
        <v>0.40212264150943394</v>
      </c>
      <c r="AA17" s="4">
        <f t="shared" si="3"/>
        <v>0.35465116279069769</v>
      </c>
      <c r="AB17" s="4">
        <f t="shared" si="3"/>
        <v>0.34324942791762014</v>
      </c>
      <c r="AC17" s="4">
        <f t="shared" si="3"/>
        <v>0.37752808988764042</v>
      </c>
      <c r="AD17" s="4">
        <f t="shared" si="3"/>
        <v>0.37794432548179874</v>
      </c>
      <c r="AE17" s="4">
        <f t="shared" si="3"/>
        <v>0.36337209302325579</v>
      </c>
      <c r="AF17" s="4">
        <f t="shared" si="3"/>
        <v>0.39451476793248946</v>
      </c>
      <c r="AG17" s="4">
        <f t="shared" si="3"/>
        <v>0.36618257261410792</v>
      </c>
      <c r="AH17" s="4">
        <f t="shared" si="3"/>
        <v>0.38478260869565223</v>
      </c>
    </row>
    <row r="18" spans="1:34" ht="16" customHeight="1" x14ac:dyDescent="0.2">
      <c r="A18" s="10" t="s">
        <v>67</v>
      </c>
      <c r="B18" s="9" t="s">
        <v>0</v>
      </c>
      <c r="C18" s="2" t="s">
        <v>33</v>
      </c>
      <c r="D18" s="1">
        <v>1.76</v>
      </c>
      <c r="E18" s="1">
        <v>1.87</v>
      </c>
      <c r="F18" s="1">
        <v>1.91</v>
      </c>
      <c r="G18" s="1">
        <v>1.82</v>
      </c>
      <c r="H18" s="1">
        <v>1.88</v>
      </c>
      <c r="I18" s="1">
        <v>1.84</v>
      </c>
      <c r="J18" s="1">
        <v>2.04</v>
      </c>
      <c r="K18" s="1">
        <v>1.81</v>
      </c>
      <c r="L18" s="1">
        <v>1.98</v>
      </c>
      <c r="M18" s="1">
        <v>1.71</v>
      </c>
      <c r="N18" s="1">
        <v>1.97</v>
      </c>
      <c r="O18" s="1">
        <v>1.85</v>
      </c>
      <c r="P18" s="1">
        <v>1.8</v>
      </c>
      <c r="Q18" s="1">
        <v>1.69</v>
      </c>
      <c r="R18" s="1">
        <v>1.79</v>
      </c>
      <c r="S18" s="1">
        <v>1.83</v>
      </c>
      <c r="T18" s="1">
        <v>2.09</v>
      </c>
      <c r="U18" s="1">
        <v>1.73</v>
      </c>
      <c r="V18" s="1">
        <v>1.9</v>
      </c>
      <c r="W18" s="1">
        <v>1.95</v>
      </c>
      <c r="X18" s="1">
        <v>1.91</v>
      </c>
      <c r="Y18" s="1">
        <v>1.96</v>
      </c>
      <c r="Z18" s="1">
        <v>1.75</v>
      </c>
      <c r="AA18" s="1">
        <v>1.77</v>
      </c>
      <c r="AB18" s="1">
        <v>1.89</v>
      </c>
      <c r="AC18" s="1">
        <v>1.85</v>
      </c>
      <c r="AD18" s="1">
        <v>1.82</v>
      </c>
      <c r="AE18" s="1">
        <v>1.78</v>
      </c>
      <c r="AF18" s="1">
        <v>1.97</v>
      </c>
      <c r="AG18" s="1">
        <v>1.94</v>
      </c>
      <c r="AH18" s="1">
        <v>2.08</v>
      </c>
    </row>
    <row r="19" spans="1:34" ht="16" customHeight="1" x14ac:dyDescent="0.2">
      <c r="A19" s="10"/>
      <c r="B19" s="9"/>
      <c r="C19" s="2" t="s">
        <v>34</v>
      </c>
      <c r="D19" s="1">
        <v>1.96</v>
      </c>
      <c r="E19" s="1">
        <v>2.15</v>
      </c>
      <c r="F19" s="1">
        <v>2.11</v>
      </c>
      <c r="G19" s="1">
        <v>2.0699999999999998</v>
      </c>
      <c r="H19" s="1">
        <v>2.16</v>
      </c>
      <c r="I19" s="1">
        <v>2.08</v>
      </c>
      <c r="J19" s="1">
        <v>2</v>
      </c>
      <c r="K19" s="1">
        <v>1.95</v>
      </c>
      <c r="L19" s="1">
        <v>2</v>
      </c>
      <c r="M19" s="1">
        <v>1.81</v>
      </c>
      <c r="N19" s="1">
        <v>1.87</v>
      </c>
      <c r="O19" s="1">
        <v>1.94</v>
      </c>
      <c r="P19" s="1">
        <v>1.95</v>
      </c>
      <c r="Q19" s="1">
        <v>2.13</v>
      </c>
      <c r="R19" s="1">
        <v>2.02</v>
      </c>
      <c r="S19" s="1">
        <v>2.09</v>
      </c>
      <c r="T19" s="1">
        <v>2.0299999999999998</v>
      </c>
      <c r="U19" s="1">
        <v>1.9</v>
      </c>
      <c r="V19" s="1">
        <v>1.92</v>
      </c>
      <c r="W19" s="1">
        <v>1.8</v>
      </c>
      <c r="X19" s="1">
        <v>1.73</v>
      </c>
      <c r="Y19" s="1">
        <v>1.77</v>
      </c>
      <c r="Z19" s="1">
        <v>1.92</v>
      </c>
      <c r="AA19" s="1">
        <v>1.7</v>
      </c>
      <c r="AB19" s="1">
        <v>1.91</v>
      </c>
      <c r="AC19" s="1">
        <v>1.84</v>
      </c>
      <c r="AD19" s="1">
        <v>1.92</v>
      </c>
      <c r="AE19" s="1">
        <v>2.04</v>
      </c>
      <c r="AF19" s="1">
        <v>1.81</v>
      </c>
      <c r="AG19" s="1">
        <v>1.95</v>
      </c>
      <c r="AH19" s="1">
        <v>1.97</v>
      </c>
    </row>
    <row r="20" spans="1:34" ht="16" customHeight="1" x14ac:dyDescent="0.2">
      <c r="A20" s="10"/>
      <c r="B20" s="9"/>
      <c r="C20" s="2" t="s">
        <v>35</v>
      </c>
      <c r="D20" s="1">
        <v>4.5599999999999996</v>
      </c>
      <c r="E20" s="1">
        <v>4.9000000000000004</v>
      </c>
      <c r="F20" s="1">
        <v>4.66</v>
      </c>
      <c r="G20" s="1">
        <v>4.49</v>
      </c>
      <c r="H20" s="1">
        <v>4.6399999999999997</v>
      </c>
      <c r="I20" s="1">
        <v>4.8899999999999997</v>
      </c>
      <c r="J20" s="1">
        <v>5.01</v>
      </c>
      <c r="K20" s="1">
        <v>4.71</v>
      </c>
      <c r="L20" s="1">
        <v>4.5599999999999996</v>
      </c>
      <c r="M20" s="1">
        <v>4.58</v>
      </c>
      <c r="N20" s="1">
        <v>4.57</v>
      </c>
      <c r="O20" s="1">
        <v>4.8</v>
      </c>
      <c r="P20" s="1">
        <v>4.71</v>
      </c>
      <c r="Q20" s="1">
        <v>4.66</v>
      </c>
      <c r="R20" s="1">
        <v>4.92</v>
      </c>
      <c r="S20" s="1">
        <v>4.84</v>
      </c>
      <c r="T20" s="1">
        <v>4.96</v>
      </c>
      <c r="U20" s="1">
        <v>5.05</v>
      </c>
      <c r="V20" s="1">
        <v>4.99</v>
      </c>
      <c r="W20" s="1">
        <v>4.63</v>
      </c>
      <c r="X20" s="1">
        <v>4.88</v>
      </c>
      <c r="Y20" s="1">
        <v>4.7300000000000004</v>
      </c>
      <c r="Z20" s="1">
        <v>4.7699999999999996</v>
      </c>
      <c r="AA20" s="1">
        <v>4.58</v>
      </c>
      <c r="AB20" s="1">
        <v>4.6900000000000004</v>
      </c>
      <c r="AC20" s="1">
        <v>4.7</v>
      </c>
      <c r="AD20" s="1">
        <v>4.93</v>
      </c>
      <c r="AE20" s="1">
        <v>4.96</v>
      </c>
      <c r="AF20" s="1">
        <v>4.8099999999999996</v>
      </c>
      <c r="AG20" s="1">
        <v>4.92</v>
      </c>
      <c r="AH20" s="1">
        <v>5.0999999999999996</v>
      </c>
    </row>
    <row r="21" spans="1:34" x14ac:dyDescent="0.2">
      <c r="A21" s="10"/>
      <c r="B21" s="9"/>
      <c r="C21" s="2" t="s">
        <v>36</v>
      </c>
      <c r="D21" s="4">
        <f>((D18+D19)/2)/D20</f>
        <v>0.40789473684210525</v>
      </c>
      <c r="E21" s="4">
        <f>((E18+E19)/2)/E20</f>
        <v>0.41020408163265298</v>
      </c>
      <c r="F21" s="4">
        <f t="shared" ref="F21:AH21" si="4">((F18+F19)/2)/F20</f>
        <v>0.43133047210300424</v>
      </c>
      <c r="G21" s="4">
        <f t="shared" si="4"/>
        <v>0.43318485523385297</v>
      </c>
      <c r="H21" s="4">
        <f t="shared" si="4"/>
        <v>0.43534482758620691</v>
      </c>
      <c r="I21" s="4">
        <f t="shared" si="4"/>
        <v>0.40081799591002049</v>
      </c>
      <c r="J21" s="4">
        <f t="shared" si="4"/>
        <v>0.40319361277445109</v>
      </c>
      <c r="K21" s="4">
        <f t="shared" si="4"/>
        <v>0.39915074309978765</v>
      </c>
      <c r="L21" s="4">
        <f t="shared" si="4"/>
        <v>0.43640350877192985</v>
      </c>
      <c r="M21" s="4">
        <f t="shared" si="4"/>
        <v>0.38427947598253276</v>
      </c>
      <c r="N21" s="4">
        <f t="shared" si="4"/>
        <v>0.42013129102844637</v>
      </c>
      <c r="O21" s="4">
        <f t="shared" si="4"/>
        <v>0.39479166666666671</v>
      </c>
      <c r="P21" s="4">
        <f t="shared" si="4"/>
        <v>0.39808917197452232</v>
      </c>
      <c r="Q21" s="4">
        <f t="shared" si="4"/>
        <v>0.40987124463519309</v>
      </c>
      <c r="R21" s="4">
        <f t="shared" si="4"/>
        <v>0.38719512195121952</v>
      </c>
      <c r="S21" s="4">
        <f t="shared" si="4"/>
        <v>0.4049586776859504</v>
      </c>
      <c r="T21" s="4">
        <f t="shared" si="4"/>
        <v>0.4153225806451612</v>
      </c>
      <c r="U21" s="4">
        <f t="shared" si="4"/>
        <v>0.35940594059405939</v>
      </c>
      <c r="V21" s="4">
        <f t="shared" si="4"/>
        <v>0.38276553106212424</v>
      </c>
      <c r="W21" s="4">
        <f t="shared" si="4"/>
        <v>0.40496760259179265</v>
      </c>
      <c r="X21" s="4">
        <f t="shared" si="4"/>
        <v>0.37295081967213112</v>
      </c>
      <c r="Y21" s="4">
        <f t="shared" si="4"/>
        <v>0.394291754756871</v>
      </c>
      <c r="Z21" s="4">
        <f t="shared" si="4"/>
        <v>0.38469601677148851</v>
      </c>
      <c r="AA21" s="4">
        <f t="shared" si="4"/>
        <v>0.37882096069868992</v>
      </c>
      <c r="AB21" s="4">
        <f t="shared" si="4"/>
        <v>0.40511727078891252</v>
      </c>
      <c r="AC21" s="4">
        <f t="shared" si="4"/>
        <v>0.39255319148936174</v>
      </c>
      <c r="AD21" s="4">
        <f t="shared" si="4"/>
        <v>0.37931034482758624</v>
      </c>
      <c r="AE21" s="4">
        <f t="shared" si="4"/>
        <v>0.38508064516129037</v>
      </c>
      <c r="AF21" s="4">
        <f t="shared" si="4"/>
        <v>0.39293139293139301</v>
      </c>
      <c r="AG21" s="4">
        <f t="shared" si="4"/>
        <v>0.39532520325203252</v>
      </c>
      <c r="AH21" s="4">
        <f t="shared" si="4"/>
        <v>0.3970588235294118</v>
      </c>
    </row>
    <row r="22" spans="1:34" x14ac:dyDescent="0.2">
      <c r="A22" s="10" t="s">
        <v>45</v>
      </c>
      <c r="B22" s="9" t="s">
        <v>1</v>
      </c>
      <c r="C22" s="2" t="s">
        <v>33</v>
      </c>
      <c r="D22" s="1">
        <v>2.08</v>
      </c>
      <c r="E22" s="1">
        <v>2.17</v>
      </c>
      <c r="F22" s="1">
        <v>1.89</v>
      </c>
      <c r="G22" s="1">
        <v>1.88</v>
      </c>
      <c r="H22" s="1">
        <v>1.91</v>
      </c>
      <c r="I22" s="1">
        <v>1.87</v>
      </c>
      <c r="J22" s="1">
        <v>2.21</v>
      </c>
      <c r="K22" s="1">
        <v>2.13</v>
      </c>
      <c r="L22" s="1">
        <v>2</v>
      </c>
      <c r="M22" s="1">
        <v>2.17</v>
      </c>
      <c r="N22" s="1">
        <v>2.15</v>
      </c>
      <c r="O22" s="1">
        <v>1.88</v>
      </c>
      <c r="P22" s="1">
        <v>2.08</v>
      </c>
      <c r="Q22" s="1">
        <v>2.17</v>
      </c>
      <c r="R22" s="1">
        <v>2.34</v>
      </c>
      <c r="S22" s="1">
        <v>2.29</v>
      </c>
      <c r="T22" s="1">
        <v>2.21</v>
      </c>
      <c r="U22" s="1">
        <v>2.09</v>
      </c>
      <c r="V22" s="1">
        <v>2.21</v>
      </c>
      <c r="W22" s="1">
        <v>1.97</v>
      </c>
      <c r="X22" s="1">
        <v>2.0699999999999998</v>
      </c>
      <c r="Y22" s="1">
        <v>2.12</v>
      </c>
      <c r="Z22" s="1">
        <v>2.0499999999999998</v>
      </c>
      <c r="AA22" s="1">
        <v>1.99</v>
      </c>
      <c r="AB22" s="1">
        <v>1.93</v>
      </c>
      <c r="AC22" s="1">
        <v>2.0299999999999998</v>
      </c>
      <c r="AD22" s="1">
        <v>2.06</v>
      </c>
      <c r="AE22" s="1">
        <v>2.08</v>
      </c>
      <c r="AF22" s="1">
        <v>2.04</v>
      </c>
      <c r="AG22" s="1">
        <v>2.13</v>
      </c>
      <c r="AH22" s="1">
        <v>2.0099999999999998</v>
      </c>
    </row>
    <row r="23" spans="1:34" x14ac:dyDescent="0.2">
      <c r="A23" s="10"/>
      <c r="B23" s="9"/>
      <c r="C23" s="2" t="s">
        <v>34</v>
      </c>
      <c r="D23" s="1">
        <v>1.97</v>
      </c>
      <c r="E23" s="1">
        <v>1.99</v>
      </c>
      <c r="F23" s="1">
        <v>1.88</v>
      </c>
      <c r="G23" s="1">
        <v>2.12</v>
      </c>
      <c r="H23" s="1">
        <v>2.0099999999999998</v>
      </c>
      <c r="I23" s="1">
        <v>1.96</v>
      </c>
      <c r="J23" s="1">
        <v>2</v>
      </c>
      <c r="K23" s="1">
        <v>2.1</v>
      </c>
      <c r="L23" s="1">
        <v>2.27</v>
      </c>
      <c r="M23" s="1">
        <v>2.3199999999999998</v>
      </c>
      <c r="N23" s="1">
        <v>2.21</v>
      </c>
      <c r="O23" s="1">
        <v>2.2999999999999998</v>
      </c>
      <c r="P23" s="1">
        <v>1.95</v>
      </c>
      <c r="Q23" s="1">
        <v>2.1800000000000002</v>
      </c>
      <c r="R23" s="1">
        <v>2.2999999999999998</v>
      </c>
      <c r="S23" s="1">
        <v>1.9</v>
      </c>
      <c r="T23" s="1">
        <v>2.19</v>
      </c>
      <c r="U23" s="1">
        <v>2.4500000000000002</v>
      </c>
      <c r="V23" s="1">
        <v>2.14</v>
      </c>
      <c r="W23" s="1">
        <v>2.2599999999999998</v>
      </c>
      <c r="X23" s="1">
        <v>1.9</v>
      </c>
      <c r="Y23" s="1">
        <v>1.92</v>
      </c>
      <c r="Z23" s="1">
        <v>1.94</v>
      </c>
      <c r="AA23" s="1">
        <v>1.99</v>
      </c>
      <c r="AB23" s="1">
        <v>1.81</v>
      </c>
      <c r="AC23" s="1">
        <v>1.99</v>
      </c>
      <c r="AD23" s="1">
        <v>2.2799999999999998</v>
      </c>
      <c r="AE23" s="1">
        <v>2.33</v>
      </c>
      <c r="AF23" s="1">
        <v>2.4300000000000002</v>
      </c>
      <c r="AG23" s="1">
        <v>2.2599999999999998</v>
      </c>
      <c r="AH23" s="1">
        <v>2.42</v>
      </c>
    </row>
    <row r="24" spans="1:34" x14ac:dyDescent="0.2">
      <c r="A24" s="10"/>
      <c r="B24" s="9"/>
      <c r="C24" s="2" t="s">
        <v>35</v>
      </c>
      <c r="D24" s="1">
        <v>5.44</v>
      </c>
      <c r="E24" s="1">
        <v>5.31</v>
      </c>
      <c r="F24" s="1">
        <v>4.8499999999999996</v>
      </c>
      <c r="G24" s="1">
        <v>4.93</v>
      </c>
      <c r="H24" s="1">
        <v>5.14</v>
      </c>
      <c r="I24" s="1">
        <v>5.18</v>
      </c>
      <c r="J24" s="1">
        <v>5.22</v>
      </c>
      <c r="K24" s="1">
        <v>5.59</v>
      </c>
      <c r="L24" s="1">
        <v>5.4</v>
      </c>
      <c r="M24" s="1">
        <v>5.81</v>
      </c>
      <c r="N24" s="1">
        <v>5.74</v>
      </c>
      <c r="O24" s="1">
        <v>5.86</v>
      </c>
      <c r="P24" s="1">
        <v>5.53</v>
      </c>
      <c r="Q24" s="1">
        <v>5.58</v>
      </c>
      <c r="R24" s="1">
        <v>5.81</v>
      </c>
      <c r="S24" s="1">
        <v>5.69</v>
      </c>
      <c r="T24" s="1">
        <v>5.9</v>
      </c>
      <c r="U24" s="1">
        <v>6.02</v>
      </c>
      <c r="V24" s="1">
        <v>5.92</v>
      </c>
      <c r="W24" s="1">
        <v>5.83</v>
      </c>
      <c r="X24" s="1">
        <v>4.83</v>
      </c>
      <c r="Y24" s="1">
        <v>4.97</v>
      </c>
      <c r="Z24" s="1">
        <v>4.9000000000000004</v>
      </c>
      <c r="AA24" s="1">
        <v>5.08</v>
      </c>
      <c r="AB24" s="1">
        <v>5.03</v>
      </c>
      <c r="AC24" s="1">
        <v>5.16</v>
      </c>
      <c r="AD24" s="1">
        <v>5.51</v>
      </c>
      <c r="AE24" s="1">
        <v>5.63</v>
      </c>
      <c r="AF24" s="1">
        <v>5.69</v>
      </c>
      <c r="AG24" s="1">
        <v>5.73</v>
      </c>
      <c r="AH24" s="1">
        <v>5.6</v>
      </c>
    </row>
    <row r="25" spans="1:34" x14ac:dyDescent="0.2">
      <c r="A25" s="10"/>
      <c r="B25" s="9"/>
      <c r="C25" s="2" t="s">
        <v>36</v>
      </c>
      <c r="D25" s="4">
        <f>((D22+D23)/2)/D24</f>
        <v>0.37224264705882348</v>
      </c>
      <c r="E25" s="4">
        <f>((E22+E23)/2)/E24</f>
        <v>0.39171374764595107</v>
      </c>
      <c r="F25" s="4">
        <f t="shared" ref="F25:AH25" si="5">((F22+F23)/2)/F24</f>
        <v>0.388659793814433</v>
      </c>
      <c r="G25" s="4">
        <f t="shared" si="5"/>
        <v>0.40567951318458423</v>
      </c>
      <c r="H25" s="4">
        <f t="shared" si="5"/>
        <v>0.38132295719844361</v>
      </c>
      <c r="I25" s="4">
        <f t="shared" si="5"/>
        <v>0.36969111969111973</v>
      </c>
      <c r="J25" s="4">
        <f t="shared" si="5"/>
        <v>0.40325670498084293</v>
      </c>
      <c r="K25" s="4">
        <f t="shared" si="5"/>
        <v>0.37835420393559932</v>
      </c>
      <c r="L25" s="4">
        <f t="shared" si="5"/>
        <v>0.39537037037037032</v>
      </c>
      <c r="M25" s="4">
        <f t="shared" si="5"/>
        <v>0.38640275387263345</v>
      </c>
      <c r="N25" s="4">
        <f t="shared" si="5"/>
        <v>0.37979094076655046</v>
      </c>
      <c r="O25" s="4">
        <f t="shared" si="5"/>
        <v>0.35665529010238906</v>
      </c>
      <c r="P25" s="4">
        <f t="shared" si="5"/>
        <v>0.36437613019891502</v>
      </c>
      <c r="Q25" s="4">
        <f t="shared" si="5"/>
        <v>0.38978494623655913</v>
      </c>
      <c r="R25" s="4">
        <f t="shared" si="5"/>
        <v>0.3993115318416523</v>
      </c>
      <c r="S25" s="4">
        <f t="shared" si="5"/>
        <v>0.36818980667838308</v>
      </c>
      <c r="T25" s="4">
        <f t="shared" si="5"/>
        <v>0.3728813559322034</v>
      </c>
      <c r="U25" s="4">
        <f t="shared" si="5"/>
        <v>0.37707641196013292</v>
      </c>
      <c r="V25" s="4">
        <f t="shared" si="5"/>
        <v>0.36739864864864863</v>
      </c>
      <c r="W25" s="4">
        <f t="shared" si="5"/>
        <v>0.36277873070325894</v>
      </c>
      <c r="X25" s="4">
        <f t="shared" si="5"/>
        <v>0.41097308488612833</v>
      </c>
      <c r="Y25" s="4">
        <f t="shared" si="5"/>
        <v>0.40643863179074446</v>
      </c>
      <c r="Z25" s="4">
        <f t="shared" si="5"/>
        <v>0.40714285714285708</v>
      </c>
      <c r="AA25" s="4">
        <f t="shared" si="5"/>
        <v>0.3917322834645669</v>
      </c>
      <c r="AB25" s="4">
        <f t="shared" si="5"/>
        <v>0.37176938369781315</v>
      </c>
      <c r="AC25" s="4">
        <f t="shared" si="5"/>
        <v>0.3895348837209302</v>
      </c>
      <c r="AD25" s="4">
        <f t="shared" si="5"/>
        <v>0.39382940108892922</v>
      </c>
      <c r="AE25" s="4">
        <f t="shared" si="5"/>
        <v>0.39165186500888099</v>
      </c>
      <c r="AF25" s="4">
        <f t="shared" si="5"/>
        <v>0.39279437609841833</v>
      </c>
      <c r="AG25" s="4">
        <f t="shared" si="5"/>
        <v>0.38307155322862124</v>
      </c>
      <c r="AH25" s="4">
        <f t="shared" si="5"/>
        <v>0.39553571428571427</v>
      </c>
    </row>
    <row r="26" spans="1:34" x14ac:dyDescent="0.2">
      <c r="A26" s="10" t="s">
        <v>46</v>
      </c>
      <c r="B26" s="9" t="s">
        <v>1</v>
      </c>
      <c r="C26" s="2" t="s">
        <v>33</v>
      </c>
      <c r="D26" s="1">
        <v>2.0499999999999998</v>
      </c>
      <c r="E26" s="1">
        <v>2.0699999999999998</v>
      </c>
      <c r="F26" s="1">
        <v>2.0299999999999998</v>
      </c>
      <c r="G26" s="1">
        <v>2.06</v>
      </c>
      <c r="H26" s="1">
        <v>2.0499999999999998</v>
      </c>
      <c r="I26" s="1">
        <v>1.99</v>
      </c>
      <c r="J26" s="1">
        <v>2.15</v>
      </c>
      <c r="K26" s="1">
        <v>2.2000000000000002</v>
      </c>
      <c r="L26" s="1">
        <v>2.25</v>
      </c>
      <c r="M26" s="1">
        <v>2.4300000000000002</v>
      </c>
      <c r="N26" s="1">
        <v>1.88</v>
      </c>
      <c r="O26" s="1">
        <v>1.99</v>
      </c>
      <c r="P26" s="1">
        <v>1.84</v>
      </c>
      <c r="Q26" s="1">
        <v>1.71</v>
      </c>
      <c r="R26" s="1">
        <v>2.08</v>
      </c>
      <c r="S26" s="1">
        <v>1.89</v>
      </c>
      <c r="T26" s="1">
        <v>2</v>
      </c>
      <c r="U26" s="1">
        <v>1.91</v>
      </c>
      <c r="V26" s="1">
        <v>1.82</v>
      </c>
      <c r="W26" s="1">
        <v>1.92</v>
      </c>
      <c r="X26" s="1">
        <v>1.81</v>
      </c>
      <c r="Y26" s="1">
        <v>1.71</v>
      </c>
      <c r="Z26" s="1">
        <v>1.52</v>
      </c>
      <c r="AA26" s="1">
        <v>1.64</v>
      </c>
      <c r="AB26" s="1">
        <v>1.63</v>
      </c>
      <c r="AC26" s="1">
        <v>1.79</v>
      </c>
      <c r="AD26" s="1">
        <v>1.72</v>
      </c>
      <c r="AE26" s="1">
        <v>1.58</v>
      </c>
      <c r="AF26" s="1">
        <v>1.71</v>
      </c>
      <c r="AG26" s="1">
        <v>1.78</v>
      </c>
      <c r="AH26" s="1">
        <v>1.81</v>
      </c>
    </row>
    <row r="27" spans="1:34" x14ac:dyDescent="0.2">
      <c r="A27" s="10"/>
      <c r="B27" s="9"/>
      <c r="C27" s="2" t="s">
        <v>34</v>
      </c>
      <c r="D27" s="1">
        <v>1.62</v>
      </c>
      <c r="E27" s="1">
        <v>1.72</v>
      </c>
      <c r="F27" s="1">
        <v>1.83</v>
      </c>
      <c r="G27" s="1">
        <v>1.74</v>
      </c>
      <c r="H27" s="1">
        <v>1.67</v>
      </c>
      <c r="I27" s="1">
        <v>1.54</v>
      </c>
      <c r="J27" s="1">
        <v>1.62</v>
      </c>
      <c r="K27" s="1">
        <v>1.98</v>
      </c>
      <c r="L27" s="1">
        <v>1.89</v>
      </c>
      <c r="M27" s="1">
        <v>1.95</v>
      </c>
      <c r="N27" s="1">
        <v>1.96</v>
      </c>
      <c r="O27" s="1">
        <v>1.61</v>
      </c>
      <c r="P27" s="1">
        <v>1.95</v>
      </c>
      <c r="Q27" s="1">
        <v>1.73</v>
      </c>
      <c r="R27" s="1">
        <v>1.72</v>
      </c>
      <c r="S27" s="1">
        <v>1.97</v>
      </c>
      <c r="T27" s="1">
        <v>2.04</v>
      </c>
      <c r="U27" s="1">
        <v>1.99</v>
      </c>
      <c r="V27" s="1">
        <v>1.95</v>
      </c>
      <c r="W27" s="1">
        <v>1.85</v>
      </c>
      <c r="X27" s="1">
        <v>1.82</v>
      </c>
      <c r="Y27" s="1">
        <v>1.7</v>
      </c>
      <c r="Z27" s="1">
        <v>1.96</v>
      </c>
      <c r="AA27" s="1">
        <v>1.64</v>
      </c>
      <c r="AB27" s="1">
        <v>1.58</v>
      </c>
      <c r="AC27" s="1">
        <v>1.65</v>
      </c>
      <c r="AD27" s="1">
        <v>1.74</v>
      </c>
      <c r="AE27" s="1">
        <v>1.75</v>
      </c>
      <c r="AF27" s="1">
        <v>1.6</v>
      </c>
      <c r="AG27" s="1">
        <v>1.82</v>
      </c>
      <c r="AH27" s="1">
        <v>1.87</v>
      </c>
    </row>
    <row r="28" spans="1:34" x14ac:dyDescent="0.2">
      <c r="A28" s="10"/>
      <c r="B28" s="9"/>
      <c r="C28" s="2" t="s">
        <v>35</v>
      </c>
      <c r="D28" s="1">
        <v>4.75</v>
      </c>
      <c r="E28" s="1">
        <v>4.5599999999999996</v>
      </c>
      <c r="F28" s="1">
        <v>4.66</v>
      </c>
      <c r="G28" s="1">
        <v>4.87</v>
      </c>
      <c r="H28" s="1">
        <v>4.9000000000000004</v>
      </c>
      <c r="I28" s="1">
        <v>4.33</v>
      </c>
      <c r="J28" s="1">
        <v>4.42</v>
      </c>
      <c r="K28" s="1">
        <v>4.8099999999999996</v>
      </c>
      <c r="L28" s="1">
        <v>4.92</v>
      </c>
      <c r="M28" s="1">
        <v>5.08</v>
      </c>
      <c r="N28" s="1">
        <v>4.99</v>
      </c>
      <c r="O28" s="1">
        <v>4.5599999999999996</v>
      </c>
      <c r="P28" s="1">
        <v>4.82</v>
      </c>
      <c r="Q28" s="1">
        <v>4.6399999999999997</v>
      </c>
      <c r="R28" s="1">
        <v>4.5199999999999996</v>
      </c>
      <c r="S28" s="1">
        <v>4.8</v>
      </c>
      <c r="T28" s="1">
        <v>4.84</v>
      </c>
      <c r="U28" s="1">
        <v>4.93</v>
      </c>
      <c r="V28" s="1">
        <v>4.7699999999999996</v>
      </c>
      <c r="W28" s="1">
        <v>4.7</v>
      </c>
      <c r="X28" s="1">
        <v>4.8</v>
      </c>
      <c r="Y28" s="1">
        <v>4.59</v>
      </c>
      <c r="Z28" s="1">
        <v>4.8499999999999996</v>
      </c>
      <c r="AA28" s="1">
        <v>4.38</v>
      </c>
      <c r="AB28" s="1">
        <v>4.3099999999999996</v>
      </c>
      <c r="AC28" s="1">
        <v>4.2</v>
      </c>
      <c r="AD28" s="1">
        <v>4.68</v>
      </c>
      <c r="AE28" s="1">
        <v>4.51</v>
      </c>
      <c r="AF28" s="1">
        <v>4.28</v>
      </c>
      <c r="AG28" s="1">
        <v>4.41</v>
      </c>
      <c r="AH28" s="1">
        <v>4.66</v>
      </c>
    </row>
    <row r="29" spans="1:34" x14ac:dyDescent="0.2">
      <c r="A29" s="10"/>
      <c r="B29" s="9"/>
      <c r="C29" s="2" t="s">
        <v>36</v>
      </c>
      <c r="D29" s="4">
        <f>((D26+D27)/2)/D28</f>
        <v>0.38631578947368422</v>
      </c>
      <c r="E29" s="4">
        <f>((E26+E27)/2)/E28</f>
        <v>0.41557017543859653</v>
      </c>
      <c r="F29" s="4">
        <f t="shared" ref="F29:AH29" si="6">((F26+F27)/2)/F28</f>
        <v>0.41416309012875535</v>
      </c>
      <c r="G29" s="4">
        <f t="shared" si="6"/>
        <v>0.39014373716632439</v>
      </c>
      <c r="H29" s="4">
        <f t="shared" si="6"/>
        <v>0.37959183673469382</v>
      </c>
      <c r="I29" s="4">
        <f t="shared" si="6"/>
        <v>0.407621247113164</v>
      </c>
      <c r="J29" s="4">
        <f t="shared" si="6"/>
        <v>0.4264705882352941</v>
      </c>
      <c r="K29" s="4">
        <f t="shared" si="6"/>
        <v>0.43451143451143454</v>
      </c>
      <c r="L29" s="4">
        <f t="shared" si="6"/>
        <v>0.42073170731707316</v>
      </c>
      <c r="M29" s="4">
        <f t="shared" si="6"/>
        <v>0.43110236220472437</v>
      </c>
      <c r="N29" s="4">
        <f t="shared" si="6"/>
        <v>0.38476953907815631</v>
      </c>
      <c r="O29" s="4">
        <f>((O26+O27)/2)/O28</f>
        <v>0.39473684210526322</v>
      </c>
      <c r="P29" s="4">
        <f t="shared" si="6"/>
        <v>0.39315352697095435</v>
      </c>
      <c r="Q29" s="4">
        <f t="shared" si="6"/>
        <v>0.37068965517241381</v>
      </c>
      <c r="R29" s="4">
        <f t="shared" si="6"/>
        <v>0.420353982300885</v>
      </c>
      <c r="S29" s="4">
        <f t="shared" si="6"/>
        <v>0.40208333333333335</v>
      </c>
      <c r="T29" s="4">
        <f t="shared" si="6"/>
        <v>0.41735537190082644</v>
      </c>
      <c r="U29" s="4">
        <f t="shared" si="6"/>
        <v>0.39553752535496961</v>
      </c>
      <c r="V29" s="4">
        <f t="shared" si="6"/>
        <v>0.39517819706498958</v>
      </c>
      <c r="W29" s="4">
        <f t="shared" si="6"/>
        <v>0.40106382978723404</v>
      </c>
      <c r="X29" s="4">
        <f t="shared" si="6"/>
        <v>0.37812499999999999</v>
      </c>
      <c r="Y29" s="4">
        <f t="shared" si="6"/>
        <v>0.3714596949891068</v>
      </c>
      <c r="Z29" s="4">
        <f t="shared" si="6"/>
        <v>0.35876288659793815</v>
      </c>
      <c r="AA29" s="4">
        <f t="shared" si="6"/>
        <v>0.37442922374429222</v>
      </c>
      <c r="AB29" s="4">
        <f t="shared" si="6"/>
        <v>0.37238979118329468</v>
      </c>
      <c r="AC29" s="4">
        <f t="shared" si="6"/>
        <v>0.40952380952380951</v>
      </c>
      <c r="AD29" s="4">
        <f t="shared" si="6"/>
        <v>0.36965811965811968</v>
      </c>
      <c r="AE29" s="4">
        <f t="shared" si="6"/>
        <v>0.36917960088691798</v>
      </c>
      <c r="AF29" s="4">
        <f t="shared" si="6"/>
        <v>0.38668224299065418</v>
      </c>
      <c r="AG29" s="4">
        <f t="shared" si="6"/>
        <v>0.40816326530612246</v>
      </c>
      <c r="AH29" s="4">
        <f t="shared" si="6"/>
        <v>0.39484978540772531</v>
      </c>
    </row>
    <row r="30" spans="1:34" x14ac:dyDescent="0.2">
      <c r="A30" s="10" t="s">
        <v>68</v>
      </c>
      <c r="B30" s="9" t="s">
        <v>1</v>
      </c>
      <c r="C30" s="2" t="s">
        <v>33</v>
      </c>
      <c r="D30" s="1">
        <v>2.08</v>
      </c>
      <c r="E30" s="1">
        <v>2.11</v>
      </c>
      <c r="F30" s="1">
        <v>1.95</v>
      </c>
      <c r="G30" s="1">
        <v>1.97</v>
      </c>
      <c r="H30" s="1">
        <v>1.99</v>
      </c>
      <c r="I30" s="1">
        <v>1.87</v>
      </c>
      <c r="J30" s="1">
        <v>1.8</v>
      </c>
      <c r="K30" s="1">
        <v>1.5</v>
      </c>
      <c r="L30" s="1">
        <v>1.72</v>
      </c>
      <c r="M30" s="1">
        <v>1.68</v>
      </c>
      <c r="N30" s="1">
        <v>1.92</v>
      </c>
      <c r="O30" s="1">
        <v>1.99</v>
      </c>
      <c r="P30" s="1">
        <v>2.14</v>
      </c>
      <c r="Q30" s="1">
        <v>2.0099999999999998</v>
      </c>
      <c r="R30" s="1">
        <v>1.7</v>
      </c>
      <c r="S30" s="1">
        <v>1.89</v>
      </c>
      <c r="T30" s="1">
        <v>1.8</v>
      </c>
      <c r="U30" s="1">
        <v>1.83</v>
      </c>
      <c r="V30" s="1">
        <v>1.88</v>
      </c>
      <c r="W30" s="1">
        <v>1.8</v>
      </c>
      <c r="X30" s="1">
        <v>1.69</v>
      </c>
      <c r="Y30" s="1">
        <v>1.77</v>
      </c>
      <c r="Z30" s="1">
        <v>1.83</v>
      </c>
      <c r="AA30" s="1">
        <v>1.8</v>
      </c>
      <c r="AB30" s="1">
        <v>1.7</v>
      </c>
      <c r="AC30" s="1">
        <v>1.74</v>
      </c>
      <c r="AD30" s="1">
        <v>1.85</v>
      </c>
      <c r="AE30" s="1">
        <v>1.89</v>
      </c>
      <c r="AF30" s="1">
        <v>1.65</v>
      </c>
      <c r="AG30" s="1">
        <v>1.87</v>
      </c>
      <c r="AH30" s="1">
        <v>1.8</v>
      </c>
    </row>
    <row r="31" spans="1:34" x14ac:dyDescent="0.2">
      <c r="A31" s="10"/>
      <c r="B31" s="9"/>
      <c r="C31" s="2" t="s">
        <v>34</v>
      </c>
      <c r="D31" s="1">
        <v>2.16</v>
      </c>
      <c r="E31" s="1">
        <v>1.96</v>
      </c>
      <c r="F31" s="1">
        <v>1.97</v>
      </c>
      <c r="G31" s="1">
        <v>2.0299999999999998</v>
      </c>
      <c r="H31" s="1">
        <v>2.12</v>
      </c>
      <c r="I31" s="1">
        <v>2.16</v>
      </c>
      <c r="J31" s="1">
        <v>2.15</v>
      </c>
      <c r="K31" s="1">
        <v>2.1</v>
      </c>
      <c r="L31" s="1">
        <v>1.82</v>
      </c>
      <c r="M31" s="1">
        <v>1.79</v>
      </c>
      <c r="N31" s="1">
        <v>1.88</v>
      </c>
      <c r="O31" s="1">
        <v>1.84</v>
      </c>
      <c r="P31" s="1">
        <v>1.98</v>
      </c>
      <c r="Q31" s="1">
        <v>2.06</v>
      </c>
      <c r="R31" s="1">
        <v>1.9</v>
      </c>
      <c r="S31" s="1">
        <v>1.94</v>
      </c>
      <c r="T31" s="1">
        <v>1.77</v>
      </c>
      <c r="U31" s="1">
        <v>1.86</v>
      </c>
      <c r="V31" s="1">
        <v>1.97</v>
      </c>
      <c r="W31" s="1">
        <v>1.9</v>
      </c>
      <c r="X31" s="1">
        <v>2.11</v>
      </c>
      <c r="Y31" s="1">
        <v>1.9</v>
      </c>
      <c r="Z31" s="1">
        <v>1.85</v>
      </c>
      <c r="AA31" s="1">
        <v>2.1</v>
      </c>
      <c r="AB31" s="1">
        <v>2.23</v>
      </c>
      <c r="AC31" s="1">
        <v>1.89</v>
      </c>
      <c r="AD31" s="1">
        <v>1.86</v>
      </c>
      <c r="AE31" s="1">
        <v>1.56</v>
      </c>
      <c r="AF31" s="1">
        <v>1.91</v>
      </c>
      <c r="AG31" s="1">
        <v>1.8</v>
      </c>
      <c r="AH31" s="1">
        <v>1.74</v>
      </c>
    </row>
    <row r="32" spans="1:34" x14ac:dyDescent="0.2">
      <c r="A32" s="10"/>
      <c r="B32" s="9"/>
      <c r="C32" s="2" t="s">
        <v>35</v>
      </c>
      <c r="D32" s="1">
        <v>4.72</v>
      </c>
      <c r="E32" s="1">
        <v>4.83</v>
      </c>
      <c r="F32" s="1">
        <v>4.5199999999999996</v>
      </c>
      <c r="G32" s="1">
        <v>4.32</v>
      </c>
      <c r="H32" s="1">
        <v>4.66</v>
      </c>
      <c r="I32" s="1">
        <v>4.46</v>
      </c>
      <c r="J32" s="1">
        <v>4.3099999999999996</v>
      </c>
      <c r="K32" s="1">
        <v>4.2699999999999996</v>
      </c>
      <c r="L32" s="1">
        <v>4.24</v>
      </c>
      <c r="M32" s="1">
        <v>4.12</v>
      </c>
      <c r="N32" s="1">
        <v>4.25</v>
      </c>
      <c r="O32" s="1">
        <v>4.53</v>
      </c>
      <c r="P32" s="1">
        <v>4.78</v>
      </c>
      <c r="Q32" s="1">
        <v>4.54</v>
      </c>
      <c r="R32" s="1">
        <v>4.37</v>
      </c>
      <c r="S32" s="1">
        <v>4.26</v>
      </c>
      <c r="T32" s="1">
        <v>4.4000000000000004</v>
      </c>
      <c r="U32" s="1">
        <v>4.51</v>
      </c>
      <c r="V32" s="1">
        <v>4.67</v>
      </c>
      <c r="W32" s="1">
        <v>4.8</v>
      </c>
      <c r="X32" s="1">
        <v>4.79</v>
      </c>
      <c r="Y32" s="1">
        <v>4.5599999999999996</v>
      </c>
      <c r="Z32" s="1">
        <v>4.68</v>
      </c>
      <c r="AA32" s="1">
        <v>4.6500000000000004</v>
      </c>
      <c r="AB32" s="1">
        <v>4.62</v>
      </c>
      <c r="AC32" s="1">
        <v>4.4400000000000004</v>
      </c>
      <c r="AD32" s="1">
        <v>4.21</v>
      </c>
      <c r="AE32" s="1">
        <v>4.42</v>
      </c>
      <c r="AF32" s="1">
        <v>4.51</v>
      </c>
      <c r="AG32" s="1">
        <v>4.3499999999999996</v>
      </c>
      <c r="AH32" s="1">
        <v>4.18</v>
      </c>
    </row>
    <row r="33" spans="1:34" x14ac:dyDescent="0.2">
      <c r="A33" s="10"/>
      <c r="B33" s="9"/>
      <c r="C33" s="2" t="s">
        <v>36</v>
      </c>
      <c r="D33" s="4">
        <f>((D30+D31)/2)/D32</f>
        <v>0.44915254237288138</v>
      </c>
      <c r="E33" s="4">
        <f>((E30+E31)/2)/E32</f>
        <v>0.42132505175983437</v>
      </c>
      <c r="F33" s="4">
        <f t="shared" ref="F33:AH33" si="7">((F30+F31)/2)/F32</f>
        <v>0.4336283185840708</v>
      </c>
      <c r="G33" s="4">
        <f t="shared" si="7"/>
        <v>0.46296296296296291</v>
      </c>
      <c r="H33" s="4">
        <f t="shared" si="7"/>
        <v>0.44098712446351934</v>
      </c>
      <c r="I33" s="4">
        <f t="shared" si="7"/>
        <v>0.4517937219730942</v>
      </c>
      <c r="J33" s="4">
        <f t="shared" si="7"/>
        <v>0.4582366589327147</v>
      </c>
      <c r="K33" s="4">
        <f t="shared" si="7"/>
        <v>0.42154566744730687</v>
      </c>
      <c r="L33" s="4">
        <f t="shared" si="7"/>
        <v>0.41745283018867924</v>
      </c>
      <c r="M33" s="4">
        <f t="shared" si="7"/>
        <v>0.42111650485436891</v>
      </c>
      <c r="N33" s="4">
        <f t="shared" si="7"/>
        <v>0.44705882352941173</v>
      </c>
      <c r="O33" s="4">
        <f t="shared" si="7"/>
        <v>0.4227373068432671</v>
      </c>
      <c r="P33" s="4">
        <f t="shared" si="7"/>
        <v>0.43096234309623432</v>
      </c>
      <c r="Q33" s="4">
        <f t="shared" si="7"/>
        <v>0.44823788546255511</v>
      </c>
      <c r="R33" s="4">
        <f t="shared" si="7"/>
        <v>0.41189931350114412</v>
      </c>
      <c r="S33" s="4">
        <f t="shared" si="7"/>
        <v>0.44953051643192493</v>
      </c>
      <c r="T33" s="4">
        <f t="shared" si="7"/>
        <v>0.4056818181818182</v>
      </c>
      <c r="U33" s="4">
        <f t="shared" si="7"/>
        <v>0.40909090909090917</v>
      </c>
      <c r="V33" s="4">
        <f t="shared" si="7"/>
        <v>0.41220556745182008</v>
      </c>
      <c r="W33" s="4">
        <f t="shared" si="7"/>
        <v>0.38541666666666669</v>
      </c>
      <c r="X33" s="4">
        <f>((X31+X30)/2)/X32</f>
        <v>0.39665970772442588</v>
      </c>
      <c r="Y33" s="4">
        <f t="shared" si="7"/>
        <v>0.40241228070175439</v>
      </c>
      <c r="Z33" s="4">
        <f t="shared" si="7"/>
        <v>0.39316239316239321</v>
      </c>
      <c r="AA33" s="4">
        <f t="shared" si="7"/>
        <v>0.41935483870967744</v>
      </c>
      <c r="AB33" s="4">
        <f t="shared" si="7"/>
        <v>0.42532467532467527</v>
      </c>
      <c r="AC33" s="4">
        <f t="shared" si="7"/>
        <v>0.40878378378378372</v>
      </c>
      <c r="AD33" s="4">
        <f t="shared" si="7"/>
        <v>0.44061757719714967</v>
      </c>
      <c r="AE33" s="4">
        <f t="shared" si="7"/>
        <v>0.39027149321266968</v>
      </c>
      <c r="AF33" s="4">
        <f t="shared" si="7"/>
        <v>0.39467849223946783</v>
      </c>
      <c r="AG33" s="4">
        <f t="shared" si="7"/>
        <v>0.42183908045977014</v>
      </c>
      <c r="AH33" s="4">
        <f t="shared" si="7"/>
        <v>0.42344497607655507</v>
      </c>
    </row>
    <row r="34" spans="1:34" x14ac:dyDescent="0.2">
      <c r="A34" s="10" t="s">
        <v>69</v>
      </c>
      <c r="B34" s="9" t="s">
        <v>1</v>
      </c>
      <c r="C34" s="2" t="s">
        <v>33</v>
      </c>
      <c r="D34" s="1">
        <v>2.08</v>
      </c>
      <c r="E34" s="1">
        <v>1.97</v>
      </c>
      <c r="F34" s="1">
        <v>1.98</v>
      </c>
      <c r="G34" s="1">
        <v>1.79</v>
      </c>
      <c r="H34" s="1">
        <v>2.06</v>
      </c>
      <c r="I34" s="1">
        <v>1.9</v>
      </c>
      <c r="J34" s="1">
        <v>1.91</v>
      </c>
      <c r="K34" s="1">
        <v>1.94</v>
      </c>
      <c r="L34" s="1">
        <v>1.98</v>
      </c>
      <c r="M34" s="1">
        <v>2.0299999999999998</v>
      </c>
      <c r="N34" s="1">
        <v>2.35</v>
      </c>
      <c r="O34" s="1">
        <v>2.0699999999999998</v>
      </c>
      <c r="P34" s="1">
        <v>2.15</v>
      </c>
      <c r="Q34" s="1">
        <v>2.25</v>
      </c>
      <c r="R34" s="1">
        <v>2.1</v>
      </c>
      <c r="S34" s="1">
        <v>2.0299999999999998</v>
      </c>
      <c r="T34" s="1">
        <v>1.99</v>
      </c>
      <c r="U34" s="1">
        <v>2.19</v>
      </c>
      <c r="V34" s="1">
        <v>2</v>
      </c>
      <c r="W34" s="1">
        <v>1.89</v>
      </c>
      <c r="X34" s="1">
        <v>1.84</v>
      </c>
      <c r="Y34" s="1">
        <v>1.79</v>
      </c>
      <c r="Z34" s="1">
        <v>2.02</v>
      </c>
      <c r="AA34" s="1">
        <v>2.15</v>
      </c>
      <c r="AB34" s="1">
        <v>2.08</v>
      </c>
      <c r="AC34" s="1">
        <v>2.02</v>
      </c>
      <c r="AD34" s="1">
        <v>2.0499999999999998</v>
      </c>
      <c r="AE34" s="1">
        <v>2.06</v>
      </c>
      <c r="AF34" s="1">
        <v>2.2000000000000002</v>
      </c>
      <c r="AG34" s="1">
        <v>2.1</v>
      </c>
      <c r="AH34" s="1">
        <v>2.0099999999999998</v>
      </c>
    </row>
    <row r="35" spans="1:34" x14ac:dyDescent="0.2">
      <c r="A35" s="10"/>
      <c r="B35" s="9"/>
      <c r="C35" s="2" t="s">
        <v>34</v>
      </c>
      <c r="D35" s="1">
        <v>1.94</v>
      </c>
      <c r="E35" s="1">
        <v>1.88</v>
      </c>
      <c r="F35" s="1">
        <v>2.0099999999999998</v>
      </c>
      <c r="G35" s="1">
        <v>2.0499999999999998</v>
      </c>
      <c r="H35" s="1">
        <v>2.14</v>
      </c>
      <c r="I35" s="1">
        <v>2.2999999999999998</v>
      </c>
      <c r="J35" s="1">
        <v>2.36</v>
      </c>
      <c r="K35" s="1">
        <v>2.2200000000000002</v>
      </c>
      <c r="L35" s="1">
        <v>2.1800000000000002</v>
      </c>
      <c r="M35" s="1">
        <v>2.08</v>
      </c>
      <c r="N35" s="1">
        <v>2.1</v>
      </c>
      <c r="O35" s="1">
        <v>2.08</v>
      </c>
      <c r="P35" s="1">
        <v>2.4</v>
      </c>
      <c r="Q35" s="1">
        <v>1.87</v>
      </c>
      <c r="R35" s="1">
        <v>2.21</v>
      </c>
      <c r="S35" s="1">
        <v>2.2400000000000002</v>
      </c>
      <c r="T35" s="1">
        <v>2.23</v>
      </c>
      <c r="U35" s="1">
        <v>2.11</v>
      </c>
      <c r="V35" s="1">
        <v>2.2400000000000002</v>
      </c>
      <c r="W35" s="1">
        <v>2.16</v>
      </c>
      <c r="X35" s="1">
        <v>2.41</v>
      </c>
      <c r="Y35" s="1">
        <v>2.2799999999999998</v>
      </c>
      <c r="Z35" s="1">
        <v>2.4300000000000002</v>
      </c>
      <c r="AA35" s="1">
        <v>2.21</v>
      </c>
      <c r="AB35" s="1">
        <v>2.1800000000000002</v>
      </c>
      <c r="AC35" s="1">
        <v>2.0699999999999998</v>
      </c>
      <c r="AD35" s="1">
        <v>2.11</v>
      </c>
      <c r="AE35" s="1">
        <v>2.25</v>
      </c>
      <c r="AF35" s="1">
        <v>2.16</v>
      </c>
      <c r="AG35" s="1">
        <v>2.2000000000000002</v>
      </c>
      <c r="AH35" s="1">
        <v>2.12</v>
      </c>
    </row>
    <row r="36" spans="1:34" x14ac:dyDescent="0.2">
      <c r="A36" s="10"/>
      <c r="B36" s="9"/>
      <c r="C36" s="2" t="s">
        <v>35</v>
      </c>
      <c r="D36" s="1">
        <v>4.68</v>
      </c>
      <c r="E36" s="1">
        <v>4.53</v>
      </c>
      <c r="F36" s="1">
        <v>4.59</v>
      </c>
      <c r="G36" s="1">
        <v>4.75</v>
      </c>
      <c r="H36" s="1">
        <v>4.82</v>
      </c>
      <c r="I36" s="1">
        <v>5.03</v>
      </c>
      <c r="J36" s="1">
        <v>4.92</v>
      </c>
      <c r="K36" s="1">
        <v>5.04</v>
      </c>
      <c r="L36" s="1">
        <v>5.12</v>
      </c>
      <c r="M36" s="1">
        <v>5.01</v>
      </c>
      <c r="N36" s="1">
        <v>5.0999999999999996</v>
      </c>
      <c r="O36" s="1">
        <v>5.13</v>
      </c>
      <c r="P36" s="1">
        <v>5.08</v>
      </c>
      <c r="Q36" s="1">
        <v>4.95</v>
      </c>
      <c r="R36" s="1">
        <v>4.87</v>
      </c>
      <c r="S36" s="1">
        <v>4.83</v>
      </c>
      <c r="T36" s="1">
        <v>5.08</v>
      </c>
      <c r="U36" s="1">
        <v>5.04</v>
      </c>
      <c r="V36" s="1">
        <v>5.05</v>
      </c>
      <c r="W36" s="1">
        <v>4.9000000000000004</v>
      </c>
      <c r="X36" s="1">
        <v>5.07</v>
      </c>
      <c r="Y36" s="1">
        <v>4.91</v>
      </c>
      <c r="Z36" s="1">
        <v>5.03</v>
      </c>
      <c r="AA36" s="1">
        <v>5.24</v>
      </c>
      <c r="AB36" s="1">
        <v>5.15</v>
      </c>
      <c r="AC36" s="1">
        <v>4.9800000000000004</v>
      </c>
      <c r="AD36" s="1">
        <v>4.8499999999999996</v>
      </c>
      <c r="AE36" s="1">
        <v>4.9400000000000004</v>
      </c>
      <c r="AF36" s="1">
        <v>4.9000000000000004</v>
      </c>
      <c r="AG36" s="1">
        <v>5.01</v>
      </c>
      <c r="AH36" s="1">
        <v>5</v>
      </c>
    </row>
    <row r="37" spans="1:34" x14ac:dyDescent="0.2">
      <c r="A37" s="10"/>
      <c r="B37" s="9"/>
      <c r="C37" s="2" t="s">
        <v>36</v>
      </c>
      <c r="D37" s="4">
        <f>((D34+D35)/2)/D36</f>
        <v>0.42948717948717946</v>
      </c>
      <c r="E37" s="4">
        <f>((E34+E35)/2)/E36</f>
        <v>0.42494481236203085</v>
      </c>
      <c r="F37" s="4">
        <f t="shared" ref="F37:AH37" si="8">((F34+F35)/2)/F36</f>
        <v>0.434640522875817</v>
      </c>
      <c r="G37" s="4">
        <f t="shared" si="8"/>
        <v>0.40421052631578946</v>
      </c>
      <c r="H37" s="4">
        <f t="shared" si="8"/>
        <v>0.43568464730290457</v>
      </c>
      <c r="I37" s="4">
        <f t="shared" si="8"/>
        <v>0.41749502982107345</v>
      </c>
      <c r="J37" s="4">
        <f t="shared" si="8"/>
        <v>0.43394308943089427</v>
      </c>
      <c r="K37" s="4">
        <f t="shared" si="8"/>
        <v>0.41269841269841273</v>
      </c>
      <c r="L37" s="4">
        <f t="shared" si="8"/>
        <v>0.40625</v>
      </c>
      <c r="M37" s="4">
        <f t="shared" si="8"/>
        <v>0.41017964071856283</v>
      </c>
      <c r="N37" s="4">
        <f t="shared" si="8"/>
        <v>0.43627450980392163</v>
      </c>
      <c r="O37" s="4">
        <f t="shared" si="8"/>
        <v>0.40448343079922033</v>
      </c>
      <c r="P37" s="8">
        <f t="shared" si="8"/>
        <v>0.44783464566929132</v>
      </c>
      <c r="Q37" s="4">
        <f t="shared" si="8"/>
        <v>0.41616161616161618</v>
      </c>
      <c r="R37" s="4">
        <f t="shared" si="8"/>
        <v>0.44250513347022591</v>
      </c>
      <c r="S37" s="4">
        <f t="shared" si="8"/>
        <v>0.44202898550724634</v>
      </c>
      <c r="T37" s="4">
        <f t="shared" si="8"/>
        <v>0.4153543307086614</v>
      </c>
      <c r="U37" s="4">
        <f t="shared" si="8"/>
        <v>0.42658730158730157</v>
      </c>
      <c r="V37" s="4">
        <f t="shared" si="8"/>
        <v>0.41980198019801984</v>
      </c>
      <c r="W37" s="4">
        <f t="shared" si="8"/>
        <v>0.41326530612244894</v>
      </c>
      <c r="X37" s="4">
        <f t="shared" si="8"/>
        <v>0.41913214990138065</v>
      </c>
      <c r="Y37" s="4">
        <f t="shared" si="8"/>
        <v>0.41446028513238292</v>
      </c>
      <c r="Z37" s="4">
        <f t="shared" si="8"/>
        <v>0.4423459244532803</v>
      </c>
      <c r="AA37" s="4">
        <f t="shared" si="8"/>
        <v>0.41603053435114495</v>
      </c>
      <c r="AB37" s="4">
        <f t="shared" si="8"/>
        <v>0.41359223300970871</v>
      </c>
      <c r="AC37" s="4">
        <f t="shared" si="8"/>
        <v>0.41064257028112444</v>
      </c>
      <c r="AD37" s="4">
        <f t="shared" si="8"/>
        <v>0.42886597938144333</v>
      </c>
      <c r="AE37" s="4">
        <f t="shared" si="8"/>
        <v>0.43623481781376522</v>
      </c>
      <c r="AF37" s="4">
        <f t="shared" si="8"/>
        <v>0.44489795918367347</v>
      </c>
      <c r="AG37" s="4">
        <f t="shared" si="8"/>
        <v>0.42914171656686634</v>
      </c>
      <c r="AH37" s="4">
        <f t="shared" si="8"/>
        <v>0.41299999999999998</v>
      </c>
    </row>
    <row r="38" spans="1:34" x14ac:dyDescent="0.2">
      <c r="A38" s="10" t="s">
        <v>70</v>
      </c>
      <c r="B38" s="9" t="s">
        <v>1</v>
      </c>
      <c r="C38" s="2" t="s">
        <v>33</v>
      </c>
      <c r="D38" s="1">
        <v>2.35</v>
      </c>
      <c r="E38" s="1">
        <v>1.92</v>
      </c>
      <c r="F38" s="1">
        <v>1.85</v>
      </c>
      <c r="G38" s="1">
        <v>1.95</v>
      </c>
      <c r="H38" s="1">
        <v>1.91</v>
      </c>
      <c r="I38" s="1">
        <v>1.96</v>
      </c>
      <c r="J38" s="1">
        <v>1.82</v>
      </c>
      <c r="K38" s="1">
        <v>1.79</v>
      </c>
      <c r="L38" s="1">
        <v>2.0099999999999998</v>
      </c>
      <c r="M38" s="1">
        <v>2</v>
      </c>
      <c r="N38" s="1">
        <v>2.02</v>
      </c>
      <c r="O38" s="1">
        <v>1.9</v>
      </c>
      <c r="P38" s="1">
        <v>1.83</v>
      </c>
      <c r="Q38" s="1">
        <v>1.84</v>
      </c>
      <c r="R38" s="1">
        <v>1.64</v>
      </c>
      <c r="S38" s="1">
        <v>1.79</v>
      </c>
      <c r="T38" s="1">
        <v>1.83</v>
      </c>
      <c r="U38" s="1">
        <v>1.78</v>
      </c>
      <c r="V38" s="1">
        <v>1.72</v>
      </c>
      <c r="W38" s="1">
        <v>1.9</v>
      </c>
      <c r="X38" s="1">
        <v>1.95</v>
      </c>
      <c r="Y38" s="1">
        <v>2.1</v>
      </c>
      <c r="Z38" s="1">
        <v>1.78</v>
      </c>
      <c r="AA38" s="1">
        <v>2.16</v>
      </c>
      <c r="AB38" s="1">
        <v>2.0299999999999998</v>
      </c>
      <c r="AC38" s="1">
        <v>1.91</v>
      </c>
      <c r="AD38" s="1">
        <v>1.75</v>
      </c>
      <c r="AE38" s="1">
        <v>1.78</v>
      </c>
      <c r="AF38" s="1">
        <v>1.93</v>
      </c>
      <c r="AG38" s="1">
        <v>1.97</v>
      </c>
      <c r="AH38" s="1">
        <v>1.96</v>
      </c>
    </row>
    <row r="39" spans="1:34" x14ac:dyDescent="0.2">
      <c r="A39" s="10"/>
      <c r="B39" s="9"/>
      <c r="C39" s="2" t="s">
        <v>34</v>
      </c>
      <c r="D39" s="1">
        <v>2.37</v>
      </c>
      <c r="E39" s="1">
        <v>2.0699999999999998</v>
      </c>
      <c r="F39" s="1">
        <v>2.0499999999999998</v>
      </c>
      <c r="G39" s="1">
        <v>1.94</v>
      </c>
      <c r="H39" s="1">
        <v>1.8</v>
      </c>
      <c r="I39" s="1">
        <v>1.84</v>
      </c>
      <c r="J39" s="1">
        <v>1.74</v>
      </c>
      <c r="K39" s="1">
        <v>1.77</v>
      </c>
      <c r="L39" s="1">
        <v>1.96</v>
      </c>
      <c r="M39" s="1">
        <v>1.77</v>
      </c>
      <c r="N39" s="1">
        <v>2.15</v>
      </c>
      <c r="O39" s="1">
        <v>1.91</v>
      </c>
      <c r="P39" s="1">
        <v>1.87</v>
      </c>
      <c r="Q39" s="1">
        <v>1.91</v>
      </c>
      <c r="R39" s="1">
        <v>1.98</v>
      </c>
      <c r="S39" s="1">
        <v>1.96</v>
      </c>
      <c r="T39" s="1">
        <v>2.04</v>
      </c>
      <c r="U39" s="1">
        <v>1.99</v>
      </c>
      <c r="V39" s="1">
        <v>2</v>
      </c>
      <c r="W39" s="1">
        <v>2.0699999999999998</v>
      </c>
      <c r="X39" s="1">
        <v>2.1</v>
      </c>
      <c r="Y39" s="1">
        <v>2.23</v>
      </c>
      <c r="Z39" s="1">
        <v>2.4</v>
      </c>
      <c r="AA39" s="1">
        <v>2.58</v>
      </c>
      <c r="AB39" s="1">
        <v>2.37</v>
      </c>
      <c r="AC39" s="1">
        <v>1.95</v>
      </c>
      <c r="AD39" s="1">
        <v>1.86</v>
      </c>
      <c r="AE39" s="1">
        <v>1.88</v>
      </c>
      <c r="AF39" s="1">
        <v>1.8</v>
      </c>
      <c r="AG39" s="1">
        <v>2</v>
      </c>
      <c r="AH39" s="1">
        <v>1.98</v>
      </c>
    </row>
    <row r="40" spans="1:34" x14ac:dyDescent="0.2">
      <c r="A40" s="10"/>
      <c r="B40" s="9"/>
      <c r="C40" s="2" t="s">
        <v>35</v>
      </c>
      <c r="D40" s="1">
        <v>5.86</v>
      </c>
      <c r="E40" s="1">
        <v>5.12</v>
      </c>
      <c r="F40" s="1">
        <v>4.84</v>
      </c>
      <c r="G40" s="1">
        <v>4.83</v>
      </c>
      <c r="H40" s="1">
        <v>4.5999999999999996</v>
      </c>
      <c r="I40" s="1">
        <v>4.8099999999999996</v>
      </c>
      <c r="J40" s="1">
        <v>4.5599999999999996</v>
      </c>
      <c r="K40" s="1">
        <v>4.37</v>
      </c>
      <c r="L40" s="1">
        <v>4.6399999999999997</v>
      </c>
      <c r="M40" s="1">
        <v>4.59</v>
      </c>
      <c r="N40" s="1">
        <v>4.68</v>
      </c>
      <c r="O40" s="1">
        <v>4.41</v>
      </c>
      <c r="P40" s="1">
        <v>4.58</v>
      </c>
      <c r="Q40" s="1">
        <v>4.67</v>
      </c>
      <c r="R40" s="1">
        <v>4.66</v>
      </c>
      <c r="S40" s="1">
        <v>4.8899999999999997</v>
      </c>
      <c r="T40" s="1">
        <v>4.96</v>
      </c>
      <c r="U40" s="1">
        <v>4.9000000000000004</v>
      </c>
      <c r="V40" s="1">
        <v>4.5</v>
      </c>
      <c r="W40" s="1">
        <v>4.87</v>
      </c>
      <c r="X40" s="1">
        <v>4.58</v>
      </c>
      <c r="Y40" s="1">
        <v>4.92</v>
      </c>
      <c r="Z40" s="1">
        <v>4.83</v>
      </c>
      <c r="AA40" s="1">
        <v>5.12</v>
      </c>
      <c r="AB40" s="1">
        <v>5.07</v>
      </c>
      <c r="AC40" s="1">
        <v>4.24</v>
      </c>
      <c r="AD40" s="1">
        <v>4.58</v>
      </c>
      <c r="AE40" s="1">
        <v>4.58</v>
      </c>
      <c r="AF40" s="1">
        <v>4.5999999999999996</v>
      </c>
      <c r="AG40" s="1">
        <v>4.95</v>
      </c>
      <c r="AH40" s="1">
        <v>4.58</v>
      </c>
    </row>
    <row r="41" spans="1:34" x14ac:dyDescent="0.2">
      <c r="A41" s="10"/>
      <c r="B41" s="9"/>
      <c r="C41" s="2" t="s">
        <v>36</v>
      </c>
      <c r="D41" s="4">
        <f>((D38+D39)/2)/D40</f>
        <v>0.40273037542662121</v>
      </c>
      <c r="E41" s="4">
        <f>((E38+E39)/2)/E40</f>
        <v>0.38964843749999994</v>
      </c>
      <c r="F41" s="4">
        <f t="shared" ref="F41:AH41" si="9">((F38+F39)/2)/F40</f>
        <v>0.40289256198347106</v>
      </c>
      <c r="G41" s="4">
        <f t="shared" si="9"/>
        <v>0.40269151138716353</v>
      </c>
      <c r="H41" s="4">
        <f t="shared" si="9"/>
        <v>0.40326086956521739</v>
      </c>
      <c r="I41" s="4">
        <f t="shared" si="9"/>
        <v>0.39501039501039503</v>
      </c>
      <c r="J41" s="4">
        <f t="shared" si="9"/>
        <v>0.3903508771929825</v>
      </c>
      <c r="K41" s="4">
        <f t="shared" si="9"/>
        <v>0.40732265446224258</v>
      </c>
      <c r="L41" s="4">
        <f t="shared" si="9"/>
        <v>0.42780172413793105</v>
      </c>
      <c r="M41" s="4">
        <f t="shared" si="9"/>
        <v>0.41067538126361658</v>
      </c>
      <c r="N41" s="4">
        <f t="shared" si="9"/>
        <v>0.44551282051282054</v>
      </c>
      <c r="O41" s="4">
        <f t="shared" si="9"/>
        <v>0.43197278911564618</v>
      </c>
      <c r="P41" s="4">
        <f t="shared" si="9"/>
        <v>0.40393013100436681</v>
      </c>
      <c r="Q41" s="4">
        <f t="shared" si="9"/>
        <v>0.40149892933618847</v>
      </c>
      <c r="R41" s="4">
        <f t="shared" si="9"/>
        <v>0.388412017167382</v>
      </c>
      <c r="S41" s="4">
        <f t="shared" si="9"/>
        <v>0.3834355828220859</v>
      </c>
      <c r="T41" s="4">
        <f t="shared" si="9"/>
        <v>0.3901209677419355</v>
      </c>
      <c r="U41" s="4">
        <f t="shared" si="9"/>
        <v>0.38469387755102036</v>
      </c>
      <c r="V41" s="4">
        <f t="shared" si="9"/>
        <v>0.41333333333333333</v>
      </c>
      <c r="W41" s="4">
        <f t="shared" si="9"/>
        <v>0.40759753593429154</v>
      </c>
      <c r="X41" s="4">
        <f t="shared" si="9"/>
        <v>0.44213973799126632</v>
      </c>
      <c r="Y41" s="4">
        <f t="shared" si="9"/>
        <v>0.44004065040650409</v>
      </c>
      <c r="Z41" s="4">
        <f>((Z38+Z39)/2)/Z40</f>
        <v>0.43271221532091092</v>
      </c>
      <c r="AA41" s="4">
        <f t="shared" si="9"/>
        <v>0.462890625</v>
      </c>
      <c r="AB41" s="4">
        <f t="shared" si="9"/>
        <v>0.43392504930966469</v>
      </c>
      <c r="AC41" s="4">
        <f t="shared" si="9"/>
        <v>0.455188679245283</v>
      </c>
      <c r="AD41" s="4">
        <f t="shared" si="9"/>
        <v>0.39410480349344978</v>
      </c>
      <c r="AE41" s="4">
        <f t="shared" si="9"/>
        <v>0.39956331877729256</v>
      </c>
      <c r="AF41" s="4">
        <f t="shared" si="9"/>
        <v>0.4054347826086957</v>
      </c>
      <c r="AG41" s="4">
        <f t="shared" si="9"/>
        <v>0.40101010101010098</v>
      </c>
      <c r="AH41" s="4">
        <f t="shared" si="9"/>
        <v>0.43013100436681223</v>
      </c>
    </row>
    <row r="43" spans="1:34" ht="16" customHeight="1" x14ac:dyDescent="0.2">
      <c r="B43" s="9" t="s">
        <v>0</v>
      </c>
      <c r="C43" s="2" t="s">
        <v>43</v>
      </c>
      <c r="D43" s="1">
        <f>AVERAGE(D5,D9,D13,D17,D21)</f>
        <v>0.4147325477590374</v>
      </c>
      <c r="E43" s="4">
        <f t="shared" ref="E43:AH43" si="10">AVERAGE(E5,E9,E13,E17,E21)</f>
        <v>0.41794336504477075</v>
      </c>
      <c r="F43" s="4">
        <f t="shared" si="10"/>
        <v>0.41106318541514131</v>
      </c>
      <c r="G43" s="4">
        <f t="shared" si="10"/>
        <v>0.42871877755652932</v>
      </c>
      <c r="H43" s="4">
        <f t="shared" si="10"/>
        <v>0.41475800962823178</v>
      </c>
      <c r="I43" s="4">
        <f t="shared" si="10"/>
        <v>0.40292496941092193</v>
      </c>
      <c r="J43" s="4">
        <f t="shared" si="10"/>
        <v>0.40938016792734944</v>
      </c>
      <c r="K43" s="4">
        <f t="shared" si="10"/>
        <v>0.41888656047852973</v>
      </c>
      <c r="L43" s="4">
        <f t="shared" si="10"/>
        <v>0.40279964312427757</v>
      </c>
      <c r="M43" s="4">
        <f t="shared" si="10"/>
        <v>0.3926486009705844</v>
      </c>
      <c r="N43" s="4">
        <f t="shared" si="10"/>
        <v>0.40498555563703642</v>
      </c>
      <c r="O43" s="4">
        <f t="shared" si="10"/>
        <v>0.39284978093797063</v>
      </c>
      <c r="P43" s="4">
        <f t="shared" si="10"/>
        <v>0.39291649058832739</v>
      </c>
      <c r="Q43" s="4">
        <f t="shared" si="10"/>
        <v>0.40336789036594284</v>
      </c>
      <c r="R43" s="4">
        <f t="shared" si="10"/>
        <v>0.4093060326120318</v>
      </c>
      <c r="S43" s="4">
        <f t="shared" si="10"/>
        <v>0.40852999768077114</v>
      </c>
      <c r="T43" s="4">
        <f t="shared" si="10"/>
        <v>0.40647690793512303</v>
      </c>
      <c r="U43" s="4">
        <f t="shared" si="10"/>
        <v>0.40333555555751266</v>
      </c>
      <c r="V43" s="4">
        <f t="shared" si="10"/>
        <v>0.40240404448054556</v>
      </c>
      <c r="W43" s="4">
        <f t="shared" si="10"/>
        <v>0.40026275606922945</v>
      </c>
      <c r="X43" s="4">
        <f t="shared" si="10"/>
        <v>0.3972177869313171</v>
      </c>
      <c r="Y43" s="4">
        <f t="shared" si="10"/>
        <v>0.41086599923178718</v>
      </c>
      <c r="Z43" s="4">
        <f t="shared" si="10"/>
        <v>0.4151967596485262</v>
      </c>
      <c r="AA43" s="4">
        <f t="shared" si="10"/>
        <v>0.39412189281609156</v>
      </c>
      <c r="AB43" s="4">
        <f t="shared" si="10"/>
        <v>0.40596297262033809</v>
      </c>
      <c r="AC43" s="4">
        <f t="shared" si="10"/>
        <v>0.42811307259122416</v>
      </c>
      <c r="AD43" s="4">
        <f t="shared" si="10"/>
        <v>0.40092131808951637</v>
      </c>
      <c r="AE43" s="4">
        <f t="shared" si="10"/>
        <v>0.40547522800291907</v>
      </c>
      <c r="AF43" s="4">
        <f t="shared" si="10"/>
        <v>0.42200051872898686</v>
      </c>
      <c r="AG43" s="4">
        <f t="shared" si="10"/>
        <v>0.40801152847068811</v>
      </c>
      <c r="AH43" s="4">
        <f t="shared" si="10"/>
        <v>0.41579137925717669</v>
      </c>
    </row>
    <row r="44" spans="1:34" ht="16" customHeight="1" x14ac:dyDescent="0.2">
      <c r="B44" s="9"/>
      <c r="C44" s="2" t="s">
        <v>58</v>
      </c>
      <c r="D44" s="1">
        <f>D43+(STDEV(D5,D9,D13,D17,D21))</f>
        <v>0.45300319378135512</v>
      </c>
      <c r="E44" s="4">
        <f t="shared" ref="E44:AH44" si="11">E43+((STDEV(E5,E9,E13,E17,E21))/SQRT(5))</f>
        <v>0.43021683447650949</v>
      </c>
      <c r="F44" s="4">
        <f t="shared" si="11"/>
        <v>0.4272794412757791</v>
      </c>
      <c r="G44" s="4">
        <f t="shared" si="11"/>
        <v>0.43899908321955811</v>
      </c>
      <c r="H44" s="4">
        <f t="shared" si="11"/>
        <v>0.43103108530868023</v>
      </c>
      <c r="I44" s="4">
        <f t="shared" si="11"/>
        <v>0.4177064245006944</v>
      </c>
      <c r="J44" s="4">
        <f t="shared" si="11"/>
        <v>0.42363098642462921</v>
      </c>
      <c r="K44" s="4">
        <f t="shared" si="11"/>
        <v>0.43058649395225218</v>
      </c>
      <c r="L44" s="4">
        <f t="shared" si="11"/>
        <v>0.41617129069914316</v>
      </c>
      <c r="M44" s="4">
        <f t="shared" si="11"/>
        <v>0.40673482791704446</v>
      </c>
      <c r="N44" s="4">
        <f t="shared" si="11"/>
        <v>0.41422721132674811</v>
      </c>
      <c r="O44" s="4">
        <f t="shared" si="11"/>
        <v>0.40662996575082389</v>
      </c>
      <c r="P44" s="4">
        <f t="shared" si="11"/>
        <v>0.40045187892918405</v>
      </c>
      <c r="Q44" s="4">
        <f t="shared" si="11"/>
        <v>0.4186329034344064</v>
      </c>
      <c r="R44" s="4">
        <f t="shared" si="11"/>
        <v>0.41930020047779404</v>
      </c>
      <c r="S44" s="4">
        <f t="shared" si="11"/>
        <v>0.41982755124035109</v>
      </c>
      <c r="T44" s="4">
        <f t="shared" si="11"/>
        <v>0.41811565549723417</v>
      </c>
      <c r="U44" s="4">
        <f t="shared" si="11"/>
        <v>0.42463877609769662</v>
      </c>
      <c r="V44" s="4">
        <f t="shared" si="11"/>
        <v>0.40931548805889384</v>
      </c>
      <c r="W44" s="4">
        <f t="shared" si="11"/>
        <v>0.40932585495247253</v>
      </c>
      <c r="X44" s="4">
        <f t="shared" si="11"/>
        <v>0.40788447856568244</v>
      </c>
      <c r="Y44" s="4">
        <f t="shared" si="11"/>
        <v>0.42056103520357579</v>
      </c>
      <c r="Z44" s="4">
        <f t="shared" si="11"/>
        <v>0.42658786476947019</v>
      </c>
      <c r="AA44" s="4">
        <f t="shared" si="11"/>
        <v>0.40688943969029456</v>
      </c>
      <c r="AB44" s="4">
        <f t="shared" si="11"/>
        <v>0.42402461089839355</v>
      </c>
      <c r="AC44" s="4">
        <f t="shared" si="11"/>
        <v>0.44617273371376914</v>
      </c>
      <c r="AD44" s="4">
        <f t="shared" si="11"/>
        <v>0.41087142637289736</v>
      </c>
      <c r="AE44" s="4">
        <f t="shared" si="11"/>
        <v>0.41880395370082479</v>
      </c>
      <c r="AF44" s="4">
        <f t="shared" si="11"/>
        <v>0.43570127138044334</v>
      </c>
      <c r="AG44" s="4">
        <f t="shared" si="11"/>
        <v>0.42384216129249408</v>
      </c>
      <c r="AH44" s="4">
        <f t="shared" si="11"/>
        <v>0.42823915658896244</v>
      </c>
    </row>
    <row r="45" spans="1:34" ht="16" customHeight="1" x14ac:dyDescent="0.2">
      <c r="B45" s="9"/>
      <c r="C45" s="2" t="s">
        <v>59</v>
      </c>
      <c r="D45" s="1">
        <f>D43-(STDEV(D5,D9,D13,D17,D21))</f>
        <v>0.37646190173671967</v>
      </c>
      <c r="E45" s="4">
        <f t="shared" ref="E45:AH45" si="12">E43-((STDEV(E5,E9,E13,E17,E21))/SQRT(5))</f>
        <v>0.40566989561303202</v>
      </c>
      <c r="F45" s="4">
        <f t="shared" si="12"/>
        <v>0.39484692955450351</v>
      </c>
      <c r="G45" s="4">
        <f t="shared" si="12"/>
        <v>0.41843847189350053</v>
      </c>
      <c r="H45" s="4">
        <f t="shared" si="12"/>
        <v>0.39848493394778334</v>
      </c>
      <c r="I45" s="4">
        <f t="shared" si="12"/>
        <v>0.38814351432114946</v>
      </c>
      <c r="J45" s="4">
        <f t="shared" si="12"/>
        <v>0.39512934943006967</v>
      </c>
      <c r="K45" s="4">
        <f t="shared" si="12"/>
        <v>0.40718662700480729</v>
      </c>
      <c r="L45" s="4">
        <f t="shared" si="12"/>
        <v>0.38942799554941199</v>
      </c>
      <c r="M45" s="4">
        <f t="shared" si="12"/>
        <v>0.37856237402412435</v>
      </c>
      <c r="N45" s="4">
        <f t="shared" si="12"/>
        <v>0.39574389994732473</v>
      </c>
      <c r="O45" s="4">
        <f t="shared" si="12"/>
        <v>0.37906959612511737</v>
      </c>
      <c r="P45" s="4">
        <f t="shared" si="12"/>
        <v>0.38538110224747074</v>
      </c>
      <c r="Q45" s="4">
        <f t="shared" si="12"/>
        <v>0.38810287729747928</v>
      </c>
      <c r="R45" s="4">
        <f t="shared" si="12"/>
        <v>0.39931186474626956</v>
      </c>
      <c r="S45" s="4">
        <f t="shared" si="12"/>
        <v>0.39723244412119119</v>
      </c>
      <c r="T45" s="4">
        <f t="shared" si="12"/>
        <v>0.39483816037301189</v>
      </c>
      <c r="U45" s="4">
        <f t="shared" si="12"/>
        <v>0.38203233501732869</v>
      </c>
      <c r="V45" s="4">
        <f t="shared" si="12"/>
        <v>0.39549260090219729</v>
      </c>
      <c r="W45" s="4">
        <f t="shared" si="12"/>
        <v>0.39119965718598637</v>
      </c>
      <c r="X45" s="4">
        <f t="shared" si="12"/>
        <v>0.38655109529695175</v>
      </c>
      <c r="Y45" s="4">
        <f t="shared" si="12"/>
        <v>0.40117096325999857</v>
      </c>
      <c r="Z45" s="4">
        <f t="shared" si="12"/>
        <v>0.40380565452758221</v>
      </c>
      <c r="AA45" s="4">
        <f t="shared" si="12"/>
        <v>0.38135434594188855</v>
      </c>
      <c r="AB45" s="4">
        <f t="shared" si="12"/>
        <v>0.38790133434228263</v>
      </c>
      <c r="AC45" s="4">
        <f t="shared" si="12"/>
        <v>0.41005341146867919</v>
      </c>
      <c r="AD45" s="4">
        <f t="shared" si="12"/>
        <v>0.39097120980613537</v>
      </c>
      <c r="AE45" s="4">
        <f t="shared" si="12"/>
        <v>0.39214650230501336</v>
      </c>
      <c r="AF45" s="4">
        <f t="shared" si="12"/>
        <v>0.40829976607753038</v>
      </c>
      <c r="AG45" s="4">
        <f t="shared" si="12"/>
        <v>0.39218089564888214</v>
      </c>
      <c r="AH45" s="4">
        <f t="shared" si="12"/>
        <v>0.40334360192539093</v>
      </c>
    </row>
    <row r="46" spans="1:34" ht="16" customHeight="1" x14ac:dyDescent="0.2">
      <c r="B46" s="7"/>
    </row>
    <row r="47" spans="1:34" x14ac:dyDescent="0.2">
      <c r="B47" s="9" t="s">
        <v>1</v>
      </c>
      <c r="C47" s="2" t="s">
        <v>43</v>
      </c>
      <c r="D47" s="1">
        <f>AVERAGE(D25,D29,D33,D37,D41)</f>
        <v>0.407985706763838</v>
      </c>
      <c r="E47" s="4">
        <f t="shared" ref="E47:AH47" si="13">AVERAGE(E25,E29,E33,E37,E41)</f>
        <v>0.4086404449412826</v>
      </c>
      <c r="F47" s="4">
        <f t="shared" si="13"/>
        <v>0.41479685747730943</v>
      </c>
      <c r="G47" s="4">
        <f t="shared" si="13"/>
        <v>0.41313765020336496</v>
      </c>
      <c r="H47" s="4">
        <f t="shared" si="13"/>
        <v>0.40816948705295575</v>
      </c>
      <c r="I47" s="4">
        <f t="shared" si="13"/>
        <v>0.40832230272176934</v>
      </c>
      <c r="J47" s="4">
        <f t="shared" si="13"/>
        <v>0.42245158375454572</v>
      </c>
      <c r="K47" s="4">
        <f t="shared" si="13"/>
        <v>0.4108864746109992</v>
      </c>
      <c r="L47" s="4">
        <f t="shared" si="13"/>
        <v>0.41352132640281081</v>
      </c>
      <c r="M47" s="4">
        <f t="shared" si="13"/>
        <v>0.41189532858278122</v>
      </c>
      <c r="N47" s="4">
        <f t="shared" si="13"/>
        <v>0.4186813267381721</v>
      </c>
      <c r="O47" s="4">
        <f t="shared" si="13"/>
        <v>0.40211713179315717</v>
      </c>
      <c r="P47" s="4">
        <f t="shared" si="13"/>
        <v>0.40805135538795234</v>
      </c>
      <c r="Q47" s="4">
        <f t="shared" si="13"/>
        <v>0.40527460647386648</v>
      </c>
      <c r="R47" s="4">
        <f t="shared" si="13"/>
        <v>0.41249639565625784</v>
      </c>
      <c r="S47" s="4">
        <f t="shared" si="13"/>
        <v>0.40905364495459473</v>
      </c>
      <c r="T47" s="4">
        <f t="shared" si="13"/>
        <v>0.400278768893089</v>
      </c>
      <c r="U47" s="4">
        <f t="shared" si="13"/>
        <v>0.39859720510886676</v>
      </c>
      <c r="V47" s="4">
        <f t="shared" si="13"/>
        <v>0.40158354533936225</v>
      </c>
      <c r="W47" s="4">
        <f t="shared" si="13"/>
        <v>0.39402441384278009</v>
      </c>
      <c r="X47" s="4">
        <f t="shared" si="13"/>
        <v>0.40940593610064024</v>
      </c>
      <c r="Y47" s="4">
        <f t="shared" si="13"/>
        <v>0.40696230860409849</v>
      </c>
      <c r="Z47" s="4">
        <f t="shared" si="13"/>
        <v>0.40682525533547598</v>
      </c>
      <c r="AA47" s="4">
        <f t="shared" si="13"/>
        <v>0.41288750105393629</v>
      </c>
      <c r="AB47" s="4">
        <f t="shared" si="13"/>
        <v>0.40340022650503132</v>
      </c>
      <c r="AC47" s="4">
        <f t="shared" si="13"/>
        <v>0.41473474531098614</v>
      </c>
      <c r="AD47" s="4">
        <f t="shared" si="13"/>
        <v>0.40541517616381828</v>
      </c>
      <c r="AE47" s="4">
        <f t="shared" si="13"/>
        <v>0.39738021913990529</v>
      </c>
      <c r="AF47" s="4">
        <f t="shared" si="13"/>
        <v>0.40489757062418191</v>
      </c>
      <c r="AG47" s="4">
        <f t="shared" si="13"/>
        <v>0.40864514331429624</v>
      </c>
      <c r="AH47" s="4">
        <f t="shared" si="13"/>
        <v>0.41139229602736138</v>
      </c>
    </row>
    <row r="48" spans="1:34" x14ac:dyDescent="0.2">
      <c r="B48" s="9"/>
      <c r="C48" s="2" t="s">
        <v>58</v>
      </c>
      <c r="D48" s="1">
        <f>D47+(STDEV(D25,D29,D33,D37,D41))</f>
        <v>0.43933770759008861</v>
      </c>
      <c r="E48" s="4">
        <f t="shared" ref="E48:AH48" si="14">E47+((STDEV(E25,E29,E33,E37,E41))/SQRT(5))</f>
        <v>0.41613031222940905</v>
      </c>
      <c r="F48" s="4">
        <f t="shared" si="14"/>
        <v>0.42366718721480329</v>
      </c>
      <c r="G48" s="4">
        <f t="shared" si="14"/>
        <v>0.42589641384489607</v>
      </c>
      <c r="H48" s="4">
        <f t="shared" si="14"/>
        <v>0.42119944130723957</v>
      </c>
      <c r="I48" s="4">
        <f t="shared" si="14"/>
        <v>0.42182039496177276</v>
      </c>
      <c r="J48" s="4">
        <f t="shared" si="14"/>
        <v>0.43434207877813863</v>
      </c>
      <c r="K48" s="4">
        <f t="shared" si="14"/>
        <v>0.42023016149359954</v>
      </c>
      <c r="L48" s="4">
        <f t="shared" si="14"/>
        <v>0.41923842998315675</v>
      </c>
      <c r="M48" s="4">
        <f t="shared" si="14"/>
        <v>0.41933926387954318</v>
      </c>
      <c r="N48" s="4">
        <f t="shared" si="14"/>
        <v>0.43367666424024337</v>
      </c>
      <c r="O48" s="4">
        <f t="shared" si="14"/>
        <v>0.41523848650605716</v>
      </c>
      <c r="P48" s="4">
        <f t="shared" si="14"/>
        <v>0.42263572822440576</v>
      </c>
      <c r="Q48" s="4">
        <f t="shared" si="14"/>
        <v>0.41834111803977442</v>
      </c>
      <c r="R48" s="4">
        <f t="shared" si="14"/>
        <v>0.42176062914092988</v>
      </c>
      <c r="S48" s="4">
        <f t="shared" si="14"/>
        <v>0.42502310618430222</v>
      </c>
      <c r="T48" s="4">
        <f t="shared" si="14"/>
        <v>0.40865097002878542</v>
      </c>
      <c r="U48" s="4">
        <f t="shared" si="14"/>
        <v>0.40742718817584539</v>
      </c>
      <c r="V48" s="4">
        <f t="shared" si="14"/>
        <v>0.411050413587708</v>
      </c>
      <c r="W48" s="4">
        <f t="shared" si="14"/>
        <v>0.4031194151681543</v>
      </c>
      <c r="X48" s="4">
        <f t="shared" si="14"/>
        <v>0.42015191273745478</v>
      </c>
      <c r="Y48" s="4">
        <f t="shared" si="14"/>
        <v>0.41798911438190156</v>
      </c>
      <c r="Z48" s="4">
        <f t="shared" si="14"/>
        <v>0.42170581075890662</v>
      </c>
      <c r="AA48" s="4">
        <f t="shared" si="14"/>
        <v>0.42785179162165982</v>
      </c>
      <c r="AB48" s="4">
        <f t="shared" si="14"/>
        <v>0.41658825246692077</v>
      </c>
      <c r="AC48" s="4">
        <f t="shared" si="14"/>
        <v>0.42557648752861377</v>
      </c>
      <c r="AD48" s="4">
        <f t="shared" si="14"/>
        <v>0.41831841415674764</v>
      </c>
      <c r="AE48" s="4">
        <f t="shared" si="14"/>
        <v>0.40831884029922694</v>
      </c>
      <c r="AF48" s="4">
        <f t="shared" si="14"/>
        <v>0.41534514144994034</v>
      </c>
      <c r="AG48" s="4">
        <f t="shared" si="14"/>
        <v>0.41672822465673132</v>
      </c>
      <c r="AH48" s="4">
        <f t="shared" si="14"/>
        <v>0.41854798202100724</v>
      </c>
    </row>
    <row r="49" spans="2:34" x14ac:dyDescent="0.2">
      <c r="B49" s="9"/>
      <c r="C49" s="2" t="s">
        <v>59</v>
      </c>
      <c r="D49" s="1">
        <f>D47-(STDEV(D25,D29,D33,D37,D41))</f>
        <v>0.37663370593758738</v>
      </c>
      <c r="E49" s="4">
        <f t="shared" ref="E49:AH49" si="15">E47-((STDEV(E25,E29,E33,E37,E41))/SQRT(5))</f>
        <v>0.40115057765315615</v>
      </c>
      <c r="F49" s="4">
        <f t="shared" si="15"/>
        <v>0.40592652773981558</v>
      </c>
      <c r="G49" s="4">
        <f t="shared" si="15"/>
        <v>0.40037888656183385</v>
      </c>
      <c r="H49" s="4">
        <f t="shared" si="15"/>
        <v>0.39513953279867192</v>
      </c>
      <c r="I49" s="4">
        <f t="shared" si="15"/>
        <v>0.39482421048176591</v>
      </c>
      <c r="J49" s="4">
        <f t="shared" si="15"/>
        <v>0.41056108873095282</v>
      </c>
      <c r="K49" s="4">
        <f t="shared" si="15"/>
        <v>0.40154278772839885</v>
      </c>
      <c r="L49" s="4">
        <f t="shared" si="15"/>
        <v>0.40780422282246487</v>
      </c>
      <c r="M49" s="4">
        <f t="shared" si="15"/>
        <v>0.40445139328601926</v>
      </c>
      <c r="N49" s="4">
        <f t="shared" si="15"/>
        <v>0.40368598923610083</v>
      </c>
      <c r="O49" s="4">
        <f t="shared" si="15"/>
        <v>0.38899577708025718</v>
      </c>
      <c r="P49" s="4">
        <f t="shared" si="15"/>
        <v>0.39346698255149892</v>
      </c>
      <c r="Q49" s="4">
        <f t="shared" si="15"/>
        <v>0.39220809490795855</v>
      </c>
      <c r="R49" s="4">
        <f t="shared" si="15"/>
        <v>0.40323216217158581</v>
      </c>
      <c r="S49" s="4">
        <f t="shared" si="15"/>
        <v>0.39308418372488724</v>
      </c>
      <c r="T49" s="4">
        <f t="shared" si="15"/>
        <v>0.39190656775739258</v>
      </c>
      <c r="U49" s="4">
        <f t="shared" si="15"/>
        <v>0.38976722204188813</v>
      </c>
      <c r="V49" s="4">
        <f t="shared" si="15"/>
        <v>0.3921166770910165</v>
      </c>
      <c r="W49" s="4">
        <f t="shared" si="15"/>
        <v>0.38492941251740587</v>
      </c>
      <c r="X49" s="4">
        <f t="shared" si="15"/>
        <v>0.39865995946382571</v>
      </c>
      <c r="Y49" s="4">
        <f t="shared" si="15"/>
        <v>0.39593550282629542</v>
      </c>
      <c r="Z49" s="4">
        <f t="shared" si="15"/>
        <v>0.39194469991204534</v>
      </c>
      <c r="AA49" s="4">
        <f t="shared" si="15"/>
        <v>0.39792321048621276</v>
      </c>
      <c r="AB49" s="4">
        <f t="shared" si="15"/>
        <v>0.39021220054314187</v>
      </c>
      <c r="AC49" s="4">
        <f t="shared" si="15"/>
        <v>0.40389300309335852</v>
      </c>
      <c r="AD49" s="4">
        <f t="shared" si="15"/>
        <v>0.39251193817088892</v>
      </c>
      <c r="AE49" s="4">
        <f t="shared" si="15"/>
        <v>0.38644159798058364</v>
      </c>
      <c r="AF49" s="4">
        <f t="shared" si="15"/>
        <v>0.39444999979842349</v>
      </c>
      <c r="AG49" s="4">
        <f t="shared" si="15"/>
        <v>0.40056206197186117</v>
      </c>
      <c r="AH49" s="4">
        <f t="shared" si="15"/>
        <v>0.40423661003371553</v>
      </c>
    </row>
    <row r="78" spans="1:33" ht="18" x14ac:dyDescent="0.2">
      <c r="A78" s="5" t="s">
        <v>0</v>
      </c>
      <c r="B78" s="6" t="s">
        <v>47</v>
      </c>
      <c r="C78" s="3" t="s">
        <v>2</v>
      </c>
      <c r="D78" s="3" t="s">
        <v>3</v>
      </c>
      <c r="E78" s="3" t="s">
        <v>4</v>
      </c>
      <c r="F78" s="3" t="s">
        <v>5</v>
      </c>
      <c r="G78" s="3" t="s">
        <v>6</v>
      </c>
      <c r="H78" s="3" t="s">
        <v>7</v>
      </c>
      <c r="I78" s="3" t="s">
        <v>8</v>
      </c>
      <c r="J78" s="3" t="s">
        <v>9</v>
      </c>
      <c r="K78" s="3" t="s">
        <v>10</v>
      </c>
      <c r="L78" s="3" t="s">
        <v>11</v>
      </c>
      <c r="M78" s="3" t="s">
        <v>12</v>
      </c>
      <c r="N78" s="3" t="s">
        <v>13</v>
      </c>
      <c r="O78" s="3" t="s">
        <v>14</v>
      </c>
      <c r="P78" s="3" t="s">
        <v>15</v>
      </c>
      <c r="Q78" s="3" t="s">
        <v>16</v>
      </c>
      <c r="R78" s="3" t="s">
        <v>17</v>
      </c>
      <c r="S78" s="3" t="s">
        <v>18</v>
      </c>
      <c r="T78" s="3" t="s">
        <v>19</v>
      </c>
      <c r="U78" s="3" t="s">
        <v>20</v>
      </c>
      <c r="V78" s="3" t="s">
        <v>21</v>
      </c>
      <c r="W78" s="3" t="s">
        <v>22</v>
      </c>
      <c r="X78" s="3" t="s">
        <v>23</v>
      </c>
      <c r="Y78" s="3" t="s">
        <v>24</v>
      </c>
      <c r="Z78" s="3" t="s">
        <v>25</v>
      </c>
      <c r="AA78" s="3" t="s">
        <v>26</v>
      </c>
      <c r="AB78" s="3" t="s">
        <v>27</v>
      </c>
      <c r="AC78" s="3" t="s">
        <v>28</v>
      </c>
      <c r="AD78" s="3" t="s">
        <v>29</v>
      </c>
      <c r="AE78" s="3" t="s">
        <v>30</v>
      </c>
      <c r="AF78" s="3" t="s">
        <v>31</v>
      </c>
      <c r="AG78" s="3" t="s">
        <v>32</v>
      </c>
    </row>
    <row r="79" spans="1:33" x14ac:dyDescent="0.2">
      <c r="A79" s="6" t="s">
        <v>60</v>
      </c>
      <c r="B79" s="6">
        <v>0.4560570071258907</v>
      </c>
      <c r="C79" s="6">
        <f>D5-$B$79</f>
        <v>0</v>
      </c>
      <c r="D79" s="6">
        <f t="shared" ref="D79:AG79" si="16">E5-$B$79</f>
        <v>2.5718344816742511E-3</v>
      </c>
      <c r="E79" s="6">
        <f t="shared" si="16"/>
        <v>-3.5298078554462153E-2</v>
      </c>
      <c r="F79" s="6">
        <f t="shared" si="16"/>
        <v>-9.3564995116774963E-3</v>
      </c>
      <c r="G79" s="6">
        <f t="shared" si="16"/>
        <v>1.0532854625261379E-2</v>
      </c>
      <c r="H79" s="6">
        <f t="shared" si="16"/>
        <v>3.5389524700688568E-3</v>
      </c>
      <c r="I79" s="6">
        <f t="shared" si="16"/>
        <v>1.9765660155960929E-3</v>
      </c>
      <c r="J79" s="6">
        <f t="shared" si="16"/>
        <v>-3.728847480657882E-3</v>
      </c>
      <c r="K79" s="6">
        <f t="shared" si="16"/>
        <v>-2.9683380752264343E-2</v>
      </c>
      <c r="L79" s="6">
        <f t="shared" si="16"/>
        <v>-2.7959661993147311E-2</v>
      </c>
      <c r="M79" s="6">
        <f t="shared" si="16"/>
        <v>-4.0750884676911125E-2</v>
      </c>
      <c r="N79" s="6">
        <f t="shared" si="16"/>
        <v>-4.1742490996858506E-2</v>
      </c>
      <c r="O79" s="6">
        <f t="shared" si="16"/>
        <v>-3.7875188944072546E-2</v>
      </c>
      <c r="P79" s="6">
        <f t="shared" si="16"/>
        <v>-2.9978978378457422E-2</v>
      </c>
      <c r="Q79" s="6">
        <f t="shared" si="16"/>
        <v>-5.4271292840176455E-2</v>
      </c>
      <c r="R79" s="6">
        <f t="shared" si="16"/>
        <v>-4.404872555239181E-2</v>
      </c>
      <c r="S79" s="6">
        <f t="shared" si="16"/>
        <v>-3.4527832075588905E-2</v>
      </c>
      <c r="T79" s="6">
        <f t="shared" si="16"/>
        <v>-1.6138473521002727E-2</v>
      </c>
      <c r="U79" s="6">
        <f t="shared" si="16"/>
        <v>-3.4950449748841594E-2</v>
      </c>
      <c r="V79" s="6">
        <f t="shared" si="16"/>
        <v>-2.8425428178522227E-2</v>
      </c>
      <c r="W79" s="6">
        <f t="shared" si="16"/>
        <v>-5.3251395903445797E-2</v>
      </c>
      <c r="X79" s="6">
        <f t="shared" si="16"/>
        <v>-4.6966098034981585E-2</v>
      </c>
      <c r="Y79" s="6">
        <f t="shared" si="16"/>
        <v>-4.2476760212310505E-2</v>
      </c>
      <c r="Z79" s="6">
        <f t="shared" si="16"/>
        <v>-4.1398372587738153E-2</v>
      </c>
      <c r="AA79" s="6">
        <f t="shared" si="16"/>
        <v>-4.8107216330911584E-2</v>
      </c>
      <c r="AB79" s="6">
        <f t="shared" si="16"/>
        <v>6.8643411887160388E-3</v>
      </c>
      <c r="AC79" s="6">
        <f t="shared" si="16"/>
        <v>-3.6875972643132027E-2</v>
      </c>
      <c r="AD79" s="6">
        <f t="shared" si="16"/>
        <v>-2.368450158265345E-2</v>
      </c>
      <c r="AE79" s="6">
        <f t="shared" si="16"/>
        <v>-1.7465418471424021E-4</v>
      </c>
      <c r="AF79" s="6">
        <f t="shared" si="16"/>
        <v>3.7256015697615386E-3</v>
      </c>
      <c r="AG79" s="6">
        <f t="shared" si="16"/>
        <v>-1.1850998542199787E-2</v>
      </c>
    </row>
    <row r="80" spans="1:33" x14ac:dyDescent="0.2">
      <c r="A80" s="6" t="s">
        <v>61</v>
      </c>
      <c r="B80" s="6">
        <v>0.39823008849557529</v>
      </c>
      <c r="C80" s="6">
        <f>D9-$B$80</f>
        <v>0</v>
      </c>
      <c r="D80" s="6">
        <f t="shared" ref="D80:AG80" si="17">E9-$B$80</f>
        <v>8.1626055683516885E-3</v>
      </c>
      <c r="E80" s="6">
        <f t="shared" si="17"/>
        <v>5.3382814730231098E-2</v>
      </c>
      <c r="F80" s="6">
        <f t="shared" si="17"/>
        <v>5.55412010421375E-2</v>
      </c>
      <c r="G80" s="6">
        <f t="shared" si="17"/>
        <v>-1.7964013107548638E-2</v>
      </c>
      <c r="H80" s="6">
        <f t="shared" si="17"/>
        <v>-7.2348278320681914E-3</v>
      </c>
      <c r="I80" s="6">
        <f t="shared" si="17"/>
        <v>1.1380895486118092E-2</v>
      </c>
      <c r="J80" s="6">
        <f t="shared" si="17"/>
        <v>3.4711087975012933E-2</v>
      </c>
      <c r="K80" s="6">
        <f t="shared" si="17"/>
        <v>-3.0488153011704378E-2</v>
      </c>
      <c r="L80" s="6">
        <f t="shared" si="17"/>
        <v>-1.9261834527321275E-2</v>
      </c>
      <c r="M80" s="6">
        <f t="shared" si="17"/>
        <v>-8.9961340442295534E-3</v>
      </c>
      <c r="N80" s="6">
        <f t="shared" si="17"/>
        <v>-1.8274141359011398E-2</v>
      </c>
      <c r="O80" s="6">
        <f t="shared" si="17"/>
        <v>-2.4317045017314409E-2</v>
      </c>
      <c r="P80" s="6">
        <f t="shared" si="17"/>
        <v>-1.0086911761794548E-2</v>
      </c>
      <c r="Q80" s="6">
        <f t="shared" si="17"/>
        <v>3.3750818425665741E-2</v>
      </c>
      <c r="R80" s="6">
        <f t="shared" si="17"/>
        <v>-1.1171264966163497E-2</v>
      </c>
      <c r="S80" s="6">
        <f t="shared" si="17"/>
        <v>6.8625040970172746E-3</v>
      </c>
      <c r="T80" s="6">
        <f t="shared" si="17"/>
        <v>1.9994210569845239E-2</v>
      </c>
      <c r="U80" s="6">
        <f t="shared" si="17"/>
        <v>4.5159069277656561E-3</v>
      </c>
      <c r="V80" s="6">
        <f t="shared" si="17"/>
        <v>-3.2529195458035898E-3</v>
      </c>
      <c r="W80" s="6">
        <f t="shared" si="17"/>
        <v>3.2194439806311481E-2</v>
      </c>
      <c r="X80" s="6">
        <f t="shared" si="17"/>
        <v>5.0223519751847412E-2</v>
      </c>
      <c r="Y80" s="6">
        <f t="shared" si="17"/>
        <v>2.4229804552553025E-2</v>
      </c>
      <c r="Z80" s="6">
        <f t="shared" si="17"/>
        <v>-2.1626727652382383E-3</v>
      </c>
      <c r="AA80" s="6">
        <f t="shared" si="17"/>
        <v>1.9928479279360756E-2</v>
      </c>
      <c r="AB80" s="6">
        <f t="shared" si="17"/>
        <v>6.4780115586057341E-2</v>
      </c>
      <c r="AC80" s="6">
        <f t="shared" si="17"/>
        <v>2.8206693113620174E-2</v>
      </c>
      <c r="AD80" s="6">
        <f t="shared" si="17"/>
        <v>2.3131413851842586E-2</v>
      </c>
      <c r="AE80" s="6">
        <f t="shared" si="17"/>
        <v>5.4455333499309588E-2</v>
      </c>
      <c r="AF80" s="6">
        <f t="shared" si="17"/>
        <v>2.5602835337348528E-2</v>
      </c>
      <c r="AG80" s="6">
        <f t="shared" si="17"/>
        <v>8.8379743316499004E-3</v>
      </c>
    </row>
    <row r="81" spans="1:33" x14ac:dyDescent="0.2">
      <c r="A81" s="6" t="s">
        <v>62</v>
      </c>
      <c r="B81" s="6">
        <v>0.44857768052516406</v>
      </c>
      <c r="C81" s="6">
        <f>D13-$B$81</f>
        <v>0</v>
      </c>
      <c r="D81" s="6">
        <f t="shared" ref="D81:AG81" si="18">E13-$B$81</f>
        <v>-1.9707387638134843E-2</v>
      </c>
      <c r="E81" s="6">
        <f t="shared" si="18"/>
        <v>-5.5103592233417431E-2</v>
      </c>
      <c r="F81" s="6">
        <f t="shared" si="18"/>
        <v>-4.6314306039567432E-2</v>
      </c>
      <c r="G81" s="6">
        <f t="shared" si="18"/>
        <v>-4.1014655315080029E-2</v>
      </c>
      <c r="H81" s="6">
        <f t="shared" si="18"/>
        <v>-5.9806494084486073E-2</v>
      </c>
      <c r="I81" s="6">
        <f t="shared" si="18"/>
        <v>-4.1250094318267427E-2</v>
      </c>
      <c r="J81" s="6">
        <f t="shared" si="18"/>
        <v>-2.5584188117354967E-2</v>
      </c>
      <c r="K81" s="6">
        <f t="shared" si="18"/>
        <v>-4.2392113514854779E-2</v>
      </c>
      <c r="L81" s="6">
        <f t="shared" si="18"/>
        <v>-2.8242250755772025E-2</v>
      </c>
      <c r="M81" s="6">
        <f t="shared" si="18"/>
        <v>-2.5244347191830774E-2</v>
      </c>
      <c r="N81" s="6">
        <f t="shared" si="18"/>
        <v>-2.1539053915721973E-2</v>
      </c>
      <c r="O81" s="6">
        <f t="shared" si="18"/>
        <v>-5.6685788633272116E-2</v>
      </c>
      <c r="P81" s="6">
        <f t="shared" si="18"/>
        <v>-8.7718552824456175E-3</v>
      </c>
      <c r="Q81" s="6">
        <f t="shared" si="18"/>
        <v>-1.4417375181652647E-2</v>
      </c>
      <c r="R81" s="6">
        <f t="shared" si="18"/>
        <v>1.0190936683843188E-3</v>
      </c>
      <c r="S81" s="6">
        <f t="shared" si="18"/>
        <v>-2.057768052516401E-2</v>
      </c>
      <c r="T81" s="6">
        <f t="shared" si="18"/>
        <v>3.7044771511844932E-3</v>
      </c>
      <c r="U81" s="6">
        <f t="shared" si="18"/>
        <v>-3.5397764207172444E-2</v>
      </c>
      <c r="V81" s="6">
        <f t="shared" si="18"/>
        <v>-4.6138656134920131E-2</v>
      </c>
      <c r="W81" s="6">
        <f t="shared" si="18"/>
        <v>-4.3669705065041309E-2</v>
      </c>
      <c r="X81" s="6">
        <f t="shared" si="18"/>
        <v>-4.8768520219820588E-2</v>
      </c>
      <c r="Y81" s="6">
        <f t="shared" si="18"/>
        <v>4.5473194748359425E-3</v>
      </c>
      <c r="Z81" s="6">
        <f t="shared" si="18"/>
        <v>-2.2166390202583375E-2</v>
      </c>
      <c r="AA81" s="6">
        <f t="shared" si="18"/>
        <v>6.7621253000785808E-3</v>
      </c>
      <c r="AB81" s="6">
        <f t="shared" si="18"/>
        <v>-4.0251513422846497E-3</v>
      </c>
      <c r="AC81" s="6">
        <f t="shared" si="18"/>
        <v>-4.6843576478921345E-2</v>
      </c>
      <c r="AD81" s="6">
        <f t="shared" si="18"/>
        <v>-2.3388286585770135E-2</v>
      </c>
      <c r="AE81" s="6">
        <f t="shared" si="18"/>
        <v>-3.4589022680173442E-2</v>
      </c>
      <c r="AF81" s="6">
        <f t="shared" si="18"/>
        <v>-5.3643346566439876E-2</v>
      </c>
      <c r="AG81" s="6">
        <f t="shared" si="18"/>
        <v>-2.7362878752608122E-3</v>
      </c>
    </row>
    <row r="82" spans="1:33" x14ac:dyDescent="0.2">
      <c r="A82" s="6" t="s">
        <v>63</v>
      </c>
      <c r="B82" s="6">
        <v>0.36290322580645162</v>
      </c>
      <c r="C82" s="6">
        <f>D17-$B$82</f>
        <v>0</v>
      </c>
      <c r="D82" s="8">
        <f t="shared" ref="D82:AG82" si="19">E17-$B$82</f>
        <v>2.2717689226228133E-2</v>
      </c>
      <c r="E82" s="8">
        <f t="shared" si="19"/>
        <v>-4.7636909227306568E-3</v>
      </c>
      <c r="F82" s="8">
        <f t="shared" si="19"/>
        <v>4.4770635104819378E-2</v>
      </c>
      <c r="G82" s="8">
        <f t="shared" si="19"/>
        <v>2.1123032399237629E-2</v>
      </c>
      <c r="H82" s="8">
        <f t="shared" si="19"/>
        <v>1.1541218637992845E-2</v>
      </c>
      <c r="I82" s="8">
        <f t="shared" si="19"/>
        <v>5.8318577257678861E-3</v>
      </c>
      <c r="J82" s="8">
        <f t="shared" si="19"/>
        <v>2.4116004962779103E-2</v>
      </c>
      <c r="K82" s="8">
        <f t="shared" si="19"/>
        <v>1.4390352175199739E-2</v>
      </c>
      <c r="L82" s="8">
        <f t="shared" si="19"/>
        <v>-1.1340725806451679E-2</v>
      </c>
      <c r="M82" s="8">
        <f t="shared" si="19"/>
        <v>1.4019851116625293E-2</v>
      </c>
      <c r="N82" s="8">
        <f t="shared" si="19"/>
        <v>-1.4755077658303473E-2</v>
      </c>
      <c r="O82" s="8">
        <f t="shared" si="19"/>
        <v>1.9603301608692003E-2</v>
      </c>
      <c r="P82" s="8">
        <f t="shared" si="19"/>
        <v>-9.962049335863421E-3</v>
      </c>
      <c r="Q82" s="8">
        <f t="shared" si="19"/>
        <v>2.8504888752020896E-2</v>
      </c>
      <c r="R82" s="8">
        <f t="shared" si="19"/>
        <v>2.6124205614994789E-2</v>
      </c>
      <c r="S82" s="8">
        <f t="shared" si="19"/>
        <v>-4.6303441889178343E-4</v>
      </c>
      <c r="T82" s="8">
        <f t="shared" si="19"/>
        <v>-1.6056378959604822E-2</v>
      </c>
      <c r="U82" s="8">
        <f t="shared" si="19"/>
        <v>2.9318996415770626E-2</v>
      </c>
      <c r="V82" s="8">
        <f t="shared" si="19"/>
        <v>8.3951796605187812E-3</v>
      </c>
      <c r="W82" s="8">
        <f t="shared" si="19"/>
        <v>1.2096774193548376E-2</v>
      </c>
      <c r="X82" s="8">
        <f t="shared" si="19"/>
        <v>3.9781337951937668E-2</v>
      </c>
      <c r="Y82" s="8">
        <f t="shared" si="19"/>
        <v>3.9219415702982319E-2</v>
      </c>
      <c r="Z82" s="8">
        <f t="shared" si="19"/>
        <v>-8.2520630157539299E-3</v>
      </c>
      <c r="AA82" s="8">
        <f t="shared" si="19"/>
        <v>-1.9653797888831481E-2</v>
      </c>
      <c r="AB82" s="8">
        <f t="shared" si="19"/>
        <v>1.4624864081188793E-2</v>
      </c>
      <c r="AC82" s="8">
        <f t="shared" si="19"/>
        <v>1.5041099675347114E-2</v>
      </c>
      <c r="AD82" s="8">
        <f t="shared" si="19"/>
        <v>4.6886721680416965E-4</v>
      </c>
      <c r="AE82" s="8">
        <f t="shared" si="19"/>
        <v>3.1611542126037839E-2</v>
      </c>
      <c r="AF82" s="8">
        <f t="shared" si="19"/>
        <v>3.2793468076562915E-3</v>
      </c>
      <c r="AG82" s="8">
        <f t="shared" si="19"/>
        <v>2.1879382889200605E-2</v>
      </c>
    </row>
    <row r="83" spans="1:33" x14ac:dyDescent="0.2">
      <c r="A83" s="6" t="s">
        <v>64</v>
      </c>
      <c r="B83" s="6">
        <v>0.40789473684210525</v>
      </c>
      <c r="C83" s="6">
        <f>D21-$B$83</f>
        <v>0</v>
      </c>
      <c r="D83" s="8">
        <f t="shared" ref="D83:AG83" si="20">E21-$B$83</f>
        <v>2.3093447905477293E-3</v>
      </c>
      <c r="E83" s="8">
        <f t="shared" si="20"/>
        <v>2.3435735260898982E-2</v>
      </c>
      <c r="F83" s="8">
        <f t="shared" si="20"/>
        <v>2.5290118391747718E-2</v>
      </c>
      <c r="G83" s="8">
        <f t="shared" si="20"/>
        <v>2.7450090744101652E-2</v>
      </c>
      <c r="H83" s="8">
        <f t="shared" si="20"/>
        <v>-7.0767409320847685E-3</v>
      </c>
      <c r="I83" s="8">
        <f t="shared" si="20"/>
        <v>-4.701124067654161E-3</v>
      </c>
      <c r="J83" s="8">
        <f t="shared" si="20"/>
        <v>-8.7439937423176017E-3</v>
      </c>
      <c r="K83" s="8">
        <f t="shared" si="20"/>
        <v>2.8508771929824595E-2</v>
      </c>
      <c r="L83" s="8">
        <f t="shared" si="20"/>
        <v>-2.3615260859572496E-2</v>
      </c>
      <c r="M83" s="8">
        <f t="shared" si="20"/>
        <v>1.223655418634112E-2</v>
      </c>
      <c r="N83" s="8">
        <f t="shared" si="20"/>
        <v>-1.3103070175438547E-2</v>
      </c>
      <c r="O83" s="8">
        <f t="shared" si="20"/>
        <v>-9.8055648675829388E-3</v>
      </c>
      <c r="P83" s="8">
        <f t="shared" si="20"/>
        <v>1.9765077930878339E-3</v>
      </c>
      <c r="Q83" s="8">
        <f t="shared" si="20"/>
        <v>-2.0699614890885731E-2</v>
      </c>
      <c r="R83" s="8">
        <f t="shared" si="20"/>
        <v>-2.9360591561548577E-3</v>
      </c>
      <c r="S83" s="8">
        <f t="shared" si="20"/>
        <v>7.4278438030559446E-3</v>
      </c>
      <c r="T83" s="8">
        <f t="shared" si="20"/>
        <v>-4.8488796248045862E-2</v>
      </c>
      <c r="U83" s="8">
        <f t="shared" si="20"/>
        <v>-2.5129205779981012E-2</v>
      </c>
      <c r="V83" s="8">
        <f t="shared" si="20"/>
        <v>-2.9271342503126019E-3</v>
      </c>
      <c r="W83" s="8">
        <f t="shared" si="20"/>
        <v>-3.4943917169974137E-2</v>
      </c>
      <c r="X83" s="8">
        <f t="shared" si="20"/>
        <v>-1.360298208523425E-2</v>
      </c>
      <c r="Y83" s="8">
        <f t="shared" si="20"/>
        <v>-2.3198720070616741E-2</v>
      </c>
      <c r="Z83" s="8">
        <f t="shared" si="20"/>
        <v>-2.9073776143415331E-2</v>
      </c>
      <c r="AA83" s="8">
        <f t="shared" si="20"/>
        <v>-2.7774660531927342E-3</v>
      </c>
      <c r="AB83" s="8">
        <f t="shared" si="20"/>
        <v>-1.5341545352743513E-2</v>
      </c>
      <c r="AC83" s="8">
        <f t="shared" si="20"/>
        <v>-2.8584392014519011E-2</v>
      </c>
      <c r="AD83" s="8">
        <f t="shared" si="20"/>
        <v>-2.2814091680814885E-2</v>
      </c>
      <c r="AE83" s="8">
        <f t="shared" si="20"/>
        <v>-1.4963343910712246E-2</v>
      </c>
      <c r="AF83" s="8">
        <f t="shared" si="20"/>
        <v>-1.2569533590072735E-2</v>
      </c>
      <c r="AG83" s="8">
        <f t="shared" si="20"/>
        <v>-1.0835913312693457E-2</v>
      </c>
    </row>
    <row r="84" spans="1:33" x14ac:dyDescent="0.2">
      <c r="A84" s="6" t="s">
        <v>65</v>
      </c>
      <c r="B84" s="6"/>
      <c r="C84" s="6">
        <f>AVERAGE(C79:C83)</f>
        <v>0</v>
      </c>
      <c r="D84" s="6">
        <f t="shared" ref="D84:AG84" si="21">AVERAGE(D79:D83)</f>
        <v>3.2108172857333917E-3</v>
      </c>
      <c r="E84" s="6">
        <f t="shared" si="21"/>
        <v>-3.6693623438960321E-3</v>
      </c>
      <c r="F84" s="6">
        <f t="shared" si="21"/>
        <v>1.3986229797491933E-2</v>
      </c>
      <c r="G84" s="6">
        <f t="shared" si="21"/>
        <v>2.5461869194398635E-5</v>
      </c>
      <c r="H84" s="6">
        <f t="shared" si="21"/>
        <v>-1.1807578348115466E-2</v>
      </c>
      <c r="I84" s="6">
        <f t="shared" si="21"/>
        <v>-5.3523798316879034E-3</v>
      </c>
      <c r="J84" s="6">
        <f t="shared" si="21"/>
        <v>4.1540127194923167E-3</v>
      </c>
      <c r="K84" s="6">
        <f t="shared" si="21"/>
        <v>-1.1932904634759833E-2</v>
      </c>
      <c r="L84" s="6">
        <f t="shared" si="21"/>
        <v>-2.2083946788452956E-2</v>
      </c>
      <c r="M84" s="6">
        <f t="shared" si="21"/>
        <v>-9.7469921220010077E-3</v>
      </c>
      <c r="N84" s="6">
        <f t="shared" si="21"/>
        <v>-2.1882766821066778E-2</v>
      </c>
      <c r="O84" s="6">
        <f t="shared" si="21"/>
        <v>-2.1816057170710002E-2</v>
      </c>
      <c r="P84" s="6">
        <f t="shared" si="21"/>
        <v>-1.1364657393094635E-2</v>
      </c>
      <c r="Q84" s="6">
        <f t="shared" si="21"/>
        <v>-5.4265151470056392E-3</v>
      </c>
      <c r="R84" s="6">
        <f t="shared" si="21"/>
        <v>-6.2025500782662115E-3</v>
      </c>
      <c r="S84" s="6">
        <f t="shared" si="21"/>
        <v>-8.2556398239142965E-3</v>
      </c>
      <c r="T84" s="6">
        <f t="shared" si="21"/>
        <v>-1.1396992201524736E-2</v>
      </c>
      <c r="U84" s="6">
        <f t="shared" si="21"/>
        <v>-1.2328503278491753E-2</v>
      </c>
      <c r="V84" s="6">
        <f t="shared" si="21"/>
        <v>-1.4469791689807953E-2</v>
      </c>
      <c r="W84" s="6">
        <f t="shared" si="21"/>
        <v>-1.7514760827720278E-2</v>
      </c>
      <c r="X84" s="6">
        <f t="shared" si="21"/>
        <v>-3.8665485272502687E-3</v>
      </c>
      <c r="Y84" s="6">
        <f t="shared" si="21"/>
        <v>4.6421188948880809E-4</v>
      </c>
      <c r="Z84" s="6">
        <f t="shared" si="21"/>
        <v>-2.0610654942945804E-2</v>
      </c>
      <c r="AA84" s="6">
        <f t="shared" si="21"/>
        <v>-8.7695751386992933E-3</v>
      </c>
      <c r="AB84" s="6">
        <f t="shared" si="21"/>
        <v>1.3380524832186802E-2</v>
      </c>
      <c r="AC84" s="6">
        <f t="shared" si="21"/>
        <v>-1.381122966952102E-2</v>
      </c>
      <c r="AD84" s="6">
        <f t="shared" si="21"/>
        <v>-9.2573197561183432E-3</v>
      </c>
      <c r="AE84" s="6">
        <f t="shared" si="21"/>
        <v>7.2679709699494995E-3</v>
      </c>
      <c r="AF84" s="6">
        <f t="shared" si="21"/>
        <v>-6.7210192883492507E-3</v>
      </c>
      <c r="AG84" s="6">
        <f t="shared" si="21"/>
        <v>1.0588314981392899E-3</v>
      </c>
    </row>
    <row r="85" spans="1:33" x14ac:dyDescent="0.2">
      <c r="A85" s="6" t="s">
        <v>57</v>
      </c>
      <c r="B85" s="6"/>
      <c r="C85" s="6">
        <f>STDEV(C79:C83)</f>
        <v>0</v>
      </c>
      <c r="D85" s="6">
        <f t="shared" ref="D85:AG85" si="22">STDEV(D79:D83)</f>
        <v>1.5260269728240508E-2</v>
      </c>
      <c r="E85" s="6">
        <f t="shared" si="22"/>
        <v>4.3694079900937779E-2</v>
      </c>
      <c r="F85" s="6">
        <f t="shared" si="22"/>
        <v>4.1783102973744407E-2</v>
      </c>
      <c r="G85" s="6">
        <f t="shared" si="22"/>
        <v>2.879034335573577E-2</v>
      </c>
      <c r="H85" s="6">
        <f t="shared" si="22"/>
        <v>2.7963677827934734E-2</v>
      </c>
      <c r="I85" s="6">
        <f t="shared" si="22"/>
        <v>2.0903786494710055E-2</v>
      </c>
      <c r="J85" s="6">
        <f t="shared" si="22"/>
        <v>2.4723847936401706E-2</v>
      </c>
      <c r="K85" s="6">
        <f t="shared" si="22"/>
        <v>3.1287310138325239E-2</v>
      </c>
      <c r="L85" s="6">
        <f t="shared" si="22"/>
        <v>7.0387281235235457E-3</v>
      </c>
      <c r="M85" s="6">
        <f t="shared" si="22"/>
        <v>2.3717674324173332E-2</v>
      </c>
      <c r="N85" s="6">
        <f t="shared" si="22"/>
        <v>1.1569744882833964E-2</v>
      </c>
      <c r="O85" s="6">
        <f t="shared" si="22"/>
        <v>2.889577838047705E-2</v>
      </c>
      <c r="P85" s="6">
        <f t="shared" si="22"/>
        <v>1.1562895402067629E-2</v>
      </c>
      <c r="Q85" s="6">
        <f t="shared" si="22"/>
        <v>3.6695091920676659E-2</v>
      </c>
      <c r="R85" s="6">
        <f t="shared" si="22"/>
        <v>2.532223509415724E-2</v>
      </c>
      <c r="S85" s="6">
        <f t="shared" si="22"/>
        <v>1.855610011587858E-2</v>
      </c>
      <c r="T85" s="6">
        <f t="shared" si="22"/>
        <v>2.5658602093323078E-2</v>
      </c>
      <c r="U85" s="6">
        <f t="shared" si="22"/>
        <v>2.8399162102141384E-2</v>
      </c>
      <c r="V85" s="6">
        <f t="shared" si="22"/>
        <v>2.2245981892016837E-2</v>
      </c>
      <c r="W85" s="6">
        <f t="shared" si="22"/>
        <v>3.7459349031269615E-2</v>
      </c>
      <c r="X85" s="6">
        <f t="shared" si="22"/>
        <v>4.6902638115079227E-2</v>
      </c>
      <c r="Y85" s="6">
        <f t="shared" si="22"/>
        <v>3.3493665142836054E-2</v>
      </c>
      <c r="Z85" s="6">
        <f t="shared" si="22"/>
        <v>1.5805353352451465E-2</v>
      </c>
      <c r="AA85" s="6">
        <f t="shared" si="22"/>
        <v>2.6299399882108582E-2</v>
      </c>
      <c r="AB85" s="6">
        <f t="shared" si="22"/>
        <v>3.0878155052990304E-2</v>
      </c>
      <c r="AC85" s="6">
        <f t="shared" si="22"/>
        <v>3.3314138790765925E-2</v>
      </c>
      <c r="AD85" s="6">
        <f t="shared" si="22"/>
        <v>2.0828121865488557E-2</v>
      </c>
      <c r="AE85" s="6">
        <f t="shared" si="22"/>
        <v>3.5780192100697245E-2</v>
      </c>
      <c r="AF85" s="6">
        <f t="shared" si="22"/>
        <v>2.9537606131845754E-2</v>
      </c>
      <c r="AG85" s="6">
        <f t="shared" si="22"/>
        <v>1.428777467186209E-2</v>
      </c>
    </row>
    <row r="86" spans="1:33" x14ac:dyDescent="0.2">
      <c r="A86" s="6" t="s">
        <v>55</v>
      </c>
      <c r="B86" s="6"/>
      <c r="C86" s="6">
        <f>C84+C85</f>
        <v>0</v>
      </c>
      <c r="D86" s="6">
        <f t="shared" ref="D86:AG86" si="23">D84+D85</f>
        <v>1.8471087013973899E-2</v>
      </c>
      <c r="E86" s="6">
        <f t="shared" si="23"/>
        <v>4.0024717557041747E-2</v>
      </c>
      <c r="F86" s="6">
        <f t="shared" si="23"/>
        <v>5.5769332771236343E-2</v>
      </c>
      <c r="G86" s="6">
        <f t="shared" si="23"/>
        <v>2.8815805224930168E-2</v>
      </c>
      <c r="H86" s="6">
        <f t="shared" si="23"/>
        <v>1.6156099479819268E-2</v>
      </c>
      <c r="I86" s="6">
        <f t="shared" si="23"/>
        <v>1.5551406663022151E-2</v>
      </c>
      <c r="J86" s="6">
        <f t="shared" si="23"/>
        <v>2.8877860655894025E-2</v>
      </c>
      <c r="K86" s="6">
        <f t="shared" si="23"/>
        <v>1.9354405503565406E-2</v>
      </c>
      <c r="L86" s="6">
        <f t="shared" si="23"/>
        <v>-1.5045218664929409E-2</v>
      </c>
      <c r="M86" s="6">
        <f t="shared" si="23"/>
        <v>1.3970682202172324E-2</v>
      </c>
      <c r="N86" s="6">
        <f t="shared" si="23"/>
        <v>-1.0313021938232815E-2</v>
      </c>
      <c r="O86" s="6">
        <f t="shared" si="23"/>
        <v>7.0797212097670481E-3</v>
      </c>
      <c r="P86" s="6">
        <f t="shared" si="23"/>
        <v>1.9823800897299411E-4</v>
      </c>
      <c r="Q86" s="6">
        <f t="shared" si="23"/>
        <v>3.1268576773671022E-2</v>
      </c>
      <c r="R86" s="6">
        <f t="shared" si="23"/>
        <v>1.9119685015891029E-2</v>
      </c>
      <c r="S86" s="6">
        <f t="shared" si="23"/>
        <v>1.0300460291964283E-2</v>
      </c>
      <c r="T86" s="6">
        <f t="shared" si="23"/>
        <v>1.4261609891798342E-2</v>
      </c>
      <c r="U86" s="6">
        <f t="shared" si="23"/>
        <v>1.6070658823649629E-2</v>
      </c>
      <c r="V86" s="6">
        <f t="shared" si="23"/>
        <v>7.7761902022088839E-3</v>
      </c>
      <c r="W86" s="6">
        <f t="shared" si="23"/>
        <v>1.9944588203549336E-2</v>
      </c>
      <c r="X86" s="6">
        <f t="shared" si="23"/>
        <v>4.3036089587828959E-2</v>
      </c>
      <c r="Y86" s="6">
        <f t="shared" si="23"/>
        <v>3.3957877032324862E-2</v>
      </c>
      <c r="Z86" s="6">
        <f t="shared" si="23"/>
        <v>-4.8053015904943389E-3</v>
      </c>
      <c r="AA86" s="6">
        <f t="shared" si="23"/>
        <v>1.7529824743409288E-2</v>
      </c>
      <c r="AB86" s="6">
        <f t="shared" si="23"/>
        <v>4.4258679885177107E-2</v>
      </c>
      <c r="AC86" s="6">
        <f t="shared" si="23"/>
        <v>1.9502909121244905E-2</v>
      </c>
      <c r="AD86" s="6">
        <f t="shared" si="23"/>
        <v>1.1570802109370214E-2</v>
      </c>
      <c r="AE86" s="6">
        <f t="shared" si="23"/>
        <v>4.3048163070646746E-2</v>
      </c>
      <c r="AF86" s="6">
        <f t="shared" si="23"/>
        <v>2.2816586843496502E-2</v>
      </c>
      <c r="AG86" s="6">
        <f t="shared" si="23"/>
        <v>1.534660617000138E-2</v>
      </c>
    </row>
    <row r="87" spans="1:33" x14ac:dyDescent="0.2">
      <c r="A87" s="6" t="s">
        <v>56</v>
      </c>
      <c r="B87" s="6"/>
      <c r="C87" s="6">
        <f>C84-C85</f>
        <v>0</v>
      </c>
      <c r="D87" s="6">
        <f t="shared" ref="D87:AG87" si="24">D84-D85</f>
        <v>-1.2049452442507116E-2</v>
      </c>
      <c r="E87" s="6">
        <f t="shared" si="24"/>
        <v>-4.7363442244833812E-2</v>
      </c>
      <c r="F87" s="6">
        <f t="shared" si="24"/>
        <v>-2.7796873176252474E-2</v>
      </c>
      <c r="G87" s="6">
        <f t="shared" si="24"/>
        <v>-2.8764881486541372E-2</v>
      </c>
      <c r="H87" s="6">
        <f t="shared" si="24"/>
        <v>-3.97712561760502E-2</v>
      </c>
      <c r="I87" s="6">
        <f t="shared" si="24"/>
        <v>-2.6256166326397958E-2</v>
      </c>
      <c r="J87" s="6">
        <f t="shared" si="24"/>
        <v>-2.0569835216909388E-2</v>
      </c>
      <c r="K87" s="6">
        <f t="shared" si="24"/>
        <v>-4.3220214773085075E-2</v>
      </c>
      <c r="L87" s="6">
        <f t="shared" si="24"/>
        <v>-2.9122674911976502E-2</v>
      </c>
      <c r="M87" s="6">
        <f t="shared" si="24"/>
        <v>-3.3464666446174338E-2</v>
      </c>
      <c r="N87" s="6">
        <f t="shared" si="24"/>
        <v>-3.3452511703900741E-2</v>
      </c>
      <c r="O87" s="6">
        <f t="shared" si="24"/>
        <v>-5.0711835551187051E-2</v>
      </c>
      <c r="P87" s="6">
        <f t="shared" si="24"/>
        <v>-2.2927552795162266E-2</v>
      </c>
      <c r="Q87" s="6">
        <f t="shared" si="24"/>
        <v>-4.2121607067682296E-2</v>
      </c>
      <c r="R87" s="6">
        <f t="shared" si="24"/>
        <v>-3.152478517242345E-2</v>
      </c>
      <c r="S87" s="6">
        <f t="shared" si="24"/>
        <v>-2.6811739939792877E-2</v>
      </c>
      <c r="T87" s="6">
        <f t="shared" si="24"/>
        <v>-3.705559429484781E-2</v>
      </c>
      <c r="U87" s="6">
        <f t="shared" si="24"/>
        <v>-4.0727665380633139E-2</v>
      </c>
      <c r="V87" s="6">
        <f t="shared" si="24"/>
        <v>-3.671577358182479E-2</v>
      </c>
      <c r="W87" s="6">
        <f t="shared" si="24"/>
        <v>-5.4974109858989893E-2</v>
      </c>
      <c r="X87" s="6">
        <f t="shared" si="24"/>
        <v>-5.0769186642329496E-2</v>
      </c>
      <c r="Y87" s="6">
        <f t="shared" si="24"/>
        <v>-3.3029453253347246E-2</v>
      </c>
      <c r="Z87" s="6">
        <f t="shared" si="24"/>
        <v>-3.6416008295397269E-2</v>
      </c>
      <c r="AA87" s="6">
        <f t="shared" si="24"/>
        <v>-3.5068975020807872E-2</v>
      </c>
      <c r="AB87" s="6">
        <f t="shared" si="24"/>
        <v>-1.7497630220803501E-2</v>
      </c>
      <c r="AC87" s="6">
        <f t="shared" si="24"/>
        <v>-4.7125368460286948E-2</v>
      </c>
      <c r="AD87" s="6">
        <f t="shared" si="24"/>
        <v>-3.0085441621606902E-2</v>
      </c>
      <c r="AE87" s="6">
        <f t="shared" si="24"/>
        <v>-2.8512221130747743E-2</v>
      </c>
      <c r="AF87" s="6">
        <f t="shared" si="24"/>
        <v>-3.6258625420195006E-2</v>
      </c>
      <c r="AG87" s="6">
        <f t="shared" si="24"/>
        <v>-1.32289431737228E-2</v>
      </c>
    </row>
    <row r="88" spans="1:33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8" x14ac:dyDescent="0.2">
      <c r="A89" s="5" t="s">
        <v>1</v>
      </c>
      <c r="B89" s="6" t="s">
        <v>47</v>
      </c>
      <c r="C89" s="3" t="s">
        <v>2</v>
      </c>
      <c r="D89" s="3" t="s">
        <v>3</v>
      </c>
      <c r="E89" s="3" t="s">
        <v>4</v>
      </c>
      <c r="F89" s="3" t="s">
        <v>5</v>
      </c>
      <c r="G89" s="3" t="s">
        <v>6</v>
      </c>
      <c r="H89" s="3" t="s">
        <v>7</v>
      </c>
      <c r="I89" s="3" t="s">
        <v>8</v>
      </c>
      <c r="J89" s="3" t="s">
        <v>9</v>
      </c>
      <c r="K89" s="3" t="s">
        <v>10</v>
      </c>
      <c r="L89" s="3" t="s">
        <v>11</v>
      </c>
      <c r="M89" s="3" t="s">
        <v>12</v>
      </c>
      <c r="N89" s="3" t="s">
        <v>13</v>
      </c>
      <c r="O89" s="3" t="s">
        <v>14</v>
      </c>
      <c r="P89" s="3" t="s">
        <v>15</v>
      </c>
      <c r="Q89" s="3" t="s">
        <v>16</v>
      </c>
      <c r="R89" s="3" t="s">
        <v>17</v>
      </c>
      <c r="S89" s="3" t="s">
        <v>18</v>
      </c>
      <c r="T89" s="3" t="s">
        <v>19</v>
      </c>
      <c r="U89" s="3" t="s">
        <v>20</v>
      </c>
      <c r="V89" s="3" t="s">
        <v>21</v>
      </c>
      <c r="W89" s="3" t="s">
        <v>22</v>
      </c>
      <c r="X89" s="3" t="s">
        <v>23</v>
      </c>
      <c r="Y89" s="3" t="s">
        <v>24</v>
      </c>
      <c r="Z89" s="3" t="s">
        <v>25</v>
      </c>
      <c r="AA89" s="3" t="s">
        <v>26</v>
      </c>
      <c r="AB89" s="3" t="s">
        <v>27</v>
      </c>
      <c r="AC89" s="3" t="s">
        <v>28</v>
      </c>
      <c r="AD89" s="3" t="s">
        <v>29</v>
      </c>
      <c r="AE89" s="3" t="s">
        <v>30</v>
      </c>
      <c r="AF89" s="3" t="s">
        <v>31</v>
      </c>
      <c r="AG89" s="3" t="s">
        <v>32</v>
      </c>
    </row>
    <row r="90" spans="1:33" x14ac:dyDescent="0.2">
      <c r="A90" s="6" t="s">
        <v>60</v>
      </c>
      <c r="B90" s="6">
        <v>0.37224264705882348</v>
      </c>
      <c r="C90" s="6">
        <f>D25-$B$90</f>
        <v>0</v>
      </c>
      <c r="D90" s="6">
        <f t="shared" ref="D90:AG90" si="25">E25-$B$90</f>
        <v>1.9471100587127588E-2</v>
      </c>
      <c r="E90" s="6">
        <f t="shared" si="25"/>
        <v>1.6417146755609513E-2</v>
      </c>
      <c r="F90" s="6">
        <f t="shared" si="25"/>
        <v>3.3436866125760745E-2</v>
      </c>
      <c r="G90" s="6">
        <f t="shared" si="25"/>
        <v>9.0803101396201291E-3</v>
      </c>
      <c r="H90" s="6">
        <f t="shared" si="25"/>
        <v>-2.5515273677037542E-3</v>
      </c>
      <c r="I90" s="6">
        <f t="shared" si="25"/>
        <v>3.1014057922019445E-2</v>
      </c>
      <c r="J90" s="6">
        <f t="shared" si="25"/>
        <v>6.1115568767758366E-3</v>
      </c>
      <c r="K90" s="6">
        <f t="shared" si="25"/>
        <v>2.3127723311546833E-2</v>
      </c>
      <c r="L90" s="6">
        <f t="shared" si="25"/>
        <v>1.4160106813809969E-2</v>
      </c>
      <c r="M90" s="6">
        <f t="shared" si="25"/>
        <v>7.5482937077269718E-3</v>
      </c>
      <c r="N90" s="6">
        <f t="shared" si="25"/>
        <v>-1.5587356956434428E-2</v>
      </c>
      <c r="O90" s="6">
        <f t="shared" si="25"/>
        <v>-7.8665168599084678E-3</v>
      </c>
      <c r="P90" s="6">
        <f t="shared" si="25"/>
        <v>1.7542299177735643E-2</v>
      </c>
      <c r="Q90" s="6">
        <f t="shared" si="25"/>
        <v>2.7068884782828817E-2</v>
      </c>
      <c r="R90" s="6">
        <f t="shared" si="25"/>
        <v>-4.0528403804404034E-3</v>
      </c>
      <c r="S90" s="6">
        <f t="shared" si="25"/>
        <v>6.3870887337991178E-4</v>
      </c>
      <c r="T90" s="6">
        <f t="shared" si="25"/>
        <v>4.8337649013094341E-3</v>
      </c>
      <c r="U90" s="6">
        <f t="shared" si="25"/>
        <v>-4.8439984101748546E-3</v>
      </c>
      <c r="V90" s="6">
        <f t="shared" si="25"/>
        <v>-9.4639163555645389E-3</v>
      </c>
      <c r="W90" s="6">
        <f t="shared" si="25"/>
        <v>3.8730437827304842E-2</v>
      </c>
      <c r="X90" s="6">
        <f t="shared" si="25"/>
        <v>3.4195984731920981E-2</v>
      </c>
      <c r="Y90" s="6">
        <f t="shared" si="25"/>
        <v>3.49002100840336E-2</v>
      </c>
      <c r="Z90" s="6">
        <f t="shared" si="25"/>
        <v>1.9489636405743416E-2</v>
      </c>
      <c r="AA90" s="6">
        <f t="shared" si="25"/>
        <v>-4.7326336101033428E-4</v>
      </c>
      <c r="AB90" s="6">
        <f t="shared" si="25"/>
        <v>1.7292236662106719E-2</v>
      </c>
      <c r="AC90" s="6">
        <f t="shared" si="25"/>
        <v>2.1586754030105737E-2</v>
      </c>
      <c r="AD90" s="6">
        <f t="shared" si="25"/>
        <v>1.9409217950057511E-2</v>
      </c>
      <c r="AE90" s="6">
        <f t="shared" si="25"/>
        <v>2.0551729039594846E-2</v>
      </c>
      <c r="AF90" s="6">
        <f t="shared" si="25"/>
        <v>1.0828906169797758E-2</v>
      </c>
      <c r="AG90" s="6">
        <f t="shared" si="25"/>
        <v>2.3293067226890785E-2</v>
      </c>
    </row>
    <row r="91" spans="1:33" x14ac:dyDescent="0.2">
      <c r="A91" s="6" t="s">
        <v>61</v>
      </c>
      <c r="B91" s="6">
        <v>0.38631578947368422</v>
      </c>
      <c r="C91" s="6">
        <f>D29-$B$91</f>
        <v>0</v>
      </c>
      <c r="D91" s="6">
        <f t="shared" ref="D91:AG91" si="26">E29-$B$91</f>
        <v>2.9254385964912311E-2</v>
      </c>
      <c r="E91" s="6">
        <f t="shared" si="26"/>
        <v>2.7847300655071128E-2</v>
      </c>
      <c r="F91" s="6">
        <f t="shared" si="26"/>
        <v>3.8279476926401657E-3</v>
      </c>
      <c r="G91" s="6">
        <f t="shared" si="26"/>
        <v>-6.7239527389904019E-3</v>
      </c>
      <c r="H91" s="6">
        <f t="shared" si="26"/>
        <v>2.1305457639479775E-2</v>
      </c>
      <c r="I91" s="6">
        <f t="shared" si="26"/>
        <v>4.0154798761609878E-2</v>
      </c>
      <c r="J91" s="6">
        <f t="shared" si="26"/>
        <v>4.8195645037750312E-2</v>
      </c>
      <c r="K91" s="6">
        <f t="shared" si="26"/>
        <v>3.4415917843388932E-2</v>
      </c>
      <c r="L91" s="6">
        <f t="shared" si="26"/>
        <v>4.4786572731040142E-2</v>
      </c>
      <c r="M91" s="6">
        <f t="shared" si="26"/>
        <v>-1.546250395527915E-3</v>
      </c>
      <c r="N91" s="6">
        <f t="shared" si="26"/>
        <v>8.4210526315789958E-3</v>
      </c>
      <c r="O91" s="6">
        <f t="shared" si="26"/>
        <v>6.8377374972701244E-3</v>
      </c>
      <c r="P91" s="6">
        <f t="shared" si="26"/>
        <v>-1.5626134301270411E-2</v>
      </c>
      <c r="Q91" s="6">
        <f t="shared" si="26"/>
        <v>3.4038192827200775E-2</v>
      </c>
      <c r="R91" s="6">
        <f t="shared" si="26"/>
        <v>1.5767543859649125E-2</v>
      </c>
      <c r="S91" s="6">
        <f t="shared" si="26"/>
        <v>3.103958242714222E-2</v>
      </c>
      <c r="T91" s="6">
        <f t="shared" si="26"/>
        <v>9.2217358812853867E-3</v>
      </c>
      <c r="U91" s="6">
        <f t="shared" si="26"/>
        <v>8.8624075913053546E-3</v>
      </c>
      <c r="V91" s="6">
        <f t="shared" si="26"/>
        <v>1.4748040313549815E-2</v>
      </c>
      <c r="W91" s="6">
        <f t="shared" si="26"/>
        <v>-8.1907894736842346E-3</v>
      </c>
      <c r="X91" s="6">
        <f t="shared" si="26"/>
        <v>-1.485609448457742E-2</v>
      </c>
      <c r="Y91" s="6">
        <f t="shared" si="26"/>
        <v>-2.7552902875746077E-2</v>
      </c>
      <c r="Z91" s="6">
        <f t="shared" si="26"/>
        <v>-1.1886565729392007E-2</v>
      </c>
      <c r="AA91" s="6">
        <f t="shared" si="26"/>
        <v>-1.3925998290389541E-2</v>
      </c>
      <c r="AB91" s="6">
        <f t="shared" si="26"/>
        <v>2.3208020050125289E-2</v>
      </c>
      <c r="AC91" s="6">
        <f t="shared" si="26"/>
        <v>-1.6657669815564546E-2</v>
      </c>
      <c r="AD91" s="6">
        <f t="shared" si="26"/>
        <v>-1.7136188586766243E-2</v>
      </c>
      <c r="AE91" s="6">
        <f t="shared" si="26"/>
        <v>3.6645351696995565E-4</v>
      </c>
      <c r="AF91" s="6">
        <f t="shared" si="26"/>
        <v>2.1847475832438235E-2</v>
      </c>
      <c r="AG91" s="6">
        <f t="shared" si="26"/>
        <v>8.5339959340410831E-3</v>
      </c>
    </row>
    <row r="92" spans="1:33" x14ac:dyDescent="0.2">
      <c r="A92" s="6" t="s">
        <v>62</v>
      </c>
      <c r="B92" s="6">
        <v>0.44915254237288138</v>
      </c>
      <c r="C92" s="6">
        <f>D33-$B$92</f>
        <v>0</v>
      </c>
      <c r="D92" s="6">
        <f t="shared" ref="D92:AG92" si="27">E33-$B$92</f>
        <v>-2.7827490613047012E-2</v>
      </c>
      <c r="E92" s="6">
        <f t="shared" si="27"/>
        <v>-1.5524223788810576E-2</v>
      </c>
      <c r="F92" s="6">
        <f t="shared" si="27"/>
        <v>1.3810420590081529E-2</v>
      </c>
      <c r="G92" s="6">
        <f t="shared" si="27"/>
        <v>-8.1654179093620383E-3</v>
      </c>
      <c r="H92" s="6">
        <f t="shared" si="27"/>
        <v>2.6411796002128174E-3</v>
      </c>
      <c r="I92" s="6">
        <f t="shared" si="27"/>
        <v>9.0841165598333218E-3</v>
      </c>
      <c r="J92" s="6">
        <f t="shared" si="27"/>
        <v>-2.7606874925574509E-2</v>
      </c>
      <c r="K92" s="6">
        <f t="shared" si="27"/>
        <v>-3.1699712184202145E-2</v>
      </c>
      <c r="L92" s="6">
        <f t="shared" si="27"/>
        <v>-2.8036037518512469E-2</v>
      </c>
      <c r="M92" s="6">
        <f t="shared" si="27"/>
        <v>-2.0937188434696496E-3</v>
      </c>
      <c r="N92" s="6">
        <f t="shared" si="27"/>
        <v>-2.6415235529614278E-2</v>
      </c>
      <c r="O92" s="6">
        <f t="shared" si="27"/>
        <v>-1.8190199276647057E-2</v>
      </c>
      <c r="P92" s="6">
        <f t="shared" si="27"/>
        <v>-9.146569103262725E-4</v>
      </c>
      <c r="Q92" s="6">
        <f t="shared" si="27"/>
        <v>-3.7253228871737265E-2</v>
      </c>
      <c r="R92" s="6">
        <f t="shared" si="27"/>
        <v>3.7797405904355097E-4</v>
      </c>
      <c r="S92" s="6">
        <f t="shared" si="27"/>
        <v>-4.3470724191063181E-2</v>
      </c>
      <c r="T92" s="6">
        <f t="shared" si="27"/>
        <v>-4.0061633281972209E-2</v>
      </c>
      <c r="U92" s="6">
        <f t="shared" si="27"/>
        <v>-3.6946974921061304E-2</v>
      </c>
      <c r="V92" s="6">
        <f t="shared" si="27"/>
        <v>-6.3735875706214695E-2</v>
      </c>
      <c r="W92" s="6">
        <f t="shared" si="27"/>
        <v>-5.24928346484555E-2</v>
      </c>
      <c r="X92" s="6">
        <f t="shared" si="27"/>
        <v>-4.6740261671126992E-2</v>
      </c>
      <c r="Y92" s="6">
        <f t="shared" si="27"/>
        <v>-5.5990149210488172E-2</v>
      </c>
      <c r="Z92" s="6">
        <f t="shared" si="27"/>
        <v>-2.9797703663203945E-2</v>
      </c>
      <c r="AA92" s="6">
        <f t="shared" si="27"/>
        <v>-2.3827867048206108E-2</v>
      </c>
      <c r="AB92" s="6">
        <f t="shared" si="27"/>
        <v>-4.0368758589097664E-2</v>
      </c>
      <c r="AC92" s="6">
        <f t="shared" si="27"/>
        <v>-8.5349651757317124E-3</v>
      </c>
      <c r="AD92" s="6">
        <f t="shared" si="27"/>
        <v>-5.8881049160211696E-2</v>
      </c>
      <c r="AE92" s="6">
        <f t="shared" si="27"/>
        <v>-5.4474050133413554E-2</v>
      </c>
      <c r="AF92" s="6">
        <f t="shared" si="27"/>
        <v>-2.7313461913111237E-2</v>
      </c>
      <c r="AG92" s="6">
        <f t="shared" si="27"/>
        <v>-2.5707566296326312E-2</v>
      </c>
    </row>
    <row r="93" spans="1:33" x14ac:dyDescent="0.2">
      <c r="A93" s="6" t="s">
        <v>63</v>
      </c>
      <c r="B93" s="6">
        <v>0.42948717948717946</v>
      </c>
      <c r="C93" s="6">
        <f>D37-$B$93</f>
        <v>0</v>
      </c>
      <c r="D93" s="8">
        <f t="shared" ref="D93:AG93" si="28">E37-$B$93</f>
        <v>-4.5423671251486053E-3</v>
      </c>
      <c r="E93" s="8">
        <f t="shared" si="28"/>
        <v>5.1533433886375435E-3</v>
      </c>
      <c r="F93" s="8">
        <f t="shared" si="28"/>
        <v>-2.5276653171389996E-2</v>
      </c>
      <c r="G93" s="8">
        <f t="shared" si="28"/>
        <v>6.1974678157251106E-3</v>
      </c>
      <c r="H93" s="8">
        <f t="shared" si="28"/>
        <v>-1.1992149666106011E-2</v>
      </c>
      <c r="I93" s="8">
        <f t="shared" si="28"/>
        <v>4.4559099437148086E-3</v>
      </c>
      <c r="J93" s="8">
        <f t="shared" si="28"/>
        <v>-1.6788766788766729E-2</v>
      </c>
      <c r="K93" s="8">
        <f t="shared" si="28"/>
        <v>-2.323717948717946E-2</v>
      </c>
      <c r="L93" s="8">
        <f t="shared" si="28"/>
        <v>-1.9307538768616628E-2</v>
      </c>
      <c r="M93" s="8">
        <f t="shared" si="28"/>
        <v>6.7873303167421684E-3</v>
      </c>
      <c r="N93" s="8">
        <f t="shared" si="28"/>
        <v>-2.5003748687959126E-2</v>
      </c>
      <c r="O93" s="8">
        <f t="shared" si="28"/>
        <v>1.834746618211186E-2</v>
      </c>
      <c r="P93" s="8">
        <f t="shared" si="28"/>
        <v>-1.3325563325563283E-2</v>
      </c>
      <c r="Q93" s="8">
        <f t="shared" si="28"/>
        <v>1.3017953983046449E-2</v>
      </c>
      <c r="R93" s="8">
        <f t="shared" si="28"/>
        <v>1.2541806020066881E-2</v>
      </c>
      <c r="S93" s="8">
        <f t="shared" si="28"/>
        <v>-1.4132848778518059E-2</v>
      </c>
      <c r="T93" s="8">
        <f t="shared" si="28"/>
        <v>-2.8998778998778896E-3</v>
      </c>
      <c r="U93" s="8">
        <f t="shared" si="28"/>
        <v>-9.6851992891596184E-3</v>
      </c>
      <c r="V93" s="8">
        <f t="shared" si="28"/>
        <v>-1.6221873364730521E-2</v>
      </c>
      <c r="W93" s="8">
        <f t="shared" si="28"/>
        <v>-1.0355029585798814E-2</v>
      </c>
      <c r="X93" s="8">
        <f t="shared" si="28"/>
        <v>-1.5026894354796538E-2</v>
      </c>
      <c r="Y93" s="8">
        <f t="shared" si="28"/>
        <v>1.2858744966100843E-2</v>
      </c>
      <c r="Z93" s="8">
        <f t="shared" si="28"/>
        <v>-1.3456645136034506E-2</v>
      </c>
      <c r="AA93" s="8">
        <f t="shared" si="28"/>
        <v>-1.5894946477470751E-2</v>
      </c>
      <c r="AB93" s="8">
        <f t="shared" si="28"/>
        <v>-1.8844609206055019E-2</v>
      </c>
      <c r="AC93" s="8">
        <f t="shared" si="28"/>
        <v>-6.2120010573613049E-4</v>
      </c>
      <c r="AD93" s="8">
        <f t="shared" si="28"/>
        <v>6.7476383265857587E-3</v>
      </c>
      <c r="AE93" s="8">
        <f t="shared" si="28"/>
        <v>1.5410779696494015E-2</v>
      </c>
      <c r="AF93" s="8">
        <f t="shared" si="28"/>
        <v>-3.4546292031312209E-4</v>
      </c>
      <c r="AG93" s="8">
        <f t="shared" si="28"/>
        <v>-1.6487179487179482E-2</v>
      </c>
    </row>
    <row r="94" spans="1:33" x14ac:dyDescent="0.2">
      <c r="A94" s="6" t="s">
        <v>64</v>
      </c>
      <c r="B94" s="6">
        <v>0.40273037542662121</v>
      </c>
      <c r="C94" s="6">
        <f>D41-$B$94</f>
        <v>0</v>
      </c>
      <c r="D94" s="8">
        <f t="shared" ref="D94:AG94" si="29">E41-$B$94</f>
        <v>-1.3081937926621268E-2</v>
      </c>
      <c r="E94" s="8">
        <f t="shared" si="29"/>
        <v>1.6218655684985261E-4</v>
      </c>
      <c r="F94" s="8">
        <f t="shared" si="29"/>
        <v>-3.8864039457686683E-5</v>
      </c>
      <c r="G94" s="8">
        <f t="shared" si="29"/>
        <v>5.3049413859618255E-4</v>
      </c>
      <c r="H94" s="8">
        <f t="shared" si="29"/>
        <v>-7.7199804162261798E-3</v>
      </c>
      <c r="I94" s="8">
        <f t="shared" si="29"/>
        <v>-1.2379498233638708E-2</v>
      </c>
      <c r="J94" s="8">
        <f t="shared" si="29"/>
        <v>4.5922790356213716E-3</v>
      </c>
      <c r="K94" s="8">
        <f t="shared" si="29"/>
        <v>2.5071348711309838E-2</v>
      </c>
      <c r="L94" s="8">
        <f t="shared" si="29"/>
        <v>7.9450058369953669E-3</v>
      </c>
      <c r="M94" s="8">
        <f t="shared" si="29"/>
        <v>4.2782445086199328E-2</v>
      </c>
      <c r="N94" s="8">
        <f t="shared" si="29"/>
        <v>2.9242413689024971E-2</v>
      </c>
      <c r="O94" s="8">
        <f t="shared" si="29"/>
        <v>1.1997555777455982E-3</v>
      </c>
      <c r="P94" s="8">
        <f t="shared" si="29"/>
        <v>-1.2314460904327418E-3</v>
      </c>
      <c r="Q94" s="8">
        <f t="shared" si="29"/>
        <v>-1.4318358259239217E-2</v>
      </c>
      <c r="R94" s="8">
        <f t="shared" si="29"/>
        <v>-1.9294792604535316E-2</v>
      </c>
      <c r="S94" s="8">
        <f t="shared" si="29"/>
        <v>-1.2609407684685714E-2</v>
      </c>
      <c r="T94" s="8">
        <f t="shared" si="29"/>
        <v>-1.8036497875600854E-2</v>
      </c>
      <c r="U94" s="8">
        <f t="shared" si="29"/>
        <v>1.0602957906712118E-2</v>
      </c>
      <c r="V94" s="8">
        <f t="shared" si="29"/>
        <v>4.8671605076703317E-3</v>
      </c>
      <c r="W94" s="8">
        <f t="shared" si="29"/>
        <v>3.9409362564645112E-2</v>
      </c>
      <c r="X94" s="8">
        <f t="shared" si="29"/>
        <v>3.7310274979882874E-2</v>
      </c>
      <c r="Y94" s="8">
        <f t="shared" si="29"/>
        <v>2.9981839894289708E-2</v>
      </c>
      <c r="Z94" s="8">
        <f t="shared" si="29"/>
        <v>6.0160249573378788E-2</v>
      </c>
      <c r="AA94" s="8">
        <f t="shared" si="29"/>
        <v>3.1194673883043478E-2</v>
      </c>
      <c r="AB94" s="8">
        <f t="shared" si="29"/>
        <v>5.2458303818661789E-2</v>
      </c>
      <c r="AC94" s="8">
        <f t="shared" si="29"/>
        <v>-8.6255719331714276E-3</v>
      </c>
      <c r="AD94" s="8">
        <f t="shared" si="29"/>
        <v>-3.1670566493286478E-3</v>
      </c>
      <c r="AE94" s="8">
        <f t="shared" si="29"/>
        <v>2.7044071820744864E-3</v>
      </c>
      <c r="AF94" s="8">
        <f t="shared" si="29"/>
        <v>-1.7202744165202288E-3</v>
      </c>
      <c r="AG94" s="8">
        <f t="shared" si="29"/>
        <v>2.7400628940191019E-2</v>
      </c>
    </row>
    <row r="95" spans="1:33" x14ac:dyDescent="0.2">
      <c r="A95" s="6" t="s">
        <v>65</v>
      </c>
      <c r="B95" s="6"/>
      <c r="C95" s="6">
        <f>AVERAGE(C90:C94)</f>
        <v>0</v>
      </c>
      <c r="D95" s="6">
        <f>AVERAGE(D90:D94)</f>
        <v>6.5473817744460261E-4</v>
      </c>
      <c r="E95" s="6">
        <f t="shared" ref="E95:AG95" si="30">AVERAGE(E90:E94)</f>
        <v>6.8111507134714921E-3</v>
      </c>
      <c r="F95" s="6">
        <f t="shared" si="30"/>
        <v>5.1519434395269513E-3</v>
      </c>
      <c r="G95" s="6">
        <f t="shared" si="30"/>
        <v>1.8378028911779641E-4</v>
      </c>
      <c r="H95" s="6">
        <f t="shared" si="30"/>
        <v>3.3659595793132934E-4</v>
      </c>
      <c r="I95" s="6">
        <f t="shared" si="30"/>
        <v>1.4465876990707749E-2</v>
      </c>
      <c r="J95" s="6">
        <f t="shared" si="30"/>
        <v>2.9007678471612564E-3</v>
      </c>
      <c r="K95" s="6">
        <f t="shared" si="30"/>
        <v>5.5356196389727995E-3</v>
      </c>
      <c r="L95" s="6">
        <f t="shared" si="30"/>
        <v>3.9096218189432763E-3</v>
      </c>
      <c r="M95" s="6">
        <f t="shared" si="30"/>
        <v>1.0695619974334181E-2</v>
      </c>
      <c r="N95" s="6">
        <f t="shared" si="30"/>
        <v>-5.8685749706807733E-3</v>
      </c>
      <c r="O95" s="6">
        <f t="shared" si="30"/>
        <v>6.5648624114411633E-5</v>
      </c>
      <c r="P95" s="6">
        <f t="shared" si="30"/>
        <v>-2.7111002899714133E-3</v>
      </c>
      <c r="Q95" s="6">
        <f t="shared" si="30"/>
        <v>4.510688892419912E-3</v>
      </c>
      <c r="R95" s="6">
        <f t="shared" si="30"/>
        <v>1.0679381907567676E-3</v>
      </c>
      <c r="S95" s="6">
        <f t="shared" si="30"/>
        <v>-7.7069378707489648E-3</v>
      </c>
      <c r="T95" s="6">
        <f t="shared" si="30"/>
        <v>-9.388501654971227E-3</v>
      </c>
      <c r="U95" s="6">
        <f t="shared" si="30"/>
        <v>-6.4021614244756612E-3</v>
      </c>
      <c r="V95" s="6">
        <f t="shared" si="30"/>
        <v>-1.3961292921057921E-2</v>
      </c>
      <c r="W95" s="6">
        <f t="shared" si="30"/>
        <v>1.4202293368022812E-3</v>
      </c>
      <c r="X95" s="6">
        <f t="shared" si="30"/>
        <v>-1.0233981597394192E-3</v>
      </c>
      <c r="Y95" s="6">
        <f t="shared" si="30"/>
        <v>-1.1604514283620193E-3</v>
      </c>
      <c r="Z95" s="6">
        <f t="shared" si="30"/>
        <v>4.9017942900983491E-3</v>
      </c>
      <c r="AA95" s="6">
        <f t="shared" si="30"/>
        <v>-4.5854802588066509E-3</v>
      </c>
      <c r="AB95" s="6">
        <f t="shared" si="30"/>
        <v>6.7490385471482232E-3</v>
      </c>
      <c r="AC95" s="6">
        <f t="shared" si="30"/>
        <v>-2.5705306000196161E-3</v>
      </c>
      <c r="AD95" s="6">
        <f t="shared" si="30"/>
        <v>-1.0605487623932663E-2</v>
      </c>
      <c r="AE95" s="6">
        <f t="shared" si="30"/>
        <v>-3.0881361396560502E-3</v>
      </c>
      <c r="AF95" s="6">
        <f t="shared" si="30"/>
        <v>6.5943655045828107E-4</v>
      </c>
      <c r="AG95" s="6">
        <f t="shared" si="30"/>
        <v>3.4065892635234186E-3</v>
      </c>
    </row>
    <row r="96" spans="1:33" x14ac:dyDescent="0.2">
      <c r="A96" s="6" t="s">
        <v>57</v>
      </c>
      <c r="B96" s="6"/>
      <c r="C96" s="6">
        <f>STDEV(C90:C94)</f>
        <v>0</v>
      </c>
      <c r="D96" s="6">
        <f>STDEV(D90:D94)</f>
        <v>2.3446422321368687E-2</v>
      </c>
      <c r="E96" s="6">
        <f t="shared" ref="E96:AG96" si="31">STDEV(E90:E94)</f>
        <v>1.643639838868706E-2</v>
      </c>
      <c r="F96" s="6">
        <f t="shared" si="31"/>
        <v>2.1386929517023135E-2</v>
      </c>
      <c r="G96" s="6">
        <f t="shared" si="31"/>
        <v>7.6298554653264463E-3</v>
      </c>
      <c r="H96" s="6">
        <f t="shared" si="31"/>
        <v>1.2944611947284404E-2</v>
      </c>
      <c r="I96" s="6">
        <f t="shared" si="31"/>
        <v>2.1116344087223776E-2</v>
      </c>
      <c r="J96" s="6">
        <f t="shared" si="31"/>
        <v>2.9082599255105226E-2</v>
      </c>
      <c r="K96" s="6">
        <f t="shared" si="31"/>
        <v>3.0575898809054664E-2</v>
      </c>
      <c r="L96" s="6">
        <f t="shared" si="31"/>
        <v>2.8947554209839702E-2</v>
      </c>
      <c r="M96" s="6">
        <f t="shared" si="31"/>
        <v>1.8494426957766409E-2</v>
      </c>
      <c r="N96" s="6">
        <f t="shared" si="31"/>
        <v>2.4081890697546536E-2</v>
      </c>
      <c r="O96" s="6">
        <f t="shared" si="31"/>
        <v>1.3942448416201498E-2</v>
      </c>
      <c r="P96" s="6">
        <f t="shared" si="31"/>
        <v>1.3182201109943247E-2</v>
      </c>
      <c r="Q96" s="6">
        <f t="shared" si="31"/>
        <v>2.9798813287702584E-2</v>
      </c>
      <c r="R96" s="6">
        <f t="shared" si="31"/>
        <v>1.4045170690536565E-2</v>
      </c>
      <c r="S96" s="6">
        <f t="shared" si="31"/>
        <v>2.6996840592969969E-2</v>
      </c>
      <c r="T96" s="6">
        <f t="shared" si="31"/>
        <v>2.0039616312621283E-2</v>
      </c>
      <c r="U96" s="6">
        <f t="shared" si="31"/>
        <v>1.9159677658084191E-2</v>
      </c>
      <c r="V96" s="6">
        <f t="shared" si="31"/>
        <v>3.0338021460883578E-2</v>
      </c>
      <c r="W96" s="6">
        <f t="shared" si="31"/>
        <v>3.8642181533124792E-2</v>
      </c>
      <c r="X96" s="6">
        <f t="shared" si="31"/>
        <v>3.6011624617141989E-2</v>
      </c>
      <c r="Y96" s="6">
        <f t="shared" si="31"/>
        <v>3.9273428477040344E-2</v>
      </c>
      <c r="Z96" s="6">
        <f t="shared" si="31"/>
        <v>3.5669449485531496E-2</v>
      </c>
      <c r="AA96" s="6">
        <f t="shared" si="31"/>
        <v>2.1694172667051405E-2</v>
      </c>
      <c r="AB96" s="6">
        <f t="shared" si="31"/>
        <v>3.6559935867543816E-2</v>
      </c>
      <c r="AC96" s="6">
        <f t="shared" si="31"/>
        <v>1.4646328778136731E-2</v>
      </c>
      <c r="AD96" s="6">
        <f t="shared" si="31"/>
        <v>3.0126913561717702E-2</v>
      </c>
      <c r="AE96" s="6">
        <f t="shared" si="31"/>
        <v>2.9946005650210508E-2</v>
      </c>
      <c r="AF96" s="6">
        <f t="shared" si="31"/>
        <v>1.831329446494594E-2</v>
      </c>
      <c r="AG96" s="6">
        <f t="shared" si="31"/>
        <v>2.3668926538963676E-2</v>
      </c>
    </row>
    <row r="97" spans="1:33" x14ac:dyDescent="0.2">
      <c r="A97" s="6" t="s">
        <v>55</v>
      </c>
      <c r="B97" s="6"/>
      <c r="C97" s="6">
        <f>C95+C96</f>
        <v>0</v>
      </c>
      <c r="D97" s="6">
        <f>D95+D96</f>
        <v>2.4101160498813289E-2</v>
      </c>
      <c r="E97" s="6">
        <f t="shared" ref="E97:AG97" si="32">E95+E96</f>
        <v>2.3247549102158552E-2</v>
      </c>
      <c r="F97" s="6">
        <f t="shared" si="32"/>
        <v>2.6538872956550087E-2</v>
      </c>
      <c r="G97" s="6">
        <f t="shared" si="32"/>
        <v>7.8136357544442425E-3</v>
      </c>
      <c r="H97" s="6">
        <f t="shared" si="32"/>
        <v>1.3281207905215734E-2</v>
      </c>
      <c r="I97" s="6">
        <f t="shared" si="32"/>
        <v>3.5582221077931526E-2</v>
      </c>
      <c r="J97" s="6">
        <f t="shared" si="32"/>
        <v>3.1983367102266486E-2</v>
      </c>
      <c r="K97" s="6">
        <f t="shared" si="32"/>
        <v>3.6111518448027465E-2</v>
      </c>
      <c r="L97" s="6">
        <f t="shared" si="32"/>
        <v>3.2857176028782978E-2</v>
      </c>
      <c r="M97" s="6">
        <f t="shared" si="32"/>
        <v>2.9190046932100588E-2</v>
      </c>
      <c r="N97" s="6">
        <f t="shared" si="32"/>
        <v>1.8213315726865763E-2</v>
      </c>
      <c r="O97" s="6">
        <f t="shared" si="32"/>
        <v>1.4008097040315909E-2</v>
      </c>
      <c r="P97" s="6">
        <f t="shared" si="32"/>
        <v>1.0471100819971834E-2</v>
      </c>
      <c r="Q97" s="6">
        <f t="shared" si="32"/>
        <v>3.4309502180122499E-2</v>
      </c>
      <c r="R97" s="6">
        <f t="shared" si="32"/>
        <v>1.5113108881293332E-2</v>
      </c>
      <c r="S97" s="6">
        <f t="shared" si="32"/>
        <v>1.9289902722221003E-2</v>
      </c>
      <c r="T97" s="6">
        <f t="shared" si="32"/>
        <v>1.0651114657650056E-2</v>
      </c>
      <c r="U97" s="6">
        <f t="shared" si="32"/>
        <v>1.275751623360853E-2</v>
      </c>
      <c r="V97" s="6">
        <f t="shared" si="32"/>
        <v>1.6376728539825657E-2</v>
      </c>
      <c r="W97" s="6">
        <f t="shared" si="32"/>
        <v>4.0062410869927075E-2</v>
      </c>
      <c r="X97" s="6">
        <f t="shared" si="32"/>
        <v>3.4988226457402571E-2</v>
      </c>
      <c r="Y97" s="6">
        <f t="shared" si="32"/>
        <v>3.8112977048678325E-2</v>
      </c>
      <c r="Z97" s="6">
        <f t="shared" si="32"/>
        <v>4.0571243775629845E-2</v>
      </c>
      <c r="AA97" s="6">
        <f t="shared" si="32"/>
        <v>1.7108692408244752E-2</v>
      </c>
      <c r="AB97" s="6">
        <f t="shared" si="32"/>
        <v>4.3308974414692038E-2</v>
      </c>
      <c r="AC97" s="6">
        <f t="shared" si="32"/>
        <v>1.2075798178117114E-2</v>
      </c>
      <c r="AD97" s="6">
        <f t="shared" si="32"/>
        <v>1.9521425937785039E-2</v>
      </c>
      <c r="AE97" s="6">
        <f t="shared" si="32"/>
        <v>2.6857869510554459E-2</v>
      </c>
      <c r="AF97" s="6">
        <f t="shared" si="32"/>
        <v>1.8972731015404223E-2</v>
      </c>
      <c r="AG97" s="6">
        <f t="shared" si="32"/>
        <v>2.7075515802487096E-2</v>
      </c>
    </row>
    <row r="98" spans="1:33" x14ac:dyDescent="0.2">
      <c r="A98" s="6" t="s">
        <v>56</v>
      </c>
      <c r="B98" s="6"/>
      <c r="C98" s="6">
        <f>C95-C96</f>
        <v>0</v>
      </c>
      <c r="D98" s="6">
        <f>D95-D96</f>
        <v>-2.2791684143924084E-2</v>
      </c>
      <c r="E98" s="6">
        <f t="shared" ref="E98:AG98" si="33">E95-E96</f>
        <v>-9.6252476752155675E-3</v>
      </c>
      <c r="F98" s="6">
        <f t="shared" si="33"/>
        <v>-1.6234986077496183E-2</v>
      </c>
      <c r="G98" s="6">
        <f t="shared" si="33"/>
        <v>-7.44607517620865E-3</v>
      </c>
      <c r="H98" s="6">
        <f t="shared" si="33"/>
        <v>-1.2608015989353074E-2</v>
      </c>
      <c r="I98" s="6">
        <f t="shared" si="33"/>
        <v>-6.6504670965160263E-3</v>
      </c>
      <c r="J98" s="6">
        <f t="shared" si="33"/>
        <v>-2.6181831407943969E-2</v>
      </c>
      <c r="K98" s="6">
        <f t="shared" si="33"/>
        <v>-2.5040279170081864E-2</v>
      </c>
      <c r="L98" s="6">
        <f t="shared" si="33"/>
        <v>-2.5037932390896425E-2</v>
      </c>
      <c r="M98" s="6">
        <f t="shared" si="33"/>
        <v>-7.7988069834322282E-3</v>
      </c>
      <c r="N98" s="6">
        <f t="shared" si="33"/>
        <v>-2.9950465668227309E-2</v>
      </c>
      <c r="O98" s="6">
        <f t="shared" si="33"/>
        <v>-1.3876799792087087E-2</v>
      </c>
      <c r="P98" s="6">
        <f t="shared" si="33"/>
        <v>-1.5893301399914659E-2</v>
      </c>
      <c r="Q98" s="6">
        <f t="shared" si="33"/>
        <v>-2.5288124395282673E-2</v>
      </c>
      <c r="R98" s="6">
        <f t="shared" si="33"/>
        <v>-1.2977232499779797E-2</v>
      </c>
      <c r="S98" s="6">
        <f t="shared" si="33"/>
        <v>-3.4703778463718936E-2</v>
      </c>
      <c r="T98" s="6">
        <f t="shared" si="33"/>
        <v>-2.942811796759251E-2</v>
      </c>
      <c r="U98" s="6">
        <f t="shared" si="33"/>
        <v>-2.5561839082559851E-2</v>
      </c>
      <c r="V98" s="6">
        <f t="shared" si="33"/>
        <v>-4.4299314381941499E-2</v>
      </c>
      <c r="W98" s="6">
        <f t="shared" si="33"/>
        <v>-3.7221952196322509E-2</v>
      </c>
      <c r="X98" s="6">
        <f t="shared" si="33"/>
        <v>-3.7035022776881407E-2</v>
      </c>
      <c r="Y98" s="6">
        <f t="shared" si="33"/>
        <v>-4.0433879905402363E-2</v>
      </c>
      <c r="Z98" s="6">
        <f t="shared" si="33"/>
        <v>-3.0767655195433147E-2</v>
      </c>
      <c r="AA98" s="6">
        <f t="shared" si="33"/>
        <v>-2.6279652925858057E-2</v>
      </c>
      <c r="AB98" s="6">
        <f t="shared" si="33"/>
        <v>-2.9810897320395595E-2</v>
      </c>
      <c r="AC98" s="6">
        <f t="shared" si="33"/>
        <v>-1.7216859378156348E-2</v>
      </c>
      <c r="AD98" s="6">
        <f t="shared" si="33"/>
        <v>-4.0732401185650365E-2</v>
      </c>
      <c r="AE98" s="6">
        <f t="shared" si="33"/>
        <v>-3.3034141789866557E-2</v>
      </c>
      <c r="AF98" s="6">
        <f t="shared" si="33"/>
        <v>-1.7653857914487658E-2</v>
      </c>
      <c r="AG98" s="6">
        <f t="shared" si="33"/>
        <v>-2.0262337275440256E-2</v>
      </c>
    </row>
  </sheetData>
  <mergeCells count="22">
    <mergeCell ref="A22:A25"/>
    <mergeCell ref="B22:B25"/>
    <mergeCell ref="A26:A29"/>
    <mergeCell ref="B26:B29"/>
    <mergeCell ref="A30:A33"/>
    <mergeCell ref="B30:B33"/>
    <mergeCell ref="B47:B49"/>
    <mergeCell ref="A18:A21"/>
    <mergeCell ref="B18:B21"/>
    <mergeCell ref="B2:B5"/>
    <mergeCell ref="A2:A5"/>
    <mergeCell ref="B43:B45"/>
    <mergeCell ref="B6:B9"/>
    <mergeCell ref="A6:A9"/>
    <mergeCell ref="A10:A13"/>
    <mergeCell ref="B10:B13"/>
    <mergeCell ref="A14:A17"/>
    <mergeCell ref="B14:B17"/>
    <mergeCell ref="A34:A37"/>
    <mergeCell ref="B34:B37"/>
    <mergeCell ref="A38:A41"/>
    <mergeCell ref="B38:B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Spindle Length</vt:lpstr>
      <vt:lpstr>Pole to Equator Width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Sadie</cp:lastModifiedBy>
  <dcterms:created xsi:type="dcterms:W3CDTF">2021-09-29T21:30:53Z</dcterms:created>
  <dcterms:modified xsi:type="dcterms:W3CDTF">2022-02-02T22:45:27Z</dcterms:modified>
</cp:coreProperties>
</file>