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. 6" sheetId="1" r:id="rId4"/>
  </sheets>
  <definedNames/>
  <calcPr/>
</workbook>
</file>

<file path=xl/sharedStrings.xml><?xml version="1.0" encoding="utf-8"?>
<sst xmlns="http://schemas.openxmlformats.org/spreadsheetml/2006/main" count="48" uniqueCount="19">
  <si>
    <r>
      <rPr>
        <rFont val="Arial"/>
        <color theme="1"/>
      </rPr>
      <t>Sox2:Kaede cell specification in the cut site</t>
    </r>
    <r>
      <rPr>
        <rFont val="Arial"/>
        <color rgb="FF660000"/>
      </rPr>
      <t xml:space="preserve"> </t>
    </r>
    <r>
      <rPr>
        <rFont val="Arial"/>
        <color theme="1"/>
      </rPr>
      <t>area by 3 dpb under Aphidicolin or vehicle treatment</t>
    </r>
  </si>
  <si>
    <t>Percentage of Sox2:Kaede cell at wound site at 3dpb under Aphidicolin or DMSO</t>
  </si>
  <si>
    <t>batch I</t>
  </si>
  <si>
    <t>batchI</t>
  </si>
  <si>
    <t>Red:Kaede</t>
  </si>
  <si>
    <t>Yellow:Kaede</t>
  </si>
  <si>
    <t>Green:Kaede</t>
  </si>
  <si>
    <t>Total Number of cells</t>
  </si>
  <si>
    <t>Number larvae analyzed</t>
  </si>
  <si>
    <t>Aphidicolin</t>
  </si>
  <si>
    <t>% Yellow, Kaede</t>
  </si>
  <si>
    <t>% Green, Kaede</t>
  </si>
  <si>
    <t>Aphidicolin, 25 uM</t>
  </si>
  <si>
    <t>0.08% DMSO</t>
  </si>
  <si>
    <t>batchII</t>
  </si>
  <si>
    <t>average</t>
  </si>
  <si>
    <t>DMSO</t>
  </si>
  <si>
    <t>total number of cells</t>
  </si>
  <si>
    <t>% of cells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</si>
</sst>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4">
    <font>
      <sz val="10.0"/>
      <color rgb="FF000000"/>
      <name val="Arial"/>
    </font>
    <font>
      <color theme="1"/>
      <name val="Arial"/>
    </font>
    <font>
      <color rgb="FF000000"/>
      <name val="Roboto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15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CC0000"/>
      </bottom>
    </border>
    <border>
      <top style="thin">
        <color rgb="FFCC0000"/>
      </top>
    </border>
    <border>
      <right style="thin">
        <color rgb="FF000000"/>
      </right>
      <top style="thin">
        <color rgb="FFCC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CC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2" fontId="2" numFmtId="0" xfId="0" applyAlignment="1" applyFon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6" fillId="0" fontId="1" numFmtId="0" xfId="0" applyBorder="1" applyFont="1"/>
    <xf borderId="0" fillId="0" fontId="1" numFmtId="10" xfId="0" applyFont="1" applyNumberFormat="1"/>
    <xf borderId="5" fillId="3" fontId="1" numFmtId="10" xfId="0" applyBorder="1" applyFill="1" applyFont="1" applyNumberFormat="1"/>
    <xf borderId="5" fillId="4" fontId="1" numFmtId="10" xfId="0" applyBorder="1" applyFill="1" applyFont="1" applyNumberFormat="1"/>
    <xf borderId="0" fillId="5" fontId="3" numFmtId="0" xfId="0" applyAlignment="1" applyFill="1" applyFont="1">
      <alignment readingOrder="0"/>
    </xf>
    <xf borderId="7" fillId="5" fontId="3" numFmtId="0" xfId="0" applyAlignment="1" applyBorder="1" applyFont="1">
      <alignment readingOrder="0"/>
    </xf>
    <xf borderId="8" fillId="5" fontId="3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3" fillId="0" fontId="1" numFmtId="10" xfId="0" applyAlignment="1" applyBorder="1" applyFont="1" applyNumberFormat="1">
      <alignment readingOrder="0"/>
    </xf>
    <xf borderId="0" fillId="0" fontId="1" numFmtId="10" xfId="0" applyAlignment="1" applyFont="1" applyNumberFormat="1">
      <alignment readingOrder="0"/>
    </xf>
    <xf borderId="12" fillId="0" fontId="1" numFmtId="0" xfId="0" applyAlignment="1" applyBorder="1" applyFont="1">
      <alignment readingOrder="0"/>
    </xf>
    <xf borderId="13" fillId="0" fontId="1" numFmtId="0" xfId="0" applyAlignment="1" applyBorder="1" applyFont="1">
      <alignment readingOrder="0"/>
    </xf>
    <xf borderId="10" fillId="0" fontId="1" numFmtId="0" xfId="0" applyAlignment="1" applyBorder="1" applyFont="1">
      <alignment readingOrder="0"/>
    </xf>
    <xf borderId="14" fillId="0" fontId="1" numFmtId="0" xfId="0" applyAlignment="1" applyBorder="1" applyFont="1">
      <alignment readingOrder="0"/>
    </xf>
    <xf borderId="0" fillId="2" fontId="1" numFmtId="164" xfId="0" applyFont="1" applyNumberFormat="1"/>
    <xf borderId="0" fillId="2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17.57"/>
    <col customWidth="1" min="3" max="3" width="23.14"/>
    <col customWidth="1" min="4" max="4" width="23.29"/>
    <col customWidth="1" min="5" max="5" width="21.43"/>
    <col customWidth="1" min="6" max="6" width="22.29"/>
    <col customWidth="1" min="7" max="7" width="22.43"/>
    <col customWidth="1" min="9" max="9" width="19.43"/>
    <col customWidth="1" min="10" max="10" width="17.14"/>
    <col customWidth="1" min="13" max="13" width="20.71"/>
    <col customWidth="1" min="14" max="14" width="23.43"/>
    <col customWidth="1" min="18" max="18" width="17.86"/>
    <col customWidth="1" min="19" max="19" width="17.57"/>
  </cols>
  <sheetData>
    <row r="1">
      <c r="A1" s="1"/>
      <c r="B1" s="1" t="s">
        <v>0</v>
      </c>
    </row>
    <row r="2">
      <c r="A2" s="2"/>
      <c r="B2" s="2"/>
      <c r="C2" s="2"/>
      <c r="D2" s="2"/>
      <c r="E2" s="2"/>
      <c r="F2" s="2"/>
      <c r="G2" s="2"/>
      <c r="P2" s="3" t="s">
        <v>1</v>
      </c>
    </row>
    <row r="3">
      <c r="A3" s="2"/>
      <c r="B3" s="2" t="s">
        <v>2</v>
      </c>
      <c r="C3" s="2"/>
      <c r="D3" s="2"/>
      <c r="E3" s="2"/>
      <c r="F3" s="2"/>
      <c r="G3" s="2"/>
      <c r="I3" s="2" t="s">
        <v>3</v>
      </c>
    </row>
    <row r="4">
      <c r="B4" s="4"/>
      <c r="C4" s="5" t="s">
        <v>4</v>
      </c>
      <c r="D4" s="6" t="s">
        <v>5</v>
      </c>
      <c r="E4" s="6" t="s">
        <v>6</v>
      </c>
      <c r="F4" s="6" t="s">
        <v>7</v>
      </c>
      <c r="G4" s="7" t="s">
        <v>8</v>
      </c>
      <c r="J4" s="6" t="s">
        <v>4</v>
      </c>
      <c r="K4" s="6" t="s">
        <v>5</v>
      </c>
      <c r="L4" s="6" t="s">
        <v>6</v>
      </c>
      <c r="M4" s="6" t="s">
        <v>7</v>
      </c>
      <c r="N4" s="7" t="s">
        <v>8</v>
      </c>
      <c r="P4" s="2" t="s">
        <v>9</v>
      </c>
      <c r="R4" s="2" t="s">
        <v>10</v>
      </c>
      <c r="S4" s="2" t="s">
        <v>11</v>
      </c>
    </row>
    <row r="5">
      <c r="A5" s="2"/>
      <c r="B5" s="2" t="s">
        <v>12</v>
      </c>
      <c r="C5" s="8">
        <v>3.0</v>
      </c>
      <c r="D5" s="9">
        <v>9.0</v>
      </c>
      <c r="E5" s="9">
        <v>0.0</v>
      </c>
      <c r="F5" s="10">
        <f t="shared" ref="F5:F8" si="2">SUM(C5:E5)</f>
        <v>12</v>
      </c>
      <c r="G5" s="2">
        <v>4.0</v>
      </c>
      <c r="I5" s="9" t="s">
        <v>13</v>
      </c>
      <c r="J5" s="8">
        <v>0.0</v>
      </c>
      <c r="K5" s="9">
        <v>1.0</v>
      </c>
      <c r="L5" s="9">
        <v>0.0</v>
      </c>
      <c r="M5" s="11">
        <f t="shared" ref="M5:M8" si="3">SUM(J5:L5)</f>
        <v>1</v>
      </c>
      <c r="N5" s="9">
        <v>4.0</v>
      </c>
      <c r="Q5" s="2" t="s">
        <v>3</v>
      </c>
      <c r="R5" s="12">
        <f t="shared" ref="R5:S5" si="1">D11</f>
        <v>0.8571428571</v>
      </c>
      <c r="S5" s="12">
        <f t="shared" si="1"/>
        <v>0.008403361345</v>
      </c>
    </row>
    <row r="6">
      <c r="A6" s="2"/>
      <c r="B6" s="2"/>
      <c r="C6" s="7">
        <v>3.0</v>
      </c>
      <c r="D6" s="2">
        <v>5.0</v>
      </c>
      <c r="E6" s="2">
        <v>0.0</v>
      </c>
      <c r="F6" s="5">
        <f t="shared" si="2"/>
        <v>8</v>
      </c>
      <c r="J6" s="7">
        <v>0.0</v>
      </c>
      <c r="K6" s="2">
        <v>4.0</v>
      </c>
      <c r="L6" s="2">
        <v>0.0</v>
      </c>
      <c r="M6" s="4">
        <f t="shared" si="3"/>
        <v>4</v>
      </c>
      <c r="Q6" s="2" t="s">
        <v>14</v>
      </c>
      <c r="R6" s="12">
        <f t="shared" ref="R6:S6" si="4">D27</f>
        <v>0.7422680412</v>
      </c>
      <c r="S6" s="12">
        <f t="shared" si="4"/>
        <v>0.02577319588</v>
      </c>
    </row>
    <row r="7">
      <c r="C7" s="7">
        <v>3.0</v>
      </c>
      <c r="D7" s="2">
        <v>71.0</v>
      </c>
      <c r="E7" s="2">
        <v>1.0</v>
      </c>
      <c r="F7" s="5">
        <f t="shared" si="2"/>
        <v>75</v>
      </c>
      <c r="J7" s="7">
        <v>16.0</v>
      </c>
      <c r="K7" s="2">
        <v>31.0</v>
      </c>
      <c r="L7" s="2">
        <v>1.0</v>
      </c>
      <c r="M7" s="4">
        <f t="shared" si="3"/>
        <v>48</v>
      </c>
      <c r="Q7" s="9" t="s">
        <v>15</v>
      </c>
      <c r="R7" s="13">
        <f t="shared" ref="R7:S7" si="5">AVERAGE(R5:R6)</f>
        <v>0.7997054492</v>
      </c>
      <c r="S7" s="14">
        <f t="shared" si="5"/>
        <v>0.01708827861</v>
      </c>
    </row>
    <row r="8">
      <c r="C8" s="7">
        <v>7.0</v>
      </c>
      <c r="D8" s="2">
        <v>17.0</v>
      </c>
      <c r="E8" s="2">
        <v>0.0</v>
      </c>
      <c r="F8" s="5">
        <f t="shared" si="2"/>
        <v>24</v>
      </c>
      <c r="J8" s="7">
        <v>9.0</v>
      </c>
      <c r="K8" s="2">
        <v>6.0</v>
      </c>
      <c r="L8" s="2">
        <v>1.0</v>
      </c>
      <c r="M8" s="4">
        <f t="shared" si="3"/>
        <v>16</v>
      </c>
    </row>
    <row r="9">
      <c r="A9" s="15"/>
      <c r="B9" s="16"/>
      <c r="C9" s="16"/>
      <c r="D9" s="16"/>
      <c r="E9" s="16"/>
      <c r="F9" s="17"/>
      <c r="G9" s="2"/>
      <c r="I9" s="18"/>
      <c r="M9" s="4"/>
      <c r="P9" s="2" t="s">
        <v>16</v>
      </c>
      <c r="Q9" s="2" t="s">
        <v>3</v>
      </c>
      <c r="R9" s="12">
        <f t="shared" ref="R9:S9" si="6">K11</f>
        <v>0.6086956522</v>
      </c>
      <c r="S9" s="12">
        <f t="shared" si="6"/>
        <v>0.02898550725</v>
      </c>
    </row>
    <row r="10">
      <c r="A10" s="2"/>
      <c r="B10" s="2" t="s">
        <v>17</v>
      </c>
      <c r="C10" s="7">
        <f t="shared" ref="C10:F10" si="7">SUM(C5:C9)</f>
        <v>16</v>
      </c>
      <c r="D10" s="2">
        <f t="shared" si="7"/>
        <v>102</v>
      </c>
      <c r="E10" s="2">
        <f t="shared" si="7"/>
        <v>1</v>
      </c>
      <c r="F10" s="4">
        <f t="shared" si="7"/>
        <v>119</v>
      </c>
      <c r="G10" s="2"/>
      <c r="I10" s="2" t="s">
        <v>17</v>
      </c>
      <c r="J10" s="19">
        <f>SUM(J5:J8)</f>
        <v>25</v>
      </c>
      <c r="K10" s="19">
        <f t="shared" ref="K10:M10" si="8">sum(K5:K8)</f>
        <v>42</v>
      </c>
      <c r="L10" s="19">
        <f t="shared" si="8"/>
        <v>2</v>
      </c>
      <c r="M10" s="20">
        <f t="shared" si="8"/>
        <v>69</v>
      </c>
      <c r="Q10" s="2" t="s">
        <v>14</v>
      </c>
      <c r="R10" s="12">
        <f t="shared" ref="R10:S10" si="9">K28</f>
        <v>0.8223140496</v>
      </c>
      <c r="S10" s="12">
        <f t="shared" si="9"/>
        <v>0.01239669421</v>
      </c>
    </row>
    <row r="11">
      <c r="A11" s="2"/>
      <c r="B11" s="2" t="s">
        <v>18</v>
      </c>
      <c r="C11" s="21">
        <f>C10/F10</f>
        <v>0.1344537815</v>
      </c>
      <c r="D11" s="22">
        <f>D10/F10</f>
        <v>0.8571428571</v>
      </c>
      <c r="E11" s="22">
        <f>E10/F10</f>
        <v>0.008403361345</v>
      </c>
      <c r="F11" s="4"/>
      <c r="G11" s="2"/>
      <c r="I11" s="2" t="s">
        <v>18</v>
      </c>
      <c r="J11" s="12">
        <f>J10/M10</f>
        <v>0.3623188406</v>
      </c>
      <c r="K11" s="12">
        <f>K10/M10</f>
        <v>0.6086956522</v>
      </c>
      <c r="L11" s="12">
        <f>L10/M10</f>
        <v>0.02898550725</v>
      </c>
      <c r="M11" s="4"/>
      <c r="Q11" s="9" t="s">
        <v>15</v>
      </c>
      <c r="R11" s="13">
        <f t="shared" ref="R11:S11" si="10">AVERAGE(R9:R10)</f>
        <v>0.7155048509</v>
      </c>
      <c r="S11" s="14">
        <f t="shared" si="10"/>
        <v>0.02069110073</v>
      </c>
    </row>
    <row r="12">
      <c r="A12" s="2"/>
      <c r="B12" s="2"/>
      <c r="C12" s="2"/>
      <c r="D12" s="2"/>
      <c r="E12" s="2"/>
      <c r="F12" s="4"/>
      <c r="G12" s="2"/>
    </row>
    <row r="13">
      <c r="A13" s="2"/>
      <c r="B13" s="2" t="s">
        <v>14</v>
      </c>
      <c r="I13" s="2" t="s">
        <v>14</v>
      </c>
    </row>
    <row r="14">
      <c r="B14" s="4"/>
      <c r="C14" s="5" t="s">
        <v>4</v>
      </c>
      <c r="D14" s="6" t="s">
        <v>5</v>
      </c>
      <c r="E14" s="6" t="s">
        <v>6</v>
      </c>
      <c r="F14" s="7" t="s">
        <v>7</v>
      </c>
      <c r="G14" s="7" t="s">
        <v>8</v>
      </c>
      <c r="J14" s="23" t="s">
        <v>4</v>
      </c>
      <c r="K14" s="23" t="s">
        <v>5</v>
      </c>
      <c r="L14" s="23" t="s">
        <v>6</v>
      </c>
      <c r="M14" s="23" t="s">
        <v>7</v>
      </c>
      <c r="N14" s="24" t="s">
        <v>8</v>
      </c>
    </row>
    <row r="15">
      <c r="A15" s="2"/>
      <c r="B15" s="2" t="s">
        <v>12</v>
      </c>
      <c r="C15" s="8">
        <v>6.0</v>
      </c>
      <c r="D15" s="9">
        <v>12.0</v>
      </c>
      <c r="E15" s="9">
        <v>0.0</v>
      </c>
      <c r="F15" s="11">
        <f t="shared" ref="F15:F24" si="11">SUM(C15:E15)</f>
        <v>18</v>
      </c>
      <c r="G15" s="2">
        <v>10.0</v>
      </c>
      <c r="I15" s="9" t="s">
        <v>13</v>
      </c>
      <c r="J15" s="7">
        <v>15.0</v>
      </c>
      <c r="K15" s="2">
        <v>29.0</v>
      </c>
      <c r="L15" s="2">
        <v>1.0</v>
      </c>
      <c r="M15" s="4">
        <f t="shared" ref="M15:M25" si="12">SUM(J15:L15)</f>
        <v>45</v>
      </c>
      <c r="N15" s="2">
        <v>11.0</v>
      </c>
    </row>
    <row r="16">
      <c r="A16" s="2"/>
      <c r="B16" s="2"/>
      <c r="C16" s="7">
        <v>3.0</v>
      </c>
      <c r="D16" s="2">
        <v>11.0</v>
      </c>
      <c r="E16" s="2">
        <v>2.0</v>
      </c>
      <c r="F16" s="4">
        <f t="shared" si="11"/>
        <v>16</v>
      </c>
      <c r="G16" s="2"/>
      <c r="J16" s="7">
        <v>7.0</v>
      </c>
      <c r="K16" s="2">
        <v>24.0</v>
      </c>
      <c r="L16" s="2">
        <v>1.0</v>
      </c>
      <c r="M16" s="4">
        <f t="shared" si="12"/>
        <v>32</v>
      </c>
    </row>
    <row r="17">
      <c r="A17" s="2"/>
      <c r="B17" s="2"/>
      <c r="C17" s="7">
        <v>0.0</v>
      </c>
      <c r="D17" s="2">
        <v>11.0</v>
      </c>
      <c r="E17" s="2">
        <v>1.0</v>
      </c>
      <c r="F17" s="4">
        <f t="shared" si="11"/>
        <v>12</v>
      </c>
      <c r="G17" s="2"/>
      <c r="J17" s="7">
        <v>5.0</v>
      </c>
      <c r="K17" s="2">
        <v>54.0</v>
      </c>
      <c r="L17" s="2">
        <v>0.0</v>
      </c>
      <c r="M17" s="4">
        <f t="shared" si="12"/>
        <v>59</v>
      </c>
      <c r="P17" s="2"/>
    </row>
    <row r="18">
      <c r="A18" s="2"/>
      <c r="B18" s="2"/>
      <c r="C18" s="7">
        <v>26.0</v>
      </c>
      <c r="D18" s="2">
        <v>61.0</v>
      </c>
      <c r="E18" s="2">
        <v>2.0</v>
      </c>
      <c r="F18" s="4">
        <f t="shared" si="11"/>
        <v>89</v>
      </c>
      <c r="G18" s="2"/>
      <c r="J18" s="7">
        <v>3.0</v>
      </c>
      <c r="K18" s="2">
        <v>8.0</v>
      </c>
      <c r="L18" s="2">
        <v>0.0</v>
      </c>
      <c r="M18" s="4">
        <f t="shared" si="12"/>
        <v>11</v>
      </c>
      <c r="P18" s="2"/>
    </row>
    <row r="19">
      <c r="A19" s="2"/>
      <c r="B19" s="2"/>
      <c r="C19" s="7">
        <v>1.0</v>
      </c>
      <c r="D19" s="2">
        <v>9.0</v>
      </c>
      <c r="E19" s="2">
        <v>0.0</v>
      </c>
      <c r="F19" s="4">
        <f t="shared" si="11"/>
        <v>10</v>
      </c>
      <c r="G19" s="2"/>
      <c r="J19" s="7">
        <v>1.0</v>
      </c>
      <c r="K19" s="2">
        <v>4.0</v>
      </c>
      <c r="L19" s="2">
        <v>0.0</v>
      </c>
      <c r="M19" s="4">
        <f t="shared" si="12"/>
        <v>5</v>
      </c>
    </row>
    <row r="20" ht="16.5" customHeight="1">
      <c r="A20" s="2"/>
      <c r="B20" s="2"/>
      <c r="C20" s="7">
        <v>3.0</v>
      </c>
      <c r="D20" s="2">
        <v>5.0</v>
      </c>
      <c r="E20" s="2">
        <v>0.0</v>
      </c>
      <c r="F20" s="4">
        <f t="shared" si="11"/>
        <v>8</v>
      </c>
      <c r="G20" s="2"/>
      <c r="J20" s="7">
        <v>0.0</v>
      </c>
      <c r="K20" s="2">
        <v>8.0</v>
      </c>
      <c r="L20" s="2">
        <v>0.0</v>
      </c>
      <c r="M20" s="4">
        <f t="shared" si="12"/>
        <v>8</v>
      </c>
    </row>
    <row r="21" ht="16.5" customHeight="1">
      <c r="A21" s="2"/>
      <c r="B21" s="2"/>
      <c r="C21" s="7">
        <v>3.0</v>
      </c>
      <c r="D21" s="2">
        <v>11.0</v>
      </c>
      <c r="E21" s="2">
        <v>0.0</v>
      </c>
      <c r="F21" s="4">
        <f t="shared" si="11"/>
        <v>14</v>
      </c>
      <c r="G21" s="2"/>
      <c r="J21" s="7">
        <v>0.0</v>
      </c>
      <c r="K21" s="2">
        <v>33.0</v>
      </c>
      <c r="L21" s="2">
        <v>0.0</v>
      </c>
      <c r="M21" s="5">
        <f t="shared" si="12"/>
        <v>33</v>
      </c>
    </row>
    <row r="22">
      <c r="A22" s="2"/>
      <c r="B22" s="2"/>
      <c r="C22" s="7">
        <v>2.0</v>
      </c>
      <c r="D22" s="2">
        <v>9.0</v>
      </c>
      <c r="E22" s="2">
        <v>0.0</v>
      </c>
      <c r="F22" s="4">
        <f t="shared" si="11"/>
        <v>11</v>
      </c>
      <c r="G22" s="2"/>
      <c r="J22" s="7">
        <v>1.0</v>
      </c>
      <c r="K22" s="2">
        <v>12.0</v>
      </c>
      <c r="L22" s="2">
        <v>1.0</v>
      </c>
      <c r="M22" s="4">
        <f t="shared" si="12"/>
        <v>14</v>
      </c>
    </row>
    <row r="23">
      <c r="A23" s="2"/>
      <c r="B23" s="2"/>
      <c r="C23" s="7">
        <v>0.0</v>
      </c>
      <c r="D23" s="2">
        <v>6.0</v>
      </c>
      <c r="E23" s="2">
        <v>0.0</v>
      </c>
      <c r="F23" s="4">
        <f t="shared" si="11"/>
        <v>6</v>
      </c>
      <c r="G23" s="2"/>
      <c r="J23" s="7">
        <v>2.0</v>
      </c>
      <c r="K23" s="2">
        <v>9.0</v>
      </c>
      <c r="L23" s="2">
        <v>0.0</v>
      </c>
      <c r="M23" s="4">
        <f t="shared" si="12"/>
        <v>11</v>
      </c>
    </row>
    <row r="24">
      <c r="A24" s="2"/>
      <c r="B24" s="2"/>
      <c r="C24" s="7">
        <v>1.0</v>
      </c>
      <c r="D24" s="2">
        <v>9.0</v>
      </c>
      <c r="E24" s="2">
        <v>0.0</v>
      </c>
      <c r="F24" s="4">
        <f t="shared" si="11"/>
        <v>10</v>
      </c>
      <c r="G24" s="2"/>
      <c r="J24" s="7">
        <v>4.0</v>
      </c>
      <c r="K24" s="2">
        <v>10.0</v>
      </c>
      <c r="L24" s="2">
        <v>0.0</v>
      </c>
      <c r="M24" s="4">
        <f t="shared" si="12"/>
        <v>14</v>
      </c>
    </row>
    <row r="25">
      <c r="A25" s="2"/>
      <c r="B25" s="2"/>
      <c r="C25" s="7"/>
      <c r="D25" s="2"/>
      <c r="E25" s="2"/>
      <c r="F25" s="4"/>
      <c r="G25" s="2"/>
      <c r="J25" s="7">
        <v>2.0</v>
      </c>
      <c r="K25" s="2">
        <v>8.0</v>
      </c>
      <c r="L25" s="2">
        <v>0.0</v>
      </c>
      <c r="M25" s="4">
        <f t="shared" si="12"/>
        <v>10</v>
      </c>
    </row>
    <row r="26">
      <c r="A26" s="2"/>
      <c r="B26" s="25" t="s">
        <v>17</v>
      </c>
      <c r="C26" s="26">
        <f t="shared" ref="C26:F26" si="13">sum(C15:C24)</f>
        <v>45</v>
      </c>
      <c r="D26" s="25">
        <f t="shared" si="13"/>
        <v>144</v>
      </c>
      <c r="E26" s="25">
        <f t="shared" si="13"/>
        <v>5</v>
      </c>
      <c r="F26" s="20">
        <f t="shared" si="13"/>
        <v>194</v>
      </c>
      <c r="G26" s="2"/>
      <c r="H26" s="2"/>
      <c r="M26" s="4"/>
    </row>
    <row r="27">
      <c r="A27" s="2"/>
      <c r="B27" s="2" t="s">
        <v>18</v>
      </c>
      <c r="C27" s="21">
        <f>C26/F26</f>
        <v>0.2319587629</v>
      </c>
      <c r="D27" s="22">
        <f>D26/F26</f>
        <v>0.7422680412</v>
      </c>
      <c r="E27" s="22">
        <f>E26/F26</f>
        <v>0.02577319588</v>
      </c>
      <c r="F27" s="4"/>
      <c r="G27" s="2"/>
      <c r="I27" s="25" t="s">
        <v>17</v>
      </c>
      <c r="J27" s="19">
        <f>sum(J15:J25)</f>
        <v>40</v>
      </c>
      <c r="K27" s="19">
        <f t="shared" ref="K27:M27" si="14">SUM(K15:K25)</f>
        <v>199</v>
      </c>
      <c r="L27" s="19">
        <f t="shared" si="14"/>
        <v>3</v>
      </c>
      <c r="M27" s="19">
        <f t="shared" si="14"/>
        <v>242</v>
      </c>
    </row>
    <row r="28">
      <c r="I28" s="2" t="s">
        <v>18</v>
      </c>
      <c r="J28" s="12">
        <f>J27/M27</f>
        <v>0.1652892562</v>
      </c>
      <c r="K28" s="12">
        <f>K27/M27</f>
        <v>0.8223140496</v>
      </c>
      <c r="L28" s="12">
        <f>L27/M27</f>
        <v>0.01239669421</v>
      </c>
    </row>
    <row r="29">
      <c r="L29" s="27"/>
      <c r="M29" s="27"/>
      <c r="N29" s="27"/>
    </row>
    <row r="30">
      <c r="L30" s="28"/>
      <c r="M30" s="28"/>
      <c r="N30" s="28"/>
    </row>
    <row r="38">
      <c r="P38" s="2"/>
    </row>
    <row r="41">
      <c r="H41" s="2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