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8"/>
  <workbookPr filterPrivacy="1" defaultThemeVersion="124226"/>
  <xr:revisionPtr revIDLastSave="0" documentId="13_ncr:1_{DD4E77A6-9B6B-41CE-AB88-3EC6B5C8B8FE}" xr6:coauthVersionLast="36" xr6:coauthVersionMax="36" xr10:uidLastSave="{00000000-0000-0000-0000-000000000000}"/>
  <bookViews>
    <workbookView xWindow="240" yWindow="108" windowWidth="14808" windowHeight="8016" activeTab="2" xr2:uid="{00000000-000D-0000-FFFF-FFFF00000000}"/>
  </bookViews>
  <sheets>
    <sheet name="Figure S3a" sheetId="2" r:id="rId1"/>
    <sheet name="Figure S3b" sheetId="3" r:id="rId2"/>
    <sheet name="Figure S3d" sheetId="4" r:id="rId3"/>
  </sheets>
  <calcPr calcId="191029"/>
</workbook>
</file>

<file path=xl/calcChain.xml><?xml version="1.0" encoding="utf-8"?>
<calcChain xmlns="http://schemas.openxmlformats.org/spreadsheetml/2006/main">
  <c r="D26" i="3" l="1"/>
  <c r="D23" i="3"/>
  <c r="D16" i="3"/>
  <c r="D15" i="3"/>
  <c r="D14" i="3"/>
  <c r="E14" i="3" s="1"/>
  <c r="F14" i="3" l="1"/>
  <c r="D5" i="3"/>
  <c r="D10" i="3"/>
  <c r="D9" i="3"/>
  <c r="D8" i="3"/>
  <c r="D7" i="3"/>
  <c r="D6" i="3"/>
  <c r="C26" i="3"/>
  <c r="D19" i="3"/>
  <c r="D18" i="3"/>
  <c r="D17" i="3"/>
  <c r="E17" i="3" l="1"/>
  <c r="E5" i="3"/>
  <c r="F5" i="3"/>
  <c r="F8" i="3"/>
  <c r="E8" i="3"/>
  <c r="F17" i="3"/>
  <c r="G6" i="4"/>
  <c r="F6" i="4"/>
  <c r="E6" i="4"/>
  <c r="E7" i="4"/>
  <c r="E8" i="4"/>
  <c r="E4" i="4"/>
  <c r="E5" i="4"/>
  <c r="G3" i="4" s="1"/>
  <c r="E3" i="4"/>
  <c r="F3" i="4" l="1"/>
  <c r="C17" i="2" l="1"/>
  <c r="C16" i="2"/>
  <c r="C15" i="2"/>
  <c r="E15" i="2" s="1"/>
  <c r="C11" i="2"/>
  <c r="C10" i="2"/>
  <c r="C9" i="2"/>
  <c r="C14" i="2"/>
  <c r="C13" i="2"/>
  <c r="E12" i="2" s="1"/>
  <c r="C12" i="2"/>
  <c r="C8" i="2"/>
  <c r="C7" i="2"/>
  <c r="C6" i="2"/>
  <c r="E6" i="2" s="1"/>
  <c r="C5" i="2"/>
  <c r="C4" i="2"/>
  <c r="C3" i="2"/>
  <c r="D3" i="2" s="1"/>
  <c r="E3" i="2"/>
  <c r="D9" i="2" l="1"/>
  <c r="D6" i="2"/>
  <c r="E9" i="2"/>
  <c r="D12" i="2"/>
  <c r="D15" i="2"/>
</calcChain>
</file>

<file path=xl/sharedStrings.xml><?xml version="1.0" encoding="utf-8"?>
<sst xmlns="http://schemas.openxmlformats.org/spreadsheetml/2006/main" count="41" uniqueCount="28">
  <si>
    <t>MW</t>
  </si>
  <si>
    <t>STABW</t>
  </si>
  <si>
    <t>0.1µM EdC</t>
  </si>
  <si>
    <t>1µM EdC</t>
  </si>
  <si>
    <t>0.1µM EdU</t>
  </si>
  <si>
    <t>1µM EdU</t>
  </si>
  <si>
    <t>viral genomes per µl</t>
  </si>
  <si>
    <t>viral genomes per ml</t>
  </si>
  <si>
    <t>mock</t>
  </si>
  <si>
    <t>EdC</t>
  </si>
  <si>
    <t>EdU</t>
  </si>
  <si>
    <t># cells</t>
  </si>
  <si>
    <t># pp150 signals</t>
  </si>
  <si>
    <t># vDNA signals</t>
  </si>
  <si>
    <t>% labeled particles</t>
  </si>
  <si>
    <t>mean value</t>
  </si>
  <si>
    <t>SD</t>
  </si>
  <si>
    <t>genomes in viral supernatant  (genome equivalents / ml virus supernatant)</t>
  </si>
  <si>
    <t>meaurement 1</t>
  </si>
  <si>
    <t>meaurement 2</t>
  </si>
  <si>
    <t>mean value of measurements</t>
  </si>
  <si>
    <r>
      <t>AD169</t>
    </r>
    <r>
      <rPr>
        <sz val="11"/>
        <color theme="1"/>
        <rFont val="Calibri"/>
        <family val="2"/>
      </rPr>
      <t>∆IE1</t>
    </r>
  </si>
  <si>
    <r>
      <t>AD169</t>
    </r>
    <r>
      <rPr>
        <sz val="11"/>
        <color theme="1"/>
        <rFont val="Calibri"/>
        <family val="2"/>
      </rPr>
      <t>∆IE1-EdC</t>
    </r>
  </si>
  <si>
    <t>genomes in infected cells (genome equivalents / ml virus supernatant)</t>
  </si>
  <si>
    <t>titer of viral supernatants (immediate-early units / ml virus supernatant)</t>
  </si>
  <si>
    <t>Supplementary Figure 3a</t>
  </si>
  <si>
    <t>Supplementary Figure 3b</t>
  </si>
  <si>
    <t>Supplementary Figure 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</si>
</sst>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-* #,##0.0\ _€_-;\-* #,##0.0\ _€_-;_-* &quot;-&quot;??\ _€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4">
    <xf numFmtId="0" fontId="0" fillId="0" borderId="0" xfId="0"/>
    <xf numFmtId="11" fontId="0" fillId="0" borderId="0" xfId="0" applyNumberFormat="1"/>
    <xf numFmtId="2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9" fontId="0" fillId="0" borderId="0" xfId="1" applyFont="1"/>
    <xf numFmtId="164" fontId="0" fillId="0" borderId="0" xfId="2" applyNumberFormat="1" applyFont="1"/>
    <xf numFmtId="1" fontId="0" fillId="0" borderId="0" xfId="0" applyNumberFormat="1"/>
    <xf numFmtId="0" fontId="0" fillId="0" borderId="0" xfId="0" quotePrefix="1"/>
    <xf numFmtId="9" fontId="0" fillId="0" borderId="0" xfId="0" applyNumberFormat="1"/>
    <xf numFmtId="11" fontId="0" fillId="0" borderId="0" xfId="1" applyNumberFormat="1" applyFont="1"/>
    <xf numFmtId="1" fontId="0" fillId="0" borderId="0" xfId="1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NumberFormat="1" applyAlignment="1">
      <alignment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1"/>
  <sheetViews>
    <sheetView workbookViewId="0"/>
  </sheetViews>
  <sheetFormatPr defaultColWidth="9.109375" defaultRowHeight="14.4" x14ac:dyDescent="0.3"/>
  <cols>
    <col min="1" max="1" width="12" customWidth="1"/>
    <col min="2" max="2" width="20.109375" customWidth="1"/>
    <col min="3" max="3" width="16.6640625" customWidth="1"/>
    <col min="5" max="5" width="16" customWidth="1"/>
    <col min="10" max="10" width="10.5546875" bestFit="1" customWidth="1"/>
    <col min="11" max="11" width="12.5546875" bestFit="1" customWidth="1"/>
    <col min="12" max="12" width="12.88671875" customWidth="1"/>
    <col min="14" max="14" width="11.5546875" bestFit="1" customWidth="1"/>
    <col min="15" max="15" width="9.44140625" bestFit="1" customWidth="1"/>
  </cols>
  <sheetData>
    <row r="1" spans="1:21" x14ac:dyDescent="0.3">
      <c r="A1" t="s">
        <v>25</v>
      </c>
    </row>
    <row r="2" spans="1:21" x14ac:dyDescent="0.3">
      <c r="B2" s="1" t="s">
        <v>6</v>
      </c>
      <c r="C2" s="1" t="s">
        <v>7</v>
      </c>
      <c r="D2" t="s">
        <v>0</v>
      </c>
      <c r="E2" t="s">
        <v>1</v>
      </c>
      <c r="F2" s="1"/>
      <c r="G2" s="1"/>
      <c r="K2" s="1"/>
      <c r="L2" s="1"/>
      <c r="M2" s="1"/>
      <c r="O2" s="5"/>
      <c r="P2" s="5"/>
      <c r="S2" s="1"/>
    </row>
    <row r="3" spans="1:21" x14ac:dyDescent="0.3">
      <c r="A3" t="s">
        <v>8</v>
      </c>
      <c r="B3" s="1">
        <v>17016200</v>
      </c>
      <c r="C3" s="1">
        <f>B3*1000</f>
        <v>17016200000</v>
      </c>
      <c r="D3" s="1">
        <f>AVERAGE(C3:C5)</f>
        <v>17124366666.666666</v>
      </c>
      <c r="E3" s="7">
        <f>STDEV(C3:C5)</f>
        <v>781683198.83014846</v>
      </c>
      <c r="F3" s="1"/>
      <c r="K3" s="1"/>
      <c r="L3" s="1"/>
      <c r="M3" s="1"/>
      <c r="N3" s="5"/>
      <c r="O3" s="6"/>
      <c r="P3" s="5"/>
      <c r="S3" s="1"/>
      <c r="U3" s="5"/>
    </row>
    <row r="4" spans="1:21" x14ac:dyDescent="0.3">
      <c r="B4" s="1">
        <v>17954500</v>
      </c>
      <c r="C4" s="1">
        <f>B4*1000</f>
        <v>17954500000</v>
      </c>
      <c r="E4" s="7"/>
      <c r="K4" s="1"/>
      <c r="L4" s="1"/>
      <c r="M4" s="1"/>
      <c r="N4" s="5"/>
      <c r="O4" s="6"/>
      <c r="P4" s="5"/>
      <c r="S4" s="1"/>
      <c r="U4" s="5"/>
    </row>
    <row r="5" spans="1:21" x14ac:dyDescent="0.3">
      <c r="B5" s="1">
        <v>16402400</v>
      </c>
      <c r="C5" s="1">
        <f>B5*1000</f>
        <v>16402400000</v>
      </c>
      <c r="E5" s="7"/>
      <c r="K5" s="1"/>
      <c r="L5" s="1"/>
      <c r="M5" s="1"/>
      <c r="N5" s="5"/>
      <c r="O5" s="6"/>
      <c r="P5" s="5"/>
      <c r="S5" s="1"/>
      <c r="U5" s="5"/>
    </row>
    <row r="6" spans="1:21" x14ac:dyDescent="0.3">
      <c r="A6" t="s">
        <v>2</v>
      </c>
      <c r="B6" s="1">
        <v>4253830</v>
      </c>
      <c r="C6" s="1">
        <f t="shared" ref="C6:C8" si="0">B6*1000</f>
        <v>4253830000</v>
      </c>
      <c r="D6" s="1">
        <f>AVERAGE(C6:C8)</f>
        <v>4263436666.6666665</v>
      </c>
      <c r="E6" s="7">
        <f>STDEV(C6:C8)</f>
        <v>387519316.85186136</v>
      </c>
      <c r="K6" s="1"/>
      <c r="L6" s="1"/>
      <c r="M6" s="1"/>
      <c r="N6" s="5"/>
      <c r="O6" s="6"/>
      <c r="P6" s="5"/>
      <c r="S6" s="1"/>
      <c r="U6" s="5"/>
    </row>
    <row r="7" spans="1:21" x14ac:dyDescent="0.3">
      <c r="B7" s="1">
        <v>4655670</v>
      </c>
      <c r="C7" s="1">
        <f t="shared" si="0"/>
        <v>4655670000</v>
      </c>
      <c r="E7" s="7"/>
      <c r="J7" s="2"/>
      <c r="K7" s="1"/>
      <c r="L7" s="1"/>
      <c r="M7" s="1"/>
    </row>
    <row r="8" spans="1:21" x14ac:dyDescent="0.3">
      <c r="B8" s="1">
        <v>3880810</v>
      </c>
      <c r="C8" s="1">
        <f t="shared" si="0"/>
        <v>3880810000</v>
      </c>
      <c r="E8" s="7"/>
      <c r="J8" s="2"/>
      <c r="K8" s="1"/>
      <c r="L8" s="1"/>
      <c r="M8" s="1"/>
    </row>
    <row r="9" spans="1:21" x14ac:dyDescent="0.3">
      <c r="A9" t="s">
        <v>4</v>
      </c>
      <c r="B9" s="1">
        <v>4169150</v>
      </c>
      <c r="C9" s="1">
        <f t="shared" ref="C9:C17" si="1">B9*1000</f>
        <v>4169150000</v>
      </c>
      <c r="D9" s="1">
        <f>AVERAGE(C9:C11)</f>
        <v>3030070000</v>
      </c>
      <c r="E9" s="7">
        <f>STDEV(C9:C11)</f>
        <v>1694123720.0688729</v>
      </c>
      <c r="K9" s="1"/>
      <c r="L9" s="1"/>
      <c r="M9" s="1"/>
      <c r="N9" s="5"/>
      <c r="S9" s="1"/>
    </row>
    <row r="10" spans="1:21" x14ac:dyDescent="0.3">
      <c r="B10" s="1">
        <v>3837820</v>
      </c>
      <c r="C10" s="1">
        <f t="shared" si="1"/>
        <v>3837820000</v>
      </c>
      <c r="E10" s="7"/>
      <c r="K10" s="1"/>
      <c r="L10" s="1"/>
      <c r="M10" s="1"/>
      <c r="N10" s="5"/>
      <c r="S10" s="1"/>
    </row>
    <row r="11" spans="1:21" x14ac:dyDescent="0.3">
      <c r="B11" s="1">
        <v>1083240</v>
      </c>
      <c r="C11" s="1">
        <f t="shared" si="1"/>
        <v>1083240000</v>
      </c>
      <c r="E11" s="7"/>
      <c r="K11" s="1"/>
      <c r="M11" s="1"/>
      <c r="N11" s="5"/>
      <c r="S11" s="1"/>
    </row>
    <row r="12" spans="1:21" x14ac:dyDescent="0.3">
      <c r="A12" t="s">
        <v>3</v>
      </c>
      <c r="B12" s="1">
        <v>1834560</v>
      </c>
      <c r="C12" s="1">
        <f t="shared" si="1"/>
        <v>1834560000</v>
      </c>
      <c r="D12" s="1">
        <f>AVERAGE(C12:C14)</f>
        <v>2055850000</v>
      </c>
      <c r="E12" s="7">
        <f>STDEV(C12:C14)</f>
        <v>202929811.26488045</v>
      </c>
      <c r="K12" s="1"/>
      <c r="M12" s="1"/>
      <c r="N12" s="5"/>
      <c r="S12" s="1"/>
    </row>
    <row r="13" spans="1:21" x14ac:dyDescent="0.3">
      <c r="B13" s="1">
        <v>2099760</v>
      </c>
      <c r="C13" s="1">
        <f t="shared" si="1"/>
        <v>2099760000</v>
      </c>
      <c r="E13" s="7"/>
      <c r="K13" s="1"/>
      <c r="L13" s="1"/>
      <c r="M13" s="1"/>
    </row>
    <row r="14" spans="1:21" x14ac:dyDescent="0.3">
      <c r="B14" s="1">
        <v>2233230</v>
      </c>
      <c r="C14" s="1">
        <f t="shared" si="1"/>
        <v>2233230000</v>
      </c>
      <c r="E14" s="7"/>
    </row>
    <row r="15" spans="1:21" x14ac:dyDescent="0.3">
      <c r="A15" t="s">
        <v>5</v>
      </c>
      <c r="B15" s="1">
        <v>1413870</v>
      </c>
      <c r="C15" s="1">
        <f t="shared" si="1"/>
        <v>1413870000</v>
      </c>
      <c r="D15" s="1">
        <f>AVERAGE(C15:C17)</f>
        <v>1437456666.6666667</v>
      </c>
      <c r="E15" s="7">
        <f>STDEV(C15:C17)</f>
        <v>79450717.638881862</v>
      </c>
    </row>
    <row r="16" spans="1:21" x14ac:dyDescent="0.3">
      <c r="B16" s="1">
        <v>1526030</v>
      </c>
      <c r="C16" s="1">
        <f t="shared" si="1"/>
        <v>1526030000</v>
      </c>
      <c r="E16" s="7"/>
    </row>
    <row r="17" spans="2:10" x14ac:dyDescent="0.3">
      <c r="B17" s="1">
        <v>1372470</v>
      </c>
      <c r="C17" s="1">
        <f t="shared" si="1"/>
        <v>1372470000</v>
      </c>
      <c r="E17" s="7"/>
    </row>
    <row r="19" spans="2:10" x14ac:dyDescent="0.3">
      <c r="E19" s="1"/>
    </row>
    <row r="20" spans="2:10" x14ac:dyDescent="0.3">
      <c r="E20" s="1"/>
      <c r="F20" s="1"/>
      <c r="G20" s="1"/>
      <c r="J20" s="2"/>
    </row>
    <row r="21" spans="2:10" x14ac:dyDescent="0.3">
      <c r="F21" s="1"/>
      <c r="J21" s="2"/>
    </row>
    <row r="22" spans="2:10" x14ac:dyDescent="0.3">
      <c r="F22" s="1"/>
      <c r="J22" s="2"/>
    </row>
    <row r="23" spans="2:10" x14ac:dyDescent="0.3">
      <c r="F23" s="1"/>
      <c r="G23" s="1"/>
      <c r="J23" s="2"/>
    </row>
    <row r="24" spans="2:10" x14ac:dyDescent="0.3">
      <c r="F24" s="1"/>
      <c r="J24" s="2"/>
    </row>
    <row r="25" spans="2:10" x14ac:dyDescent="0.3">
      <c r="F25" s="1"/>
      <c r="J25" s="2"/>
    </row>
    <row r="26" spans="2:10" x14ac:dyDescent="0.3">
      <c r="F26" s="1"/>
      <c r="G26" s="1"/>
      <c r="J26" s="2"/>
    </row>
    <row r="27" spans="2:10" x14ac:dyDescent="0.3">
      <c r="F27" s="1"/>
      <c r="J27" s="2"/>
    </row>
    <row r="28" spans="2:10" x14ac:dyDescent="0.3">
      <c r="F28" s="1"/>
      <c r="J28" s="2"/>
    </row>
    <row r="29" spans="2:10" x14ac:dyDescent="0.3">
      <c r="F29" s="1"/>
      <c r="G29" s="1"/>
      <c r="J29" s="2"/>
    </row>
    <row r="30" spans="2:10" x14ac:dyDescent="0.3">
      <c r="F30" s="1"/>
      <c r="J30" s="2"/>
    </row>
    <row r="31" spans="2:10" x14ac:dyDescent="0.3">
      <c r="F31" s="1"/>
      <c r="J31" s="2"/>
    </row>
    <row r="32" spans="2:10" x14ac:dyDescent="0.3">
      <c r="J32" s="2"/>
    </row>
    <row r="35" spans="1:11" x14ac:dyDescent="0.3">
      <c r="D35" s="1"/>
    </row>
    <row r="38" spans="1:11" x14ac:dyDescent="0.3">
      <c r="F38" s="1"/>
      <c r="G38" s="1"/>
      <c r="H38" s="2"/>
      <c r="I38" s="2"/>
      <c r="J38" s="2"/>
      <c r="K38" s="2"/>
    </row>
    <row r="39" spans="1:11" x14ac:dyDescent="0.3">
      <c r="F39" s="1"/>
      <c r="G39" s="1"/>
      <c r="H39" s="2"/>
    </row>
    <row r="40" spans="1:11" x14ac:dyDescent="0.3">
      <c r="A40" s="4"/>
      <c r="F40" s="1"/>
      <c r="G40" s="1"/>
      <c r="H40" s="2"/>
      <c r="I40" s="2"/>
      <c r="K40" s="2"/>
    </row>
    <row r="41" spans="1:11" x14ac:dyDescent="0.3">
      <c r="A41" s="4"/>
      <c r="F41" s="1"/>
      <c r="G41" s="1"/>
      <c r="H41" s="2"/>
      <c r="I41" s="2"/>
      <c r="K41" s="2"/>
    </row>
    <row r="42" spans="1:11" x14ac:dyDescent="0.3">
      <c r="A42" s="4"/>
      <c r="F42" s="1"/>
      <c r="G42" s="1"/>
      <c r="H42" s="2"/>
      <c r="I42" s="2"/>
      <c r="K42" s="2"/>
    </row>
    <row r="43" spans="1:11" x14ac:dyDescent="0.3">
      <c r="A43" s="4"/>
      <c r="F43" s="1"/>
      <c r="G43" s="1"/>
      <c r="H43" s="2"/>
      <c r="I43" s="2"/>
      <c r="K43" s="2"/>
    </row>
    <row r="44" spans="1:11" x14ac:dyDescent="0.3">
      <c r="A44" s="4"/>
      <c r="F44" s="1"/>
      <c r="G44" s="1"/>
      <c r="H44" s="2"/>
      <c r="I44" s="2"/>
      <c r="J44" s="2"/>
      <c r="K44" s="2"/>
    </row>
    <row r="45" spans="1:11" x14ac:dyDescent="0.3">
      <c r="A45" s="4"/>
      <c r="F45" s="1"/>
      <c r="G45" s="1"/>
      <c r="H45" s="2"/>
      <c r="I45" s="2"/>
      <c r="J45" s="2"/>
      <c r="K45" s="2"/>
    </row>
    <row r="46" spans="1:11" x14ac:dyDescent="0.3">
      <c r="A46" s="4"/>
      <c r="F46" s="1"/>
      <c r="G46" s="1"/>
      <c r="H46" s="2"/>
      <c r="I46" s="2"/>
      <c r="J46" s="2"/>
      <c r="K46" s="2"/>
    </row>
    <row r="47" spans="1:11" x14ac:dyDescent="0.3">
      <c r="A47" s="4"/>
      <c r="F47" s="1"/>
      <c r="G47" s="1"/>
      <c r="H47" s="2"/>
      <c r="I47" s="2"/>
      <c r="J47" s="2"/>
      <c r="K47" s="2"/>
    </row>
    <row r="48" spans="1:11" x14ac:dyDescent="0.3">
      <c r="F48" s="1"/>
      <c r="G48" s="1"/>
    </row>
    <row r="50" spans="3:12" x14ac:dyDescent="0.3">
      <c r="K50" s="2"/>
    </row>
    <row r="51" spans="3:12" x14ac:dyDescent="0.3">
      <c r="C51" s="3"/>
      <c r="F51" s="1"/>
      <c r="G51" s="1"/>
      <c r="I51" s="1"/>
      <c r="K51" s="2"/>
    </row>
    <row r="52" spans="3:12" x14ac:dyDescent="0.3">
      <c r="C52" s="3"/>
      <c r="F52" s="1"/>
      <c r="G52" s="1"/>
      <c r="I52" s="1"/>
    </row>
    <row r="53" spans="3:12" x14ac:dyDescent="0.3">
      <c r="F53" s="1"/>
      <c r="G53" s="1"/>
      <c r="K53" s="1"/>
    </row>
    <row r="54" spans="3:12" x14ac:dyDescent="0.3">
      <c r="C54" s="3"/>
      <c r="F54" s="1"/>
      <c r="G54" s="1"/>
      <c r="I54" s="1"/>
      <c r="K54" s="2"/>
    </row>
    <row r="55" spans="3:12" x14ac:dyDescent="0.3">
      <c r="C55" s="3"/>
      <c r="F55" s="1"/>
      <c r="G55" s="1"/>
      <c r="K55" s="2"/>
    </row>
    <row r="56" spans="3:12" x14ac:dyDescent="0.3">
      <c r="C56" s="3"/>
      <c r="F56" s="1"/>
      <c r="G56" s="1"/>
      <c r="K56" s="2"/>
    </row>
    <row r="57" spans="3:12" x14ac:dyDescent="0.3">
      <c r="K57" s="2"/>
      <c r="L57" s="2"/>
    </row>
    <row r="58" spans="3:12" x14ac:dyDescent="0.3">
      <c r="C58" s="3"/>
      <c r="F58" s="1"/>
      <c r="G58" s="1"/>
      <c r="K58" s="2"/>
    </row>
    <row r="59" spans="3:12" x14ac:dyDescent="0.3">
      <c r="C59" s="3"/>
      <c r="F59" s="1"/>
      <c r="G59" s="1"/>
      <c r="K59" s="2"/>
    </row>
    <row r="60" spans="3:12" x14ac:dyDescent="0.3">
      <c r="F60" s="1"/>
      <c r="G60" s="1"/>
      <c r="H60" s="1"/>
    </row>
    <row r="61" spans="3:12" x14ac:dyDescent="0.3">
      <c r="F61" s="1"/>
      <c r="G61" s="1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3"/>
  <sheetViews>
    <sheetView zoomScaleNormal="100" workbookViewId="0"/>
  </sheetViews>
  <sheetFormatPr defaultColWidth="11.5546875" defaultRowHeight="14.4" x14ac:dyDescent="0.3"/>
  <cols>
    <col min="1" max="1" width="15.5546875" customWidth="1"/>
    <col min="2" max="2" width="14.109375" bestFit="1" customWidth="1"/>
    <col min="4" max="4" width="12.109375" customWidth="1"/>
  </cols>
  <sheetData>
    <row r="1" spans="1:9" x14ac:dyDescent="0.3">
      <c r="A1" t="s">
        <v>26</v>
      </c>
    </row>
    <row r="3" spans="1:9" x14ac:dyDescent="0.3">
      <c r="A3" t="s">
        <v>17</v>
      </c>
    </row>
    <row r="4" spans="1:9" x14ac:dyDescent="0.3">
      <c r="B4" t="s">
        <v>18</v>
      </c>
      <c r="C4" t="s">
        <v>19</v>
      </c>
      <c r="D4" t="s">
        <v>20</v>
      </c>
      <c r="E4" t="s">
        <v>15</v>
      </c>
      <c r="F4" t="s">
        <v>16</v>
      </c>
    </row>
    <row r="5" spans="1:9" x14ac:dyDescent="0.3">
      <c r="A5" t="s">
        <v>21</v>
      </c>
      <c r="B5" s="1">
        <v>90868500000</v>
      </c>
      <c r="C5" s="1">
        <v>101133000000</v>
      </c>
      <c r="D5" s="1">
        <f>AVERAGE(B5:C5)</f>
        <v>96000750000</v>
      </c>
      <c r="E5" s="1">
        <f>AVERAGE(D5:D7)</f>
        <v>103149516666.66667</v>
      </c>
      <c r="F5" s="1">
        <f>STDEV(D5:D7)</f>
        <v>6207520793.4273834</v>
      </c>
      <c r="G5" s="11"/>
      <c r="H5" s="1"/>
      <c r="I5" s="1"/>
    </row>
    <row r="6" spans="1:9" x14ac:dyDescent="0.3">
      <c r="B6" s="1">
        <v>92621600000</v>
      </c>
      <c r="C6" s="1">
        <v>121731000000</v>
      </c>
      <c r="D6" s="1">
        <f t="shared" ref="D6:D10" si="0">AVERAGE(B6:C6)</f>
        <v>107176300000</v>
      </c>
      <c r="G6" s="12"/>
      <c r="I6" s="1"/>
    </row>
    <row r="7" spans="1:9" x14ac:dyDescent="0.3">
      <c r="B7" s="1">
        <v>91506000000</v>
      </c>
      <c r="C7" s="1">
        <v>121037000000</v>
      </c>
      <c r="D7" s="1">
        <f t="shared" si="0"/>
        <v>106271500000</v>
      </c>
      <c r="G7" s="12"/>
      <c r="I7" s="1"/>
    </row>
    <row r="8" spans="1:9" x14ac:dyDescent="0.3">
      <c r="A8" t="s">
        <v>22</v>
      </c>
      <c r="B8" s="1">
        <v>45068200000</v>
      </c>
      <c r="C8" s="1">
        <v>66711200000</v>
      </c>
      <c r="D8" s="1">
        <f t="shared" si="0"/>
        <v>55889700000</v>
      </c>
      <c r="E8" s="1">
        <f>AVERAGE(D8:D10)</f>
        <v>53720183333.333336</v>
      </c>
      <c r="F8" s="1">
        <f>STDEV(D8:D10)</f>
        <v>2998319248.4846129</v>
      </c>
      <c r="G8" s="11"/>
      <c r="I8" s="1"/>
    </row>
    <row r="9" spans="1:9" x14ac:dyDescent="0.3">
      <c r="B9" s="1">
        <v>39891900000</v>
      </c>
      <c r="C9" s="1">
        <v>60705700000</v>
      </c>
      <c r="D9" s="1">
        <f t="shared" si="0"/>
        <v>50298800000</v>
      </c>
      <c r="I9" s="1"/>
    </row>
    <row r="10" spans="1:9" x14ac:dyDescent="0.3">
      <c r="B10" s="1">
        <v>45037500000</v>
      </c>
      <c r="C10" s="1">
        <v>64906600000</v>
      </c>
      <c r="D10" s="1">
        <f t="shared" si="0"/>
        <v>54972050000</v>
      </c>
      <c r="H10" s="1"/>
      <c r="I10" s="1"/>
    </row>
    <row r="11" spans="1:9" x14ac:dyDescent="0.3">
      <c r="H11" s="1"/>
      <c r="I11" s="1"/>
    </row>
    <row r="12" spans="1:9" x14ac:dyDescent="0.3">
      <c r="A12" s="1" t="s">
        <v>23</v>
      </c>
      <c r="B12" s="1"/>
      <c r="C12" s="1"/>
      <c r="D12" s="1"/>
      <c r="E12" s="1"/>
      <c r="F12" s="1"/>
      <c r="H12" s="1"/>
      <c r="I12" s="1"/>
    </row>
    <row r="13" spans="1:9" x14ac:dyDescent="0.3">
      <c r="B13" t="s">
        <v>18</v>
      </c>
      <c r="C13" t="s">
        <v>19</v>
      </c>
      <c r="D13" t="s">
        <v>20</v>
      </c>
      <c r="E13" t="s">
        <v>15</v>
      </c>
      <c r="F13" t="s">
        <v>16</v>
      </c>
      <c r="H13" s="1"/>
      <c r="I13" s="1"/>
    </row>
    <row r="14" spans="1:9" x14ac:dyDescent="0.3">
      <c r="A14" t="s">
        <v>21</v>
      </c>
      <c r="B14" s="1">
        <v>2083946666.6666667</v>
      </c>
      <c r="C14" s="1">
        <v>1976320000</v>
      </c>
      <c r="D14" s="1">
        <f>AVERAGE(B14:C14)</f>
        <v>2030133333.3333335</v>
      </c>
      <c r="E14" s="1">
        <f>AVERAGE(D14:D16)</f>
        <v>1897460444.4444444</v>
      </c>
      <c r="F14" s="1">
        <f>STDEV(D14:D16)</f>
        <v>280574181.26353782</v>
      </c>
      <c r="H14" s="1"/>
    </row>
    <row r="15" spans="1:9" x14ac:dyDescent="0.3">
      <c r="B15" s="1">
        <v>1208456000</v>
      </c>
      <c r="C15" s="1">
        <v>1941853333.3333333</v>
      </c>
      <c r="D15" s="1">
        <f>AVERAGE(B15:C15)</f>
        <v>1575154666.6666665</v>
      </c>
      <c r="H15" s="1"/>
    </row>
    <row r="16" spans="1:9" x14ac:dyDescent="0.3">
      <c r="B16" s="1">
        <v>2188266666.6666665</v>
      </c>
      <c r="C16" s="1">
        <v>1985920000</v>
      </c>
      <c r="D16" s="1">
        <f>AVERAGE(B16:C16)</f>
        <v>2087093333.3333333</v>
      </c>
      <c r="H16" s="1"/>
    </row>
    <row r="17" spans="1:8" x14ac:dyDescent="0.3">
      <c r="A17" t="s">
        <v>22</v>
      </c>
      <c r="B17" s="1">
        <v>859661333.33333337</v>
      </c>
      <c r="C17" s="1">
        <v>849881333.33333337</v>
      </c>
      <c r="D17" s="1">
        <f t="shared" ref="D17:D19" si="1">AVERAGE(B17:C17)</f>
        <v>854771333.33333337</v>
      </c>
      <c r="E17" s="1">
        <f>AVERAGE(D17:D19)</f>
        <v>951136000</v>
      </c>
      <c r="F17" s="1">
        <f>STDEV(D17:D19)</f>
        <v>135868991.08741173</v>
      </c>
      <c r="H17" s="1"/>
    </row>
    <row r="18" spans="1:8" x14ac:dyDescent="0.3">
      <c r="A18" s="1"/>
      <c r="B18" s="1">
        <v>818000000</v>
      </c>
      <c r="C18" s="1">
        <v>966200000</v>
      </c>
      <c r="D18" s="1">
        <f t="shared" si="1"/>
        <v>892100000</v>
      </c>
      <c r="H18" s="1"/>
    </row>
    <row r="19" spans="1:8" x14ac:dyDescent="0.3">
      <c r="A19" s="1"/>
      <c r="B19" s="1">
        <v>1103482666.6666667</v>
      </c>
      <c r="C19" s="1">
        <v>1109590666.6666667</v>
      </c>
      <c r="D19" s="1">
        <f t="shared" si="1"/>
        <v>1106536666.6666667</v>
      </c>
      <c r="F19" s="1"/>
      <c r="G19" s="1"/>
      <c r="H19" s="1"/>
    </row>
    <row r="21" spans="1:8" x14ac:dyDescent="0.3">
      <c r="A21" t="s">
        <v>24</v>
      </c>
    </row>
    <row r="22" spans="1:8" x14ac:dyDescent="0.3">
      <c r="C22" t="s">
        <v>15</v>
      </c>
      <c r="D22" t="s">
        <v>16</v>
      </c>
    </row>
    <row r="23" spans="1:8" x14ac:dyDescent="0.3">
      <c r="A23" t="s">
        <v>21</v>
      </c>
      <c r="B23" s="10">
        <v>11276315.789473681</v>
      </c>
      <c r="C23" s="1">
        <v>14636566.907464741</v>
      </c>
      <c r="D23" s="1">
        <f>STDEV(B23:B25)</f>
        <v>3013310.1598544726</v>
      </c>
    </row>
    <row r="24" spans="1:8" x14ac:dyDescent="0.3">
      <c r="B24" s="10">
        <v>17230769.230769232</v>
      </c>
    </row>
    <row r="25" spans="1:8" x14ac:dyDescent="0.3">
      <c r="B25" s="10">
        <v>15058823.529411765</v>
      </c>
    </row>
    <row r="26" spans="1:8" x14ac:dyDescent="0.3">
      <c r="A26" t="s">
        <v>22</v>
      </c>
      <c r="B26" s="10">
        <v>8410256.41025641</v>
      </c>
      <c r="C26" s="1">
        <f>AVERAGE(B26:B28)</f>
        <v>8661086.1000536028</v>
      </c>
      <c r="D26" s="1">
        <f>STDEV(B26:B28)</f>
        <v>217468.49043111628</v>
      </c>
    </row>
    <row r="27" spans="1:8" x14ac:dyDescent="0.3">
      <c r="B27" s="10">
        <v>8796791.4438502658</v>
      </c>
    </row>
    <row r="28" spans="1:8" x14ac:dyDescent="0.3">
      <c r="B28" s="10">
        <v>8776210.4460541364</v>
      </c>
    </row>
    <row r="30" spans="1:8" x14ac:dyDescent="0.3">
      <c r="D30" s="13"/>
      <c r="G30" s="1"/>
    </row>
    <row r="31" spans="1:8" x14ac:dyDescent="0.3">
      <c r="B31" s="13"/>
      <c r="C31" s="13"/>
      <c r="G31" s="1"/>
    </row>
    <row r="32" spans="1:8" x14ac:dyDescent="0.3">
      <c r="B32" s="7"/>
      <c r="C32" s="7"/>
      <c r="G32" s="1"/>
    </row>
    <row r="33" spans="1:7" x14ac:dyDescent="0.3">
      <c r="B33" s="7"/>
      <c r="C33" s="7"/>
      <c r="G33" s="1"/>
    </row>
    <row r="34" spans="1:7" x14ac:dyDescent="0.3">
      <c r="G34" s="1"/>
    </row>
    <row r="35" spans="1:7" x14ac:dyDescent="0.3">
      <c r="G35" s="1"/>
    </row>
    <row r="36" spans="1:7" x14ac:dyDescent="0.3">
      <c r="G36" s="1"/>
    </row>
    <row r="37" spans="1:7" x14ac:dyDescent="0.3">
      <c r="G37" s="1"/>
    </row>
    <row r="38" spans="1:7" x14ac:dyDescent="0.3">
      <c r="G38" s="1"/>
    </row>
    <row r="39" spans="1:7" x14ac:dyDescent="0.3">
      <c r="G39" s="1"/>
    </row>
    <row r="40" spans="1:7" x14ac:dyDescent="0.3">
      <c r="G40" s="1"/>
    </row>
    <row r="41" spans="1:7" x14ac:dyDescent="0.3">
      <c r="G41" s="1"/>
    </row>
    <row r="42" spans="1:7" x14ac:dyDescent="0.3">
      <c r="G42" s="1"/>
    </row>
    <row r="43" spans="1:7" x14ac:dyDescent="0.3">
      <c r="A43" s="1"/>
      <c r="B43" s="1"/>
      <c r="C43" s="1"/>
      <c r="D43" s="1"/>
      <c r="E43" s="1"/>
      <c r="F43" s="1"/>
      <c r="G43" s="1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"/>
  <sheetViews>
    <sheetView tabSelected="1" workbookViewId="0"/>
  </sheetViews>
  <sheetFormatPr defaultColWidth="11.5546875" defaultRowHeight="14.4" x14ac:dyDescent="0.3"/>
  <cols>
    <col min="2" max="2" width="8.109375" customWidth="1"/>
    <col min="3" max="3" width="14.109375" customWidth="1"/>
    <col min="4" max="4" width="14.33203125" customWidth="1"/>
    <col min="5" max="5" width="17.88671875" customWidth="1"/>
  </cols>
  <sheetData>
    <row r="1" spans="1:7" x14ac:dyDescent="0.3">
      <c r="A1" t="s">
        <v>27</v>
      </c>
    </row>
    <row r="2" spans="1:7" x14ac:dyDescent="0.3">
      <c r="B2" s="8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</row>
    <row r="3" spans="1:7" x14ac:dyDescent="0.3">
      <c r="A3" t="s">
        <v>9</v>
      </c>
      <c r="B3">
        <v>72</v>
      </c>
      <c r="C3">
        <v>191</v>
      </c>
      <c r="D3">
        <v>140</v>
      </c>
      <c r="E3" s="5">
        <f>D3/C3</f>
        <v>0.73298429319371727</v>
      </c>
      <c r="F3" s="9">
        <f>AVERAGE(E3:E5)</f>
        <v>0.71953466524549892</v>
      </c>
      <c r="G3">
        <f>_xlfn.STDEV.S(E3:E5)</f>
        <v>2.3942230338075077E-2</v>
      </c>
    </row>
    <row r="4" spans="1:7" x14ac:dyDescent="0.3">
      <c r="B4">
        <v>73</v>
      </c>
      <c r="C4">
        <v>169</v>
      </c>
      <c r="D4">
        <v>124</v>
      </c>
      <c r="E4" s="5">
        <f t="shared" ref="E4:E8" si="0">D4/C4</f>
        <v>0.73372781065088755</v>
      </c>
    </row>
    <row r="5" spans="1:7" x14ac:dyDescent="0.3">
      <c r="B5">
        <v>76</v>
      </c>
      <c r="C5">
        <v>185</v>
      </c>
      <c r="D5">
        <v>128</v>
      </c>
      <c r="E5" s="5">
        <f t="shared" si="0"/>
        <v>0.69189189189189193</v>
      </c>
    </row>
    <row r="6" spans="1:7" x14ac:dyDescent="0.3">
      <c r="A6" t="s">
        <v>10</v>
      </c>
      <c r="B6">
        <v>51</v>
      </c>
      <c r="C6">
        <v>141</v>
      </c>
      <c r="D6">
        <v>94</v>
      </c>
      <c r="E6" s="5">
        <f t="shared" si="0"/>
        <v>0.66666666666666663</v>
      </c>
      <c r="F6" s="9">
        <f>AVERAGE(E6:E8)</f>
        <v>0.62273313081100978</v>
      </c>
      <c r="G6">
        <f>_xlfn.STDEV.S(E6:E8)</f>
        <v>3.8109664046343687E-2</v>
      </c>
    </row>
    <row r="7" spans="1:7" x14ac:dyDescent="0.3">
      <c r="B7">
        <v>59</v>
      </c>
      <c r="C7">
        <v>142</v>
      </c>
      <c r="D7">
        <v>85</v>
      </c>
      <c r="E7" s="5">
        <f t="shared" si="0"/>
        <v>0.59859154929577463</v>
      </c>
    </row>
    <row r="8" spans="1:7" x14ac:dyDescent="0.3">
      <c r="B8">
        <v>34</v>
      </c>
      <c r="C8">
        <v>68</v>
      </c>
      <c r="D8">
        <v>41</v>
      </c>
      <c r="E8" s="5">
        <f t="shared" si="0"/>
        <v>0.6029411764705882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S3a</vt:lpstr>
      <vt:lpstr>Figure S3b</vt:lpstr>
      <vt:lpstr>Figure S3d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2022-02-21T21:02:36Z</dcterms:modified>
</cp:coreProperties>
</file>