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ng01\Documents\Tufts\Manuscript submission\2021 Vc Microbiome paper\2021 2nd submission elife\For resubmission 2021 Oct\Files for resubmission 2022 Feb\Figs and source data\"/>
    </mc:Choice>
  </mc:AlternateContent>
  <xr:revisionPtr revIDLastSave="0" documentId="13_ncr:1_{1C52B296-8091-43E8-8DB1-BEE8B1727882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1a. Raw and norm abundance" sheetId="9" r:id="rId1"/>
    <sheet name="1b. Vc counts, Pa+ vs Pa-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8" l="1"/>
  <c r="F1" i="9"/>
  <c r="D1" i="9"/>
  <c r="C1" i="9"/>
  <c r="E32" i="8"/>
  <c r="E31" i="8"/>
  <c r="E27" i="8"/>
  <c r="E26" i="8"/>
  <c r="D32" i="8"/>
  <c r="D31" i="8"/>
  <c r="D27" i="8"/>
</calcChain>
</file>

<file path=xl/sharedStrings.xml><?xml version="1.0" encoding="utf-8"?>
<sst xmlns="http://schemas.openxmlformats.org/spreadsheetml/2006/main" count="129" uniqueCount="29">
  <si>
    <t>Infected</t>
  </si>
  <si>
    <t>Infection status</t>
  </si>
  <si>
    <t>Total bacterial OTUs</t>
  </si>
  <si>
    <t>culture positive</t>
  </si>
  <si>
    <t>Relative abundance Vc</t>
  </si>
  <si>
    <t>Relative abundance Pa</t>
  </si>
  <si>
    <t>Pa OTUs</t>
  </si>
  <si>
    <t>Vc OTUs</t>
  </si>
  <si>
    <t>VC infection determination</t>
  </si>
  <si>
    <t>16S positive, seroconversion by vibriocidal titer (4-fold increase in convalescent serum)</t>
  </si>
  <si>
    <t>16S positive, high baseline vibriocidal titer suggestive of current infection</t>
  </si>
  <si>
    <t>16S positive, +diarrhea</t>
  </si>
  <si>
    <t>16S positive, s+diarrhea</t>
  </si>
  <si>
    <t>Study ID</t>
  </si>
  <si>
    <t>Total OTUs in infected persons with Pa:</t>
  </si>
  <si>
    <t>Relative abundance of Vc in infected persons with no Pa:</t>
  </si>
  <si>
    <t>Total OTUs in infected persons with no Pa:</t>
  </si>
  <si>
    <t>Relative abundance of Vc in infected persons with Pa:</t>
  </si>
  <si>
    <t>Infection Status</t>
  </si>
  <si>
    <t>Normalized Vc</t>
  </si>
  <si>
    <t>Normalized Pa</t>
  </si>
  <si>
    <t>Uninfected</t>
  </si>
  <si>
    <t>Data is derived from Midani 2018, Journal of Infectious Diseases</t>
  </si>
  <si>
    <t xml:space="preserve">Mann-Whitney U Test comparison: </t>
  </si>
  <si>
    <t>average</t>
  </si>
  <si>
    <t>Std Dev</t>
  </si>
  <si>
    <t xml:space="preserve">For more information on individuals listed as "infected" who do not have Vc OTUs detected on sequencing, see Stable 2. </t>
  </si>
  <si>
    <t xml:space="preserve">Culture positive: culture of rectal swab grew Vibrio cholerae.  All patients had stool cultures; if no result was listed, culture was negative. </t>
  </si>
  <si>
    <t xml:space="preserve">Seroconversion: vibriocidal titer 4-fold increase, comparing between day 0 and day 7 (see Midani 2018 for more information).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</si>
</sst>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9" fillId="33" borderId="0" xfId="0" applyFont="1" applyFill="1"/>
    <xf numFmtId="0" fontId="19" fillId="33" borderId="0" xfId="0" applyFont="1" applyFill="1" applyAlignment="1">
      <alignment wrapText="1"/>
    </xf>
    <xf numFmtId="0" fontId="19" fillId="34" borderId="0" xfId="0" applyFont="1" applyFill="1" applyAlignment="1">
      <alignment horizontal="right" wrapText="1"/>
    </xf>
    <xf numFmtId="0" fontId="0" fillId="0" borderId="10" xfId="0" applyBorder="1"/>
    <xf numFmtId="0" fontId="0" fillId="0" borderId="0" xfId="0" applyBorder="1"/>
    <xf numFmtId="0" fontId="19" fillId="33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18" fillId="0" borderId="0" xfId="0" applyFont="1" applyFill="1"/>
    <xf numFmtId="0" fontId="18" fillId="0" borderId="10" xfId="0" applyFont="1" applyFill="1" applyBorder="1"/>
    <xf numFmtId="0" fontId="18" fillId="0" borderId="0" xfId="0" applyFont="1" applyFill="1" applyBorder="1"/>
    <xf numFmtId="0" fontId="16" fillId="0" borderId="0" xfId="0" applyFont="1"/>
    <xf numFmtId="0" fontId="19" fillId="33" borderId="0" xfId="0" applyFont="1" applyFill="1" applyAlignment="1">
      <alignment horizontal="left"/>
    </xf>
    <xf numFmtId="0" fontId="0" fillId="0" borderId="11" xfId="0" applyBorder="1"/>
    <xf numFmtId="0" fontId="16" fillId="0" borderId="11" xfId="0" applyFont="1" applyBorder="1"/>
    <xf numFmtId="0" fontId="0" fillId="0" borderId="11" xfId="0" applyBorder="1" applyAlignment="1"/>
    <xf numFmtId="0" fontId="16" fillId="0" borderId="11" xfId="0" applyFont="1" applyBorder="1" applyAlignment="1">
      <alignment wrapText="1"/>
    </xf>
    <xf numFmtId="0" fontId="0" fillId="0" borderId="11" xfId="0" applyBorder="1" applyAlignment="1"/>
    <xf numFmtId="0" fontId="0" fillId="0" borderId="11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D278-79E9-8747-8EC8-29B9EB132490}">
  <dimension ref="A1:G63"/>
  <sheetViews>
    <sheetView topLeftCell="A50" workbookViewId="0">
      <selection activeCell="A64" sqref="A64"/>
    </sheetView>
  </sheetViews>
  <sheetFormatPr defaultColWidth="11.19921875" defaultRowHeight="15.6" x14ac:dyDescent="0.3"/>
  <cols>
    <col min="2" max="2" width="12" customWidth="1"/>
    <col min="3" max="3" width="13.796875" customWidth="1"/>
    <col min="4" max="4" width="10.296875" customWidth="1"/>
    <col min="5" max="5" width="18.5" customWidth="1"/>
    <col min="6" max="6" width="11" customWidth="1"/>
    <col min="7" max="7" width="17.69921875" customWidth="1"/>
  </cols>
  <sheetData>
    <row r="1" spans="1:7" s="1" customFormat="1" ht="49.95" customHeight="1" x14ac:dyDescent="0.4">
      <c r="A1" s="14" t="s">
        <v>13</v>
      </c>
      <c r="B1" s="14" t="s">
        <v>18</v>
      </c>
      <c r="C1" s="14" t="str">
        <f>"Total OTU"</f>
        <v>Total OTU</v>
      </c>
      <c r="D1" s="14" t="str">
        <f>"Vc OTU"</f>
        <v>Vc OTU</v>
      </c>
      <c r="E1" s="14" t="s">
        <v>19</v>
      </c>
      <c r="F1" s="14" t="str">
        <f>"Pa OTU"</f>
        <v>Pa OTU</v>
      </c>
      <c r="G1" s="14" t="s">
        <v>20</v>
      </c>
    </row>
    <row r="2" spans="1:7" x14ac:dyDescent="0.3">
      <c r="A2">
        <v>1</v>
      </c>
      <c r="B2" t="s">
        <v>21</v>
      </c>
      <c r="C2">
        <v>26587</v>
      </c>
      <c r="D2">
        <v>0</v>
      </c>
      <c r="E2">
        <v>0</v>
      </c>
      <c r="F2">
        <v>0</v>
      </c>
      <c r="G2">
        <v>0</v>
      </c>
    </row>
    <row r="3" spans="1:7" x14ac:dyDescent="0.3">
      <c r="A3">
        <v>2</v>
      </c>
      <c r="B3" t="s">
        <v>21</v>
      </c>
      <c r="C3">
        <v>38346</v>
      </c>
      <c r="D3">
        <v>0</v>
      </c>
      <c r="E3">
        <v>0</v>
      </c>
      <c r="F3">
        <v>0</v>
      </c>
      <c r="G3">
        <v>0</v>
      </c>
    </row>
    <row r="4" spans="1:7" x14ac:dyDescent="0.3">
      <c r="A4">
        <v>3</v>
      </c>
      <c r="B4" t="s">
        <v>21</v>
      </c>
      <c r="C4">
        <v>27032</v>
      </c>
      <c r="D4">
        <v>0</v>
      </c>
      <c r="E4">
        <v>0</v>
      </c>
      <c r="F4">
        <v>0</v>
      </c>
      <c r="G4">
        <v>0</v>
      </c>
    </row>
    <row r="5" spans="1:7" x14ac:dyDescent="0.3">
      <c r="A5">
        <v>4</v>
      </c>
      <c r="B5" t="s">
        <v>21</v>
      </c>
      <c r="C5">
        <v>33296</v>
      </c>
      <c r="D5">
        <v>0</v>
      </c>
      <c r="E5">
        <v>0</v>
      </c>
      <c r="F5">
        <v>0</v>
      </c>
      <c r="G5">
        <v>0</v>
      </c>
    </row>
    <row r="6" spans="1:7" x14ac:dyDescent="0.3">
      <c r="A6">
        <v>5</v>
      </c>
      <c r="B6" t="s">
        <v>21</v>
      </c>
      <c r="C6">
        <v>37287</v>
      </c>
      <c r="D6">
        <v>0</v>
      </c>
      <c r="E6">
        <v>0</v>
      </c>
      <c r="F6">
        <v>0</v>
      </c>
      <c r="G6">
        <v>0</v>
      </c>
    </row>
    <row r="7" spans="1:7" x14ac:dyDescent="0.3">
      <c r="A7">
        <v>6</v>
      </c>
      <c r="B7" t="s">
        <v>21</v>
      </c>
      <c r="C7">
        <v>33106</v>
      </c>
      <c r="D7">
        <v>0</v>
      </c>
      <c r="E7">
        <v>0</v>
      </c>
      <c r="F7">
        <v>0</v>
      </c>
      <c r="G7">
        <v>0</v>
      </c>
    </row>
    <row r="8" spans="1:7" x14ac:dyDescent="0.3">
      <c r="A8">
        <v>7</v>
      </c>
      <c r="B8" t="s">
        <v>21</v>
      </c>
      <c r="C8">
        <v>34077</v>
      </c>
      <c r="D8">
        <v>0</v>
      </c>
      <c r="E8">
        <v>0</v>
      </c>
      <c r="F8">
        <v>0</v>
      </c>
      <c r="G8">
        <v>0</v>
      </c>
    </row>
    <row r="9" spans="1:7" x14ac:dyDescent="0.3">
      <c r="A9">
        <v>8</v>
      </c>
      <c r="B9" t="s">
        <v>21</v>
      </c>
      <c r="C9">
        <v>28615</v>
      </c>
      <c r="D9">
        <v>0</v>
      </c>
      <c r="E9">
        <v>0</v>
      </c>
      <c r="F9">
        <v>0</v>
      </c>
      <c r="G9">
        <v>0</v>
      </c>
    </row>
    <row r="10" spans="1:7" x14ac:dyDescent="0.3">
      <c r="A10">
        <v>9</v>
      </c>
      <c r="B10" t="s">
        <v>21</v>
      </c>
      <c r="C10">
        <v>39261</v>
      </c>
      <c r="D10">
        <v>0</v>
      </c>
      <c r="E10">
        <v>0</v>
      </c>
      <c r="F10">
        <v>0</v>
      </c>
      <c r="G10">
        <v>0</v>
      </c>
    </row>
    <row r="11" spans="1:7" x14ac:dyDescent="0.3">
      <c r="A11">
        <v>10</v>
      </c>
      <c r="B11" t="s">
        <v>21</v>
      </c>
      <c r="C11">
        <v>23315</v>
      </c>
      <c r="D11">
        <v>0</v>
      </c>
      <c r="E11">
        <v>0</v>
      </c>
      <c r="F11">
        <v>0</v>
      </c>
      <c r="G11">
        <v>0</v>
      </c>
    </row>
    <row r="12" spans="1:7" x14ac:dyDescent="0.3">
      <c r="A12">
        <v>11</v>
      </c>
      <c r="B12" t="s">
        <v>21</v>
      </c>
      <c r="C12">
        <v>36807</v>
      </c>
      <c r="D12">
        <v>0</v>
      </c>
      <c r="E12">
        <v>0</v>
      </c>
      <c r="F12">
        <v>0</v>
      </c>
      <c r="G12">
        <v>0</v>
      </c>
    </row>
    <row r="13" spans="1:7" x14ac:dyDescent="0.3">
      <c r="A13">
        <v>12</v>
      </c>
      <c r="B13" t="s">
        <v>21</v>
      </c>
      <c r="C13">
        <v>58454</v>
      </c>
      <c r="D13">
        <v>0</v>
      </c>
      <c r="E13">
        <v>0</v>
      </c>
      <c r="F13">
        <v>0</v>
      </c>
      <c r="G13">
        <v>0</v>
      </c>
    </row>
    <row r="14" spans="1:7" x14ac:dyDescent="0.3">
      <c r="A14">
        <v>13</v>
      </c>
      <c r="B14" t="s">
        <v>21</v>
      </c>
      <c r="C14">
        <v>32291</v>
      </c>
      <c r="D14">
        <v>0</v>
      </c>
      <c r="E14">
        <v>0</v>
      </c>
      <c r="F14">
        <v>0</v>
      </c>
      <c r="G14">
        <v>0</v>
      </c>
    </row>
    <row r="15" spans="1:7" x14ac:dyDescent="0.3">
      <c r="A15">
        <v>14</v>
      </c>
      <c r="B15" t="s">
        <v>21</v>
      </c>
      <c r="C15">
        <v>36605</v>
      </c>
      <c r="D15">
        <v>0</v>
      </c>
      <c r="E15">
        <v>0</v>
      </c>
      <c r="F15">
        <v>2</v>
      </c>
      <c r="G15">
        <v>5.4637344625051219E-5</v>
      </c>
    </row>
    <row r="16" spans="1:7" x14ac:dyDescent="0.3">
      <c r="A16">
        <v>15</v>
      </c>
      <c r="B16" t="s">
        <v>21</v>
      </c>
      <c r="C16">
        <v>46117</v>
      </c>
      <c r="D16">
        <v>0</v>
      </c>
      <c r="E16">
        <v>0</v>
      </c>
      <c r="F16">
        <v>0</v>
      </c>
      <c r="G16">
        <v>0</v>
      </c>
    </row>
    <row r="17" spans="1:7" x14ac:dyDescent="0.3">
      <c r="A17">
        <v>16</v>
      </c>
      <c r="B17" t="s">
        <v>21</v>
      </c>
      <c r="C17">
        <v>24020</v>
      </c>
      <c r="D17">
        <v>0</v>
      </c>
      <c r="E17">
        <v>0</v>
      </c>
      <c r="F17">
        <v>0</v>
      </c>
      <c r="G17">
        <v>0</v>
      </c>
    </row>
    <row r="18" spans="1:7" x14ac:dyDescent="0.3">
      <c r="A18">
        <v>17</v>
      </c>
      <c r="B18" t="s">
        <v>21</v>
      </c>
      <c r="C18">
        <v>26032</v>
      </c>
      <c r="D18">
        <v>0</v>
      </c>
      <c r="E18">
        <v>0</v>
      </c>
      <c r="F18">
        <v>0</v>
      </c>
      <c r="G18">
        <v>0</v>
      </c>
    </row>
    <row r="19" spans="1:7" x14ac:dyDescent="0.3">
      <c r="A19">
        <v>18</v>
      </c>
      <c r="B19" t="s">
        <v>21</v>
      </c>
      <c r="C19">
        <v>31732</v>
      </c>
      <c r="D19">
        <v>0</v>
      </c>
      <c r="E19">
        <v>0</v>
      </c>
      <c r="F19">
        <v>0</v>
      </c>
      <c r="G19">
        <v>0</v>
      </c>
    </row>
    <row r="20" spans="1:7" x14ac:dyDescent="0.3">
      <c r="A20">
        <v>19</v>
      </c>
      <c r="B20" t="s">
        <v>21</v>
      </c>
      <c r="C20">
        <v>41599</v>
      </c>
      <c r="D20">
        <v>0</v>
      </c>
      <c r="E20">
        <v>0</v>
      </c>
      <c r="F20">
        <v>0</v>
      </c>
      <c r="G20">
        <v>0</v>
      </c>
    </row>
    <row r="21" spans="1:7" x14ac:dyDescent="0.3">
      <c r="A21">
        <v>20</v>
      </c>
      <c r="B21" t="s">
        <v>21</v>
      </c>
      <c r="C21">
        <v>37351</v>
      </c>
      <c r="D21">
        <v>0</v>
      </c>
      <c r="E21">
        <v>0</v>
      </c>
      <c r="F21">
        <v>0</v>
      </c>
      <c r="G21">
        <v>0</v>
      </c>
    </row>
    <row r="22" spans="1:7" x14ac:dyDescent="0.3">
      <c r="A22">
        <v>21</v>
      </c>
      <c r="B22" t="s">
        <v>21</v>
      </c>
      <c r="C22">
        <v>29830</v>
      </c>
      <c r="D22">
        <v>0</v>
      </c>
      <c r="E22">
        <v>0</v>
      </c>
      <c r="F22">
        <v>0</v>
      </c>
      <c r="G22">
        <v>0</v>
      </c>
    </row>
    <row r="23" spans="1:7" x14ac:dyDescent="0.3">
      <c r="A23">
        <v>22</v>
      </c>
      <c r="B23" t="s">
        <v>21</v>
      </c>
      <c r="C23">
        <v>30765</v>
      </c>
      <c r="D23">
        <v>0</v>
      </c>
      <c r="E23">
        <v>0</v>
      </c>
      <c r="F23">
        <v>0</v>
      </c>
      <c r="G23">
        <v>0</v>
      </c>
    </row>
    <row r="24" spans="1:7" x14ac:dyDescent="0.3">
      <c r="A24">
        <v>23</v>
      </c>
      <c r="B24" t="s">
        <v>21</v>
      </c>
      <c r="C24">
        <v>34847</v>
      </c>
      <c r="D24">
        <v>0</v>
      </c>
      <c r="E24">
        <v>0</v>
      </c>
      <c r="F24">
        <v>0</v>
      </c>
      <c r="G24">
        <v>0</v>
      </c>
    </row>
    <row r="25" spans="1:7" x14ac:dyDescent="0.3">
      <c r="A25">
        <v>24</v>
      </c>
      <c r="B25" t="s">
        <v>21</v>
      </c>
      <c r="C25">
        <v>32504</v>
      </c>
      <c r="D25">
        <v>0</v>
      </c>
      <c r="E25">
        <v>0</v>
      </c>
      <c r="F25">
        <v>0</v>
      </c>
      <c r="G25">
        <v>0</v>
      </c>
    </row>
    <row r="26" spans="1:7" x14ac:dyDescent="0.3">
      <c r="A26">
        <v>25</v>
      </c>
      <c r="B26" t="s">
        <v>21</v>
      </c>
      <c r="C26">
        <v>41196</v>
      </c>
      <c r="D26">
        <v>0</v>
      </c>
      <c r="E26">
        <v>0</v>
      </c>
      <c r="F26">
        <v>0</v>
      </c>
      <c r="G26">
        <v>0</v>
      </c>
    </row>
    <row r="27" spans="1:7" x14ac:dyDescent="0.3">
      <c r="A27">
        <v>26</v>
      </c>
      <c r="B27" t="s">
        <v>21</v>
      </c>
      <c r="C27">
        <v>26825</v>
      </c>
      <c r="D27">
        <v>0</v>
      </c>
      <c r="E27">
        <v>0</v>
      </c>
      <c r="F27">
        <v>0</v>
      </c>
      <c r="G27">
        <v>0</v>
      </c>
    </row>
    <row r="28" spans="1:7" x14ac:dyDescent="0.3">
      <c r="A28">
        <v>27</v>
      </c>
      <c r="B28" t="s">
        <v>21</v>
      </c>
      <c r="C28">
        <v>31193</v>
      </c>
      <c r="D28">
        <v>0</v>
      </c>
      <c r="E28">
        <v>0</v>
      </c>
      <c r="F28">
        <v>0</v>
      </c>
      <c r="G28">
        <v>0</v>
      </c>
    </row>
    <row r="29" spans="1:7" x14ac:dyDescent="0.3">
      <c r="A29">
        <v>28</v>
      </c>
      <c r="B29" t="s">
        <v>21</v>
      </c>
      <c r="C29">
        <v>34064</v>
      </c>
      <c r="D29">
        <v>0</v>
      </c>
      <c r="E29">
        <v>0</v>
      </c>
      <c r="F29">
        <v>0</v>
      </c>
      <c r="G29">
        <v>0</v>
      </c>
    </row>
    <row r="30" spans="1:7" x14ac:dyDescent="0.3">
      <c r="A30">
        <v>29</v>
      </c>
      <c r="B30" t="s">
        <v>21</v>
      </c>
      <c r="C30">
        <v>18260</v>
      </c>
      <c r="D30">
        <v>0</v>
      </c>
      <c r="E30">
        <v>0</v>
      </c>
      <c r="F30">
        <v>0</v>
      </c>
      <c r="G30">
        <v>0</v>
      </c>
    </row>
    <row r="31" spans="1:7" x14ac:dyDescent="0.3">
      <c r="A31">
        <v>30</v>
      </c>
      <c r="B31" t="s">
        <v>21</v>
      </c>
      <c r="C31">
        <v>31794</v>
      </c>
      <c r="D31">
        <v>0</v>
      </c>
      <c r="E31">
        <v>0</v>
      </c>
      <c r="F31">
        <v>0</v>
      </c>
      <c r="G31">
        <v>0</v>
      </c>
    </row>
    <row r="32" spans="1:7" x14ac:dyDescent="0.3">
      <c r="A32">
        <v>31</v>
      </c>
      <c r="B32" t="s">
        <v>21</v>
      </c>
      <c r="C32">
        <v>28331</v>
      </c>
      <c r="D32">
        <v>0</v>
      </c>
      <c r="E32">
        <v>0</v>
      </c>
      <c r="F32">
        <v>0</v>
      </c>
      <c r="G32">
        <v>0</v>
      </c>
    </row>
    <row r="33" spans="1:7" x14ac:dyDescent="0.3">
      <c r="A33">
        <v>32</v>
      </c>
      <c r="B33" t="s">
        <v>21</v>
      </c>
      <c r="C33">
        <v>28192</v>
      </c>
      <c r="D33">
        <v>0</v>
      </c>
      <c r="E33">
        <v>0</v>
      </c>
      <c r="F33">
        <v>0</v>
      </c>
      <c r="G33">
        <v>0</v>
      </c>
    </row>
    <row r="34" spans="1:7" x14ac:dyDescent="0.3">
      <c r="A34">
        <v>33</v>
      </c>
      <c r="B34" t="s">
        <v>21</v>
      </c>
      <c r="C34">
        <v>37588</v>
      </c>
      <c r="D34">
        <v>0</v>
      </c>
      <c r="E34">
        <v>0</v>
      </c>
      <c r="F34">
        <v>1</v>
      </c>
      <c r="G34">
        <v>2.6604235394274769E-5</v>
      </c>
    </row>
    <row r="35" spans="1:7" x14ac:dyDescent="0.3">
      <c r="A35">
        <v>34</v>
      </c>
      <c r="B35" t="s">
        <v>21</v>
      </c>
      <c r="C35">
        <v>28496</v>
      </c>
      <c r="D35">
        <v>0</v>
      </c>
      <c r="E35">
        <v>0</v>
      </c>
      <c r="F35">
        <v>0</v>
      </c>
      <c r="G35">
        <v>0</v>
      </c>
    </row>
    <row r="36" spans="1:7" x14ac:dyDescent="0.3">
      <c r="A36">
        <v>35</v>
      </c>
      <c r="B36" t="s">
        <v>21</v>
      </c>
      <c r="C36">
        <v>37682</v>
      </c>
      <c r="D36">
        <v>0</v>
      </c>
      <c r="E36">
        <v>0</v>
      </c>
      <c r="F36">
        <v>0</v>
      </c>
      <c r="G36">
        <v>0</v>
      </c>
    </row>
    <row r="37" spans="1:7" x14ac:dyDescent="0.3">
      <c r="A37">
        <v>36</v>
      </c>
      <c r="B37" t="s">
        <v>21</v>
      </c>
      <c r="C37">
        <v>30281</v>
      </c>
      <c r="D37">
        <v>0</v>
      </c>
      <c r="E37">
        <v>0</v>
      </c>
      <c r="F37">
        <v>0</v>
      </c>
      <c r="G37">
        <v>0</v>
      </c>
    </row>
    <row r="38" spans="1:7" x14ac:dyDescent="0.3">
      <c r="A38">
        <v>1</v>
      </c>
      <c r="B38" t="s">
        <v>0</v>
      </c>
      <c r="C38">
        <v>25070</v>
      </c>
      <c r="D38">
        <v>0</v>
      </c>
      <c r="E38">
        <v>0</v>
      </c>
      <c r="F38">
        <v>0</v>
      </c>
      <c r="G38">
        <v>0</v>
      </c>
    </row>
    <row r="39" spans="1:7" x14ac:dyDescent="0.3">
      <c r="A39">
        <v>2</v>
      </c>
      <c r="B39" t="s">
        <v>0</v>
      </c>
      <c r="C39">
        <v>41062</v>
      </c>
      <c r="D39">
        <v>1</v>
      </c>
      <c r="E39">
        <v>2.43534167843748E-5</v>
      </c>
      <c r="F39">
        <v>0</v>
      </c>
      <c r="G39">
        <v>0</v>
      </c>
    </row>
    <row r="40" spans="1:7" x14ac:dyDescent="0.3">
      <c r="A40">
        <v>3</v>
      </c>
      <c r="B40" t="s">
        <v>0</v>
      </c>
      <c r="C40">
        <v>30277</v>
      </c>
      <c r="D40">
        <v>0</v>
      </c>
      <c r="E40">
        <v>0</v>
      </c>
      <c r="F40">
        <v>0</v>
      </c>
      <c r="G40">
        <v>0</v>
      </c>
    </row>
    <row r="41" spans="1:7" x14ac:dyDescent="0.3">
      <c r="A41">
        <v>4</v>
      </c>
      <c r="B41" t="s">
        <v>0</v>
      </c>
      <c r="C41">
        <v>56492</v>
      </c>
      <c r="D41">
        <v>4</v>
      </c>
      <c r="E41">
        <v>7.0806485874106071E-5</v>
      </c>
      <c r="F41">
        <v>0</v>
      </c>
      <c r="G41">
        <v>0</v>
      </c>
    </row>
    <row r="42" spans="1:7" x14ac:dyDescent="0.3">
      <c r="A42">
        <v>5</v>
      </c>
      <c r="B42" t="s">
        <v>0</v>
      </c>
      <c r="C42">
        <v>41762</v>
      </c>
      <c r="D42">
        <v>10</v>
      </c>
      <c r="E42">
        <v>2.3945213351850964E-4</v>
      </c>
      <c r="F42">
        <v>0</v>
      </c>
      <c r="G42">
        <v>0</v>
      </c>
    </row>
    <row r="43" spans="1:7" x14ac:dyDescent="0.3">
      <c r="A43">
        <v>6</v>
      </c>
      <c r="B43" t="s">
        <v>0</v>
      </c>
      <c r="C43">
        <v>33675</v>
      </c>
      <c r="D43">
        <v>1</v>
      </c>
      <c r="E43">
        <v>2.9695619896065329E-5</v>
      </c>
      <c r="F43">
        <v>0</v>
      </c>
      <c r="G43">
        <v>0</v>
      </c>
    </row>
    <row r="44" spans="1:7" x14ac:dyDescent="0.3">
      <c r="A44">
        <v>7</v>
      </c>
      <c r="B44" t="s">
        <v>0</v>
      </c>
      <c r="C44">
        <v>40435</v>
      </c>
      <c r="D44">
        <v>40</v>
      </c>
      <c r="E44">
        <v>9.8924199332261651E-4</v>
      </c>
      <c r="F44">
        <v>0</v>
      </c>
      <c r="G44">
        <v>0</v>
      </c>
    </row>
    <row r="45" spans="1:7" x14ac:dyDescent="0.3">
      <c r="A45">
        <v>8</v>
      </c>
      <c r="B45" t="s">
        <v>0</v>
      </c>
      <c r="C45">
        <v>29672</v>
      </c>
      <c r="D45">
        <v>1</v>
      </c>
      <c r="E45">
        <v>3.3701806416823944E-5</v>
      </c>
      <c r="F45">
        <v>0</v>
      </c>
      <c r="G45">
        <v>0</v>
      </c>
    </row>
    <row r="46" spans="1:7" x14ac:dyDescent="0.3">
      <c r="A46">
        <v>9</v>
      </c>
      <c r="B46" t="s">
        <v>0</v>
      </c>
      <c r="C46">
        <v>36973</v>
      </c>
      <c r="D46">
        <v>3181</v>
      </c>
      <c r="E46">
        <v>8.6035755821815926E-2</v>
      </c>
      <c r="F46">
        <v>0</v>
      </c>
      <c r="G46">
        <v>0</v>
      </c>
    </row>
    <row r="47" spans="1:7" x14ac:dyDescent="0.3">
      <c r="A47">
        <v>10</v>
      </c>
      <c r="B47" t="s">
        <v>0</v>
      </c>
      <c r="C47">
        <v>34083</v>
      </c>
      <c r="D47">
        <v>16</v>
      </c>
      <c r="E47">
        <v>4.6944224393392599E-4</v>
      </c>
      <c r="F47">
        <v>0</v>
      </c>
      <c r="G47">
        <v>0</v>
      </c>
    </row>
    <row r="48" spans="1:7" x14ac:dyDescent="0.3">
      <c r="A48">
        <v>11</v>
      </c>
      <c r="B48" t="s">
        <v>0</v>
      </c>
      <c r="C48">
        <v>82312</v>
      </c>
      <c r="D48">
        <v>0</v>
      </c>
      <c r="E48">
        <v>0</v>
      </c>
      <c r="F48">
        <v>0</v>
      </c>
      <c r="G48">
        <v>0</v>
      </c>
    </row>
    <row r="49" spans="1:7" x14ac:dyDescent="0.3">
      <c r="A49">
        <v>12</v>
      </c>
      <c r="B49" t="s">
        <v>0</v>
      </c>
      <c r="C49">
        <v>25956</v>
      </c>
      <c r="D49">
        <v>0</v>
      </c>
      <c r="E49">
        <v>0</v>
      </c>
      <c r="F49">
        <v>0</v>
      </c>
      <c r="G49">
        <v>0</v>
      </c>
    </row>
    <row r="50" spans="1:7" x14ac:dyDescent="0.3">
      <c r="A50">
        <v>13</v>
      </c>
      <c r="B50" t="s">
        <v>0</v>
      </c>
      <c r="C50">
        <v>33671</v>
      </c>
      <c r="D50">
        <v>0</v>
      </c>
      <c r="E50">
        <v>0</v>
      </c>
      <c r="F50">
        <v>0</v>
      </c>
      <c r="G50">
        <v>0</v>
      </c>
    </row>
    <row r="51" spans="1:7" x14ac:dyDescent="0.3">
      <c r="A51">
        <v>14</v>
      </c>
      <c r="B51" t="s">
        <v>0</v>
      </c>
      <c r="C51">
        <v>34245</v>
      </c>
      <c r="D51">
        <v>1</v>
      </c>
      <c r="E51">
        <v>2.9201343261790042E-5</v>
      </c>
      <c r="F51">
        <v>0</v>
      </c>
      <c r="G51">
        <v>0</v>
      </c>
    </row>
    <row r="52" spans="1:7" x14ac:dyDescent="0.3">
      <c r="A52">
        <v>15</v>
      </c>
      <c r="B52" t="s">
        <v>0</v>
      </c>
      <c r="C52">
        <v>24692</v>
      </c>
      <c r="D52">
        <v>0</v>
      </c>
      <c r="E52">
        <v>0</v>
      </c>
      <c r="F52">
        <v>0</v>
      </c>
      <c r="G52">
        <v>0</v>
      </c>
    </row>
    <row r="53" spans="1:7" x14ac:dyDescent="0.3">
      <c r="A53">
        <v>16</v>
      </c>
      <c r="B53" t="s">
        <v>0</v>
      </c>
      <c r="C53">
        <v>43543</v>
      </c>
      <c r="D53">
        <v>0</v>
      </c>
      <c r="E53">
        <v>0</v>
      </c>
      <c r="F53">
        <v>0</v>
      </c>
      <c r="G53">
        <v>0</v>
      </c>
    </row>
    <row r="54" spans="1:7" x14ac:dyDescent="0.3">
      <c r="A54">
        <v>17</v>
      </c>
      <c r="B54" t="s">
        <v>0</v>
      </c>
      <c r="C54">
        <v>40038</v>
      </c>
      <c r="D54">
        <v>5</v>
      </c>
      <c r="E54">
        <v>1.2488136270542984E-4</v>
      </c>
      <c r="F54">
        <v>16</v>
      </c>
      <c r="G54">
        <v>3.9962036065737549E-4</v>
      </c>
    </row>
    <row r="55" spans="1:7" x14ac:dyDescent="0.3">
      <c r="A55">
        <v>18</v>
      </c>
      <c r="B55" t="s">
        <v>0</v>
      </c>
      <c r="C55">
        <v>36332</v>
      </c>
      <c r="D55">
        <v>1</v>
      </c>
      <c r="E55">
        <v>2.7523945832874601E-5</v>
      </c>
      <c r="F55">
        <v>1</v>
      </c>
      <c r="G55">
        <v>2.7523945832874601E-5</v>
      </c>
    </row>
    <row r="56" spans="1:7" x14ac:dyDescent="0.3">
      <c r="A56">
        <v>19</v>
      </c>
      <c r="B56" t="s">
        <v>0</v>
      </c>
      <c r="C56">
        <v>31760</v>
      </c>
      <c r="D56">
        <v>2</v>
      </c>
      <c r="E56">
        <v>6.2972292191435767E-5</v>
      </c>
      <c r="F56">
        <v>2</v>
      </c>
      <c r="G56">
        <v>6.2972292191435767E-5</v>
      </c>
    </row>
    <row r="57" spans="1:7" x14ac:dyDescent="0.3">
      <c r="A57">
        <v>20</v>
      </c>
      <c r="B57" t="s">
        <v>0</v>
      </c>
      <c r="C57">
        <v>38155</v>
      </c>
      <c r="D57">
        <v>3982</v>
      </c>
      <c r="E57">
        <v>0.10436377932118988</v>
      </c>
      <c r="F57">
        <v>1</v>
      </c>
      <c r="G57">
        <v>2.620888481195125E-5</v>
      </c>
    </row>
    <row r="58" spans="1:7" x14ac:dyDescent="0.3">
      <c r="A58">
        <v>21</v>
      </c>
      <c r="B58" t="s">
        <v>0</v>
      </c>
      <c r="C58">
        <v>35856</v>
      </c>
      <c r="D58">
        <v>1</v>
      </c>
      <c r="E58">
        <v>2.788933511825078E-5</v>
      </c>
      <c r="F58">
        <v>3</v>
      </c>
      <c r="G58">
        <v>8.366800535475234E-5</v>
      </c>
    </row>
    <row r="59" spans="1:7" x14ac:dyDescent="0.3">
      <c r="A59">
        <v>22</v>
      </c>
      <c r="B59" t="s">
        <v>0</v>
      </c>
      <c r="C59">
        <v>37897</v>
      </c>
      <c r="D59">
        <v>17</v>
      </c>
      <c r="E59">
        <v>4.4858432065862734E-4</v>
      </c>
      <c r="F59">
        <v>4</v>
      </c>
      <c r="G59">
        <v>1.0554925191967702E-4</v>
      </c>
    </row>
    <row r="62" spans="1:7" x14ac:dyDescent="0.3">
      <c r="A62" s="13" t="s">
        <v>22</v>
      </c>
    </row>
    <row r="63" spans="1:7" x14ac:dyDescent="0.3">
      <c r="A63" s="13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BAC5-9609-B441-AD15-710DC15F0808}">
  <dimension ref="A1:H37"/>
  <sheetViews>
    <sheetView tabSelected="1" topLeftCell="A19" workbookViewId="0">
      <selection activeCell="A38" sqref="A38"/>
    </sheetView>
  </sheetViews>
  <sheetFormatPr defaultColWidth="11.19921875" defaultRowHeight="15.6" x14ac:dyDescent="0.3"/>
  <cols>
    <col min="3" max="3" width="75.09765625" bestFit="1" customWidth="1"/>
    <col min="7" max="7" width="15.69921875" customWidth="1"/>
    <col min="8" max="8" width="14.796875" customWidth="1"/>
  </cols>
  <sheetData>
    <row r="1" spans="1:8" s="1" customFormat="1" ht="67.95" customHeight="1" thickBot="1" x14ac:dyDescent="0.45">
      <c r="A1" s="6" t="s">
        <v>13</v>
      </c>
      <c r="B1" s="2" t="s">
        <v>1</v>
      </c>
      <c r="C1" s="2" t="s">
        <v>8</v>
      </c>
      <c r="D1" s="3" t="s">
        <v>7</v>
      </c>
      <c r="E1" s="2" t="s">
        <v>6</v>
      </c>
      <c r="F1" s="2" t="s">
        <v>2</v>
      </c>
      <c r="G1" s="2" t="s">
        <v>4</v>
      </c>
      <c r="H1" s="2" t="s">
        <v>5</v>
      </c>
    </row>
    <row r="2" spans="1:8" x14ac:dyDescent="0.3">
      <c r="A2" s="8">
        <v>1</v>
      </c>
      <c r="B2" s="4" t="s">
        <v>0</v>
      </c>
      <c r="C2" s="4" t="s">
        <v>3</v>
      </c>
      <c r="D2" s="11">
        <v>0</v>
      </c>
      <c r="E2" s="4">
        <v>0</v>
      </c>
      <c r="F2" s="4">
        <v>25070</v>
      </c>
      <c r="G2" s="4">
        <v>0</v>
      </c>
      <c r="H2" s="4">
        <v>0</v>
      </c>
    </row>
    <row r="3" spans="1:8" x14ac:dyDescent="0.3">
      <c r="A3" s="9">
        <v>2</v>
      </c>
      <c r="B3" s="5" t="s">
        <v>0</v>
      </c>
      <c r="C3" s="5" t="s">
        <v>9</v>
      </c>
      <c r="D3" s="12">
        <v>1</v>
      </c>
      <c r="E3" s="5">
        <v>0</v>
      </c>
      <c r="F3" s="5">
        <v>41062</v>
      </c>
      <c r="G3" s="5">
        <v>2.4353416784374847E-5</v>
      </c>
      <c r="H3" s="5">
        <v>0</v>
      </c>
    </row>
    <row r="4" spans="1:8" x14ac:dyDescent="0.3">
      <c r="A4" s="9">
        <v>3</v>
      </c>
      <c r="B4" s="5" t="s">
        <v>0</v>
      </c>
      <c r="C4" s="5" t="s">
        <v>3</v>
      </c>
      <c r="D4" s="12">
        <v>0</v>
      </c>
      <c r="E4" s="5">
        <v>0</v>
      </c>
      <c r="F4" s="5">
        <v>30277</v>
      </c>
      <c r="G4" s="5">
        <v>0</v>
      </c>
      <c r="H4" s="5">
        <v>0</v>
      </c>
    </row>
    <row r="5" spans="1:8" x14ac:dyDescent="0.3">
      <c r="A5" s="7">
        <v>4</v>
      </c>
      <c r="B5" t="s">
        <v>0</v>
      </c>
      <c r="C5" t="s">
        <v>12</v>
      </c>
      <c r="D5" s="10">
        <v>4</v>
      </c>
      <c r="E5">
        <v>0</v>
      </c>
      <c r="F5">
        <v>56492</v>
      </c>
      <c r="G5">
        <v>7.0806485874106071E-5</v>
      </c>
      <c r="H5">
        <v>0</v>
      </c>
    </row>
    <row r="6" spans="1:8" x14ac:dyDescent="0.3">
      <c r="A6" s="7">
        <v>5</v>
      </c>
      <c r="B6" t="s">
        <v>0</v>
      </c>
      <c r="C6" t="s">
        <v>9</v>
      </c>
      <c r="D6" s="10">
        <v>10</v>
      </c>
      <c r="E6">
        <v>0</v>
      </c>
      <c r="F6">
        <v>41762</v>
      </c>
      <c r="G6">
        <v>2.3945213351850964E-4</v>
      </c>
      <c r="H6">
        <v>0</v>
      </c>
    </row>
    <row r="7" spans="1:8" x14ac:dyDescent="0.3">
      <c r="A7" s="7">
        <v>6</v>
      </c>
      <c r="B7" t="s">
        <v>0</v>
      </c>
      <c r="C7" t="s">
        <v>3</v>
      </c>
      <c r="D7" s="10">
        <v>1</v>
      </c>
      <c r="E7">
        <v>0</v>
      </c>
      <c r="F7">
        <v>33675</v>
      </c>
      <c r="G7">
        <v>2.9695619896065329E-5</v>
      </c>
      <c r="H7">
        <v>0</v>
      </c>
    </row>
    <row r="8" spans="1:8" x14ac:dyDescent="0.3">
      <c r="A8" s="7">
        <v>7</v>
      </c>
      <c r="B8" t="s">
        <v>0</v>
      </c>
      <c r="C8" t="s">
        <v>11</v>
      </c>
      <c r="D8" s="10">
        <v>40</v>
      </c>
      <c r="E8">
        <v>0</v>
      </c>
      <c r="F8">
        <v>40435</v>
      </c>
      <c r="G8">
        <v>9.8924199332261651E-4</v>
      </c>
      <c r="H8">
        <v>0</v>
      </c>
    </row>
    <row r="9" spans="1:8" x14ac:dyDescent="0.3">
      <c r="A9" s="7">
        <v>8</v>
      </c>
      <c r="B9" t="s">
        <v>0</v>
      </c>
      <c r="C9" t="s">
        <v>10</v>
      </c>
      <c r="D9" s="10">
        <v>1</v>
      </c>
      <c r="E9">
        <v>0</v>
      </c>
      <c r="F9">
        <v>29672</v>
      </c>
      <c r="G9">
        <v>3.3701806416823944E-5</v>
      </c>
      <c r="H9">
        <v>0</v>
      </c>
    </row>
    <row r="10" spans="1:8" x14ac:dyDescent="0.3">
      <c r="A10" s="7">
        <v>9</v>
      </c>
      <c r="B10" t="s">
        <v>0</v>
      </c>
      <c r="C10" t="s">
        <v>3</v>
      </c>
      <c r="D10" s="10">
        <v>3181</v>
      </c>
      <c r="E10">
        <v>0</v>
      </c>
      <c r="F10">
        <v>36973</v>
      </c>
      <c r="G10">
        <v>8.6035755821815926E-2</v>
      </c>
      <c r="H10">
        <v>0</v>
      </c>
    </row>
    <row r="11" spans="1:8" x14ac:dyDescent="0.3">
      <c r="A11" s="7">
        <v>10</v>
      </c>
      <c r="B11" t="s">
        <v>0</v>
      </c>
      <c r="C11" t="s">
        <v>3</v>
      </c>
      <c r="D11" s="10">
        <v>16</v>
      </c>
      <c r="E11">
        <v>0</v>
      </c>
      <c r="F11">
        <v>34083</v>
      </c>
      <c r="G11">
        <v>4.6944224393392599E-4</v>
      </c>
      <c r="H11">
        <v>0</v>
      </c>
    </row>
    <row r="12" spans="1:8" x14ac:dyDescent="0.3">
      <c r="A12" s="7">
        <v>11</v>
      </c>
      <c r="B12" t="s">
        <v>0</v>
      </c>
      <c r="C12" t="s">
        <v>3</v>
      </c>
      <c r="D12" s="10">
        <v>0</v>
      </c>
      <c r="E12">
        <v>0</v>
      </c>
      <c r="F12">
        <v>82312</v>
      </c>
      <c r="G12">
        <v>0</v>
      </c>
      <c r="H12">
        <v>0</v>
      </c>
    </row>
    <row r="13" spans="1:8" x14ac:dyDescent="0.3">
      <c r="A13" s="7">
        <v>12</v>
      </c>
      <c r="B13" t="s">
        <v>0</v>
      </c>
      <c r="C13" t="s">
        <v>3</v>
      </c>
      <c r="D13" s="10">
        <v>0</v>
      </c>
      <c r="E13">
        <v>0</v>
      </c>
      <c r="F13">
        <v>25956</v>
      </c>
      <c r="G13">
        <v>0</v>
      </c>
      <c r="H13">
        <v>0</v>
      </c>
    </row>
    <row r="14" spans="1:8" x14ac:dyDescent="0.3">
      <c r="A14" s="7">
        <v>13</v>
      </c>
      <c r="B14" t="s">
        <v>0</v>
      </c>
      <c r="C14" t="s">
        <v>3</v>
      </c>
      <c r="D14" s="10">
        <v>0</v>
      </c>
      <c r="E14">
        <v>0</v>
      </c>
      <c r="F14">
        <v>33671</v>
      </c>
      <c r="G14">
        <v>0</v>
      </c>
      <c r="H14">
        <v>0</v>
      </c>
    </row>
    <row r="15" spans="1:8" x14ac:dyDescent="0.3">
      <c r="A15" s="7">
        <v>14</v>
      </c>
      <c r="B15" t="s">
        <v>0</v>
      </c>
      <c r="C15" t="s">
        <v>3</v>
      </c>
      <c r="D15" s="10">
        <v>1</v>
      </c>
      <c r="E15">
        <v>0</v>
      </c>
      <c r="F15">
        <v>34245</v>
      </c>
      <c r="G15">
        <v>2.9201343261790042E-5</v>
      </c>
      <c r="H15">
        <v>0</v>
      </c>
    </row>
    <row r="16" spans="1:8" x14ac:dyDescent="0.3">
      <c r="A16" s="7">
        <v>15</v>
      </c>
      <c r="B16" t="s">
        <v>0</v>
      </c>
      <c r="C16" t="s">
        <v>3</v>
      </c>
      <c r="D16" s="10">
        <v>0</v>
      </c>
      <c r="E16">
        <v>0</v>
      </c>
      <c r="F16">
        <v>24692</v>
      </c>
      <c r="G16">
        <v>0</v>
      </c>
      <c r="H16">
        <v>0</v>
      </c>
    </row>
    <row r="17" spans="1:8" x14ac:dyDescent="0.3">
      <c r="A17" s="7">
        <v>16</v>
      </c>
      <c r="B17" t="s">
        <v>0</v>
      </c>
      <c r="C17" t="s">
        <v>3</v>
      </c>
      <c r="D17" s="10">
        <v>0</v>
      </c>
      <c r="E17">
        <v>0</v>
      </c>
      <c r="F17">
        <v>43543</v>
      </c>
      <c r="G17">
        <v>0</v>
      </c>
      <c r="H17">
        <v>0</v>
      </c>
    </row>
    <row r="18" spans="1:8" x14ac:dyDescent="0.3">
      <c r="A18" s="7">
        <v>17</v>
      </c>
      <c r="B18" t="s">
        <v>0</v>
      </c>
      <c r="C18" t="s">
        <v>3</v>
      </c>
      <c r="D18" s="10">
        <v>5</v>
      </c>
      <c r="E18">
        <v>16</v>
      </c>
      <c r="F18">
        <v>40038</v>
      </c>
      <c r="G18">
        <v>1.2488136270542984E-4</v>
      </c>
      <c r="H18">
        <v>3.9962036065737549E-4</v>
      </c>
    </row>
    <row r="19" spans="1:8" x14ac:dyDescent="0.3">
      <c r="A19" s="7">
        <v>18</v>
      </c>
      <c r="B19" t="s">
        <v>0</v>
      </c>
      <c r="C19" t="s">
        <v>9</v>
      </c>
      <c r="D19" s="10">
        <v>1</v>
      </c>
      <c r="E19">
        <v>1</v>
      </c>
      <c r="F19">
        <v>36332</v>
      </c>
      <c r="G19">
        <v>2.7523945832874601E-5</v>
      </c>
      <c r="H19">
        <v>2.7523945832874601E-5</v>
      </c>
    </row>
    <row r="20" spans="1:8" x14ac:dyDescent="0.3">
      <c r="A20" s="7">
        <v>19</v>
      </c>
      <c r="B20" t="s">
        <v>0</v>
      </c>
      <c r="C20" t="s">
        <v>9</v>
      </c>
      <c r="D20" s="10">
        <v>2</v>
      </c>
      <c r="E20">
        <v>2</v>
      </c>
      <c r="F20">
        <v>31760</v>
      </c>
      <c r="G20">
        <v>6.2972292191435767E-5</v>
      </c>
      <c r="H20">
        <v>6.2972292191435767E-5</v>
      </c>
    </row>
    <row r="21" spans="1:8" x14ac:dyDescent="0.3">
      <c r="A21" s="7">
        <v>20</v>
      </c>
      <c r="B21" t="s">
        <v>0</v>
      </c>
      <c r="C21" t="s">
        <v>3</v>
      </c>
      <c r="D21" s="10">
        <v>3982</v>
      </c>
      <c r="E21">
        <v>1</v>
      </c>
      <c r="F21">
        <v>38155</v>
      </c>
      <c r="G21">
        <v>0.10436377932118988</v>
      </c>
      <c r="H21">
        <v>2.620888481195125E-5</v>
      </c>
    </row>
    <row r="22" spans="1:8" x14ac:dyDescent="0.3">
      <c r="A22" s="7">
        <v>21</v>
      </c>
      <c r="B22" t="s">
        <v>0</v>
      </c>
      <c r="C22" t="s">
        <v>3</v>
      </c>
      <c r="D22" s="10">
        <v>1</v>
      </c>
      <c r="E22">
        <v>3</v>
      </c>
      <c r="F22">
        <v>35856</v>
      </c>
      <c r="G22">
        <v>2.788933511825078E-5</v>
      </c>
      <c r="H22">
        <v>8.366800535475234E-5</v>
      </c>
    </row>
    <row r="23" spans="1:8" x14ac:dyDescent="0.3">
      <c r="A23" s="7">
        <v>22</v>
      </c>
      <c r="B23" t="s">
        <v>0</v>
      </c>
      <c r="C23" t="s">
        <v>3</v>
      </c>
      <c r="D23" s="10">
        <v>17</v>
      </c>
      <c r="E23">
        <v>4</v>
      </c>
      <c r="F23">
        <v>37897</v>
      </c>
      <c r="G23">
        <v>4.4858432065862734E-4</v>
      </c>
      <c r="H23">
        <v>1.0554925191967702E-4</v>
      </c>
    </row>
    <row r="25" spans="1:8" ht="78" x14ac:dyDescent="0.3">
      <c r="A25" s="15"/>
      <c r="B25" s="15"/>
      <c r="C25" s="15"/>
      <c r="D25" s="16" t="s">
        <v>24</v>
      </c>
      <c r="E25" s="16" t="s">
        <v>25</v>
      </c>
      <c r="F25" s="18" t="s">
        <v>23</v>
      </c>
    </row>
    <row r="26" spans="1:8" x14ac:dyDescent="0.3">
      <c r="A26" s="19" t="s">
        <v>16</v>
      </c>
      <c r="B26" s="19"/>
      <c r="C26" s="19"/>
      <c r="D26" s="15">
        <f>AVERAGE(F2:F17)</f>
        <v>38370</v>
      </c>
      <c r="E26" s="15">
        <f>STDEV(F2:F17)</f>
        <v>14259.006725575244</v>
      </c>
      <c r="F26" s="15"/>
    </row>
    <row r="27" spans="1:8" x14ac:dyDescent="0.3">
      <c r="A27" s="19" t="s">
        <v>14</v>
      </c>
      <c r="B27" s="19"/>
      <c r="C27" s="19"/>
      <c r="D27" s="15">
        <f>AVERAGE(F18:F23)</f>
        <v>36673</v>
      </c>
      <c r="E27" s="15">
        <f>+STDEV(F18:F23)</f>
        <v>2826.2718906715254</v>
      </c>
      <c r="F27" s="15"/>
    </row>
    <row r="28" spans="1:8" x14ac:dyDescent="0.3">
      <c r="A28" s="15"/>
      <c r="B28" s="15"/>
      <c r="C28" s="15"/>
      <c r="D28" s="15"/>
      <c r="E28" s="15"/>
      <c r="F28" s="15">
        <v>0.74680000000000002</v>
      </c>
    </row>
    <row r="29" spans="1:8" x14ac:dyDescent="0.3">
      <c r="A29" s="5"/>
      <c r="B29" s="5"/>
      <c r="C29" s="5"/>
      <c r="D29" s="5"/>
      <c r="E29" s="5"/>
      <c r="F29" s="5"/>
    </row>
    <row r="30" spans="1:8" ht="78" x14ac:dyDescent="0.3">
      <c r="A30" s="15"/>
      <c r="B30" s="15"/>
      <c r="C30" s="15"/>
      <c r="D30" s="16" t="s">
        <v>24</v>
      </c>
      <c r="E30" s="16" t="s">
        <v>25</v>
      </c>
      <c r="F30" s="18" t="s">
        <v>23</v>
      </c>
    </row>
    <row r="31" spans="1:8" x14ac:dyDescent="0.3">
      <c r="A31" s="20" t="s">
        <v>15</v>
      </c>
      <c r="B31" s="19"/>
      <c r="C31" s="19"/>
      <c r="D31" s="15">
        <f>AVERAGE(G2:G17)</f>
        <v>5.4951031790515083E-3</v>
      </c>
      <c r="E31" s="15">
        <f>STDEV(G2:G17)</f>
        <v>2.1479102288394589E-2</v>
      </c>
      <c r="F31" s="15"/>
    </row>
    <row r="32" spans="1:8" x14ac:dyDescent="0.3">
      <c r="A32" s="19" t="s">
        <v>17</v>
      </c>
      <c r="B32" s="19"/>
      <c r="C32" s="19"/>
      <c r="D32" s="15">
        <f>AVERAGE(G18:G23)</f>
        <v>1.7509271762949419E-2</v>
      </c>
      <c r="E32" s="15">
        <f>+STDEV(G18:G23)</f>
        <v>4.255014259042806E-2</v>
      </c>
      <c r="F32" s="15"/>
      <c r="G32" s="13"/>
    </row>
    <row r="33" spans="1:6" x14ac:dyDescent="0.3">
      <c r="A33" s="15"/>
      <c r="B33" s="15"/>
      <c r="C33" s="15"/>
      <c r="D33" s="17"/>
      <c r="E33" s="15"/>
      <c r="F33" s="15">
        <v>0.1474</v>
      </c>
    </row>
    <row r="35" spans="1:6" x14ac:dyDescent="0.3">
      <c r="A35" t="s">
        <v>22</v>
      </c>
    </row>
    <row r="36" spans="1:6" x14ac:dyDescent="0.3">
      <c r="A36" t="s">
        <v>27</v>
      </c>
    </row>
    <row r="37" spans="1:6" x14ac:dyDescent="0.3">
      <c r="A37" t="s">
        <v>28</v>
      </c>
    </row>
  </sheetData>
  <mergeCells count="4">
    <mergeCell ref="A26:C26"/>
    <mergeCell ref="A27:C27"/>
    <mergeCell ref="A31:C31"/>
    <mergeCell ref="A32:C32"/>
  </mergeCells>
  <pageMargins left="0.7" right="0.7" top="0.75" bottom="0.75" header="0.3" footer="0.3"/>
  <pageSetup orientation="portrait" horizontalDpi="0" verticalDpi="0" r:id="rId1"/>
  <ignoredErrors>
    <ignoredError sqref="D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1a. Raw and norm abundance</vt:lpstr>
      <vt:lpstr>1b. Vc counts, Pa+ vs Pa-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Chac</dc:creator>
  <cp:lastModifiedBy>Administrator</cp:lastModifiedBy>
  <dcterms:created xsi:type="dcterms:W3CDTF">2021-06-24T20:24:02Z</dcterms:created>
  <dcterms:modified xsi:type="dcterms:W3CDTF">2022-02-27T20:09:09Z</dcterms:modified>
</cp:coreProperties>
</file>