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th\Desktop\BR_2021\manuscript\"/>
    </mc:Choice>
  </mc:AlternateContent>
  <bookViews>
    <workbookView xWindow="0" yWindow="0" windowWidth="23040" windowHeight="9228" activeTab="2"/>
  </bookViews>
  <sheets>
    <sheet name="31.08.15 Calibration" sheetId="2" r:id="rId1"/>
    <sheet name="FigS1_A" sheetId="3" r:id="rId2"/>
    <sheet name="FigS1_B" sheetId="1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K34" i="1"/>
  <c r="J34" i="1"/>
  <c r="K23" i="1"/>
  <c r="E23" i="1"/>
  <c r="K22" i="1"/>
  <c r="I22" i="1"/>
  <c r="H22" i="1"/>
  <c r="E22" i="1"/>
  <c r="C22" i="1"/>
  <c r="B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D23" i="1" s="1"/>
  <c r="J7" i="1"/>
  <c r="J23" i="1" s="1"/>
  <c r="D7" i="1"/>
  <c r="D22" i="1" s="1"/>
  <c r="X23" i="1"/>
  <c r="R23" i="1"/>
  <c r="X22" i="1"/>
  <c r="V22" i="1"/>
  <c r="U22" i="1"/>
  <c r="R22" i="1"/>
  <c r="P22" i="1"/>
  <c r="O22" i="1"/>
  <c r="W21" i="1"/>
  <c r="Q21" i="1"/>
  <c r="W20" i="1"/>
  <c r="Q20" i="1"/>
  <c r="W19" i="1"/>
  <c r="Q19" i="1"/>
  <c r="W18" i="1"/>
  <c r="Q18" i="1"/>
  <c r="W17" i="1"/>
  <c r="Q17" i="1"/>
  <c r="W16" i="1"/>
  <c r="Q16" i="1"/>
  <c r="W15" i="1"/>
  <c r="Q15" i="1"/>
  <c r="W14" i="1"/>
  <c r="Q14" i="1"/>
  <c r="W13" i="1"/>
  <c r="Q13" i="1"/>
  <c r="W12" i="1"/>
  <c r="Q12" i="1"/>
  <c r="W11" i="1"/>
  <c r="Q11" i="1"/>
  <c r="W10" i="1"/>
  <c r="Q10" i="1"/>
  <c r="W9" i="1"/>
  <c r="Q9" i="1"/>
  <c r="W8" i="1"/>
  <c r="W22" i="1" s="1"/>
  <c r="Q8" i="1"/>
  <c r="Q23" i="1" s="1"/>
  <c r="W7" i="1"/>
  <c r="W23" i="1" s="1"/>
  <c r="Q7" i="1"/>
  <c r="Q22" i="1" s="1"/>
  <c r="Q22" i="3"/>
  <c r="Q21" i="3"/>
  <c r="O21" i="3"/>
  <c r="N21" i="3"/>
  <c r="P20" i="3"/>
  <c r="P19" i="3"/>
  <c r="V18" i="3"/>
  <c r="P18" i="3"/>
  <c r="V17" i="3"/>
  <c r="P17" i="3"/>
  <c r="P16" i="3"/>
  <c r="P15" i="3"/>
  <c r="P14" i="3"/>
  <c r="P13" i="3"/>
  <c r="P12" i="3"/>
  <c r="P11" i="3"/>
  <c r="P10" i="3"/>
  <c r="P9" i="3"/>
  <c r="P8" i="3"/>
  <c r="P7" i="3"/>
  <c r="P6" i="3"/>
  <c r="P22" i="3" s="1"/>
  <c r="K22" i="3"/>
  <c r="K21" i="3"/>
  <c r="I21" i="3"/>
  <c r="H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21" i="3" s="1"/>
  <c r="J6" i="3"/>
  <c r="J22" i="3" s="1"/>
  <c r="E22" i="3"/>
  <c r="E21" i="3"/>
  <c r="C21" i="3"/>
  <c r="B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21" i="3" s="1"/>
  <c r="D6" i="3"/>
  <c r="D22" i="3" s="1"/>
  <c r="D3" i="2"/>
  <c r="D18" i="2" s="1"/>
  <c r="I3" i="2"/>
  <c r="N3" i="2"/>
  <c r="S3" i="2"/>
  <c r="X3" i="2"/>
  <c r="X18" i="2" s="1"/>
  <c r="D4" i="2"/>
  <c r="I4" i="2"/>
  <c r="N4" i="2"/>
  <c r="S4" i="2"/>
  <c r="S19" i="2" s="1"/>
  <c r="X4" i="2"/>
  <c r="D5" i="2"/>
  <c r="I5" i="2"/>
  <c r="N5" i="2"/>
  <c r="N19" i="2" s="1"/>
  <c r="S5" i="2"/>
  <c r="X5" i="2"/>
  <c r="D6" i="2"/>
  <c r="I6" i="2"/>
  <c r="I18" i="2" s="1"/>
  <c r="N6" i="2"/>
  <c r="X6" i="2"/>
  <c r="D7" i="2"/>
  <c r="I7" i="2"/>
  <c r="N7" i="2"/>
  <c r="S7" i="2"/>
  <c r="X7" i="2"/>
  <c r="D8" i="2"/>
  <c r="I8" i="2"/>
  <c r="N8" i="2"/>
  <c r="S8" i="2"/>
  <c r="X8" i="2"/>
  <c r="D9" i="2"/>
  <c r="I9" i="2"/>
  <c r="N9" i="2"/>
  <c r="S9" i="2"/>
  <c r="X9" i="2"/>
  <c r="D10" i="2"/>
  <c r="I10" i="2"/>
  <c r="N10" i="2"/>
  <c r="S10" i="2"/>
  <c r="X10" i="2"/>
  <c r="D11" i="2"/>
  <c r="I11" i="2"/>
  <c r="N11" i="2"/>
  <c r="S11" i="2"/>
  <c r="X11" i="2"/>
  <c r="D12" i="2"/>
  <c r="I12" i="2"/>
  <c r="N12" i="2"/>
  <c r="S12" i="2"/>
  <c r="X12" i="2"/>
  <c r="D13" i="2"/>
  <c r="I13" i="2"/>
  <c r="N13" i="2"/>
  <c r="S13" i="2"/>
  <c r="D14" i="2"/>
  <c r="I14" i="2"/>
  <c r="N14" i="2"/>
  <c r="S14" i="2"/>
  <c r="X14" i="2"/>
  <c r="D15" i="2"/>
  <c r="I15" i="2"/>
  <c r="N15" i="2"/>
  <c r="S15" i="2"/>
  <c r="X15" i="2"/>
  <c r="D16" i="2"/>
  <c r="I16" i="2"/>
  <c r="N16" i="2"/>
  <c r="S16" i="2"/>
  <c r="X16" i="2"/>
  <c r="D17" i="2"/>
  <c r="I17" i="2"/>
  <c r="N17" i="2"/>
  <c r="X17" i="2"/>
  <c r="B18" i="2"/>
  <c r="C18" i="2"/>
  <c r="G18" i="2"/>
  <c r="H18" i="2"/>
  <c r="L18" i="2"/>
  <c r="M18" i="2"/>
  <c r="N18" i="2"/>
  <c r="Q18" i="2"/>
  <c r="R18" i="2"/>
  <c r="V18" i="2"/>
  <c r="W18" i="2"/>
  <c r="I19" i="2"/>
  <c r="D23" i="2"/>
  <c r="D39" i="2" s="1"/>
  <c r="I23" i="2"/>
  <c r="N23" i="2"/>
  <c r="S23" i="2"/>
  <c r="D24" i="2"/>
  <c r="I24" i="2"/>
  <c r="N24" i="2"/>
  <c r="S24" i="2"/>
  <c r="D25" i="2"/>
  <c r="I25" i="2"/>
  <c r="N25" i="2"/>
  <c r="S25" i="2"/>
  <c r="D26" i="2"/>
  <c r="I26" i="2"/>
  <c r="N26" i="2"/>
  <c r="S26" i="2"/>
  <c r="D27" i="2"/>
  <c r="I27" i="2"/>
  <c r="N27" i="2"/>
  <c r="S27" i="2"/>
  <c r="D28" i="2"/>
  <c r="N28" i="2"/>
  <c r="S28" i="2"/>
  <c r="D29" i="2"/>
  <c r="I29" i="2"/>
  <c r="I38" i="2" s="1"/>
  <c r="N29" i="2"/>
  <c r="S29" i="2"/>
  <c r="D30" i="2"/>
  <c r="I30" i="2"/>
  <c r="N30" i="2"/>
  <c r="S30" i="2"/>
  <c r="D31" i="2"/>
  <c r="I31" i="2"/>
  <c r="N31" i="2"/>
  <c r="S31" i="2"/>
  <c r="D32" i="2"/>
  <c r="I32" i="2"/>
  <c r="N32" i="2"/>
  <c r="S32" i="2"/>
  <c r="S38" i="2" s="1"/>
  <c r="D33" i="2"/>
  <c r="I33" i="2"/>
  <c r="N33" i="2"/>
  <c r="S33" i="2"/>
  <c r="S39" i="2" s="1"/>
  <c r="D34" i="2"/>
  <c r="I34" i="2"/>
  <c r="N34" i="2"/>
  <c r="S34" i="2"/>
  <c r="D35" i="2"/>
  <c r="I35" i="2"/>
  <c r="N35" i="2"/>
  <c r="S35" i="2"/>
  <c r="D36" i="2"/>
  <c r="N36" i="2"/>
  <c r="N38" i="2" s="1"/>
  <c r="S36" i="2"/>
  <c r="D37" i="2"/>
  <c r="I37" i="2"/>
  <c r="N37" i="2"/>
  <c r="S37" i="2"/>
  <c r="B38" i="2"/>
  <c r="C38" i="2"/>
  <c r="D38" i="2"/>
  <c r="G38" i="2"/>
  <c r="H38" i="2"/>
  <c r="L38" i="2"/>
  <c r="M38" i="2"/>
  <c r="Q38" i="2"/>
  <c r="R38" i="2"/>
  <c r="N39" i="2"/>
  <c r="J22" i="1" l="1"/>
  <c r="P21" i="3"/>
  <c r="I39" i="2"/>
  <c r="X19" i="2"/>
  <c r="D19" i="2"/>
  <c r="S18" i="2"/>
</calcChain>
</file>

<file path=xl/sharedStrings.xml><?xml version="1.0" encoding="utf-8"?>
<sst xmlns="http://schemas.openxmlformats.org/spreadsheetml/2006/main" count="99" uniqueCount="37">
  <si>
    <t>mRFP</t>
  </si>
  <si>
    <t>eGFP</t>
  </si>
  <si>
    <t>corr. pH</t>
  </si>
  <si>
    <t>MS</t>
  </si>
  <si>
    <t>SD</t>
  </si>
  <si>
    <t>Ratio</t>
  </si>
  <si>
    <t xml:space="preserve">pH </t>
  </si>
  <si>
    <t>Stnd-Der.</t>
  </si>
  <si>
    <t>average</t>
  </si>
  <si>
    <t>Ratio 488/561</t>
  </si>
  <si>
    <t>pH=8,0</t>
  </si>
  <si>
    <t>pH=7,6</t>
  </si>
  <si>
    <t>pH=7,2</t>
  </si>
  <si>
    <t>pH=6,8</t>
  </si>
  <si>
    <t>pH=6,4</t>
  </si>
  <si>
    <t>pH=6.0</t>
  </si>
  <si>
    <t>pH=5,6</t>
  </si>
  <si>
    <t>pH=5,2</t>
  </si>
  <si>
    <t>pH=4.8</t>
  </si>
  <si>
    <t>Threshold 30/254</t>
  </si>
  <si>
    <t>Threshold 30/254; Calibrated with CC from 31.8. (at Elongation zone/transition zone)</t>
  </si>
  <si>
    <t>EZ</t>
  </si>
  <si>
    <t>pH</t>
  </si>
  <si>
    <t>31.08.2015</t>
  </si>
  <si>
    <t>08.09.2015</t>
  </si>
  <si>
    <t>Average pH in the elongation zone of Col-0</t>
  </si>
  <si>
    <t>WT Col-0</t>
  </si>
  <si>
    <t>31.8.</t>
  </si>
  <si>
    <t>8.9.</t>
  </si>
  <si>
    <t>9.9.</t>
  </si>
  <si>
    <t>09.09.2015</t>
  </si>
  <si>
    <t>1h MS</t>
  </si>
  <si>
    <t>500 µM NaVO4</t>
  </si>
  <si>
    <t>01.09.2015</t>
  </si>
  <si>
    <t>Average pH after 1h in response to NaVO4 (1h MS as negative control)</t>
  </si>
  <si>
    <t>1h 500 µM NaVO4</t>
  </si>
  <si>
    <t>1.9.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</si>
</sst>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2" borderId="1" xfId="0" applyFill="1" applyBorder="1"/>
    <xf numFmtId="0" fontId="0" fillId="2" borderId="2" xfId="0" applyFill="1" applyBorder="1"/>
    <xf numFmtId="0" fontId="0" fillId="3" borderId="3" xfId="0" applyFill="1" applyBorder="1"/>
    <xf numFmtId="0" fontId="1" fillId="0" borderId="0" xfId="0" applyFont="1" applyFill="1" applyBorder="1" applyAlignment="1">
      <alignment horizontal="right"/>
    </xf>
    <xf numFmtId="2" fontId="0" fillId="0" borderId="0" xfId="0" applyNumberFormat="1" applyFill="1" applyBorder="1"/>
    <xf numFmtId="0" fontId="1" fillId="0" borderId="0" xfId="0" applyFont="1" applyFill="1" applyBorder="1"/>
    <xf numFmtId="0" fontId="0" fillId="2" borderId="4" xfId="0" applyFill="1" applyBorder="1"/>
    <xf numFmtId="164" fontId="0" fillId="2" borderId="2" xfId="0" applyNumberFormat="1" applyFill="1" applyBorder="1"/>
    <xf numFmtId="0" fontId="0" fillId="0" borderId="5" xfId="0" applyBorder="1"/>
    <xf numFmtId="4" fontId="0" fillId="0" borderId="0" xfId="0" applyNumberFormat="1" applyFill="1" applyBorder="1"/>
    <xf numFmtId="0" fontId="0" fillId="2" borderId="0" xfId="0" applyFill="1"/>
    <xf numFmtId="3" fontId="0" fillId="0" borderId="0" xfId="0" applyNumberFormat="1" applyFill="1" applyBorder="1"/>
    <xf numFmtId="0" fontId="0" fillId="4" borderId="0" xfId="0" applyFill="1" applyBorder="1"/>
    <xf numFmtId="0" fontId="0" fillId="4" borderId="0" xfId="0" applyFill="1"/>
    <xf numFmtId="0" fontId="1" fillId="4" borderId="3" xfId="0" applyFont="1" applyFill="1" applyBorder="1" applyAlignment="1">
      <alignment horizontal="right"/>
    </xf>
    <xf numFmtId="0" fontId="0" fillId="0" borderId="6" xfId="0" applyBorder="1"/>
    <xf numFmtId="0" fontId="0" fillId="2" borderId="7" xfId="0" applyFill="1" applyBorder="1"/>
    <xf numFmtId="0" fontId="1" fillId="3" borderId="8" xfId="0" applyFont="1" applyFill="1" applyBorder="1" applyAlignment="1">
      <alignment horizontal="right"/>
    </xf>
    <xf numFmtId="0" fontId="0" fillId="0" borderId="3" xfId="0" applyFill="1" applyBorder="1"/>
    <xf numFmtId="0" fontId="0" fillId="2" borderId="9" xfId="0" applyFill="1" applyBorder="1"/>
    <xf numFmtId="2" fontId="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0" fillId="2" borderId="0" xfId="0" applyFill="1" applyBorder="1"/>
    <xf numFmtId="0" fontId="0" fillId="0" borderId="12" xfId="0" applyFill="1" applyBorder="1"/>
    <xf numFmtId="0" fontId="0" fillId="0" borderId="3" xfId="0" applyBorder="1"/>
    <xf numFmtId="0" fontId="1" fillId="5" borderId="3" xfId="0" applyFont="1" applyFill="1" applyBorder="1" applyAlignment="1">
      <alignment horizontal="right"/>
    </xf>
    <xf numFmtId="0" fontId="0" fillId="0" borderId="13" xfId="0" applyBorder="1"/>
    <xf numFmtId="0" fontId="0" fillId="0" borderId="14" xfId="0" applyFill="1" applyBorder="1"/>
    <xf numFmtId="0" fontId="0" fillId="2" borderId="15" xfId="0" applyFill="1" applyBorder="1"/>
    <xf numFmtId="0" fontId="1" fillId="5" borderId="8" xfId="0" applyFont="1" applyFill="1" applyBorder="1" applyAlignment="1">
      <alignment horizontal="right"/>
    </xf>
    <xf numFmtId="0" fontId="0" fillId="2" borderId="14" xfId="0" applyFill="1" applyBorder="1"/>
    <xf numFmtId="164" fontId="0" fillId="2" borderId="14" xfId="0" applyNumberFormat="1" applyFill="1" applyBorder="1"/>
    <xf numFmtId="164" fontId="0" fillId="0" borderId="0" xfId="0" applyNumberFormat="1"/>
    <xf numFmtId="0" fontId="0" fillId="0" borderId="16" xfId="0" applyBorder="1"/>
    <xf numFmtId="0" fontId="1" fillId="3" borderId="3" xfId="0" applyFont="1" applyFill="1" applyBorder="1"/>
    <xf numFmtId="0" fontId="0" fillId="0" borderId="11" xfId="0" applyBorder="1"/>
    <xf numFmtId="0" fontId="1" fillId="3" borderId="11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2" borderId="0" xfId="0" applyFont="1" applyFill="1"/>
    <xf numFmtId="0" fontId="0" fillId="0" borderId="8" xfId="0" applyBorder="1"/>
    <xf numFmtId="0" fontId="0" fillId="2" borderId="20" xfId="0" applyFill="1" applyBorder="1"/>
    <xf numFmtId="0" fontId="3" fillId="0" borderId="0" xfId="0" applyFont="1" applyFill="1" applyBorder="1" applyAlignment="1">
      <alignment horizontal="right"/>
    </xf>
    <xf numFmtId="0" fontId="1" fillId="5" borderId="0" xfId="0" applyFont="1" applyFill="1" applyBorder="1"/>
    <xf numFmtId="0" fontId="1" fillId="3" borderId="10" xfId="0" applyFont="1" applyFill="1" applyBorder="1"/>
    <xf numFmtId="0" fontId="1" fillId="5" borderId="9" xfId="0" applyFont="1" applyFill="1" applyBorder="1"/>
    <xf numFmtId="0" fontId="0" fillId="0" borderId="21" xfId="0" applyBorder="1"/>
    <xf numFmtId="164" fontId="0" fillId="0" borderId="16" xfId="0" applyNumberFormat="1" applyBorder="1"/>
    <xf numFmtId="0" fontId="1" fillId="3" borderId="8" xfId="0" applyFont="1" applyFill="1" applyBorder="1"/>
    <xf numFmtId="0" fontId="0" fillId="6" borderId="0" xfId="0" applyFill="1" applyAlignment="1">
      <alignment horizontal="center"/>
    </xf>
    <xf numFmtId="4" fontId="0" fillId="2" borderId="0" xfId="0" applyNumberFormat="1" applyFill="1" applyBorder="1"/>
    <xf numFmtId="4" fontId="0" fillId="2" borderId="7" xfId="0" applyNumberFormat="1" applyFill="1" applyBorder="1"/>
    <xf numFmtId="0" fontId="0" fillId="2" borderId="22" xfId="0" applyFill="1" applyBorder="1"/>
    <xf numFmtId="4" fontId="0" fillId="2" borderId="6" xfId="0" applyNumberFormat="1" applyFill="1" applyBorder="1"/>
    <xf numFmtId="0" fontId="0" fillId="2" borderId="23" xfId="0" applyFill="1" applyBorder="1"/>
    <xf numFmtId="0" fontId="0" fillId="0" borderId="12" xfId="0" applyBorder="1"/>
    <xf numFmtId="0" fontId="0" fillId="2" borderId="24" xfId="0" applyFill="1" applyBorder="1"/>
    <xf numFmtId="4" fontId="0" fillId="2" borderId="25" xfId="0" applyNumberFormat="1" applyFill="1" applyBorder="1"/>
    <xf numFmtId="0" fontId="0" fillId="0" borderId="0" xfId="0" applyAlignment="1">
      <alignment horizontal="center"/>
    </xf>
    <xf numFmtId="4" fontId="0" fillId="2" borderId="22" xfId="0" applyNumberFormat="1" applyFill="1" applyBorder="1"/>
    <xf numFmtId="4" fontId="0" fillId="2" borderId="23" xfId="0" applyNumberFormat="1" applyFill="1" applyBorder="1"/>
    <xf numFmtId="2" fontId="0" fillId="0" borderId="0" xfId="0" applyNumberFormat="1"/>
    <xf numFmtId="2" fontId="0" fillId="2" borderId="25" xfId="0" applyNumberFormat="1" applyFill="1" applyBorder="1"/>
    <xf numFmtId="4" fontId="0" fillId="2" borderId="24" xfId="0" applyNumberFormat="1" applyFill="1" applyBorder="1"/>
    <xf numFmtId="4" fontId="0" fillId="2" borderId="20" xfId="0" applyNumberFormat="1" applyFill="1" applyBorder="1"/>
    <xf numFmtId="2" fontId="0" fillId="2" borderId="0" xfId="0" applyNumberFormat="1" applyFill="1" applyBorder="1"/>
    <xf numFmtId="0" fontId="0" fillId="2" borderId="12" xfId="0" applyFill="1" applyBorder="1"/>
    <xf numFmtId="4" fontId="0" fillId="2" borderId="1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DE"/>
            </a:pPr>
            <a:r>
              <a:rPr lang="de-DE"/>
              <a:t>Calibration SYP122-pHusion #2-7</a:t>
            </a:r>
          </a:p>
        </c:rich>
      </c:tx>
      <c:layout>
        <c:manualLayout>
          <c:xMode val="edge"/>
          <c:yMode val="edge"/>
          <c:x val="0.15730145458572481"/>
          <c:y val="1.85185185185185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19014172970886"/>
          <c:y val="0.14039333624963546"/>
          <c:w val="0.76662075241246785"/>
          <c:h val="0.6417749343832077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'31.08.15 Calibration'!$F$43:$F$51</c:f>
                <c:numCache>
                  <c:formatCode>General</c:formatCode>
                  <c:ptCount val="9"/>
                  <c:pt idx="0">
                    <c:v>2.9893384122205571E-2</c:v>
                  </c:pt>
                  <c:pt idx="1">
                    <c:v>3.0755502465139164E-2</c:v>
                  </c:pt>
                  <c:pt idx="2">
                    <c:v>0.23538547908988233</c:v>
                  </c:pt>
                  <c:pt idx="3">
                    <c:v>0.21969347431077824</c:v>
                  </c:pt>
                  <c:pt idx="4">
                    <c:v>0.33978330284748315</c:v>
                  </c:pt>
                  <c:pt idx="5">
                    <c:v>0.23655259307062315</c:v>
                  </c:pt>
                  <c:pt idx="6">
                    <c:v>0.25720758098514185</c:v>
                  </c:pt>
                  <c:pt idx="7">
                    <c:v>0.29788273304982238</c:v>
                  </c:pt>
                  <c:pt idx="8">
                    <c:v>0.35465099456976223</c:v>
                  </c:pt>
                </c:numCache>
              </c:numRef>
            </c:plus>
            <c:minus>
              <c:numRef>
                <c:f>'31.08.15 Calibration'!$F$43:$F$51</c:f>
                <c:numCache>
                  <c:formatCode>General</c:formatCode>
                  <c:ptCount val="9"/>
                  <c:pt idx="0">
                    <c:v>2.9893384122205571E-2</c:v>
                  </c:pt>
                  <c:pt idx="1">
                    <c:v>3.0755502465139164E-2</c:v>
                  </c:pt>
                  <c:pt idx="2">
                    <c:v>0.23538547908988233</c:v>
                  </c:pt>
                  <c:pt idx="3">
                    <c:v>0.21969347431077824</c:v>
                  </c:pt>
                  <c:pt idx="4">
                    <c:v>0.33978330284748315</c:v>
                  </c:pt>
                  <c:pt idx="5">
                    <c:v>0.23655259307062315</c:v>
                  </c:pt>
                  <c:pt idx="6">
                    <c:v>0.25720758098514185</c:v>
                  </c:pt>
                  <c:pt idx="7">
                    <c:v>0.29788273304982238</c:v>
                  </c:pt>
                  <c:pt idx="8">
                    <c:v>0.35465099456976223</c:v>
                  </c:pt>
                </c:numCache>
              </c:numRef>
            </c:minus>
          </c:errBars>
          <c:xVal>
            <c:numRef>
              <c:f>'31.08.15 Calibration'!$D$43:$D$50</c:f>
              <c:numCache>
                <c:formatCode>General</c:formatCode>
                <c:ptCount val="8"/>
                <c:pt idx="0">
                  <c:v>4.8</c:v>
                </c:pt>
                <c:pt idx="1">
                  <c:v>5.2</c:v>
                </c:pt>
                <c:pt idx="2">
                  <c:v>5.6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7.2</c:v>
                </c:pt>
                <c:pt idx="7">
                  <c:v>7.6</c:v>
                </c:pt>
              </c:numCache>
            </c:numRef>
          </c:xVal>
          <c:yVal>
            <c:numRef>
              <c:f>'31.08.15 Calibration'!$E$43:$E$50</c:f>
              <c:numCache>
                <c:formatCode>General</c:formatCode>
                <c:ptCount val="8"/>
                <c:pt idx="0">
                  <c:v>0.11390682713016499</c:v>
                </c:pt>
                <c:pt idx="1">
                  <c:v>0.19048090362440892</c:v>
                </c:pt>
                <c:pt idx="2">
                  <c:v>0.51096924992328518</c:v>
                </c:pt>
                <c:pt idx="3">
                  <c:v>0.77715189586001421</c:v>
                </c:pt>
                <c:pt idx="4">
                  <c:v>0.91739260764964758</c:v>
                </c:pt>
                <c:pt idx="5">
                  <c:v>1.1263176537138015</c:v>
                </c:pt>
                <c:pt idx="6">
                  <c:v>1.2693461330565117</c:v>
                </c:pt>
                <c:pt idx="7">
                  <c:v>1.242149518539948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A3-42E1-A7C3-66AC9919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731264"/>
        <c:axId val="110733184"/>
      </c:scatterChart>
      <c:valAx>
        <c:axId val="110731264"/>
        <c:scaling>
          <c:orientation val="minMax"/>
          <c:min val="4.5"/>
        </c:scaling>
        <c:delete val="0"/>
        <c:axPos val="b"/>
        <c:title>
          <c:tx>
            <c:rich>
              <a:bodyPr/>
              <a:lstStyle/>
              <a:p>
                <a:pPr>
                  <a:defRPr lang="de-DE" sz="1800"/>
                </a:pPr>
                <a:r>
                  <a:rPr lang="de-DE" sz="1800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de-DE" sz="1200"/>
            </a:pPr>
            <a:endParaRPr lang="en-US"/>
          </a:p>
        </c:txPr>
        <c:crossAx val="110733184"/>
        <c:crosses val="autoZero"/>
        <c:crossBetween val="midCat"/>
      </c:valAx>
      <c:valAx>
        <c:axId val="1107331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de-DE" sz="1800"/>
                </a:pPr>
                <a:r>
                  <a:rPr lang="de-DE" sz="1800"/>
                  <a:t>Ratio 488/561</a:t>
                </a:r>
                <a:r>
                  <a:rPr lang="de-DE" sz="1800" baseline="0"/>
                  <a:t> nm</a:t>
                </a:r>
                <a:endParaRPr lang="de-DE" sz="1800"/>
              </a:p>
            </c:rich>
          </c:tx>
          <c:layout>
            <c:manualLayout>
              <c:xMode val="edge"/>
              <c:yMode val="edge"/>
              <c:x val="4.9658606853201989E-3"/>
              <c:y val="0.146188028579760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de-DE" sz="1200" b="0"/>
            </a:pPr>
            <a:endParaRPr lang="en-US"/>
          </a:p>
        </c:txPr>
        <c:crossAx val="110731264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0016678059359"/>
          <c:y val="7.9178331875182334E-2"/>
          <c:w val="0.76738498005166356"/>
          <c:h val="0.77367636337124523"/>
        </c:manualLayout>
      </c:layout>
      <c:lineChart>
        <c:grouping val="standard"/>
        <c:varyColors val="0"/>
        <c:ser>
          <c:idx val="0"/>
          <c:order val="0"/>
          <c:tx>
            <c:strRef>
              <c:f>'31.08.15 Calibration'!$E$59</c:f>
              <c:strCache>
                <c:ptCount val="1"/>
                <c:pt idx="0">
                  <c:v>eGFP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'31.08.15 Calibration'!$D$60:$D$68</c:f>
              <c:numCache>
                <c:formatCode>General</c:formatCode>
                <c:ptCount val="9"/>
                <c:pt idx="0">
                  <c:v>4.8</c:v>
                </c:pt>
                <c:pt idx="1">
                  <c:v>5.2</c:v>
                </c:pt>
                <c:pt idx="2">
                  <c:v>5.6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7.2</c:v>
                </c:pt>
                <c:pt idx="7">
                  <c:v>7.6</c:v>
                </c:pt>
                <c:pt idx="8">
                  <c:v>8</c:v>
                </c:pt>
              </c:numCache>
            </c:numRef>
          </c:cat>
          <c:val>
            <c:numRef>
              <c:f>'31.08.15 Calibration'!$E$60:$E$68</c:f>
              <c:numCache>
                <c:formatCode>General</c:formatCode>
                <c:ptCount val="9"/>
                <c:pt idx="0">
                  <c:v>6.0659333333333336</c:v>
                </c:pt>
                <c:pt idx="1">
                  <c:v>10.471933333333334</c:v>
                </c:pt>
                <c:pt idx="2">
                  <c:v>28.883133333333333</c:v>
                </c:pt>
                <c:pt idx="3" formatCode="0.0000">
                  <c:v>46.946538461538459</c:v>
                </c:pt>
                <c:pt idx="4">
                  <c:v>52.743933333333338</c:v>
                </c:pt>
                <c:pt idx="5">
                  <c:v>67.782399999999996</c:v>
                </c:pt>
                <c:pt idx="6">
                  <c:v>77.145615384615382</c:v>
                </c:pt>
                <c:pt idx="7">
                  <c:v>77.291133333333335</c:v>
                </c:pt>
                <c:pt idx="8">
                  <c:v>80.200666666666663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F-4A8F-AEA0-1B9F65882016}"/>
            </c:ext>
          </c:extLst>
        </c:ser>
        <c:ser>
          <c:idx val="1"/>
          <c:order val="1"/>
          <c:tx>
            <c:strRef>
              <c:f>'31.08.15 Calibration'!$F$59</c:f>
              <c:strCache>
                <c:ptCount val="1"/>
                <c:pt idx="0">
                  <c:v>mRFP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'31.08.15 Calibration'!$D$60:$D$68</c:f>
              <c:numCache>
                <c:formatCode>General</c:formatCode>
                <c:ptCount val="9"/>
                <c:pt idx="0">
                  <c:v>4.8</c:v>
                </c:pt>
                <c:pt idx="1">
                  <c:v>5.2</c:v>
                </c:pt>
                <c:pt idx="2">
                  <c:v>5.6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7.2</c:v>
                </c:pt>
                <c:pt idx="7">
                  <c:v>7.6</c:v>
                </c:pt>
                <c:pt idx="8">
                  <c:v>8</c:v>
                </c:pt>
              </c:numCache>
            </c:numRef>
          </c:cat>
          <c:val>
            <c:numRef>
              <c:f>'31.08.15 Calibration'!$F$60:$F$68</c:f>
              <c:numCache>
                <c:formatCode>General</c:formatCode>
                <c:ptCount val="9"/>
                <c:pt idx="0">
                  <c:v>53.686066666666662</c:v>
                </c:pt>
                <c:pt idx="1">
                  <c:v>54.625333333333323</c:v>
                </c:pt>
                <c:pt idx="2">
                  <c:v>55.121733333333346</c:v>
                </c:pt>
                <c:pt idx="3">
                  <c:v>59.976615384615393</c:v>
                </c:pt>
                <c:pt idx="4">
                  <c:v>58.139199999999988</c:v>
                </c:pt>
                <c:pt idx="5">
                  <c:v>60.429399999999994</c:v>
                </c:pt>
                <c:pt idx="6">
                  <c:v>61.065461538461527</c:v>
                </c:pt>
                <c:pt idx="7">
                  <c:v>62.199400000000004</c:v>
                </c:pt>
                <c:pt idx="8">
                  <c:v>63.966333333333331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F-4A8F-AEA0-1B9F6588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49952"/>
        <c:axId val="113786880"/>
      </c:lineChart>
      <c:catAx>
        <c:axId val="11074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de-DE" sz="1200"/>
            </a:pPr>
            <a:endParaRPr lang="en-US"/>
          </a:p>
        </c:txPr>
        <c:crossAx val="113786880"/>
        <c:crosses val="autoZero"/>
        <c:auto val="1"/>
        <c:lblAlgn val="ctr"/>
        <c:lblOffset val="100"/>
        <c:noMultiLvlLbl val="0"/>
      </c:catAx>
      <c:valAx>
        <c:axId val="113786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de-DE" sz="1800"/>
                </a:pPr>
                <a:r>
                  <a:rPr lang="de-DE" sz="1800"/>
                  <a:t>Mean grey values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de-DE" sz="1200"/>
            </a:pPr>
            <a:endParaRPr lang="en-US"/>
          </a:p>
        </c:txPr>
        <c:crossAx val="110749952"/>
        <c:crosses val="autoZero"/>
        <c:crossBetween val="between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8657531765855213"/>
          <c:y val="0.41628280839895715"/>
          <c:w val="0.11204463153014109"/>
          <c:h val="0.16743438320210324"/>
        </c:manualLayout>
      </c:layout>
      <c:overlay val="0"/>
      <c:txPr>
        <a:bodyPr/>
        <a:lstStyle/>
        <a:p>
          <a:pPr>
            <a:defRPr lang="de-DE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106480319085735"/>
          <c:y val="9.750163999153505E-2"/>
          <c:w val="0.59721347408732373"/>
          <c:h val="0.75224672466099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'[1]9.9.15 IAA &amp; NaVO4'!$J$54</c:f>
              <c:strCache>
                <c:ptCount val="1"/>
                <c:pt idx="0">
                  <c:v>WT Col-0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lang="de-DE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CD9-420B-9989-F3F478373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DE"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'[1]9.9.15 IAA &amp; NaVO4'!$J$59</c:f>
                <c:numCache>
                  <c:formatCode>General</c:formatCode>
                  <c:ptCount val="1"/>
                  <c:pt idx="0">
                    <c:v>3.9321315151181174E-2</c:v>
                  </c:pt>
                </c:numCache>
              </c:numRef>
            </c:plus>
            <c:minus>
              <c:numRef>
                <c:f>'[1]9.9.15 IAA &amp; NaVO4'!$J$59</c:f>
                <c:numCache>
                  <c:formatCode>General</c:formatCode>
                  <c:ptCount val="1"/>
                  <c:pt idx="0">
                    <c:v>3.9321315151181174E-2</c:v>
                  </c:pt>
                </c:numCache>
              </c:numRef>
            </c:minus>
          </c:errBars>
          <c:cat>
            <c:strRef>
              <c:f>'[1]9.9.15 IAA &amp; NaVO4'!$J$54</c:f>
              <c:strCache>
                <c:ptCount val="1"/>
                <c:pt idx="0">
                  <c:v>WT Col-0</c:v>
                </c:pt>
              </c:strCache>
            </c:strRef>
          </c:cat>
          <c:val>
            <c:numRef>
              <c:f>'[1]9.9.15 IAA &amp; NaVO4'!$J$58</c:f>
              <c:numCache>
                <c:formatCode>0.00</c:formatCode>
                <c:ptCount val="1"/>
                <c:pt idx="0">
                  <c:v>5.3992838412698418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9-420B-9989-F3F4783733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447872"/>
        <c:axId val="114449408"/>
      </c:barChart>
      <c:catAx>
        <c:axId val="1144478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de-DE"/>
            </a:pPr>
            <a:endParaRPr lang="en-US"/>
          </a:p>
        </c:txPr>
        <c:crossAx val="114449408"/>
        <c:crosses val="autoZero"/>
        <c:auto val="1"/>
        <c:lblAlgn val="ctr"/>
        <c:lblOffset val="100"/>
        <c:noMultiLvlLbl val="0"/>
      </c:catAx>
      <c:valAx>
        <c:axId val="114449408"/>
        <c:scaling>
          <c:orientation val="minMax"/>
          <c:max val="7.5"/>
          <c:min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de-DE" sz="1800"/>
                </a:pPr>
                <a:r>
                  <a:rPr lang="de-DE" sz="1800"/>
                  <a:t>pH</a:t>
                </a:r>
                <a:r>
                  <a:rPr lang="de-DE" sz="1800" baseline="0"/>
                  <a:t> apoplast</a:t>
                </a:r>
              </a:p>
              <a:p>
                <a:pPr>
                  <a:defRPr lang="de-DE" sz="1800"/>
                </a:pPr>
                <a:endParaRPr lang="de-DE" sz="1800"/>
              </a:p>
            </c:rich>
          </c:tx>
          <c:layout>
            <c:manualLayout>
              <c:xMode val="edge"/>
              <c:yMode val="edge"/>
              <c:x val="2.2204721125869801E-2"/>
              <c:y val="0.25276376363578745"/>
            </c:manualLayout>
          </c:layout>
          <c:overlay val="0"/>
        </c:title>
        <c:numFmt formatCode="0.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de-DE"/>
            </a:pPr>
            <a:endParaRPr lang="en-US"/>
          </a:p>
        </c:txPr>
        <c:crossAx val="114447872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5240594925634"/>
          <c:y val="5.13585977626181E-2"/>
          <c:w val="0.79719203849518905"/>
          <c:h val="0.7983897668899094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262-4F5B-91C2-D654F0D8DB5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62-4F5B-91C2-D654F0D8DB56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lang="de-DE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262-4F5B-91C2-D654F0D8DB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de-DE"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'[1]9.9.15 IAA &amp; NaVO4'!$V$30:$W$30</c:f>
                <c:numCache>
                  <c:formatCode>General</c:formatCode>
                  <c:ptCount val="2"/>
                  <c:pt idx="0">
                    <c:v>3.767515437789079E-2</c:v>
                  </c:pt>
                  <c:pt idx="1">
                    <c:v>0.38529447119169591</c:v>
                  </c:pt>
                </c:numCache>
              </c:numRef>
            </c:plus>
            <c:minus>
              <c:numRef>
                <c:f>'[1]9.9.15 IAA &amp; NaVO4'!$V$30:$W$30</c:f>
                <c:numCache>
                  <c:formatCode>General</c:formatCode>
                  <c:ptCount val="2"/>
                  <c:pt idx="0">
                    <c:v>3.767515437789079E-2</c:v>
                  </c:pt>
                  <c:pt idx="1">
                    <c:v>0.38529447119169591</c:v>
                  </c:pt>
                </c:numCache>
              </c:numRef>
            </c:minus>
          </c:errBars>
          <c:cat>
            <c:strRef>
              <c:f>'[1]9.9.15 IAA &amp; NaVO4'!$V$26:$W$26</c:f>
              <c:strCache>
                <c:ptCount val="2"/>
                <c:pt idx="0">
                  <c:v>1h MS</c:v>
                </c:pt>
                <c:pt idx="1">
                  <c:v>1h 500 µM NaVO4</c:v>
                </c:pt>
              </c:strCache>
            </c:strRef>
          </c:cat>
          <c:val>
            <c:numRef>
              <c:f>'[1]9.9.15 IAA &amp; NaVO4'!$V$29:$W$29</c:f>
              <c:numCache>
                <c:formatCode>#,##0.00</c:formatCode>
                <c:ptCount val="2"/>
                <c:pt idx="0">
                  <c:v>5.4225596428571432</c:v>
                </c:pt>
                <c:pt idx="1">
                  <c:v>7.3539356666666666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62-4F5B-91C2-D654F0D8DB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561408"/>
        <c:axId val="114562944"/>
      </c:barChart>
      <c:catAx>
        <c:axId val="1145614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de-DE"/>
            </a:pPr>
            <a:endParaRPr lang="en-US"/>
          </a:p>
        </c:txPr>
        <c:crossAx val="114562944"/>
        <c:crosses val="autoZero"/>
        <c:auto val="1"/>
        <c:lblAlgn val="ctr"/>
        <c:lblOffset val="100"/>
        <c:noMultiLvlLbl val="0"/>
      </c:catAx>
      <c:valAx>
        <c:axId val="114562944"/>
        <c:scaling>
          <c:orientation val="minMax"/>
          <c:min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de-DE" sz="1800"/>
                </a:pPr>
                <a:r>
                  <a:rPr lang="de-DE" sz="1800"/>
                  <a:t>pH apoplast</a:t>
                </a:r>
              </a:p>
              <a:p>
                <a:pPr>
                  <a:defRPr lang="de-DE" sz="1800"/>
                </a:pPr>
                <a:endParaRPr lang="de-DE" sz="1800"/>
              </a:p>
            </c:rich>
          </c:tx>
          <c:layout>
            <c:manualLayout>
              <c:xMode val="edge"/>
              <c:yMode val="edge"/>
              <c:x val="1.9444444444444445E-2"/>
              <c:y val="0.25282131358860038"/>
            </c:manualLayout>
          </c:layout>
          <c:overlay val="0"/>
        </c:title>
        <c:numFmt formatCode="#,##0.00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de-DE"/>
            </a:pPr>
            <a:endParaRPr lang="en-US"/>
          </a:p>
        </c:txPr>
        <c:crossAx val="11456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589990</xdr:colOff>
      <xdr:row>45</xdr:row>
      <xdr:rowOff>87967</xdr:rowOff>
    </xdr:from>
    <xdr:to>
      <xdr:col>14</xdr:col>
      <xdr:colOff>504264</xdr:colOff>
      <xdr:row>59</xdr:row>
      <xdr:rowOff>164167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9526</xdr:colOff>
      <xdr:row>63</xdr:row>
      <xdr:rowOff>0</xdr:rowOff>
    </xdr:from>
    <xdr:to>
      <xdr:col>15</xdr:col>
      <xdr:colOff>448236</xdr:colOff>
      <xdr:row>77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266700</xdr:colOff>
      <xdr:row>7</xdr:row>
      <xdr:rowOff>76200</xdr:rowOff>
    </xdr:from>
    <xdr:to>
      <xdr:col>26</xdr:col>
      <xdr:colOff>113812</xdr:colOff>
      <xdr:row>21</xdr:row>
      <xdr:rowOff>154641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</xdr:colOff>
      <xdr:row>24</xdr:row>
      <xdr:rowOff>114300</xdr:rowOff>
    </xdr:from>
    <xdr:to>
      <xdr:col>20</xdr:col>
      <xdr:colOff>298077</xdr:colOff>
      <xdr:row>39</xdr:row>
      <xdr:rowOff>2241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th/AppData/Local/Temp/SYP122-pHusion%20%232-7%201st%20cal%2031.8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rechnung"/>
      <sheetName val="31.8. pH in different root zone"/>
      <sheetName val="1.9. IAA &amp; NaVO4"/>
      <sheetName val="2.9. IAA &amp; NaVO4"/>
      <sheetName val="8.9.15 IAA &amp; NaVO4"/>
      <sheetName val="9.9.15 IAA &amp; NaVO4"/>
    </sheetNames>
    <sheetDataSet>
      <sheetData sheetId="0"/>
      <sheetData sheetId="1"/>
      <sheetData sheetId="2"/>
      <sheetData sheetId="3"/>
      <sheetData sheetId="4"/>
      <sheetData sheetId="5">
        <row r="26">
          <cell r="V26" t="str">
            <v>1h MS</v>
          </cell>
          <cell r="W26" t="str">
            <v>1h 500 µM NaVO4</v>
          </cell>
        </row>
        <row r="29">
          <cell r="V29">
            <v>5.4225596428571432</v>
          </cell>
          <cell r="W29">
            <v>7.3539356666666666</v>
          </cell>
        </row>
        <row r="30">
          <cell r="V30">
            <v>3.767515437789079E-2</v>
          </cell>
          <cell r="W30">
            <v>0.38529447119169591</v>
          </cell>
        </row>
        <row r="54">
          <cell r="J54" t="str">
            <v>WT Col-0</v>
          </cell>
        </row>
        <row r="58">
          <cell r="J58">
            <v>5.3992838412698418</v>
          </cell>
        </row>
        <row r="59">
          <cell r="J59">
            <v>3.9321315151181174E-2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topLeftCell="A36" zoomScale="85" zoomScaleNormal="85" workbookViewId="0">
      <selection activeCell="G56" sqref="G56"/>
    </sheetView>
  </sheetViews>
  <sheetFormatPr defaultColWidth="8.77734375" defaultRowHeight="14.4" x14ac:dyDescent="0.3"/>
  <cols>
    <col min="4" max="4" width="12.44140625" customWidth="1"/>
    <col min="9" max="9" width="12.109375" customWidth="1"/>
    <col min="10" max="10" width="18.6640625" customWidth="1"/>
    <col min="14" max="14" width="12.44140625" customWidth="1"/>
    <col min="19" max="19" width="14" customWidth="1"/>
    <col min="20" max="20" width="22.33203125" customWidth="1"/>
  </cols>
  <sheetData>
    <row r="1" spans="1:24" x14ac:dyDescent="0.3">
      <c r="A1" t="s">
        <v>19</v>
      </c>
    </row>
    <row r="2" spans="1:24" x14ac:dyDescent="0.3">
      <c r="A2" s="42" t="s">
        <v>18</v>
      </c>
      <c r="B2" s="51">
        <v>488</v>
      </c>
      <c r="C2" s="42">
        <v>561</v>
      </c>
      <c r="D2" s="52" t="s">
        <v>9</v>
      </c>
      <c r="F2" s="42" t="s">
        <v>17</v>
      </c>
      <c r="G2" s="51">
        <v>488</v>
      </c>
      <c r="H2" s="42">
        <v>561</v>
      </c>
      <c r="I2" s="52" t="s">
        <v>9</v>
      </c>
      <c r="K2" s="42" t="s">
        <v>16</v>
      </c>
      <c r="L2" s="51">
        <v>488</v>
      </c>
      <c r="M2" s="42">
        <v>561</v>
      </c>
      <c r="N2" s="52" t="s">
        <v>9</v>
      </c>
      <c r="P2" s="42" t="s">
        <v>15</v>
      </c>
      <c r="Q2" s="51">
        <v>488</v>
      </c>
      <c r="R2" s="42">
        <v>561</v>
      </c>
      <c r="S2" s="52" t="s">
        <v>9</v>
      </c>
      <c r="U2" s="42" t="s">
        <v>14</v>
      </c>
      <c r="V2" s="51">
        <v>488</v>
      </c>
      <c r="W2" s="42">
        <v>561</v>
      </c>
      <c r="X2" s="52" t="s">
        <v>9</v>
      </c>
    </row>
    <row r="3" spans="1:24" x14ac:dyDescent="0.3">
      <c r="A3" s="40">
        <v>1</v>
      </c>
      <c r="B3">
        <v>4.718</v>
      </c>
      <c r="C3" s="47">
        <v>54.776000000000003</v>
      </c>
      <c r="D3" s="48">
        <f>B3/C3</f>
        <v>8.6132612823134211E-2</v>
      </c>
      <c r="F3" s="40">
        <v>1</v>
      </c>
      <c r="G3" s="38">
        <v>12.093</v>
      </c>
      <c r="H3" s="47">
        <v>60.420999999999999</v>
      </c>
      <c r="I3" s="28">
        <f>G3/H3</f>
        <v>0.20014564472617136</v>
      </c>
      <c r="K3" s="40">
        <v>1</v>
      </c>
      <c r="L3" s="38">
        <v>23.931000000000001</v>
      </c>
      <c r="M3" s="47">
        <v>57.999000000000002</v>
      </c>
      <c r="N3" s="28">
        <f>L3/M3</f>
        <v>0.41261056225107329</v>
      </c>
      <c r="P3" s="40">
        <v>1</v>
      </c>
      <c r="Q3" s="38">
        <v>42.325000000000003</v>
      </c>
      <c r="R3" s="47">
        <v>57.186</v>
      </c>
      <c r="S3" s="48">
        <f>Q3/R3</f>
        <v>0.74012870282936383</v>
      </c>
      <c r="U3" s="55">
        <v>1</v>
      </c>
      <c r="V3" s="38">
        <v>76.492000000000004</v>
      </c>
      <c r="W3" s="47">
        <v>68.22</v>
      </c>
      <c r="X3" s="48">
        <f>V3/W3</f>
        <v>1.1212547639988275</v>
      </c>
    </row>
    <row r="4" spans="1:24" x14ac:dyDescent="0.3">
      <c r="A4" s="40">
        <v>2</v>
      </c>
      <c r="B4">
        <v>8.5069999999999997</v>
      </c>
      <c r="C4" s="30">
        <v>54.938000000000002</v>
      </c>
      <c r="D4" s="28">
        <f>B4/C4</f>
        <v>0.15484728239105899</v>
      </c>
      <c r="F4" s="40">
        <v>2</v>
      </c>
      <c r="G4" s="38">
        <v>16.228999999999999</v>
      </c>
      <c r="H4" s="30">
        <v>62.420999999999999</v>
      </c>
      <c r="I4" s="28">
        <f>G4/H4</f>
        <v>0.25999263068518608</v>
      </c>
      <c r="K4" s="40">
        <v>2</v>
      </c>
      <c r="L4" s="38">
        <v>48.938000000000002</v>
      </c>
      <c r="M4" s="30">
        <v>59.521999999999998</v>
      </c>
      <c r="N4" s="28">
        <f>L4/M4</f>
        <v>0.82218339437518906</v>
      </c>
      <c r="P4" s="40">
        <v>2</v>
      </c>
      <c r="Q4" s="38">
        <v>67.861999999999995</v>
      </c>
      <c r="R4" s="30">
        <v>65.768000000000001</v>
      </c>
      <c r="S4" s="28">
        <f>Q4/R4</f>
        <v>1.0318391923123706</v>
      </c>
      <c r="U4" s="40">
        <v>2</v>
      </c>
      <c r="V4" s="38">
        <v>38.872999999999998</v>
      </c>
      <c r="W4" s="30">
        <v>58.408000000000001</v>
      </c>
      <c r="X4" s="28">
        <f>V4/W4</f>
        <v>0.66554239145322558</v>
      </c>
    </row>
    <row r="5" spans="1:24" x14ac:dyDescent="0.3">
      <c r="A5" s="40">
        <v>3</v>
      </c>
      <c r="B5">
        <v>3.8079999999999998</v>
      </c>
      <c r="C5" s="30">
        <v>51.942</v>
      </c>
      <c r="D5" s="28">
        <f>B5/C5</f>
        <v>7.3312540911016133E-2</v>
      </c>
      <c r="F5" s="40">
        <v>3</v>
      </c>
      <c r="G5" s="38">
        <v>12.459</v>
      </c>
      <c r="H5" s="30">
        <v>56.313000000000002</v>
      </c>
      <c r="I5" s="28">
        <f>G5/H5</f>
        <v>0.22124553833040325</v>
      </c>
      <c r="K5" s="40">
        <v>3</v>
      </c>
      <c r="L5" s="38">
        <v>21.713000000000001</v>
      </c>
      <c r="M5" s="30">
        <v>57.154000000000003</v>
      </c>
      <c r="N5" s="28">
        <f>L5/M5</f>
        <v>0.37990341883332751</v>
      </c>
      <c r="P5" s="40">
        <v>3</v>
      </c>
      <c r="Q5" s="38">
        <v>46.448</v>
      </c>
      <c r="R5" s="30">
        <v>49.341000000000001</v>
      </c>
      <c r="S5" s="28">
        <f>Q5/R5</f>
        <v>0.94136721995906036</v>
      </c>
      <c r="U5" s="40">
        <v>3</v>
      </c>
      <c r="V5" s="38">
        <v>25.623000000000001</v>
      </c>
      <c r="W5" s="30">
        <v>47.683</v>
      </c>
      <c r="X5" s="28">
        <f>V5/W5</f>
        <v>0.53736132374221424</v>
      </c>
    </row>
    <row r="6" spans="1:24" x14ac:dyDescent="0.3">
      <c r="A6" s="40">
        <v>4</v>
      </c>
      <c r="B6">
        <v>5.0540000000000003</v>
      </c>
      <c r="C6" s="30">
        <v>67.427000000000007</v>
      </c>
      <c r="D6" s="28">
        <f>B6/C6</f>
        <v>7.4955136666320615E-2</v>
      </c>
      <c r="F6" s="40">
        <v>4</v>
      </c>
      <c r="G6" s="38">
        <v>11.677</v>
      </c>
      <c r="H6" s="30">
        <v>61.356000000000002</v>
      </c>
      <c r="I6" s="28">
        <f>G6/H6</f>
        <v>0.19031553556294412</v>
      </c>
      <c r="K6" s="40">
        <v>4</v>
      </c>
      <c r="L6" s="38">
        <v>23.035</v>
      </c>
      <c r="M6" s="30">
        <v>55.978000000000002</v>
      </c>
      <c r="N6" s="28">
        <f>L6/M6</f>
        <v>0.41150094680052879</v>
      </c>
      <c r="P6" s="40">
        <v>4</v>
      </c>
      <c r="Q6" s="38"/>
      <c r="R6" s="30"/>
      <c r="S6" s="28"/>
      <c r="T6">
        <v>1.5553054720276571</v>
      </c>
      <c r="U6" s="40">
        <v>4</v>
      </c>
      <c r="V6" s="38">
        <v>70.869</v>
      </c>
      <c r="W6" s="30">
        <v>54.37</v>
      </c>
      <c r="X6" s="28">
        <f>V6/W6</f>
        <v>1.3034577892219974</v>
      </c>
    </row>
    <row r="7" spans="1:24" x14ac:dyDescent="0.3">
      <c r="A7" s="40">
        <v>5</v>
      </c>
      <c r="B7">
        <v>6.2430000000000003</v>
      </c>
      <c r="C7" s="30">
        <v>50.912999999999997</v>
      </c>
      <c r="D7" s="28">
        <f>B7/C7</f>
        <v>0.12262094160626953</v>
      </c>
      <c r="F7" s="40">
        <v>5</v>
      </c>
      <c r="G7" s="38">
        <v>10.567</v>
      </c>
      <c r="H7" s="30">
        <v>52.902999999999999</v>
      </c>
      <c r="I7" s="28">
        <f>G7/H7</f>
        <v>0.19974292573200009</v>
      </c>
      <c r="K7" s="40">
        <v>5</v>
      </c>
      <c r="L7" s="38">
        <v>37.64</v>
      </c>
      <c r="M7" s="30">
        <v>55.116999999999997</v>
      </c>
      <c r="N7" s="28">
        <f>L7/M7</f>
        <v>0.68291089863381538</v>
      </c>
      <c r="P7" s="40">
        <v>5</v>
      </c>
      <c r="Q7" s="38">
        <v>24.195</v>
      </c>
      <c r="R7" s="30">
        <v>56.11</v>
      </c>
      <c r="S7" s="28">
        <f>Q7/R7</f>
        <v>0.43120655854571377</v>
      </c>
      <c r="U7" s="40">
        <v>5</v>
      </c>
      <c r="V7" s="38">
        <v>67.022000000000006</v>
      </c>
      <c r="W7" s="30">
        <v>68.930000000000007</v>
      </c>
      <c r="X7" s="28">
        <f>V7/W7</f>
        <v>0.97231974466850424</v>
      </c>
    </row>
    <row r="8" spans="1:24" x14ac:dyDescent="0.3">
      <c r="A8" s="40">
        <v>6</v>
      </c>
      <c r="B8">
        <v>5.2709999999999999</v>
      </c>
      <c r="C8" s="30">
        <v>50.655999999999999</v>
      </c>
      <c r="D8" s="28">
        <f>B8/C8</f>
        <v>0.10405480101073911</v>
      </c>
      <c r="F8" s="40">
        <v>6</v>
      </c>
      <c r="G8" s="38">
        <v>8.8510000000000009</v>
      </c>
      <c r="H8" s="30">
        <v>50.837000000000003</v>
      </c>
      <c r="I8" s="28">
        <f>G8/H8</f>
        <v>0.17410547435922655</v>
      </c>
      <c r="K8" s="40">
        <v>6</v>
      </c>
      <c r="L8" s="38">
        <v>27.376999999999999</v>
      </c>
      <c r="M8" s="30">
        <v>49.63</v>
      </c>
      <c r="N8" s="28">
        <f>L8/M8</f>
        <v>0.55162200282087437</v>
      </c>
      <c r="P8" s="40">
        <v>6</v>
      </c>
      <c r="Q8" s="38">
        <v>19.402000000000001</v>
      </c>
      <c r="R8" s="30">
        <v>55.875999999999998</v>
      </c>
      <c r="S8" s="28">
        <f>Q8/R8</f>
        <v>0.3472331591380915</v>
      </c>
      <c r="U8" s="40">
        <v>6</v>
      </c>
      <c r="V8" s="38">
        <v>41.265000000000001</v>
      </c>
      <c r="W8" s="30">
        <v>58.055</v>
      </c>
      <c r="X8" s="28">
        <f>V8/W8</f>
        <v>0.71079149082766346</v>
      </c>
    </row>
    <row r="9" spans="1:24" x14ac:dyDescent="0.3">
      <c r="A9" s="40">
        <v>7</v>
      </c>
      <c r="B9">
        <v>6.2590000000000003</v>
      </c>
      <c r="C9" s="30">
        <v>51.656999999999996</v>
      </c>
      <c r="D9" s="28">
        <f>B9/C9</f>
        <v>0.12116460499061116</v>
      </c>
      <c r="F9" s="40">
        <v>7</v>
      </c>
      <c r="G9" s="38">
        <v>10.097</v>
      </c>
      <c r="H9" s="30">
        <v>50.654000000000003</v>
      </c>
      <c r="I9" s="28">
        <f>G9/H9</f>
        <v>0.19933272791882178</v>
      </c>
      <c r="K9" s="40">
        <v>7</v>
      </c>
      <c r="L9" s="38">
        <v>12.215</v>
      </c>
      <c r="M9" s="30">
        <v>45.521000000000001</v>
      </c>
      <c r="N9" s="28">
        <f>L9/M9</f>
        <v>0.26833769029678611</v>
      </c>
      <c r="P9" s="40">
        <v>7</v>
      </c>
      <c r="Q9" s="38">
        <v>52.494</v>
      </c>
      <c r="R9" s="30">
        <v>54.996000000000002</v>
      </c>
      <c r="S9" s="28">
        <f>Q9/R9</f>
        <v>0.95450578223870819</v>
      </c>
      <c r="U9" s="40">
        <v>7</v>
      </c>
      <c r="V9" s="38">
        <v>34.270000000000003</v>
      </c>
      <c r="W9" s="30">
        <v>65.289000000000001</v>
      </c>
      <c r="X9" s="28">
        <f>V9/W9</f>
        <v>0.52489699643125187</v>
      </c>
    </row>
    <row r="10" spans="1:24" x14ac:dyDescent="0.3">
      <c r="A10" s="40">
        <v>8</v>
      </c>
      <c r="B10">
        <v>6.5209999999999999</v>
      </c>
      <c r="C10" s="30">
        <v>58.48</v>
      </c>
      <c r="D10" s="28">
        <f>B10/C10</f>
        <v>0.11150820793433652</v>
      </c>
      <c r="F10" s="40">
        <v>8</v>
      </c>
      <c r="G10" s="38">
        <v>6.3239999999999998</v>
      </c>
      <c r="H10" s="30">
        <v>49.091999999999999</v>
      </c>
      <c r="I10" s="28">
        <f>G10/H10</f>
        <v>0.12881935956978735</v>
      </c>
      <c r="K10" s="40">
        <v>8</v>
      </c>
      <c r="L10" s="38">
        <v>52.42</v>
      </c>
      <c r="M10" s="30">
        <v>55.884</v>
      </c>
      <c r="N10" s="28">
        <f>L10/M10</f>
        <v>0.93801445852122256</v>
      </c>
      <c r="P10" s="40">
        <v>8</v>
      </c>
      <c r="Q10" s="38">
        <v>47.256999999999998</v>
      </c>
      <c r="R10" s="30">
        <v>68.088999999999999</v>
      </c>
      <c r="S10" s="28">
        <f>Q10/R10</f>
        <v>0.69404749665878485</v>
      </c>
      <c r="U10" s="40">
        <v>8</v>
      </c>
      <c r="V10" s="38">
        <v>74.266999999999996</v>
      </c>
      <c r="W10" s="30">
        <v>55.767000000000003</v>
      </c>
      <c r="X10" s="28">
        <f>V10/W10</f>
        <v>1.3317374074273314</v>
      </c>
    </row>
    <row r="11" spans="1:24" x14ac:dyDescent="0.3">
      <c r="A11" s="40">
        <v>9</v>
      </c>
      <c r="B11">
        <v>5.2389999999999999</v>
      </c>
      <c r="C11" s="30">
        <v>49.686999999999998</v>
      </c>
      <c r="D11" s="28">
        <f>B11/C11</f>
        <v>0.10544005474268923</v>
      </c>
      <c r="F11" s="40">
        <v>9</v>
      </c>
      <c r="G11" s="38">
        <v>8.7620000000000005</v>
      </c>
      <c r="H11" s="30">
        <v>49.901000000000003</v>
      </c>
      <c r="I11" s="28">
        <f>G11/H11</f>
        <v>0.17558766357387628</v>
      </c>
      <c r="K11" s="40">
        <v>9</v>
      </c>
      <c r="L11" s="38">
        <v>11.835000000000001</v>
      </c>
      <c r="M11" s="30">
        <v>53.369</v>
      </c>
      <c r="N11" s="28">
        <f>L11/M11</f>
        <v>0.22175794937135793</v>
      </c>
      <c r="P11" s="40">
        <v>9</v>
      </c>
      <c r="Q11" s="38">
        <v>54.042000000000002</v>
      </c>
      <c r="R11" s="30">
        <v>56.469000000000001</v>
      </c>
      <c r="S11" s="28">
        <f>Q11/R11</f>
        <v>0.95702066620623705</v>
      </c>
      <c r="U11" s="40">
        <v>9</v>
      </c>
      <c r="V11" s="38">
        <v>59.783999999999999</v>
      </c>
      <c r="W11" s="30">
        <v>57.127000000000002</v>
      </c>
      <c r="X11" s="28">
        <f>V11/W11</f>
        <v>1.0465104066378419</v>
      </c>
    </row>
    <row r="12" spans="1:24" x14ac:dyDescent="0.3">
      <c r="A12" s="40">
        <v>10</v>
      </c>
      <c r="B12">
        <v>9.0150000000000006</v>
      </c>
      <c r="C12" s="30">
        <v>56.302999999999997</v>
      </c>
      <c r="D12" s="28">
        <f>B12/C12</f>
        <v>0.16011580199989345</v>
      </c>
      <c r="F12" s="40">
        <v>10</v>
      </c>
      <c r="G12" s="38">
        <v>11.371</v>
      </c>
      <c r="H12" s="30">
        <v>54.98</v>
      </c>
      <c r="I12" s="28">
        <f>G12/H12</f>
        <v>0.20682066205893054</v>
      </c>
      <c r="K12" s="40">
        <v>10</v>
      </c>
      <c r="L12" s="38">
        <v>16.210999999999999</v>
      </c>
      <c r="M12" s="30">
        <v>57.131999999999998</v>
      </c>
      <c r="N12" s="28">
        <f>L12/M12</f>
        <v>0.28374641181824545</v>
      </c>
      <c r="P12" s="40">
        <v>10</v>
      </c>
      <c r="Q12" s="38">
        <v>71.963999999999999</v>
      </c>
      <c r="R12" s="30">
        <v>67.891000000000005</v>
      </c>
      <c r="S12" s="28">
        <f>Q12/R12</f>
        <v>1.0599932244332826</v>
      </c>
      <c r="U12" s="40">
        <v>10</v>
      </c>
      <c r="V12" s="38">
        <v>35.686</v>
      </c>
      <c r="W12" s="30">
        <v>46.435000000000002</v>
      </c>
      <c r="X12" s="28">
        <f>V12/W12</f>
        <v>0.76851512867449123</v>
      </c>
    </row>
    <row r="13" spans="1:24" x14ac:dyDescent="0.3">
      <c r="A13" s="40">
        <v>11</v>
      </c>
      <c r="B13">
        <v>7.8330000000000002</v>
      </c>
      <c r="C13" s="30">
        <v>49.131</v>
      </c>
      <c r="D13" s="28">
        <f>B13/C13</f>
        <v>0.15943090920192954</v>
      </c>
      <c r="F13" s="40">
        <v>11</v>
      </c>
      <c r="G13" s="38">
        <v>9.9090000000000007</v>
      </c>
      <c r="H13" s="30">
        <v>54.061999999999998</v>
      </c>
      <c r="I13" s="28">
        <f>G13/H13</f>
        <v>0.18328955643520406</v>
      </c>
      <c r="K13" s="40">
        <v>11</v>
      </c>
      <c r="L13" s="38">
        <v>32.555</v>
      </c>
      <c r="M13" s="30">
        <v>54.427</v>
      </c>
      <c r="N13" s="28">
        <f>L13/M13</f>
        <v>0.59814062873206308</v>
      </c>
      <c r="P13" s="40">
        <v>11</v>
      </c>
      <c r="Q13" s="38">
        <v>32.466000000000001</v>
      </c>
      <c r="R13" s="30">
        <v>51.08</v>
      </c>
      <c r="S13" s="28">
        <f>Q13/R13</f>
        <v>0.63559122944400948</v>
      </c>
      <c r="U13" s="40">
        <v>11</v>
      </c>
      <c r="V13" s="38">
        <v>87.97</v>
      </c>
      <c r="W13" s="30">
        <v>50.866</v>
      </c>
      <c r="X13">
        <v>1.7294459953603585</v>
      </c>
    </row>
    <row r="14" spans="1:24" x14ac:dyDescent="0.3">
      <c r="A14" s="40">
        <v>12</v>
      </c>
      <c r="B14">
        <v>6.9459999999999997</v>
      </c>
      <c r="C14" s="30">
        <v>62.423000000000002</v>
      </c>
      <c r="D14" s="28">
        <f>B14/C14</f>
        <v>0.11127308844496418</v>
      </c>
      <c r="F14" s="40">
        <v>12</v>
      </c>
      <c r="G14" s="38">
        <v>7.7759999999999998</v>
      </c>
      <c r="H14" s="30">
        <v>53.347000000000001</v>
      </c>
      <c r="I14" s="28">
        <f>G14/H14</f>
        <v>0.14576264832136765</v>
      </c>
      <c r="K14" s="40">
        <v>12</v>
      </c>
      <c r="L14" s="38">
        <v>15.539</v>
      </c>
      <c r="M14" s="30">
        <v>52.008000000000003</v>
      </c>
      <c r="N14" s="28">
        <f>L14/M14</f>
        <v>0.29878095677588062</v>
      </c>
      <c r="P14" s="40">
        <v>12</v>
      </c>
      <c r="Q14" s="38">
        <v>52.883000000000003</v>
      </c>
      <c r="R14" s="30">
        <v>70.882999999999996</v>
      </c>
      <c r="S14" s="28">
        <f>Q14/R14</f>
        <v>0.74606040940705109</v>
      </c>
      <c r="U14" s="40">
        <v>12</v>
      </c>
      <c r="V14" s="38">
        <v>47.034999999999997</v>
      </c>
      <c r="W14" s="30">
        <v>54.381999999999998</v>
      </c>
      <c r="X14" s="28">
        <f>V14/W14</f>
        <v>0.86490015078518623</v>
      </c>
    </row>
    <row r="15" spans="1:24" x14ac:dyDescent="0.3">
      <c r="A15" s="40">
        <v>13</v>
      </c>
      <c r="B15">
        <v>5.7140000000000004</v>
      </c>
      <c r="C15" s="30">
        <v>47.542999999999999</v>
      </c>
      <c r="D15" s="28">
        <f>B15/C15</f>
        <v>0.12018593694129526</v>
      </c>
      <c r="F15" s="40">
        <v>13</v>
      </c>
      <c r="G15" s="38">
        <v>10.382</v>
      </c>
      <c r="H15" s="30">
        <v>56.234999999999999</v>
      </c>
      <c r="I15" s="28">
        <f>G15/H15</f>
        <v>0.18461812038765893</v>
      </c>
      <c r="K15" s="40">
        <v>13</v>
      </c>
      <c r="L15" s="38">
        <v>45.372</v>
      </c>
      <c r="M15" s="30">
        <v>52.975000000000001</v>
      </c>
      <c r="N15" s="28">
        <f>L15/M15</f>
        <v>0.85647947144879655</v>
      </c>
      <c r="P15" s="40">
        <v>13</v>
      </c>
      <c r="Q15" s="38">
        <v>42.677</v>
      </c>
      <c r="R15" s="30">
        <v>59.911999999999999</v>
      </c>
      <c r="S15" s="28">
        <f>Q15/R15</f>
        <v>0.71232808118573909</v>
      </c>
      <c r="U15" s="40">
        <v>13</v>
      </c>
      <c r="V15" s="38">
        <v>44.314999999999998</v>
      </c>
      <c r="W15" s="30">
        <v>76.846999999999994</v>
      </c>
      <c r="X15" s="28">
        <f>V15/W15</f>
        <v>0.57666532200346143</v>
      </c>
    </row>
    <row r="16" spans="1:24" x14ac:dyDescent="0.3">
      <c r="A16" s="40">
        <v>14</v>
      </c>
      <c r="B16">
        <v>6.1109999999999998</v>
      </c>
      <c r="C16" s="30">
        <v>45.683</v>
      </c>
      <c r="D16" s="28">
        <f>B16/C16</f>
        <v>0.13376967362038394</v>
      </c>
      <c r="F16" s="40">
        <v>14</v>
      </c>
      <c r="G16" s="38">
        <v>10.109</v>
      </c>
      <c r="H16" s="30">
        <v>57.024999999999999</v>
      </c>
      <c r="I16" s="28">
        <f>G16/H16</f>
        <v>0.17727312582200788</v>
      </c>
      <c r="K16" s="40">
        <v>14</v>
      </c>
      <c r="L16" s="38">
        <v>28.422999999999998</v>
      </c>
      <c r="M16" s="30">
        <v>66.474000000000004</v>
      </c>
      <c r="N16" s="28">
        <f>L16/M16</f>
        <v>0.42758070824683331</v>
      </c>
      <c r="P16" s="40">
        <v>14</v>
      </c>
      <c r="Q16" s="38">
        <v>56.29</v>
      </c>
      <c r="R16" s="30">
        <v>66.094999999999999</v>
      </c>
      <c r="S16" s="28">
        <f>Q16/R16</f>
        <v>0.85165292382177171</v>
      </c>
      <c r="U16" s="40">
        <v>14</v>
      </c>
      <c r="V16" s="38">
        <v>41.426000000000002</v>
      </c>
      <c r="W16" s="30">
        <v>48.993000000000002</v>
      </c>
      <c r="X16" s="28">
        <f>V16/W16</f>
        <v>0.84554936419488502</v>
      </c>
    </row>
    <row r="17" spans="1:24" x14ac:dyDescent="0.3">
      <c r="A17" s="40">
        <v>15</v>
      </c>
      <c r="B17" s="39">
        <v>3.75</v>
      </c>
      <c r="C17" s="41">
        <v>53.731999999999999</v>
      </c>
      <c r="D17" s="28">
        <f>B17/C17</f>
        <v>6.9790813667832949E-2</v>
      </c>
      <c r="F17" s="40">
        <v>15</v>
      </c>
      <c r="G17" s="38">
        <v>10.473000000000001</v>
      </c>
      <c r="H17" s="41">
        <v>49.832999999999998</v>
      </c>
      <c r="I17" s="28">
        <f>G17/H17</f>
        <v>0.21016194088254772</v>
      </c>
      <c r="K17" s="40">
        <v>15</v>
      </c>
      <c r="L17" s="38">
        <v>36.042999999999999</v>
      </c>
      <c r="M17" s="41">
        <v>53.636000000000003</v>
      </c>
      <c r="N17" s="28">
        <f>L17/M17</f>
        <v>0.67199269147587437</v>
      </c>
      <c r="P17" s="40">
        <v>15</v>
      </c>
      <c r="Q17" s="38"/>
      <c r="R17" s="41"/>
      <c r="S17" s="28"/>
      <c r="T17">
        <v>1.501879589411971</v>
      </c>
      <c r="U17" s="40">
        <v>15</v>
      </c>
      <c r="V17" s="54">
        <v>46.262</v>
      </c>
      <c r="W17" s="53">
        <v>60.716000000000001</v>
      </c>
      <c r="X17" s="28">
        <f>V17/W17</f>
        <v>0.76194083931747814</v>
      </c>
    </row>
    <row r="18" spans="1:24" x14ac:dyDescent="0.3">
      <c r="A18" s="35" t="s">
        <v>8</v>
      </c>
      <c r="B18" s="5">
        <f>AVERAGE(B3:B17)</f>
        <v>6.0659333333333336</v>
      </c>
      <c r="C18" s="4">
        <f>AVERAGE(C3:C17)</f>
        <v>53.686066666666662</v>
      </c>
      <c r="D18" s="20">
        <f>AVERAGE(D3:D17)</f>
        <v>0.11390682713016499</v>
      </c>
      <c r="F18" s="35" t="s">
        <v>8</v>
      </c>
      <c r="G18" s="37">
        <f>AVERAGE(G3:G17)</f>
        <v>10.471933333333334</v>
      </c>
      <c r="H18" s="4">
        <f>AVERAGE(H3:H17)</f>
        <v>54.625333333333323</v>
      </c>
      <c r="I18" s="20">
        <f>AVERAGE(I3:I17)</f>
        <v>0.19048090362440892</v>
      </c>
      <c r="K18" s="35" t="s">
        <v>8</v>
      </c>
      <c r="L18" s="37">
        <f>AVERAGE(L3:L17)</f>
        <v>28.883133333333333</v>
      </c>
      <c r="M18" s="4">
        <f>AVERAGE(M3:M17)</f>
        <v>55.121733333333346</v>
      </c>
      <c r="N18" s="20">
        <f>AVERAGE(N3:N16)</f>
        <v>0.51096924992328518</v>
      </c>
      <c r="P18" s="35" t="s">
        <v>8</v>
      </c>
      <c r="Q18" s="37">
        <f>AVERAGE(Q3:Q17)</f>
        <v>46.946538461538459</v>
      </c>
      <c r="R18" s="34">
        <f>AVERAGE(R3:R17)</f>
        <v>59.976615384615393</v>
      </c>
      <c r="S18" s="20">
        <f>AVERAGE(S3:S17)</f>
        <v>0.77715189586001421</v>
      </c>
      <c r="U18" s="35" t="s">
        <v>8</v>
      </c>
      <c r="V18" s="11">
        <f>AVERAGE(V3:V17)</f>
        <v>52.743933333333338</v>
      </c>
      <c r="W18" s="4">
        <f>AVERAGE(W3:W17)</f>
        <v>58.139199999999988</v>
      </c>
      <c r="X18" s="36">
        <f>AVERAGE(X3:X17)</f>
        <v>0.91739260764964758</v>
      </c>
    </row>
    <row r="19" spans="1:24" x14ac:dyDescent="0.3">
      <c r="A19" s="31" t="s">
        <v>7</v>
      </c>
      <c r="C19" s="30"/>
      <c r="D19" s="23">
        <f>STDEV(D3:D17)</f>
        <v>2.9893384122205571E-2</v>
      </c>
      <c r="F19" s="31" t="s">
        <v>7</v>
      </c>
      <c r="H19" s="1"/>
      <c r="I19" s="23">
        <f>STDEV(I3:I17)</f>
        <v>3.0755502465139164E-2</v>
      </c>
      <c r="K19" s="31" t="s">
        <v>7</v>
      </c>
      <c r="M19" s="1"/>
      <c r="N19" s="23">
        <f>STDEV(N3:N16)</f>
        <v>0.23538547908988233</v>
      </c>
      <c r="P19" s="31" t="s">
        <v>7</v>
      </c>
      <c r="R19" s="1"/>
      <c r="S19" s="23">
        <f>STDEV(S3:S17)</f>
        <v>0.21969347431077824</v>
      </c>
      <c r="U19" s="31" t="s">
        <v>7</v>
      </c>
      <c r="W19" s="1"/>
      <c r="X19" s="28">
        <f>STDEV(X3:X17)</f>
        <v>0.33978330284748315</v>
      </c>
    </row>
    <row r="20" spans="1:24" x14ac:dyDescent="0.3">
      <c r="S20" s="3"/>
      <c r="T20" s="2"/>
      <c r="U20" s="2"/>
      <c r="V20" s="3"/>
    </row>
    <row r="21" spans="1:24" x14ac:dyDescent="0.3"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"/>
      <c r="T21" s="2"/>
      <c r="U21" s="2"/>
      <c r="V21" s="2"/>
    </row>
    <row r="22" spans="1:24" x14ac:dyDescent="0.3">
      <c r="A22" s="42" t="s">
        <v>13</v>
      </c>
      <c r="B22" s="51">
        <v>488</v>
      </c>
      <c r="C22" s="42">
        <v>561</v>
      </c>
      <c r="D22" s="52" t="s">
        <v>9</v>
      </c>
      <c r="F22" s="42" t="s">
        <v>12</v>
      </c>
      <c r="G22" s="51">
        <v>488</v>
      </c>
      <c r="H22" s="42">
        <v>561</v>
      </c>
      <c r="I22" s="52" t="s">
        <v>9</v>
      </c>
      <c r="J22" s="28"/>
      <c r="K22" s="42" t="s">
        <v>11</v>
      </c>
      <c r="L22" s="51">
        <v>488</v>
      </c>
      <c r="M22" s="42">
        <v>561</v>
      </c>
      <c r="N22" s="52" t="s">
        <v>9</v>
      </c>
      <c r="O22" s="28"/>
      <c r="P22" s="42" t="s">
        <v>10</v>
      </c>
      <c r="Q22" s="51">
        <v>488</v>
      </c>
      <c r="R22" s="42">
        <v>561</v>
      </c>
      <c r="S22" s="50" t="s">
        <v>9</v>
      </c>
      <c r="T22" s="49"/>
      <c r="U22" s="9"/>
      <c r="V22" s="2"/>
    </row>
    <row r="23" spans="1:24" x14ac:dyDescent="0.3">
      <c r="A23" s="40">
        <v>1</v>
      </c>
      <c r="B23" s="38">
        <v>78.647999999999996</v>
      </c>
      <c r="C23" s="47">
        <v>65.042000000000002</v>
      </c>
      <c r="D23" s="28">
        <f>B23/C23</f>
        <v>1.2091879093508808</v>
      </c>
      <c r="F23" s="40">
        <v>1</v>
      </c>
      <c r="G23">
        <v>92.525000000000006</v>
      </c>
      <c r="H23" s="47">
        <v>56.978999999999999</v>
      </c>
      <c r="I23" s="48">
        <f>G23/H23</f>
        <v>1.6238438723038313</v>
      </c>
      <c r="J23" s="28"/>
      <c r="K23" s="40">
        <v>1</v>
      </c>
      <c r="L23">
        <v>66.938999999999993</v>
      </c>
      <c r="M23" s="47">
        <v>59.344999999999999</v>
      </c>
      <c r="N23" s="28">
        <f>L23/M23</f>
        <v>1.1279636026623978</v>
      </c>
      <c r="O23" s="28"/>
      <c r="P23" s="40">
        <v>1</v>
      </c>
      <c r="Q23">
        <v>91.504000000000005</v>
      </c>
      <c r="R23" s="38">
        <v>69.734999999999999</v>
      </c>
      <c r="S23" s="29">
        <f>Q23/R23</f>
        <v>1.3121674912167491</v>
      </c>
      <c r="T23" s="2"/>
      <c r="U23" s="2"/>
      <c r="V23" s="2"/>
    </row>
    <row r="24" spans="1:24" x14ac:dyDescent="0.3">
      <c r="A24" s="40">
        <v>2</v>
      </c>
      <c r="B24" s="38">
        <v>77.677000000000007</v>
      </c>
      <c r="C24" s="30">
        <v>71.176000000000002</v>
      </c>
      <c r="D24" s="28">
        <f>B24/C24</f>
        <v>1.0913369675171407</v>
      </c>
      <c r="F24" s="40">
        <v>2</v>
      </c>
      <c r="G24">
        <v>67.016000000000005</v>
      </c>
      <c r="H24" s="30">
        <v>67.11</v>
      </c>
      <c r="I24" s="28">
        <f>G24/H24</f>
        <v>0.99859931455818818</v>
      </c>
      <c r="J24" s="46"/>
      <c r="K24" s="40">
        <v>2</v>
      </c>
      <c r="L24">
        <v>87.512</v>
      </c>
      <c r="M24" s="30">
        <v>55.722999999999999</v>
      </c>
      <c r="N24" s="28">
        <f>L24/M24</f>
        <v>1.5704825655474401</v>
      </c>
      <c r="O24" s="28"/>
      <c r="P24" s="40">
        <v>2</v>
      </c>
      <c r="Q24">
        <v>83.736000000000004</v>
      </c>
      <c r="R24" s="38">
        <v>60.197000000000003</v>
      </c>
      <c r="S24" s="29">
        <f>Q24/R24</f>
        <v>1.3910327757197203</v>
      </c>
      <c r="T24" s="2"/>
      <c r="U24" s="2"/>
      <c r="V24" s="2"/>
    </row>
    <row r="25" spans="1:24" x14ac:dyDescent="0.3">
      <c r="A25" s="40">
        <v>3</v>
      </c>
      <c r="B25" s="38">
        <v>55.027999999999999</v>
      </c>
      <c r="C25" s="30">
        <v>65.423000000000002</v>
      </c>
      <c r="D25" s="28">
        <f>B25/C25</f>
        <v>0.84111092429267986</v>
      </c>
      <c r="F25" s="40">
        <v>3</v>
      </c>
      <c r="G25">
        <v>92.555000000000007</v>
      </c>
      <c r="H25" s="30">
        <v>70.965999999999994</v>
      </c>
      <c r="I25" s="28">
        <f>G25/H25</f>
        <v>1.3042161034861768</v>
      </c>
      <c r="J25" s="14"/>
      <c r="K25" s="40">
        <v>3</v>
      </c>
      <c r="L25">
        <v>41.390999999999998</v>
      </c>
      <c r="M25" s="30">
        <v>53.49</v>
      </c>
      <c r="N25" s="28">
        <f>L25/M25</f>
        <v>0.77380818844643851</v>
      </c>
      <c r="O25" s="28"/>
      <c r="P25" s="40">
        <v>3</v>
      </c>
      <c r="Q25">
        <v>107.22199999999999</v>
      </c>
      <c r="R25" s="38">
        <v>72.531999999999996</v>
      </c>
      <c r="S25" s="29">
        <f>Q25/R25</f>
        <v>1.4782716594055039</v>
      </c>
      <c r="T25" s="2"/>
      <c r="U25" s="2"/>
      <c r="V25" s="2"/>
    </row>
    <row r="26" spans="1:24" x14ac:dyDescent="0.3">
      <c r="A26" s="40">
        <v>4</v>
      </c>
      <c r="B26" s="38">
        <v>82.718000000000004</v>
      </c>
      <c r="C26" s="30">
        <v>62.058999999999997</v>
      </c>
      <c r="D26" s="28">
        <f>B26/C26</f>
        <v>1.3328928922476999</v>
      </c>
      <c r="F26" s="40">
        <v>4</v>
      </c>
      <c r="G26">
        <v>91.763000000000005</v>
      </c>
      <c r="H26" s="30">
        <v>52.593000000000004</v>
      </c>
      <c r="I26" s="28">
        <f>G26/H26</f>
        <v>1.7447759207499096</v>
      </c>
      <c r="J26" s="14"/>
      <c r="K26" s="40">
        <v>4</v>
      </c>
      <c r="L26">
        <v>92.233999999999995</v>
      </c>
      <c r="M26" s="30">
        <v>70.706999999999994</v>
      </c>
      <c r="N26" s="28">
        <f>L26/M26</f>
        <v>1.304453590167876</v>
      </c>
      <c r="O26" s="28"/>
      <c r="P26" s="40">
        <v>4</v>
      </c>
      <c r="Q26">
        <v>119.85299999999999</v>
      </c>
      <c r="R26" s="38">
        <v>66.325999999999993</v>
      </c>
      <c r="S26" s="29">
        <f>Q26/R26</f>
        <v>1.8070289177698038</v>
      </c>
      <c r="T26" s="2"/>
      <c r="U26" s="2"/>
      <c r="V26" s="2"/>
    </row>
    <row r="27" spans="1:24" x14ac:dyDescent="0.3">
      <c r="A27" s="40">
        <v>5</v>
      </c>
      <c r="B27" s="38">
        <v>78.935000000000002</v>
      </c>
      <c r="C27" s="30">
        <v>65.430999999999997</v>
      </c>
      <c r="D27" s="28">
        <f>B27/C27</f>
        <v>1.2063853525087498</v>
      </c>
      <c r="F27" s="40">
        <v>5</v>
      </c>
      <c r="G27">
        <v>73.450999999999993</v>
      </c>
      <c r="H27" s="30">
        <v>54.247</v>
      </c>
      <c r="I27" s="28">
        <f>G27/H27</f>
        <v>1.3540103600199087</v>
      </c>
      <c r="J27" s="28"/>
      <c r="K27" s="40">
        <v>5</v>
      </c>
      <c r="L27">
        <v>65.227999999999994</v>
      </c>
      <c r="M27" s="30">
        <v>54.354999999999997</v>
      </c>
      <c r="N27" s="28">
        <f>L27/M27</f>
        <v>1.2000367951430411</v>
      </c>
      <c r="O27" s="28"/>
      <c r="P27" s="40">
        <v>5</v>
      </c>
      <c r="Q27">
        <v>63.524999999999999</v>
      </c>
      <c r="R27" s="38">
        <v>74.793000000000006</v>
      </c>
      <c r="S27" s="29">
        <f>Q27/R27</f>
        <v>0.84934418996430139</v>
      </c>
      <c r="T27" s="2"/>
      <c r="U27" s="2"/>
      <c r="V27" s="2"/>
    </row>
    <row r="28" spans="1:24" x14ac:dyDescent="0.3">
      <c r="A28" s="40">
        <v>6</v>
      </c>
      <c r="B28" s="38">
        <v>62.954000000000001</v>
      </c>
      <c r="C28" s="30">
        <v>56.204999999999998</v>
      </c>
      <c r="D28" s="28">
        <f>B28/C28</f>
        <v>1.1200782848501023</v>
      </c>
      <c r="F28" s="40">
        <v>6</v>
      </c>
      <c r="H28" s="30"/>
      <c r="I28" s="28"/>
      <c r="J28" s="28">
        <v>1.9421931485625752</v>
      </c>
      <c r="K28" s="40">
        <v>6</v>
      </c>
      <c r="L28">
        <v>100.57599999999999</v>
      </c>
      <c r="M28" s="30">
        <v>63.262</v>
      </c>
      <c r="N28" s="28">
        <f>L28/M28</f>
        <v>1.5898327590022445</v>
      </c>
      <c r="O28" s="28"/>
      <c r="P28" s="40">
        <v>6</v>
      </c>
      <c r="Q28">
        <v>50.698999999999998</v>
      </c>
      <c r="R28" s="38">
        <v>53.47</v>
      </c>
      <c r="S28" s="29">
        <f>Q28/R28</f>
        <v>0.94817654759678327</v>
      </c>
      <c r="T28" s="2"/>
      <c r="U28" s="2"/>
      <c r="V28" s="2"/>
    </row>
    <row r="29" spans="1:24" x14ac:dyDescent="0.3">
      <c r="A29" s="40">
        <v>7</v>
      </c>
      <c r="B29" s="38">
        <v>48.075000000000003</v>
      </c>
      <c r="C29" s="30">
        <v>51.268999999999998</v>
      </c>
      <c r="D29" s="28">
        <f>B29/C29</f>
        <v>0.93770114494138768</v>
      </c>
      <c r="F29" s="40">
        <v>7</v>
      </c>
      <c r="G29">
        <v>59.639000000000003</v>
      </c>
      <c r="H29" s="30">
        <v>63.185000000000002</v>
      </c>
      <c r="I29" s="28">
        <f>G29/H29</f>
        <v>0.9438790852259239</v>
      </c>
      <c r="J29" s="28"/>
      <c r="K29" s="40">
        <v>7</v>
      </c>
      <c r="L29">
        <v>57.506999999999998</v>
      </c>
      <c r="M29" s="30">
        <v>58.353000000000002</v>
      </c>
      <c r="N29" s="28">
        <f>L29/M29</f>
        <v>0.98550203074392051</v>
      </c>
      <c r="O29" s="28"/>
      <c r="P29" s="40">
        <v>7</v>
      </c>
      <c r="Q29">
        <v>87.649000000000001</v>
      </c>
      <c r="R29" s="38">
        <v>71.742000000000004</v>
      </c>
      <c r="S29" s="29">
        <f>Q29/R29</f>
        <v>1.2217250703911238</v>
      </c>
      <c r="T29" s="2"/>
      <c r="U29" s="2"/>
      <c r="V29" s="2"/>
    </row>
    <row r="30" spans="1:24" x14ac:dyDescent="0.3">
      <c r="A30" s="40">
        <v>8</v>
      </c>
      <c r="B30" s="38">
        <v>61.484000000000002</v>
      </c>
      <c r="C30" s="30">
        <v>60.109000000000002</v>
      </c>
      <c r="D30" s="28">
        <f>B30/C30</f>
        <v>1.0228751102164402</v>
      </c>
      <c r="F30" s="40">
        <v>8</v>
      </c>
      <c r="G30">
        <v>72.826999999999998</v>
      </c>
      <c r="H30" s="30">
        <v>58.16</v>
      </c>
      <c r="I30" s="28">
        <f>G30/H30</f>
        <v>1.2521836313617607</v>
      </c>
      <c r="J30" s="28"/>
      <c r="K30" s="40">
        <v>8</v>
      </c>
      <c r="L30">
        <v>63.95</v>
      </c>
      <c r="M30" s="30">
        <v>53.161000000000001</v>
      </c>
      <c r="N30" s="28">
        <f>L30/M30</f>
        <v>1.2029495306709805</v>
      </c>
      <c r="O30" s="28"/>
      <c r="P30" s="40">
        <v>8</v>
      </c>
      <c r="Q30">
        <v>111.251</v>
      </c>
      <c r="R30" s="38">
        <v>71.08</v>
      </c>
      <c r="S30" s="29">
        <f>Q30/R30</f>
        <v>1.5651519414743951</v>
      </c>
      <c r="T30" s="2"/>
      <c r="U30" s="2"/>
      <c r="V30" s="2"/>
    </row>
    <row r="31" spans="1:24" x14ac:dyDescent="0.3">
      <c r="A31" s="40">
        <v>9</v>
      </c>
      <c r="B31" s="38">
        <v>46.292000000000002</v>
      </c>
      <c r="C31" s="30">
        <v>64.179000000000002</v>
      </c>
      <c r="D31" s="28">
        <f>B31/C31</f>
        <v>0.7212951276897428</v>
      </c>
      <c r="F31" s="40">
        <v>9</v>
      </c>
      <c r="G31">
        <v>69.304000000000002</v>
      </c>
      <c r="H31" s="30">
        <v>61.241</v>
      </c>
      <c r="I31" s="28">
        <f>G31/H31</f>
        <v>1.1316601623095639</v>
      </c>
      <c r="J31" s="28"/>
      <c r="K31" s="40">
        <v>9</v>
      </c>
      <c r="L31">
        <v>94.421000000000006</v>
      </c>
      <c r="M31" s="30">
        <v>69.722999999999999</v>
      </c>
      <c r="N31" s="28">
        <f>L31/M31</f>
        <v>1.3542303113750127</v>
      </c>
      <c r="O31" s="28"/>
      <c r="P31" s="40">
        <v>9</v>
      </c>
      <c r="Q31">
        <v>107.39100000000001</v>
      </c>
      <c r="R31" s="38">
        <v>72.63</v>
      </c>
      <c r="S31" s="29">
        <f>Q31/R31</f>
        <v>1.4786038826931023</v>
      </c>
      <c r="T31" s="2"/>
      <c r="U31" s="2"/>
      <c r="V31" s="2"/>
    </row>
    <row r="32" spans="1:24" x14ac:dyDescent="0.3">
      <c r="A32" s="40">
        <v>10</v>
      </c>
      <c r="B32" s="38">
        <v>84.412000000000006</v>
      </c>
      <c r="C32" s="30">
        <v>57.491999999999997</v>
      </c>
      <c r="D32" s="28">
        <f>B32/C32</f>
        <v>1.4682390593473877</v>
      </c>
      <c r="F32" s="40">
        <v>10</v>
      </c>
      <c r="G32">
        <v>95.483999999999995</v>
      </c>
      <c r="H32" s="30">
        <v>68.266000000000005</v>
      </c>
      <c r="I32" s="28">
        <f>G32/H32</f>
        <v>1.3987050654791549</v>
      </c>
      <c r="J32" s="28"/>
      <c r="K32" s="40">
        <v>10</v>
      </c>
      <c r="L32">
        <v>107.554</v>
      </c>
      <c r="M32" s="30">
        <v>64.191000000000003</v>
      </c>
      <c r="N32" s="28">
        <f>L32/M32</f>
        <v>1.6755308376563693</v>
      </c>
      <c r="O32" s="28"/>
      <c r="P32" s="40">
        <v>10</v>
      </c>
      <c r="Q32">
        <v>36.15</v>
      </c>
      <c r="R32" s="38">
        <v>51.005000000000003</v>
      </c>
      <c r="S32" s="29">
        <f>Q32/R32</f>
        <v>0.70875404372120376</v>
      </c>
      <c r="T32" s="2"/>
      <c r="U32" s="2"/>
      <c r="V32" s="2"/>
    </row>
    <row r="33" spans="1:27" x14ac:dyDescent="0.3">
      <c r="A33" s="40">
        <v>11</v>
      </c>
      <c r="B33" s="38">
        <v>79.572000000000003</v>
      </c>
      <c r="C33" s="30">
        <v>57.381</v>
      </c>
      <c r="D33" s="28">
        <f>B33/C33</f>
        <v>1.3867307993935276</v>
      </c>
      <c r="F33" s="40">
        <v>11</v>
      </c>
      <c r="G33">
        <v>77.143000000000001</v>
      </c>
      <c r="H33" s="30">
        <v>65.519000000000005</v>
      </c>
      <c r="I33" s="28">
        <f>G33/H33</f>
        <v>1.1774141851981867</v>
      </c>
      <c r="J33" s="28"/>
      <c r="K33" s="40">
        <v>11</v>
      </c>
      <c r="L33">
        <v>42.02</v>
      </c>
      <c r="M33" s="30">
        <v>65.481999999999999</v>
      </c>
      <c r="N33" s="28">
        <f>L33/M33</f>
        <v>0.64170306343728056</v>
      </c>
      <c r="O33" s="28"/>
      <c r="P33" s="40">
        <v>11</v>
      </c>
      <c r="Q33">
        <v>37.679000000000002</v>
      </c>
      <c r="R33" s="38">
        <v>53.773000000000003</v>
      </c>
      <c r="S33" s="29">
        <f>Q33/R33</f>
        <v>0.70070481468394918</v>
      </c>
      <c r="T33" s="2"/>
      <c r="U33" s="2"/>
      <c r="V33" s="2"/>
    </row>
    <row r="34" spans="1:27" x14ac:dyDescent="0.3">
      <c r="A34" s="40">
        <v>12</v>
      </c>
      <c r="B34" s="38">
        <v>72.906000000000006</v>
      </c>
      <c r="C34" s="45">
        <v>57.280999999999999</v>
      </c>
      <c r="D34" s="28">
        <f>B34/C34</f>
        <v>1.2727780590422655</v>
      </c>
      <c r="F34" s="40">
        <v>12</v>
      </c>
      <c r="G34">
        <v>56.500999999999998</v>
      </c>
      <c r="H34" s="30">
        <v>54.179000000000002</v>
      </c>
      <c r="I34" s="28">
        <f>G34/H34</f>
        <v>1.0428579338858228</v>
      </c>
      <c r="J34" s="28"/>
      <c r="K34" s="40">
        <v>12</v>
      </c>
      <c r="L34">
        <v>86.834000000000003</v>
      </c>
      <c r="M34" s="30">
        <v>67.936999999999998</v>
      </c>
      <c r="N34" s="28">
        <f>L34/M34</f>
        <v>1.2781547610286002</v>
      </c>
      <c r="O34" s="28"/>
      <c r="P34" s="40">
        <v>12</v>
      </c>
      <c r="Q34">
        <v>65.748999999999995</v>
      </c>
      <c r="R34" s="38">
        <v>50.313000000000002</v>
      </c>
      <c r="S34" s="29">
        <f>Q34/R34</f>
        <v>1.3067994355335597</v>
      </c>
      <c r="T34" s="2"/>
      <c r="U34" s="2"/>
      <c r="V34" s="2"/>
    </row>
    <row r="35" spans="1:27" x14ac:dyDescent="0.3">
      <c r="A35" s="40">
        <v>13</v>
      </c>
      <c r="B35" s="38">
        <v>79.617999999999995</v>
      </c>
      <c r="C35" s="44">
        <v>54.12</v>
      </c>
      <c r="D35" s="28">
        <f>B35/C35</f>
        <v>1.4711382113821139</v>
      </c>
      <c r="E35" s="1"/>
      <c r="F35" s="40">
        <v>13</v>
      </c>
      <c r="G35">
        <v>57.667999999999999</v>
      </c>
      <c r="H35" s="30">
        <v>58.67</v>
      </c>
      <c r="I35" s="28">
        <f>G35/H35</f>
        <v>0.98292142491903867</v>
      </c>
      <c r="J35" s="28"/>
      <c r="K35" s="40">
        <v>13</v>
      </c>
      <c r="L35">
        <v>87.203000000000003</v>
      </c>
      <c r="M35" s="30">
        <v>54.994999999999997</v>
      </c>
      <c r="N35" s="28">
        <f>L35/M35</f>
        <v>1.5856532412037458</v>
      </c>
      <c r="O35" s="28"/>
      <c r="P35" s="40">
        <v>13</v>
      </c>
      <c r="R35" s="38"/>
      <c r="S35" s="29" t="e">
        <f>Q35/R35</f>
        <v>#DIV/0!</v>
      </c>
      <c r="T35" s="2"/>
      <c r="U35" s="2"/>
      <c r="V35" s="2"/>
    </row>
    <row r="36" spans="1:27" x14ac:dyDescent="0.3">
      <c r="A36" s="40">
        <v>14</v>
      </c>
      <c r="B36" s="38">
        <v>47.768999999999998</v>
      </c>
      <c r="C36" s="43">
        <v>57.798999999999999</v>
      </c>
      <c r="D36" s="28">
        <f>B36/C36</f>
        <v>0.82646758594439351</v>
      </c>
      <c r="F36" s="40">
        <v>14</v>
      </c>
      <c r="H36" s="30"/>
      <c r="I36" s="28"/>
      <c r="J36" s="28">
        <v>2.0515144541415147</v>
      </c>
      <c r="K36" s="40">
        <v>14</v>
      </c>
      <c r="L36">
        <v>86.034999999999997</v>
      </c>
      <c r="M36" s="30">
        <v>67.994</v>
      </c>
      <c r="N36" s="28">
        <f>L36/M36</f>
        <v>1.2653322351972232</v>
      </c>
      <c r="O36" s="28"/>
      <c r="P36" s="40">
        <v>14</v>
      </c>
      <c r="R36" s="38"/>
      <c r="S36" s="29" t="e">
        <f>Q36/R36</f>
        <v>#DIV/0!</v>
      </c>
      <c r="T36" s="2"/>
      <c r="U36" s="2"/>
      <c r="V36" s="2"/>
    </row>
    <row r="37" spans="1:27" x14ac:dyDescent="0.3">
      <c r="A37" s="42">
        <v>15</v>
      </c>
      <c r="B37" s="38">
        <v>60.648000000000003</v>
      </c>
      <c r="C37" s="30">
        <v>61.475000000000001</v>
      </c>
      <c r="D37" s="28">
        <f>B37/C37</f>
        <v>0.98654737698251327</v>
      </c>
      <c r="E37" s="1"/>
      <c r="F37" s="40">
        <v>15</v>
      </c>
      <c r="G37" s="39">
        <v>97.016999999999996</v>
      </c>
      <c r="H37" s="41">
        <v>62.735999999999997</v>
      </c>
      <c r="I37" s="28">
        <f>G37/H37</f>
        <v>1.5464326702371844</v>
      </c>
      <c r="J37" s="28"/>
      <c r="K37" s="40">
        <v>15</v>
      </c>
      <c r="L37" s="39">
        <v>79.962999999999994</v>
      </c>
      <c r="M37" s="41">
        <v>74.272999999999996</v>
      </c>
      <c r="N37" s="28">
        <f>L37/M37</f>
        <v>1.0766092658166493</v>
      </c>
      <c r="O37" s="28"/>
      <c r="P37" s="40">
        <v>15</v>
      </c>
      <c r="Q37" s="39"/>
      <c r="R37" s="38"/>
      <c r="S37" s="29" t="e">
        <f>Q37/R37</f>
        <v>#DIV/0!</v>
      </c>
      <c r="T37" s="2"/>
      <c r="U37" s="2"/>
      <c r="V37" s="2"/>
    </row>
    <row r="38" spans="1:27" x14ac:dyDescent="0.3">
      <c r="A38" s="35" t="s">
        <v>8</v>
      </c>
      <c r="B38" s="37">
        <f>AVERAGE(B23:B37)</f>
        <v>67.782399999999996</v>
      </c>
      <c r="C38" s="34">
        <f>AVERAGE(C23:C37)</f>
        <v>60.429399999999994</v>
      </c>
      <c r="D38" s="36">
        <f>AVERAGE(D23:D37)</f>
        <v>1.1263176537138015</v>
      </c>
      <c r="E38" s="4"/>
      <c r="F38" s="35" t="s">
        <v>8</v>
      </c>
      <c r="G38" s="5">
        <f>AVERAGE(G23:G37)</f>
        <v>77.145615384615382</v>
      </c>
      <c r="H38" s="4">
        <f>AVERAGE(H23:H37)</f>
        <v>61.065461538461527</v>
      </c>
      <c r="I38" s="20">
        <f>AVERAGE(I23:I37)</f>
        <v>1.2693461330565117</v>
      </c>
      <c r="J38" s="28"/>
      <c r="K38" s="35" t="s">
        <v>8</v>
      </c>
      <c r="L38" s="5">
        <f>AVERAGE(L23:L37)</f>
        <v>77.291133333333335</v>
      </c>
      <c r="M38" s="4">
        <f>AVERAGE(M23:M37)</f>
        <v>62.199400000000004</v>
      </c>
      <c r="N38" s="20">
        <f>AVERAGE(N23:N37)</f>
        <v>1.242149518539948</v>
      </c>
      <c r="O38" s="28"/>
      <c r="P38" s="35" t="s">
        <v>8</v>
      </c>
      <c r="Q38" s="5">
        <f>AVERAGE(Q23:Q37)</f>
        <v>80.200666666666663</v>
      </c>
      <c r="R38" s="34">
        <f>AVERAGE(R23:R37)</f>
        <v>63.966333333333331</v>
      </c>
      <c r="S38" s="33">
        <f>AVERAGE(S23:S34)</f>
        <v>1.2306467308475162</v>
      </c>
      <c r="T38" s="2"/>
      <c r="U38" s="2"/>
      <c r="V38" s="2"/>
    </row>
    <row r="39" spans="1:27" x14ac:dyDescent="0.3">
      <c r="A39" s="31" t="s">
        <v>7</v>
      </c>
      <c r="C39" s="32"/>
      <c r="D39" s="23">
        <f>STDEV(D23:D37)</f>
        <v>0.23655259307062315</v>
      </c>
      <c r="E39" s="23"/>
      <c r="F39" s="31" t="s">
        <v>7</v>
      </c>
      <c r="H39" s="30"/>
      <c r="I39" s="23">
        <f>STDEV(I23:I37)</f>
        <v>0.25720758098514185</v>
      </c>
      <c r="J39" s="28"/>
      <c r="K39" s="31" t="s">
        <v>7</v>
      </c>
      <c r="M39" s="30"/>
      <c r="N39" s="23">
        <f>STDEV(N23:N37)</f>
        <v>0.29788273304982238</v>
      </c>
      <c r="O39" s="28"/>
      <c r="P39" s="31" t="s">
        <v>7</v>
      </c>
      <c r="R39" s="30"/>
      <c r="S39" s="29">
        <f>STDEV(S23:S34)</f>
        <v>0.35465099456976223</v>
      </c>
      <c r="T39" s="2"/>
      <c r="U39" s="2"/>
      <c r="V39" s="2"/>
    </row>
    <row r="40" spans="1:27" x14ac:dyDescent="0.3"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"/>
      <c r="T40" s="2"/>
      <c r="U40" s="2"/>
      <c r="V40" s="2"/>
    </row>
    <row r="41" spans="1:27" x14ac:dyDescent="0.3"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/>
      <c r="X41" s="3"/>
      <c r="Y41" s="3"/>
      <c r="Z41" s="3"/>
    </row>
    <row r="42" spans="1:27" x14ac:dyDescent="0.3">
      <c r="D42" s="27" t="s">
        <v>6</v>
      </c>
      <c r="E42" s="26" t="s">
        <v>5</v>
      </c>
      <c r="F42" s="26" t="s">
        <v>4</v>
      </c>
      <c r="G42" s="2"/>
      <c r="H42" s="9"/>
      <c r="I42" s="7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  <c r="AA42" s="1"/>
    </row>
    <row r="43" spans="1:27" x14ac:dyDescent="0.3">
      <c r="D43" s="6">
        <v>4.8</v>
      </c>
      <c r="E43">
        <v>0.11390682713016499</v>
      </c>
      <c r="F43">
        <v>2.9893384122205571E-2</v>
      </c>
      <c r="G43" s="2"/>
      <c r="H43" s="2"/>
      <c r="I43" s="20"/>
      <c r="J43" s="23"/>
      <c r="K43" s="9"/>
      <c r="L43" s="9"/>
      <c r="M43" s="9"/>
      <c r="N43" s="9"/>
      <c r="O43" s="2"/>
      <c r="P43" s="2"/>
      <c r="Q43" s="9"/>
      <c r="R43" s="9"/>
      <c r="S43" s="9"/>
      <c r="T43" s="9"/>
      <c r="U43" s="2"/>
      <c r="V43" s="2"/>
      <c r="W43" s="2"/>
      <c r="X43" s="2"/>
      <c r="Y43" s="2"/>
      <c r="Z43" s="2"/>
      <c r="AA43" s="1"/>
    </row>
    <row r="44" spans="1:27" x14ac:dyDescent="0.3">
      <c r="D44" s="6">
        <v>5.2</v>
      </c>
      <c r="E44">
        <v>0.19048090362440892</v>
      </c>
      <c r="F44" s="1">
        <v>3.0755502465139164E-2</v>
      </c>
      <c r="G44" s="2"/>
      <c r="H44" s="25"/>
      <c r="I44" s="2"/>
      <c r="J44" s="2"/>
      <c r="K44" s="2"/>
      <c r="L44" s="2"/>
      <c r="M44" s="2"/>
      <c r="N44" s="2"/>
      <c r="O44" s="2"/>
      <c r="P44" s="2"/>
      <c r="Q44" s="9"/>
      <c r="R44" s="2"/>
      <c r="S44" s="2"/>
      <c r="T44" s="2"/>
      <c r="U44" s="13"/>
      <c r="V44" s="13"/>
      <c r="W44" s="15"/>
      <c r="X44" s="13"/>
      <c r="Y44" s="2"/>
      <c r="Z44" s="2"/>
      <c r="AA44" s="15"/>
    </row>
    <row r="45" spans="1:27" x14ac:dyDescent="0.3">
      <c r="D45" s="6">
        <v>5.6</v>
      </c>
      <c r="E45">
        <v>0.51096924992328518</v>
      </c>
      <c r="F45" s="1">
        <v>0.23538547908988233</v>
      </c>
      <c r="G45" s="2"/>
      <c r="H45" s="2"/>
      <c r="I45" s="2"/>
      <c r="J45" s="24"/>
      <c r="K45" s="2"/>
      <c r="L45" s="2"/>
      <c r="M45" s="2"/>
      <c r="N45" s="2"/>
      <c r="O45" s="2"/>
      <c r="P45" s="2"/>
      <c r="Q45" s="9"/>
      <c r="R45" s="2"/>
      <c r="S45" s="2"/>
      <c r="T45" s="2"/>
      <c r="U45" s="13"/>
      <c r="V45" s="13"/>
      <c r="W45" s="15"/>
      <c r="X45" s="13"/>
      <c r="Y45" s="2"/>
      <c r="Z45" s="2"/>
      <c r="AA45" s="15"/>
    </row>
    <row r="46" spans="1:27" x14ac:dyDescent="0.3">
      <c r="D46" s="6">
        <v>6</v>
      </c>
      <c r="E46" s="4">
        <v>0.77715189586001421</v>
      </c>
      <c r="F46" s="1">
        <v>0.21969347431077824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9"/>
      <c r="R46" s="2"/>
      <c r="S46" s="2"/>
      <c r="T46" s="2"/>
      <c r="U46" s="13"/>
      <c r="V46" s="13"/>
      <c r="W46" s="15"/>
      <c r="X46" s="13"/>
      <c r="Y46" s="2"/>
      <c r="Z46" s="2"/>
      <c r="AA46" s="15"/>
    </row>
    <row r="47" spans="1:27" x14ac:dyDescent="0.3">
      <c r="D47" s="6">
        <v>6.4</v>
      </c>
      <c r="E47">
        <v>0.91739260764964758</v>
      </c>
      <c r="F47" s="1">
        <v>0.33978330284748315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9"/>
      <c r="R47" s="2"/>
      <c r="S47" s="2"/>
      <c r="T47" s="2"/>
      <c r="U47" s="13"/>
      <c r="V47" s="13"/>
      <c r="W47" s="15"/>
      <c r="X47" s="13"/>
      <c r="Y47" s="2"/>
      <c r="Z47" s="2"/>
      <c r="AA47" s="15"/>
    </row>
    <row r="48" spans="1:27" x14ac:dyDescent="0.3">
      <c r="D48" s="6">
        <v>6.8</v>
      </c>
      <c r="E48">
        <v>1.1263176537138015</v>
      </c>
      <c r="F48" s="1">
        <v>0.23655259307062315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9"/>
      <c r="R48" s="2"/>
      <c r="S48" s="2"/>
      <c r="T48" s="2"/>
      <c r="U48" s="13"/>
      <c r="V48" s="13"/>
      <c r="W48" s="15"/>
      <c r="X48" s="13"/>
      <c r="Y48" s="2"/>
      <c r="Z48" s="2"/>
      <c r="AA48" s="15"/>
    </row>
    <row r="49" spans="4:27" x14ac:dyDescent="0.3">
      <c r="D49" s="6">
        <v>7.2</v>
      </c>
      <c r="E49" s="20">
        <v>1.2693461330565117</v>
      </c>
      <c r="F49" s="23">
        <v>0.25720758098514185</v>
      </c>
      <c r="G49" s="2"/>
      <c r="H49" s="22"/>
      <c r="I49" s="2"/>
      <c r="J49" s="2"/>
      <c r="K49" s="2"/>
      <c r="L49" s="2"/>
      <c r="M49" s="2"/>
      <c r="N49" s="2"/>
      <c r="O49" s="2"/>
      <c r="P49" s="2"/>
      <c r="Q49" s="9"/>
      <c r="R49" s="2"/>
      <c r="S49" s="2"/>
      <c r="T49" s="2"/>
      <c r="U49" s="13"/>
      <c r="V49" s="13"/>
      <c r="W49" s="15"/>
      <c r="X49" s="13"/>
      <c r="Y49" s="2"/>
      <c r="Z49" s="2"/>
      <c r="AA49" s="15"/>
    </row>
    <row r="50" spans="4:27" x14ac:dyDescent="0.3">
      <c r="D50" s="6">
        <v>7.6</v>
      </c>
      <c r="E50">
        <v>1.242149518539948</v>
      </c>
      <c r="F50" s="1">
        <v>0.29788273304982238</v>
      </c>
      <c r="G50" s="2"/>
      <c r="H50" s="22"/>
      <c r="I50" s="2"/>
      <c r="J50" s="2"/>
      <c r="K50" s="2"/>
      <c r="L50" s="2"/>
      <c r="M50" s="2"/>
      <c r="N50" s="2"/>
      <c r="O50" s="2"/>
      <c r="P50" s="2"/>
      <c r="Q50" s="9"/>
      <c r="R50" s="2"/>
      <c r="S50" s="2"/>
      <c r="T50" s="2"/>
      <c r="U50" s="13"/>
      <c r="V50" s="13"/>
      <c r="W50" s="15"/>
      <c r="X50" s="13"/>
      <c r="Y50" s="2"/>
      <c r="Z50" s="2"/>
      <c r="AA50" s="15"/>
    </row>
    <row r="51" spans="4:27" x14ac:dyDescent="0.3">
      <c r="D51" s="6">
        <v>8</v>
      </c>
      <c r="E51">
        <v>1.2306467308475162</v>
      </c>
      <c r="F51" s="1">
        <v>0.35465099456976223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9"/>
      <c r="R51" s="2"/>
      <c r="S51" s="2"/>
      <c r="T51" s="2"/>
      <c r="U51" s="13"/>
      <c r="V51" s="13"/>
      <c r="W51" s="15"/>
      <c r="X51" s="13"/>
      <c r="Y51" s="2"/>
      <c r="Z51" s="2"/>
      <c r="AA51" s="15"/>
    </row>
    <row r="52" spans="4:27" x14ac:dyDescent="0.3">
      <c r="D52" s="21" t="s">
        <v>3</v>
      </c>
      <c r="E52" s="20">
        <v>0.26986383988891471</v>
      </c>
      <c r="F52" s="19">
        <v>7.9175575954415225E-2</v>
      </c>
      <c r="P52" s="3"/>
      <c r="Q52" s="9"/>
      <c r="R52" s="2"/>
      <c r="S52" s="2"/>
      <c r="T52" s="2"/>
      <c r="U52" s="13"/>
      <c r="V52" s="13"/>
      <c r="W52" s="15"/>
      <c r="X52" s="13"/>
      <c r="Y52" s="13"/>
      <c r="Z52" s="2"/>
      <c r="AA52" s="15"/>
    </row>
    <row r="53" spans="4:27" x14ac:dyDescent="0.3">
      <c r="D53" s="18" t="s">
        <v>2</v>
      </c>
      <c r="E53" s="17">
        <v>5.508718181818181</v>
      </c>
      <c r="F53" s="16">
        <v>0.22782647259783176</v>
      </c>
      <c r="P53" s="3"/>
      <c r="Q53" s="9"/>
      <c r="R53" s="2"/>
      <c r="S53" s="2"/>
      <c r="T53" s="2"/>
      <c r="U53" s="13"/>
      <c r="V53" s="13"/>
      <c r="W53" s="15"/>
      <c r="X53" s="13"/>
      <c r="Y53" s="2"/>
      <c r="Z53" s="2"/>
      <c r="AA53" s="15"/>
    </row>
    <row r="54" spans="4:27" x14ac:dyDescent="0.3">
      <c r="D54" s="14"/>
      <c r="E54" s="14"/>
      <c r="F54" s="14"/>
      <c r="P54" s="3"/>
      <c r="Q54" s="9"/>
      <c r="R54" s="2"/>
      <c r="S54" s="2"/>
      <c r="T54" s="2"/>
      <c r="U54" s="13"/>
      <c r="V54" s="13"/>
      <c r="W54" s="15"/>
      <c r="X54" s="13"/>
      <c r="Y54" s="2"/>
      <c r="Z54" s="2"/>
      <c r="AA54" s="15"/>
    </row>
    <row r="55" spans="4:27" x14ac:dyDescent="0.3">
      <c r="D55" s="14"/>
      <c r="P55" s="3"/>
      <c r="Q55" s="9"/>
      <c r="R55" s="2"/>
      <c r="S55" s="2"/>
      <c r="T55" s="2"/>
      <c r="U55" s="13"/>
      <c r="V55" s="13"/>
      <c r="W55" s="15"/>
      <c r="X55" s="13"/>
      <c r="Y55" s="2"/>
      <c r="Z55" s="2"/>
      <c r="AA55" s="15"/>
    </row>
    <row r="56" spans="4:27" x14ac:dyDescent="0.3">
      <c r="D56" s="14"/>
      <c r="P56" s="3"/>
      <c r="Q56" s="9"/>
      <c r="R56" s="2"/>
      <c r="S56" s="2"/>
      <c r="T56" s="2"/>
      <c r="U56" s="13"/>
      <c r="V56" s="13"/>
      <c r="W56" s="15"/>
      <c r="X56" s="13"/>
      <c r="Y56" s="13"/>
      <c r="Z56" s="2"/>
      <c r="AA56" s="15"/>
    </row>
    <row r="57" spans="4:27" x14ac:dyDescent="0.3">
      <c r="P57" s="3"/>
      <c r="Q57" s="9"/>
      <c r="R57" s="2"/>
      <c r="S57" s="2"/>
      <c r="T57" s="2"/>
      <c r="U57" s="13"/>
      <c r="V57" s="2"/>
      <c r="W57" s="15"/>
      <c r="X57" s="2"/>
      <c r="Y57" s="2"/>
      <c r="Z57" s="2"/>
      <c r="AA57" s="1"/>
    </row>
    <row r="58" spans="4:27" x14ac:dyDescent="0.3">
      <c r="G58" s="14"/>
      <c r="H58" s="14"/>
      <c r="I58" s="14"/>
      <c r="J58" s="14"/>
      <c r="K58" s="14"/>
      <c r="P58" s="3"/>
      <c r="Q58" s="9"/>
      <c r="R58" s="2"/>
      <c r="S58" s="2"/>
      <c r="T58" s="2"/>
      <c r="U58" s="13"/>
      <c r="V58" s="2"/>
      <c r="W58" s="15"/>
      <c r="X58" s="2"/>
      <c r="Y58" s="2"/>
      <c r="Z58" s="2"/>
      <c r="AA58" s="1"/>
    </row>
    <row r="59" spans="4:27" x14ac:dyDescent="0.3">
      <c r="D59" s="14"/>
      <c r="E59" t="s">
        <v>1</v>
      </c>
      <c r="F59" t="s">
        <v>0</v>
      </c>
      <c r="J59" s="11"/>
      <c r="P59" s="3"/>
      <c r="Q59" s="7"/>
      <c r="R59" s="2"/>
      <c r="S59" s="2"/>
      <c r="T59" s="2"/>
      <c r="U59" s="13"/>
      <c r="V59" s="2"/>
      <c r="W59" s="2"/>
      <c r="X59" s="2"/>
      <c r="Y59" s="2"/>
      <c r="Z59" s="2"/>
      <c r="AA59" s="1"/>
    </row>
    <row r="60" spans="4:27" x14ac:dyDescent="0.3">
      <c r="D60" s="6">
        <v>4.8</v>
      </c>
      <c r="E60">
        <v>6.0659333333333336</v>
      </c>
      <c r="F60">
        <v>53.686066666666662</v>
      </c>
      <c r="P60" s="3"/>
      <c r="Q60" s="7"/>
      <c r="R60" s="2"/>
      <c r="S60" s="2"/>
      <c r="T60" s="2"/>
      <c r="U60" s="13"/>
      <c r="V60" s="2"/>
      <c r="W60" s="2"/>
      <c r="X60" s="2"/>
      <c r="Y60" s="2"/>
      <c r="Z60" s="2"/>
      <c r="AA60" s="1"/>
    </row>
    <row r="61" spans="4:27" x14ac:dyDescent="0.3">
      <c r="D61" s="6">
        <v>5.2</v>
      </c>
      <c r="E61" s="4">
        <v>10.471933333333334</v>
      </c>
      <c r="F61">
        <v>54.625333333333323</v>
      </c>
      <c r="P61" s="3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</row>
    <row r="62" spans="4:27" x14ac:dyDescent="0.3">
      <c r="D62" s="6">
        <v>5.6</v>
      </c>
      <c r="E62" s="12">
        <v>28.883133333333333</v>
      </c>
      <c r="F62" s="1">
        <v>55.121733333333346</v>
      </c>
      <c r="P62" s="3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</row>
    <row r="63" spans="4:27" x14ac:dyDescent="0.3">
      <c r="D63" s="6">
        <v>6</v>
      </c>
      <c r="E63" s="11">
        <v>46.946538461538459</v>
      </c>
      <c r="F63" s="10">
        <v>59.976615384615393</v>
      </c>
      <c r="P63" s="3"/>
      <c r="Q63" s="2"/>
      <c r="R63" s="2"/>
      <c r="S63" s="2"/>
      <c r="T63" s="2"/>
      <c r="U63" s="2"/>
      <c r="V63" s="2"/>
      <c r="W63" s="2"/>
      <c r="X63" s="9"/>
      <c r="Y63" s="2"/>
      <c r="Z63" s="2"/>
      <c r="AA63" s="1"/>
    </row>
    <row r="64" spans="4:27" x14ac:dyDescent="0.3">
      <c r="D64" s="6">
        <v>6.4</v>
      </c>
      <c r="E64">
        <v>52.743933333333338</v>
      </c>
      <c r="F64">
        <v>58.139199999999988</v>
      </c>
      <c r="P64" s="3"/>
      <c r="Q64" s="2"/>
      <c r="R64" s="2"/>
      <c r="S64" s="2"/>
      <c r="T64" s="2"/>
      <c r="U64" s="2"/>
      <c r="V64" s="2"/>
      <c r="W64" s="7"/>
      <c r="X64" s="8"/>
      <c r="Y64" s="2"/>
      <c r="Z64" s="2"/>
      <c r="AA64" s="1"/>
    </row>
    <row r="65" spans="4:27" x14ac:dyDescent="0.3">
      <c r="D65" s="6">
        <v>6.8</v>
      </c>
      <c r="E65">
        <v>67.782399999999996</v>
      </c>
      <c r="F65">
        <v>60.429399999999994</v>
      </c>
      <c r="P65" s="3"/>
      <c r="Q65" s="2"/>
      <c r="R65" s="2"/>
      <c r="S65" s="2"/>
      <c r="T65" s="2"/>
      <c r="U65" s="2"/>
      <c r="V65" s="2"/>
      <c r="W65" s="7"/>
      <c r="X65" s="2"/>
      <c r="Y65" s="2"/>
      <c r="Z65" s="2"/>
      <c r="AA65" s="1"/>
    </row>
    <row r="66" spans="4:27" x14ac:dyDescent="0.3">
      <c r="D66" s="6">
        <v>7.2</v>
      </c>
      <c r="E66">
        <v>77.145615384615382</v>
      </c>
      <c r="F66">
        <v>61.065461538461527</v>
      </c>
      <c r="P66" s="3"/>
      <c r="Q66" s="2"/>
      <c r="R66" s="2"/>
      <c r="S66" s="2"/>
      <c r="T66" s="2"/>
      <c r="U66" s="2"/>
      <c r="V66" s="2"/>
      <c r="W66" s="2"/>
      <c r="X66" s="2"/>
      <c r="Y66" s="2"/>
      <c r="Z66" s="2"/>
      <c r="AA66" s="1"/>
    </row>
    <row r="67" spans="4:27" x14ac:dyDescent="0.3">
      <c r="D67" s="6">
        <v>7.6</v>
      </c>
      <c r="E67">
        <v>77.291133333333335</v>
      </c>
      <c r="F67">
        <v>62.199400000000004</v>
      </c>
      <c r="P67" s="3"/>
      <c r="Q67" s="2"/>
      <c r="R67" s="2"/>
      <c r="S67" s="2"/>
      <c r="T67" s="2"/>
      <c r="U67" s="2"/>
      <c r="V67" s="2"/>
      <c r="W67" s="2"/>
      <c r="X67" s="2"/>
      <c r="Y67" s="2"/>
      <c r="Z67" s="2"/>
      <c r="AA67" s="1"/>
    </row>
    <row r="68" spans="4:27" x14ac:dyDescent="0.3">
      <c r="D68" s="6">
        <v>8</v>
      </c>
      <c r="E68" s="5">
        <v>80.200666666666663</v>
      </c>
      <c r="F68" s="4">
        <v>63.966333333333331</v>
      </c>
      <c r="P68" s="3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</row>
    <row r="69" spans="4:27" x14ac:dyDescent="0.3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4:27" x14ac:dyDescent="0.3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4:27" x14ac:dyDescent="0.3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4:27" x14ac:dyDescent="0.3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B1" workbookViewId="0">
      <selection activeCell="M27" sqref="M27"/>
    </sheetView>
  </sheetViews>
  <sheetFormatPr defaultRowHeight="14.4" x14ac:dyDescent="0.3"/>
  <sheetData>
    <row r="1" spans="1:22" x14ac:dyDescent="0.3">
      <c r="A1" t="s">
        <v>20</v>
      </c>
    </row>
    <row r="3" spans="1:22" x14ac:dyDescent="0.3">
      <c r="A3" s="65" t="s">
        <v>25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22" x14ac:dyDescent="0.3">
      <c r="A4" t="s">
        <v>23</v>
      </c>
      <c r="G4" t="s">
        <v>24</v>
      </c>
      <c r="M4" t="s">
        <v>30</v>
      </c>
    </row>
    <row r="5" spans="1:22" x14ac:dyDescent="0.3">
      <c r="A5" s="42" t="s">
        <v>21</v>
      </c>
      <c r="B5" s="51">
        <v>488</v>
      </c>
      <c r="C5" s="42">
        <v>561</v>
      </c>
      <c r="D5" s="52" t="s">
        <v>9</v>
      </c>
      <c r="E5" s="56" t="s">
        <v>22</v>
      </c>
      <c r="G5" s="42" t="s">
        <v>21</v>
      </c>
      <c r="H5" s="51">
        <v>488</v>
      </c>
      <c r="I5" s="42">
        <v>561</v>
      </c>
      <c r="J5" s="52" t="s">
        <v>9</v>
      </c>
      <c r="K5" s="56" t="s">
        <v>22</v>
      </c>
      <c r="M5" s="42" t="s">
        <v>21</v>
      </c>
      <c r="N5" s="51">
        <v>488</v>
      </c>
      <c r="O5" s="42">
        <v>561</v>
      </c>
      <c r="P5" s="52" t="s">
        <v>9</v>
      </c>
      <c r="Q5" s="56" t="s">
        <v>22</v>
      </c>
    </row>
    <row r="6" spans="1:22" x14ac:dyDescent="0.3">
      <c r="A6" s="40">
        <v>1</v>
      </c>
      <c r="B6">
        <v>35.798000000000002</v>
      </c>
      <c r="C6" s="30">
        <v>71.739000000000004</v>
      </c>
      <c r="D6" s="28">
        <f t="shared" ref="D6:D20" si="0">B6/C6</f>
        <v>0.49900333152120885</v>
      </c>
      <c r="E6" s="57">
        <v>5.6336399999999998</v>
      </c>
      <c r="G6" s="40">
        <v>1</v>
      </c>
      <c r="H6">
        <v>26.491</v>
      </c>
      <c r="I6" s="47">
        <v>59.789000000000001</v>
      </c>
      <c r="J6" s="59">
        <f>H6/I6</f>
        <v>0.44307481309270935</v>
      </c>
      <c r="K6" s="60">
        <v>5.54908</v>
      </c>
      <c r="M6" s="40">
        <v>1</v>
      </c>
      <c r="N6">
        <v>26.989000000000001</v>
      </c>
      <c r="O6" s="47">
        <v>66.924000000000007</v>
      </c>
      <c r="P6" s="59">
        <f>N6/O6</f>
        <v>0.40327834558603787</v>
      </c>
      <c r="Q6" s="66">
        <v>5.4866900000000003</v>
      </c>
    </row>
    <row r="7" spans="1:22" x14ac:dyDescent="0.3">
      <c r="A7" s="40">
        <v>2</v>
      </c>
      <c r="B7">
        <v>48.22</v>
      </c>
      <c r="C7" s="30">
        <v>77.450999999999993</v>
      </c>
      <c r="D7" s="28">
        <f t="shared" si="0"/>
        <v>0.62258718415514325</v>
      </c>
      <c r="E7" s="57">
        <v>5.8139799999999999</v>
      </c>
      <c r="G7" s="40">
        <v>2</v>
      </c>
      <c r="H7">
        <v>18.536000000000001</v>
      </c>
      <c r="I7">
        <v>58.448999999999998</v>
      </c>
      <c r="J7" s="61">
        <f t="shared" ref="J7" si="1">H7/I7</f>
        <v>0.31713117418604259</v>
      </c>
      <c r="K7" s="57">
        <v>5.3418000000000001</v>
      </c>
      <c r="M7" s="40">
        <v>2</v>
      </c>
      <c r="N7">
        <v>17.327000000000002</v>
      </c>
      <c r="O7">
        <v>51.832000000000001</v>
      </c>
      <c r="P7" s="61">
        <f t="shared" ref="P7" si="2">N7/O7</f>
        <v>0.33429155733909555</v>
      </c>
      <c r="Q7" s="67">
        <v>5.37202</v>
      </c>
    </row>
    <row r="8" spans="1:22" x14ac:dyDescent="0.3">
      <c r="A8" s="40">
        <v>3</v>
      </c>
      <c r="B8">
        <v>44.524999999999999</v>
      </c>
      <c r="C8" s="30">
        <v>70.747</v>
      </c>
      <c r="D8" s="28">
        <f t="shared" si="0"/>
        <v>0.62935530835229758</v>
      </c>
      <c r="E8" s="57">
        <v>5.8237899999999998</v>
      </c>
      <c r="G8" s="40">
        <v>3</v>
      </c>
      <c r="H8">
        <v>47.087000000000003</v>
      </c>
      <c r="I8">
        <v>74.328000000000003</v>
      </c>
      <c r="J8" s="61">
        <f>H8/I8</f>
        <v>0.63350285222258096</v>
      </c>
      <c r="K8" s="57">
        <v>5.8297999999999996</v>
      </c>
      <c r="M8" s="40">
        <v>3</v>
      </c>
      <c r="N8">
        <v>26.646000000000001</v>
      </c>
      <c r="O8">
        <v>47.543999999999997</v>
      </c>
      <c r="P8" s="61">
        <f>N8/O8</f>
        <v>0.56044926804644124</v>
      </c>
      <c r="Q8" s="67">
        <v>5.7238899999999999</v>
      </c>
    </row>
    <row r="9" spans="1:22" x14ac:dyDescent="0.3">
      <c r="A9" s="40">
        <v>4</v>
      </c>
      <c r="B9">
        <v>36.031999999999996</v>
      </c>
      <c r="C9" s="30">
        <v>62.947000000000003</v>
      </c>
      <c r="D9" s="28">
        <f t="shared" si="0"/>
        <v>0.57241806599202494</v>
      </c>
      <c r="E9" s="57">
        <v>5.7412900000000002</v>
      </c>
      <c r="G9" s="40">
        <v>4</v>
      </c>
      <c r="H9">
        <v>16.021999999999998</v>
      </c>
      <c r="I9">
        <v>55.088000000000001</v>
      </c>
      <c r="J9" s="61">
        <f t="shared" ref="J9:J20" si="3">H9/I9</f>
        <v>0.29084374092361309</v>
      </c>
      <c r="K9" s="57">
        <v>5.2938299999999998</v>
      </c>
      <c r="M9" s="40">
        <v>4</v>
      </c>
      <c r="N9">
        <v>15.519</v>
      </c>
      <c r="O9">
        <v>51.145000000000003</v>
      </c>
      <c r="P9" s="61">
        <f t="shared" ref="P9:P20" si="4">N9/O9</f>
        <v>0.3034314204712093</v>
      </c>
      <c r="Q9" s="67">
        <v>5.3170700000000002</v>
      </c>
    </row>
    <row r="10" spans="1:22" x14ac:dyDescent="0.3">
      <c r="A10" s="40">
        <v>5</v>
      </c>
      <c r="B10">
        <v>22.654</v>
      </c>
      <c r="C10" s="30">
        <v>73.316999999999993</v>
      </c>
      <c r="D10" s="28">
        <f t="shared" si="0"/>
        <v>0.30898700165036763</v>
      </c>
      <c r="E10" s="57">
        <v>5.3271600000000001</v>
      </c>
      <c r="G10" s="40">
        <v>5</v>
      </c>
      <c r="H10">
        <v>19.981999999999999</v>
      </c>
      <c r="I10" s="30">
        <v>65.076999999999998</v>
      </c>
      <c r="J10" s="61">
        <f t="shared" si="3"/>
        <v>0.30705164651105615</v>
      </c>
      <c r="K10" s="57">
        <v>5.3236600000000003</v>
      </c>
      <c r="M10" s="40">
        <v>5</v>
      </c>
      <c r="N10">
        <v>14.717000000000001</v>
      </c>
      <c r="O10" s="30">
        <v>52.325000000000003</v>
      </c>
      <c r="P10" s="61">
        <f t="shared" si="4"/>
        <v>0.28126134734830388</v>
      </c>
      <c r="Q10" s="67">
        <v>5.2757800000000001</v>
      </c>
    </row>
    <row r="11" spans="1:22" x14ac:dyDescent="0.3">
      <c r="A11" s="40">
        <v>6</v>
      </c>
      <c r="B11">
        <v>26.096</v>
      </c>
      <c r="C11" s="30">
        <v>60.868000000000002</v>
      </c>
      <c r="D11" s="28">
        <f t="shared" si="0"/>
        <v>0.42873102451205886</v>
      </c>
      <c r="E11" s="57">
        <v>5.5268499999999996</v>
      </c>
      <c r="G11" s="40">
        <v>6</v>
      </c>
      <c r="H11">
        <v>16.219000000000001</v>
      </c>
      <c r="I11" s="30">
        <v>53.338999999999999</v>
      </c>
      <c r="J11" s="61">
        <f t="shared" si="3"/>
        <v>0.30407394214364725</v>
      </c>
      <c r="K11" s="57">
        <v>5.3182400000000003</v>
      </c>
      <c r="M11" s="40">
        <v>6</v>
      </c>
      <c r="N11">
        <v>24.201000000000001</v>
      </c>
      <c r="O11" s="30">
        <v>45.567999999999998</v>
      </c>
      <c r="P11" s="61">
        <f t="shared" si="4"/>
        <v>0.5310963834269663</v>
      </c>
      <c r="Q11" s="67">
        <v>5.6810200000000002</v>
      </c>
    </row>
    <row r="12" spans="1:22" x14ac:dyDescent="0.3">
      <c r="A12" s="40">
        <v>7</v>
      </c>
      <c r="B12">
        <v>40.037999999999997</v>
      </c>
      <c r="C12" s="30">
        <v>81.858000000000004</v>
      </c>
      <c r="D12" s="28">
        <f t="shared" si="0"/>
        <v>0.48911529722201857</v>
      </c>
      <c r="E12" s="57">
        <v>5.6189</v>
      </c>
      <c r="G12" s="40">
        <v>7</v>
      </c>
      <c r="H12">
        <v>25.957999999999998</v>
      </c>
      <c r="I12" s="30">
        <v>54.052999999999997</v>
      </c>
      <c r="J12" s="61">
        <f t="shared" si="3"/>
        <v>0.48023236453110835</v>
      </c>
      <c r="K12" s="57">
        <v>5.6055900000000003</v>
      </c>
      <c r="M12" s="40">
        <v>7</v>
      </c>
      <c r="N12">
        <v>10.882</v>
      </c>
      <c r="O12" s="30">
        <v>50.929000000000002</v>
      </c>
      <c r="P12" s="61">
        <f t="shared" si="4"/>
        <v>0.21367001119205167</v>
      </c>
      <c r="Q12" s="67">
        <v>5.1374399999999998</v>
      </c>
    </row>
    <row r="13" spans="1:22" x14ac:dyDescent="0.3">
      <c r="A13" s="40">
        <v>8</v>
      </c>
      <c r="B13">
        <v>16.73</v>
      </c>
      <c r="C13" s="30">
        <v>58.908000000000001</v>
      </c>
      <c r="D13" s="28">
        <f t="shared" si="0"/>
        <v>0.28400217287974466</v>
      </c>
      <c r="E13" s="57">
        <v>5.2809699999999999</v>
      </c>
      <c r="G13" s="40">
        <v>8</v>
      </c>
      <c r="H13">
        <v>29.225000000000001</v>
      </c>
      <c r="I13" s="30">
        <v>59.53</v>
      </c>
      <c r="J13" s="61">
        <f t="shared" si="3"/>
        <v>0.49092894338988746</v>
      </c>
      <c r="K13" s="57">
        <v>5.6216100000000004</v>
      </c>
      <c r="M13" s="40">
        <v>8</v>
      </c>
      <c r="N13">
        <v>17.542999999999999</v>
      </c>
      <c r="O13" s="30">
        <v>45.929000000000002</v>
      </c>
      <c r="P13" s="61">
        <f t="shared" si="4"/>
        <v>0.38195911080145439</v>
      </c>
      <c r="Q13" s="67">
        <v>5.4522599999999999</v>
      </c>
      <c r="V13" s="42" t="s">
        <v>26</v>
      </c>
    </row>
    <row r="14" spans="1:22" x14ac:dyDescent="0.3">
      <c r="A14" s="40">
        <v>9</v>
      </c>
      <c r="B14">
        <v>17.841999999999999</v>
      </c>
      <c r="C14" s="30">
        <v>52.447000000000003</v>
      </c>
      <c r="D14" s="28">
        <f t="shared" si="0"/>
        <v>0.34019105001239341</v>
      </c>
      <c r="E14" s="57">
        <v>5.3822299999999998</v>
      </c>
      <c r="G14" s="40">
        <v>9</v>
      </c>
      <c r="H14">
        <v>15.487</v>
      </c>
      <c r="I14" s="30">
        <v>58.137999999999998</v>
      </c>
      <c r="J14" s="61">
        <f t="shared" si="3"/>
        <v>0.26638343252261859</v>
      </c>
      <c r="K14" s="57">
        <v>5.2470800000000004</v>
      </c>
      <c r="M14" s="40">
        <v>9</v>
      </c>
      <c r="N14">
        <v>16.513000000000002</v>
      </c>
      <c r="O14" s="30">
        <v>59.191000000000003</v>
      </c>
      <c r="P14" s="61">
        <f t="shared" si="4"/>
        <v>0.278978223040665</v>
      </c>
      <c r="Q14" s="67">
        <v>5.2714299999999996</v>
      </c>
      <c r="U14" t="s">
        <v>27</v>
      </c>
      <c r="V14" s="68">
        <v>5.3700266666666652</v>
      </c>
    </row>
    <row r="15" spans="1:22" x14ac:dyDescent="0.3">
      <c r="A15" s="40">
        <v>10</v>
      </c>
      <c r="B15">
        <v>8.1669999999999998</v>
      </c>
      <c r="C15" s="30">
        <v>51.482999999999997</v>
      </c>
      <c r="D15" s="28">
        <f t="shared" si="0"/>
        <v>0.15863488918672183</v>
      </c>
      <c r="E15" s="57">
        <v>5.0046900000000001</v>
      </c>
      <c r="G15" s="40">
        <v>10</v>
      </c>
      <c r="H15">
        <v>29.297999999999998</v>
      </c>
      <c r="I15" s="30">
        <v>56.55</v>
      </c>
      <c r="J15" s="61">
        <f t="shared" si="3"/>
        <v>0.51809018567639253</v>
      </c>
      <c r="K15" s="57">
        <v>5.6619000000000002</v>
      </c>
      <c r="M15" s="40">
        <v>10</v>
      </c>
      <c r="N15">
        <v>14.103</v>
      </c>
      <c r="O15" s="30">
        <v>42.161000000000001</v>
      </c>
      <c r="P15" s="61">
        <f t="shared" si="4"/>
        <v>0.33450345105666374</v>
      </c>
      <c r="Q15" s="67">
        <v>5.3723900000000002</v>
      </c>
      <c r="U15" t="s">
        <v>28</v>
      </c>
      <c r="V15" s="68">
        <v>5.443982000000001</v>
      </c>
    </row>
    <row r="16" spans="1:22" x14ac:dyDescent="0.3">
      <c r="A16" s="40">
        <v>11</v>
      </c>
      <c r="B16">
        <v>15.778</v>
      </c>
      <c r="C16" s="30">
        <v>64.277000000000001</v>
      </c>
      <c r="D16" s="28">
        <f t="shared" si="0"/>
        <v>0.24546883021920748</v>
      </c>
      <c r="E16" s="57">
        <v>5.20519</v>
      </c>
      <c r="G16" s="40">
        <v>11</v>
      </c>
      <c r="H16">
        <v>12.098000000000001</v>
      </c>
      <c r="I16" s="30">
        <v>48.531999999999996</v>
      </c>
      <c r="J16" s="61">
        <f t="shared" si="3"/>
        <v>0.24927882634138304</v>
      </c>
      <c r="K16" s="57">
        <v>5.2129700000000003</v>
      </c>
      <c r="M16" s="40">
        <v>11</v>
      </c>
      <c r="N16">
        <v>11.978</v>
      </c>
      <c r="O16" s="30">
        <v>44.487000000000002</v>
      </c>
      <c r="P16" s="61">
        <f t="shared" si="4"/>
        <v>0.26924719581001189</v>
      </c>
      <c r="Q16" s="67">
        <v>5.2526700000000002</v>
      </c>
      <c r="U16" t="s">
        <v>29</v>
      </c>
      <c r="V16" s="68">
        <v>5.3838428571428585</v>
      </c>
    </row>
    <row r="17" spans="1:22" x14ac:dyDescent="0.3">
      <c r="A17" s="40">
        <v>12</v>
      </c>
      <c r="B17">
        <v>9.827</v>
      </c>
      <c r="C17" s="30">
        <v>61.747999999999998</v>
      </c>
      <c r="D17" s="28">
        <f t="shared" si="0"/>
        <v>0.15914685495886507</v>
      </c>
      <c r="E17" s="57">
        <v>5.0060399999999996</v>
      </c>
      <c r="G17" s="40">
        <v>12</v>
      </c>
      <c r="H17">
        <v>11.488</v>
      </c>
      <c r="I17" s="30">
        <v>67.741</v>
      </c>
      <c r="J17" s="61">
        <f t="shared" si="3"/>
        <v>0.16958710382190992</v>
      </c>
      <c r="K17" s="57">
        <v>5.0330300000000001</v>
      </c>
      <c r="M17" s="40">
        <v>12</v>
      </c>
      <c r="N17">
        <v>62.567999999999998</v>
      </c>
      <c r="O17" s="30">
        <v>57.145000000000003</v>
      </c>
      <c r="P17" s="61">
        <f t="shared" si="4"/>
        <v>1.0948989412897014</v>
      </c>
      <c r="Q17" s="67"/>
      <c r="R17">
        <v>1.0948989412897014</v>
      </c>
      <c r="U17" s="35" t="s">
        <v>8</v>
      </c>
      <c r="V17" s="69">
        <f>AVERAGE(V14:V16)</f>
        <v>5.3992838412698418</v>
      </c>
    </row>
    <row r="18" spans="1:22" x14ac:dyDescent="0.3">
      <c r="A18" s="40">
        <v>13</v>
      </c>
      <c r="B18">
        <v>19.474</v>
      </c>
      <c r="C18" s="30">
        <v>64.356999999999999</v>
      </c>
      <c r="D18" s="28">
        <f t="shared" si="0"/>
        <v>0.3025933464891154</v>
      </c>
      <c r="E18" s="57">
        <v>5.3155400000000004</v>
      </c>
      <c r="G18" s="40">
        <v>13</v>
      </c>
      <c r="H18" s="62">
        <v>36.188000000000002</v>
      </c>
      <c r="I18" s="30">
        <v>61.112000000000002</v>
      </c>
      <c r="J18" s="61">
        <f t="shared" si="3"/>
        <v>0.59215865951040714</v>
      </c>
      <c r="K18" s="57">
        <v>5.7699199999999999</v>
      </c>
      <c r="M18" s="40">
        <v>13</v>
      </c>
      <c r="N18" s="62">
        <v>10.419</v>
      </c>
      <c r="O18" s="30">
        <v>43.933</v>
      </c>
      <c r="P18" s="61">
        <f t="shared" si="4"/>
        <v>0.2371565793367173</v>
      </c>
      <c r="Q18" s="67">
        <v>5.1879900000000001</v>
      </c>
      <c r="U18" s="31" t="s">
        <v>7</v>
      </c>
      <c r="V18" s="23">
        <f>STDEV(V14:V16)</f>
        <v>3.9321315151181174E-2</v>
      </c>
    </row>
    <row r="19" spans="1:22" x14ac:dyDescent="0.3">
      <c r="A19" s="40">
        <v>14</v>
      </c>
      <c r="B19">
        <v>9.0459999999999994</v>
      </c>
      <c r="C19" s="30">
        <v>59.16</v>
      </c>
      <c r="D19" s="28">
        <f t="shared" si="0"/>
        <v>0.15290736984448952</v>
      </c>
      <c r="E19" s="57">
        <v>4.98942</v>
      </c>
      <c r="G19" s="40">
        <v>14</v>
      </c>
      <c r="H19">
        <v>32.616</v>
      </c>
      <c r="I19" s="30">
        <v>60.155000000000001</v>
      </c>
      <c r="J19" s="61">
        <f t="shared" si="3"/>
        <v>0.54219931842739588</v>
      </c>
      <c r="K19" s="57">
        <v>5.6972800000000001</v>
      </c>
      <c r="M19" s="40">
        <v>14</v>
      </c>
      <c r="N19">
        <v>10.175000000000001</v>
      </c>
      <c r="O19" s="30">
        <v>45.317999999999998</v>
      </c>
      <c r="P19" s="61">
        <f t="shared" si="4"/>
        <v>0.22452447151242336</v>
      </c>
      <c r="Q19" s="67">
        <v>5.1611799999999999</v>
      </c>
    </row>
    <row r="20" spans="1:22" x14ac:dyDescent="0.3">
      <c r="A20" s="40">
        <v>15</v>
      </c>
      <c r="B20" s="39">
        <v>6.1459999999999999</v>
      </c>
      <c r="C20" s="41">
        <v>53.168999999999997</v>
      </c>
      <c r="D20" s="28">
        <f t="shared" si="0"/>
        <v>0.1155936730049465</v>
      </c>
      <c r="E20" s="57">
        <v>4.8807099999999997</v>
      </c>
      <c r="G20" s="40">
        <v>15</v>
      </c>
      <c r="H20" s="39">
        <v>12.478999999999999</v>
      </c>
      <c r="I20" s="41">
        <v>56.42</v>
      </c>
      <c r="J20" s="63">
        <f t="shared" si="3"/>
        <v>0.22118043247075503</v>
      </c>
      <c r="K20" s="57">
        <v>5.1539400000000004</v>
      </c>
      <c r="M20" s="40">
        <v>15</v>
      </c>
      <c r="N20" s="39">
        <v>26.167999999999999</v>
      </c>
      <c r="O20" s="41">
        <v>49.212000000000003</v>
      </c>
      <c r="P20" s="63">
        <f t="shared" si="4"/>
        <v>0.53174022596114767</v>
      </c>
      <c r="Q20" s="70">
        <v>5.6819699999999997</v>
      </c>
    </row>
    <row r="21" spans="1:22" x14ac:dyDescent="0.3">
      <c r="A21" s="35" t="s">
        <v>8</v>
      </c>
      <c r="B21" s="5">
        <f>AVERAGE(B6:B20)</f>
        <v>23.758199999999999</v>
      </c>
      <c r="C21" s="4">
        <f>AVERAGE(C6:C20)</f>
        <v>64.298400000000001</v>
      </c>
      <c r="D21" s="20">
        <f>AVERAGE(D6:D20)</f>
        <v>0.35391569333337358</v>
      </c>
      <c r="E21" s="58">
        <f>AVERAGE(E6:E20)</f>
        <v>5.3700266666666652</v>
      </c>
      <c r="G21" s="35" t="s">
        <v>8</v>
      </c>
      <c r="H21" s="5">
        <f>AVERAGE(H6:H20)</f>
        <v>23.27826666666666</v>
      </c>
      <c r="I21" s="4">
        <f>AVERAGE(I6:I20)</f>
        <v>59.220066666666661</v>
      </c>
      <c r="J21" s="36">
        <f>AVERAGE(J6:J20)</f>
        <v>0.38838116238476716</v>
      </c>
      <c r="K21" s="64">
        <f>AVERAGE(K6:K20)</f>
        <v>5.443982000000001</v>
      </c>
      <c r="M21" s="35" t="s">
        <v>8</v>
      </c>
      <c r="N21" s="5">
        <f>AVERAGE(N6:N20)</f>
        <v>20.383200000000002</v>
      </c>
      <c r="O21" s="4">
        <f>AVERAGE(O6:O20)</f>
        <v>50.242866666666664</v>
      </c>
      <c r="P21" s="36">
        <f>AVERAGE(P6:P20)</f>
        <v>0.39869910214792603</v>
      </c>
      <c r="Q21" s="64">
        <f>AVERAGE(Q6:Q20)</f>
        <v>5.3838428571428585</v>
      </c>
    </row>
    <row r="22" spans="1:22" x14ac:dyDescent="0.3">
      <c r="A22" s="31" t="s">
        <v>7</v>
      </c>
      <c r="C22" s="30"/>
      <c r="D22" s="23">
        <f>STDEV(D6:D20)</f>
        <v>0.17636854899784737</v>
      </c>
      <c r="E22" s="23">
        <f>STDEV(E6:E20)</f>
        <v>0.31477458661866653</v>
      </c>
      <c r="G22" s="31" t="s">
        <v>7</v>
      </c>
      <c r="I22" s="30"/>
      <c r="J22" s="23">
        <f>STDEV(J6:J20)</f>
        <v>0.1469719580247969</v>
      </c>
      <c r="K22" s="23">
        <f>STDEV(K6:K20)</f>
        <v>0.24551283795935619</v>
      </c>
      <c r="M22" s="31" t="s">
        <v>7</v>
      </c>
      <c r="O22" s="30"/>
      <c r="P22" s="23">
        <f>STDEV(P6:P20)</f>
        <v>0.22349239658514825</v>
      </c>
      <c r="Q22" s="23">
        <f>STDEV(Q6:Q20)</f>
        <v>0.19670088910786393</v>
      </c>
    </row>
  </sheetData>
  <mergeCells count="1"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tabSelected="1" topLeftCell="A4" workbookViewId="0">
      <selection activeCell="W31" sqref="W31"/>
    </sheetView>
  </sheetViews>
  <sheetFormatPr defaultRowHeight="14.4" x14ac:dyDescent="0.3"/>
  <cols>
    <col min="7" max="7" width="13.77734375" bestFit="1" customWidth="1"/>
  </cols>
  <sheetData>
    <row r="2" spans="1:24" x14ac:dyDescent="0.3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4" spans="1:24" x14ac:dyDescent="0.3">
      <c r="A4" t="s">
        <v>33</v>
      </c>
      <c r="N4" t="s">
        <v>30</v>
      </c>
    </row>
    <row r="6" spans="1:24" x14ac:dyDescent="0.3">
      <c r="A6" s="42" t="s">
        <v>31</v>
      </c>
      <c r="B6" s="51">
        <v>488</v>
      </c>
      <c r="C6" s="42">
        <v>561</v>
      </c>
      <c r="D6" s="52" t="s">
        <v>9</v>
      </c>
      <c r="E6" s="56" t="s">
        <v>22</v>
      </c>
      <c r="G6" s="42" t="s">
        <v>32</v>
      </c>
      <c r="H6" s="51">
        <v>488</v>
      </c>
      <c r="I6" s="42">
        <v>561</v>
      </c>
      <c r="J6" s="52" t="s">
        <v>9</v>
      </c>
      <c r="K6" s="56" t="s">
        <v>22</v>
      </c>
      <c r="N6" s="42" t="s">
        <v>31</v>
      </c>
      <c r="O6" s="51">
        <v>488</v>
      </c>
      <c r="P6" s="42">
        <v>561</v>
      </c>
      <c r="Q6" s="52" t="s">
        <v>9</v>
      </c>
      <c r="R6" s="56" t="s">
        <v>22</v>
      </c>
      <c r="T6" s="42" t="s">
        <v>32</v>
      </c>
      <c r="U6" s="51">
        <v>488</v>
      </c>
      <c r="V6" s="42">
        <v>561</v>
      </c>
      <c r="W6" s="52" t="s">
        <v>9</v>
      </c>
      <c r="X6" s="56" t="s">
        <v>22</v>
      </c>
    </row>
    <row r="7" spans="1:24" x14ac:dyDescent="0.3">
      <c r="A7" s="40">
        <v>1</v>
      </c>
      <c r="B7">
        <v>23.3</v>
      </c>
      <c r="C7" s="47">
        <v>54.54</v>
      </c>
      <c r="D7" s="48">
        <f>B7/C7</f>
        <v>0.4272093876054272</v>
      </c>
      <c r="E7" s="71">
        <v>5.52447</v>
      </c>
      <c r="G7" s="40">
        <v>1</v>
      </c>
      <c r="H7">
        <v>72.028000000000006</v>
      </c>
      <c r="I7" s="30">
        <v>56.15</v>
      </c>
      <c r="J7" s="28">
        <f t="shared" ref="J7:J21" si="0">H7/I7</f>
        <v>1.2827782724844168</v>
      </c>
      <c r="K7" s="28">
        <v>8</v>
      </c>
      <c r="N7" s="40">
        <v>1</v>
      </c>
      <c r="O7">
        <v>57.081000000000003</v>
      </c>
      <c r="P7" s="47">
        <v>51.08</v>
      </c>
      <c r="Q7" s="48">
        <f>O7/P7</f>
        <v>1.1174823805794833</v>
      </c>
      <c r="R7" s="71"/>
      <c r="S7">
        <v>1.1174823805794833</v>
      </c>
      <c r="T7" s="40">
        <v>1</v>
      </c>
      <c r="U7">
        <v>64.832999999999998</v>
      </c>
      <c r="V7" s="30">
        <v>49.206000000000003</v>
      </c>
      <c r="W7" s="28">
        <f t="shared" ref="W7:W21" si="1">U7/V7</f>
        <v>1.3175832215583465</v>
      </c>
      <c r="X7" s="72">
        <v>8</v>
      </c>
    </row>
    <row r="8" spans="1:24" x14ac:dyDescent="0.3">
      <c r="A8" s="40">
        <v>2</v>
      </c>
      <c r="B8">
        <v>28.024999999999999</v>
      </c>
      <c r="C8">
        <v>65.278999999999996</v>
      </c>
      <c r="D8" s="73">
        <f t="shared" ref="D8" si="2">B8/C8</f>
        <v>0.42931111077069195</v>
      </c>
      <c r="E8" s="74">
        <v>5.5277500000000002</v>
      </c>
      <c r="G8" s="40">
        <v>2</v>
      </c>
      <c r="H8">
        <v>60.389000000000003</v>
      </c>
      <c r="I8" s="30">
        <v>59.19</v>
      </c>
      <c r="J8" s="28">
        <f t="shared" si="0"/>
        <v>1.020256800135158</v>
      </c>
      <c r="K8" s="57">
        <v>6.4904099999999998</v>
      </c>
      <c r="N8" s="40">
        <v>2</v>
      </c>
      <c r="O8">
        <v>16.381</v>
      </c>
      <c r="P8">
        <v>45.877000000000002</v>
      </c>
      <c r="Q8" s="73">
        <f t="shared" ref="Q8" si="3">O8/P8</f>
        <v>0.35706345227456021</v>
      </c>
      <c r="R8" s="74">
        <v>5.4109699999999998</v>
      </c>
      <c r="T8" s="40">
        <v>2</v>
      </c>
      <c r="U8">
        <v>70.457999999999998</v>
      </c>
      <c r="V8" s="30">
        <v>50.962000000000003</v>
      </c>
      <c r="W8" s="28">
        <f t="shared" si="1"/>
        <v>1.3825595541776223</v>
      </c>
      <c r="X8" s="72">
        <v>8</v>
      </c>
    </row>
    <row r="9" spans="1:24" x14ac:dyDescent="0.3">
      <c r="A9" s="40">
        <v>3</v>
      </c>
      <c r="B9">
        <v>19.984999999999999</v>
      </c>
      <c r="C9">
        <v>56.838000000000001</v>
      </c>
      <c r="D9" s="73">
        <f>B9/C9</f>
        <v>0.35161335726098736</v>
      </c>
      <c r="E9" s="74">
        <v>5.4017600000000003</v>
      </c>
      <c r="F9" s="1"/>
      <c r="G9" s="40">
        <v>3</v>
      </c>
      <c r="H9">
        <v>115.98</v>
      </c>
      <c r="I9" s="30">
        <v>62.972000000000001</v>
      </c>
      <c r="J9" s="28">
        <f t="shared" si="0"/>
        <v>1.8417709458171887</v>
      </c>
      <c r="K9" s="28">
        <v>8</v>
      </c>
      <c r="N9" s="40">
        <v>3</v>
      </c>
      <c r="O9">
        <v>22.847000000000001</v>
      </c>
      <c r="P9">
        <v>50.218000000000004</v>
      </c>
      <c r="Q9" s="73">
        <f>O9/P9</f>
        <v>0.45495639013899397</v>
      </c>
      <c r="R9" s="74">
        <v>5.56731</v>
      </c>
      <c r="S9" s="1"/>
      <c r="T9" s="40">
        <v>3</v>
      </c>
      <c r="U9">
        <v>37.981999999999999</v>
      </c>
      <c r="V9" s="30">
        <v>47.173999999999999</v>
      </c>
      <c r="W9" s="28">
        <f t="shared" si="1"/>
        <v>0.80514690295501756</v>
      </c>
      <c r="X9" s="72">
        <v>6.08718</v>
      </c>
    </row>
    <row r="10" spans="1:24" x14ac:dyDescent="0.3">
      <c r="A10" s="40">
        <v>4</v>
      </c>
      <c r="B10">
        <v>20.175000000000001</v>
      </c>
      <c r="C10">
        <v>63.488999999999997</v>
      </c>
      <c r="D10" s="73">
        <f t="shared" ref="D10:D21" si="4">B10/C10</f>
        <v>0.31777158247885462</v>
      </c>
      <c r="E10" s="74">
        <v>5.3429399999999996</v>
      </c>
      <c r="G10" s="40">
        <v>4</v>
      </c>
      <c r="H10">
        <v>67.811999999999998</v>
      </c>
      <c r="I10" s="30">
        <v>53.838000000000001</v>
      </c>
      <c r="J10" s="28">
        <f t="shared" si="0"/>
        <v>1.2595564471191352</v>
      </c>
      <c r="K10" s="57">
        <v>7.9416200000000003</v>
      </c>
      <c r="N10" s="40">
        <v>4</v>
      </c>
      <c r="O10">
        <v>7.5720000000000001</v>
      </c>
      <c r="P10">
        <v>43.859000000000002</v>
      </c>
      <c r="Q10" s="73">
        <f t="shared" ref="Q10:Q21" si="5">O10/P10</f>
        <v>0.17264415513349596</v>
      </c>
      <c r="R10" s="74">
        <v>5.0407500000000001</v>
      </c>
      <c r="T10" s="40">
        <v>4</v>
      </c>
      <c r="U10">
        <v>43.83</v>
      </c>
      <c r="V10" s="30">
        <v>52.188000000000002</v>
      </c>
      <c r="W10" s="28">
        <f t="shared" si="1"/>
        <v>0.83984824097493671</v>
      </c>
      <c r="X10" s="72">
        <v>6.1432700000000002</v>
      </c>
    </row>
    <row r="11" spans="1:24" x14ac:dyDescent="0.3">
      <c r="A11" s="40">
        <v>5</v>
      </c>
      <c r="B11">
        <v>22.829000000000001</v>
      </c>
      <c r="C11" s="30">
        <v>59.572000000000003</v>
      </c>
      <c r="D11" s="28">
        <f t="shared" si="4"/>
        <v>0.383216947559256</v>
      </c>
      <c r="E11" s="57">
        <v>5.4543200000000001</v>
      </c>
      <c r="G11" s="40">
        <v>5</v>
      </c>
      <c r="H11">
        <v>83.159000000000006</v>
      </c>
      <c r="I11" s="30">
        <v>44.780999999999999</v>
      </c>
      <c r="J11" s="28">
        <f t="shared" si="0"/>
        <v>1.8570152520041985</v>
      </c>
      <c r="K11" s="57">
        <v>8</v>
      </c>
      <c r="N11" s="40">
        <v>5</v>
      </c>
      <c r="O11">
        <v>13.06</v>
      </c>
      <c r="P11" s="30">
        <v>42.142000000000003</v>
      </c>
      <c r="Q11" s="73">
        <f t="shared" si="5"/>
        <v>0.30990460822931992</v>
      </c>
      <c r="R11" s="74">
        <v>5.3288200000000003</v>
      </c>
      <c r="T11" s="40">
        <v>5</v>
      </c>
      <c r="U11">
        <v>76.138999999999996</v>
      </c>
      <c r="V11" s="30">
        <v>46.816000000000003</v>
      </c>
      <c r="W11" s="28">
        <f t="shared" si="1"/>
        <v>1.6263456937799041</v>
      </c>
      <c r="X11" s="72">
        <v>8</v>
      </c>
    </row>
    <row r="12" spans="1:24" x14ac:dyDescent="0.3">
      <c r="A12" s="40">
        <v>6</v>
      </c>
      <c r="B12">
        <v>15.702999999999999</v>
      </c>
      <c r="C12" s="30">
        <v>55.362000000000002</v>
      </c>
      <c r="D12" s="28">
        <f t="shared" si="4"/>
        <v>0.28364220945775076</v>
      </c>
      <c r="E12" s="57">
        <v>5.2802899999999999</v>
      </c>
      <c r="G12" s="40">
        <v>6</v>
      </c>
      <c r="H12">
        <v>97.775999999999996</v>
      </c>
      <c r="I12" s="30">
        <v>66.575000000000003</v>
      </c>
      <c r="J12" s="28">
        <f t="shared" si="0"/>
        <v>1.4686594066841907</v>
      </c>
      <c r="K12" s="57">
        <v>8</v>
      </c>
      <c r="N12" s="40">
        <v>6</v>
      </c>
      <c r="O12">
        <v>18.512</v>
      </c>
      <c r="P12" s="30">
        <v>52.786999999999999</v>
      </c>
      <c r="Q12" s="73">
        <f t="shared" si="5"/>
        <v>0.35069240532706919</v>
      </c>
      <c r="R12" s="74">
        <v>5.4001999999999999</v>
      </c>
      <c r="T12" s="40">
        <v>6</v>
      </c>
      <c r="U12">
        <v>47.439</v>
      </c>
      <c r="V12" s="30">
        <v>44.792999999999999</v>
      </c>
      <c r="W12" s="28">
        <f t="shared" si="1"/>
        <v>1.0590717299578059</v>
      </c>
      <c r="X12" s="72">
        <v>6.5873900000000001</v>
      </c>
    </row>
    <row r="13" spans="1:24" x14ac:dyDescent="0.3">
      <c r="A13" s="40">
        <v>7</v>
      </c>
      <c r="B13">
        <v>26.826000000000001</v>
      </c>
      <c r="C13" s="30">
        <v>67.185000000000002</v>
      </c>
      <c r="D13" s="28">
        <f t="shared" si="4"/>
        <v>0.39928555481134181</v>
      </c>
      <c r="E13" s="57">
        <v>5.4802999999999997</v>
      </c>
      <c r="G13" s="40">
        <v>7</v>
      </c>
      <c r="H13">
        <v>106.626</v>
      </c>
      <c r="I13" s="30">
        <v>67.004000000000005</v>
      </c>
      <c r="J13" s="28">
        <f t="shared" si="0"/>
        <v>1.591337830577279</v>
      </c>
      <c r="K13" s="57">
        <v>8</v>
      </c>
      <c r="N13" s="40">
        <v>7</v>
      </c>
      <c r="O13">
        <v>18.553999999999998</v>
      </c>
      <c r="P13" s="30">
        <v>44.954000000000001</v>
      </c>
      <c r="Q13" s="73">
        <f t="shared" si="5"/>
        <v>0.41273301597188233</v>
      </c>
      <c r="R13" s="74">
        <v>5.5017199999999997</v>
      </c>
      <c r="T13" s="40">
        <v>7</v>
      </c>
      <c r="U13">
        <v>47.598999999999997</v>
      </c>
      <c r="V13" s="30">
        <v>47.768999999999998</v>
      </c>
      <c r="W13" s="28">
        <f t="shared" si="1"/>
        <v>0.99644120664028968</v>
      </c>
      <c r="X13" s="72">
        <v>6.4364400000000002</v>
      </c>
    </row>
    <row r="14" spans="1:24" x14ac:dyDescent="0.3">
      <c r="A14" s="40">
        <v>8</v>
      </c>
      <c r="B14">
        <v>23.667000000000002</v>
      </c>
      <c r="C14" s="30">
        <v>65.763000000000005</v>
      </c>
      <c r="D14" s="28">
        <f t="shared" si="4"/>
        <v>0.35988321700652343</v>
      </c>
      <c r="E14" s="57">
        <v>5.4157099999999998</v>
      </c>
      <c r="G14" s="40">
        <v>8</v>
      </c>
      <c r="H14">
        <v>59.463000000000001</v>
      </c>
      <c r="I14" s="30">
        <v>68.072999999999993</v>
      </c>
      <c r="J14" s="28">
        <f t="shared" si="0"/>
        <v>0.87351813494336972</v>
      </c>
      <c r="K14" s="57">
        <v>6.1999500000000003</v>
      </c>
      <c r="N14" s="40">
        <v>8</v>
      </c>
      <c r="O14">
        <v>22.751000000000001</v>
      </c>
      <c r="P14" s="30">
        <v>41.256999999999998</v>
      </c>
      <c r="Q14" s="73">
        <f t="shared" si="5"/>
        <v>0.551445815255593</v>
      </c>
      <c r="R14" s="74">
        <v>5.7107799999999997</v>
      </c>
      <c r="T14" s="40">
        <v>8</v>
      </c>
      <c r="U14">
        <v>46.098999999999997</v>
      </c>
      <c r="V14" s="30">
        <v>44.612000000000002</v>
      </c>
      <c r="W14" s="28">
        <f t="shared" si="1"/>
        <v>1.033331838967094</v>
      </c>
      <c r="X14" s="72">
        <v>6.5217000000000001</v>
      </c>
    </row>
    <row r="15" spans="1:24" x14ac:dyDescent="0.3">
      <c r="A15" s="40">
        <v>9</v>
      </c>
      <c r="B15">
        <v>20.065999999999999</v>
      </c>
      <c r="C15" s="30">
        <v>60.59</v>
      </c>
      <c r="D15" s="28">
        <f t="shared" si="4"/>
        <v>0.33117676184188805</v>
      </c>
      <c r="E15" s="57">
        <v>5.3665900000000004</v>
      </c>
      <c r="G15" s="40">
        <v>9</v>
      </c>
      <c r="H15">
        <v>76.856999999999999</v>
      </c>
      <c r="I15" s="30">
        <v>63.948</v>
      </c>
      <c r="J15" s="28">
        <f t="shared" si="0"/>
        <v>1.2018671420529179</v>
      </c>
      <c r="K15" s="57">
        <v>7.1687500000000002</v>
      </c>
      <c r="N15" s="40">
        <v>9</v>
      </c>
      <c r="O15">
        <v>17.193999999999999</v>
      </c>
      <c r="P15" s="30">
        <v>58.828000000000003</v>
      </c>
      <c r="Q15" s="73">
        <f t="shared" si="5"/>
        <v>0.29227578704018492</v>
      </c>
      <c r="R15" s="74">
        <v>5.2965</v>
      </c>
      <c r="T15" s="40">
        <v>9</v>
      </c>
      <c r="U15">
        <v>56.408999999999999</v>
      </c>
      <c r="V15" s="30">
        <v>50.457999999999998</v>
      </c>
      <c r="W15" s="28">
        <f t="shared" si="1"/>
        <v>1.1179396725989932</v>
      </c>
      <c r="X15" s="72">
        <v>6.7660299999999998</v>
      </c>
    </row>
    <row r="16" spans="1:24" x14ac:dyDescent="0.3">
      <c r="A16" s="40">
        <v>10</v>
      </c>
      <c r="B16">
        <v>35.284999999999997</v>
      </c>
      <c r="C16" s="30">
        <v>63.362000000000002</v>
      </c>
      <c r="D16" s="28">
        <f t="shared" si="4"/>
        <v>0.55687951769199195</v>
      </c>
      <c r="E16" s="57">
        <v>5.7187000000000001</v>
      </c>
      <c r="G16" s="40">
        <v>10</v>
      </c>
      <c r="H16">
        <v>56.417999999999999</v>
      </c>
      <c r="I16" s="30">
        <v>70.206999999999994</v>
      </c>
      <c r="J16" s="28">
        <f t="shared" si="0"/>
        <v>0.80359508311137073</v>
      </c>
      <c r="K16" s="57"/>
      <c r="N16" s="40">
        <v>10</v>
      </c>
      <c r="O16">
        <v>20.312999999999999</v>
      </c>
      <c r="P16" s="30">
        <v>45.323999999999998</v>
      </c>
      <c r="Q16" s="73">
        <f t="shared" si="5"/>
        <v>0.44817315329626689</v>
      </c>
      <c r="R16" s="74">
        <v>5.5569199999999999</v>
      </c>
      <c r="T16" s="40">
        <v>10</v>
      </c>
      <c r="U16">
        <v>42.128</v>
      </c>
      <c r="V16" s="30">
        <v>47.640999999999998</v>
      </c>
      <c r="W16" s="28">
        <f t="shared" si="1"/>
        <v>0.88428034676014355</v>
      </c>
      <c r="X16" s="72">
        <v>6.2186300000000001</v>
      </c>
    </row>
    <row r="17" spans="1:24" x14ac:dyDescent="0.3">
      <c r="A17" s="40">
        <v>11</v>
      </c>
      <c r="B17">
        <v>22.821000000000002</v>
      </c>
      <c r="C17" s="30">
        <v>64.531000000000006</v>
      </c>
      <c r="D17" s="28">
        <f t="shared" si="4"/>
        <v>0.35364398506144334</v>
      </c>
      <c r="E17" s="57">
        <v>5.4051999999999998</v>
      </c>
      <c r="G17" s="40">
        <v>11</v>
      </c>
      <c r="H17">
        <v>83.382000000000005</v>
      </c>
      <c r="I17" s="30">
        <v>61.286000000000001</v>
      </c>
      <c r="J17" s="28">
        <f t="shared" si="0"/>
        <v>1.360539111705773</v>
      </c>
      <c r="K17" s="57">
        <v>8</v>
      </c>
      <c r="N17" s="40">
        <v>11</v>
      </c>
      <c r="O17">
        <v>15.039</v>
      </c>
      <c r="P17" s="30">
        <v>46.438000000000002</v>
      </c>
      <c r="Q17" s="73">
        <f t="shared" si="5"/>
        <v>0.3238511563805504</v>
      </c>
      <c r="R17" s="74">
        <v>5.3537299999999997</v>
      </c>
      <c r="T17" s="40">
        <v>11</v>
      </c>
      <c r="U17">
        <v>62.545999999999999</v>
      </c>
      <c r="V17" s="30">
        <v>42.96</v>
      </c>
      <c r="W17" s="28">
        <f t="shared" si="1"/>
        <v>1.4559124767225327</v>
      </c>
      <c r="X17" s="72">
        <v>8</v>
      </c>
    </row>
    <row r="18" spans="1:24" x14ac:dyDescent="0.3">
      <c r="A18" s="40">
        <v>12</v>
      </c>
      <c r="B18">
        <v>15.382</v>
      </c>
      <c r="C18" s="30">
        <v>63.914999999999999</v>
      </c>
      <c r="D18" s="28">
        <f t="shared" si="4"/>
        <v>0.24066338105296095</v>
      </c>
      <c r="E18" s="57">
        <v>5.19529</v>
      </c>
      <c r="G18" s="40">
        <v>12</v>
      </c>
      <c r="H18">
        <v>90.266000000000005</v>
      </c>
      <c r="I18" s="30">
        <v>60.598999999999997</v>
      </c>
      <c r="J18" s="28">
        <f t="shared" si="0"/>
        <v>1.4895625340352152</v>
      </c>
      <c r="K18" s="57">
        <v>8</v>
      </c>
      <c r="N18" s="40">
        <v>12</v>
      </c>
      <c r="O18">
        <v>8.4130000000000003</v>
      </c>
      <c r="P18" s="30">
        <v>46.457000000000001</v>
      </c>
      <c r="Q18" s="73">
        <f t="shared" si="5"/>
        <v>0.1810921927804206</v>
      </c>
      <c r="R18" s="74">
        <v>5.06168</v>
      </c>
      <c r="T18" s="40">
        <v>12</v>
      </c>
      <c r="U18">
        <v>58.851999999999997</v>
      </c>
      <c r="V18" s="30">
        <v>47.67</v>
      </c>
      <c r="W18" s="28">
        <f t="shared" si="1"/>
        <v>1.2345710090203481</v>
      </c>
      <c r="X18" s="72">
        <v>7.4675599999999998</v>
      </c>
    </row>
    <row r="19" spans="1:24" x14ac:dyDescent="0.3">
      <c r="A19" s="40">
        <v>13</v>
      </c>
      <c r="B19" s="30">
        <v>19.811</v>
      </c>
      <c r="C19" s="30">
        <v>64.745999999999995</v>
      </c>
      <c r="D19" s="28">
        <f t="shared" si="4"/>
        <v>0.30598029221882433</v>
      </c>
      <c r="E19" s="57">
        <v>5.3217100000000004</v>
      </c>
      <c r="G19" s="40">
        <v>13</v>
      </c>
      <c r="H19">
        <v>99.762</v>
      </c>
      <c r="I19" s="30">
        <v>54.942999999999998</v>
      </c>
      <c r="J19" s="28">
        <f t="shared" si="0"/>
        <v>1.8157363085379394</v>
      </c>
      <c r="K19" s="57">
        <v>8</v>
      </c>
      <c r="N19" s="40">
        <v>13</v>
      </c>
      <c r="O19" s="62">
        <v>11.749000000000001</v>
      </c>
      <c r="P19" s="30">
        <v>42.847999999999999</v>
      </c>
      <c r="Q19" s="73">
        <f t="shared" si="5"/>
        <v>0.27420182972367441</v>
      </c>
      <c r="R19" s="74">
        <v>5.2622600000000004</v>
      </c>
      <c r="T19" s="40">
        <v>13</v>
      </c>
      <c r="U19">
        <v>57.134999999999998</v>
      </c>
      <c r="V19" s="30">
        <v>46.795999999999999</v>
      </c>
      <c r="W19" s="28">
        <f t="shared" si="1"/>
        <v>1.2209376869817934</v>
      </c>
      <c r="X19" s="72">
        <v>7.3220200000000002</v>
      </c>
    </row>
    <row r="20" spans="1:24" x14ac:dyDescent="0.3">
      <c r="A20" s="40">
        <v>14</v>
      </c>
      <c r="B20">
        <v>35.131999999999998</v>
      </c>
      <c r="C20" s="30">
        <v>62.741</v>
      </c>
      <c r="D20" s="28">
        <f t="shared" si="4"/>
        <v>0.55995282191868156</v>
      </c>
      <c r="E20" s="57">
        <v>5.7231699999999996</v>
      </c>
      <c r="G20" s="40">
        <v>14</v>
      </c>
      <c r="H20">
        <v>80.894999999999996</v>
      </c>
      <c r="I20" s="30">
        <v>55.518999999999998</v>
      </c>
      <c r="J20" s="28">
        <f t="shared" si="0"/>
        <v>1.4570687512383147</v>
      </c>
      <c r="K20" s="57">
        <v>8</v>
      </c>
      <c r="N20" s="40">
        <v>14</v>
      </c>
      <c r="O20">
        <v>16.359000000000002</v>
      </c>
      <c r="P20" s="30">
        <v>49.636000000000003</v>
      </c>
      <c r="Q20" s="73">
        <f t="shared" si="5"/>
        <v>0.32957933757756469</v>
      </c>
      <c r="R20" s="74">
        <v>5.3638000000000003</v>
      </c>
      <c r="T20" s="40">
        <v>14</v>
      </c>
      <c r="U20">
        <v>54.96</v>
      </c>
      <c r="V20" s="30">
        <v>50.47</v>
      </c>
      <c r="W20" s="28">
        <f t="shared" si="1"/>
        <v>1.0889637408361403</v>
      </c>
      <c r="X20" s="72">
        <v>6.6721500000000002</v>
      </c>
    </row>
    <row r="21" spans="1:24" x14ac:dyDescent="0.3">
      <c r="A21" s="40">
        <v>15</v>
      </c>
      <c r="B21" s="39">
        <v>26.501000000000001</v>
      </c>
      <c r="C21" s="41">
        <v>57.218000000000004</v>
      </c>
      <c r="D21" s="28">
        <f t="shared" si="4"/>
        <v>0.46315844664266487</v>
      </c>
      <c r="E21" s="57">
        <v>5.5797999999999996</v>
      </c>
      <c r="G21" s="40">
        <v>15</v>
      </c>
      <c r="H21" s="39">
        <v>69.831000000000003</v>
      </c>
      <c r="I21" s="41">
        <v>59.819000000000003</v>
      </c>
      <c r="J21" s="28">
        <f t="shared" si="0"/>
        <v>1.1673715709055652</v>
      </c>
      <c r="K21" s="57">
        <v>6.9685899999999998</v>
      </c>
      <c r="N21" s="40">
        <v>15</v>
      </c>
      <c r="O21" s="39">
        <v>25.024999999999999</v>
      </c>
      <c r="P21" s="41">
        <v>46.734999999999999</v>
      </c>
      <c r="Q21" s="28">
        <f t="shared" si="5"/>
        <v>0.53546592489568845</v>
      </c>
      <c r="R21" s="57">
        <v>5.68743</v>
      </c>
      <c r="T21" s="40">
        <v>15</v>
      </c>
      <c r="U21" s="39">
        <v>65.424000000000007</v>
      </c>
      <c r="V21" s="41">
        <v>44.613999999999997</v>
      </c>
      <c r="W21" s="28">
        <f t="shared" si="1"/>
        <v>1.4664455103779086</v>
      </c>
      <c r="X21" s="72">
        <v>8</v>
      </c>
    </row>
    <row r="22" spans="1:24" x14ac:dyDescent="0.3">
      <c r="A22" s="35" t="s">
        <v>8</v>
      </c>
      <c r="B22" s="5">
        <f>AVERAGE(B7:B21)</f>
        <v>23.700533333333333</v>
      </c>
      <c r="C22" s="4">
        <f>AVERAGE(C7:C21)</f>
        <v>61.675399999999989</v>
      </c>
      <c r="D22" s="20">
        <f>AVERAGE(D7:D21)</f>
        <v>0.38422590489195252</v>
      </c>
      <c r="E22" s="58">
        <f>AVERAGE(E7:E21)</f>
        <v>5.4491999999999994</v>
      </c>
      <c r="G22" s="35" t="s">
        <v>8</v>
      </c>
      <c r="H22" s="5">
        <f>AVERAGE(H7:H21)</f>
        <v>81.376266666666652</v>
      </c>
      <c r="I22" s="4">
        <f>AVERAGE(I7:I21)</f>
        <v>60.326933333333322</v>
      </c>
      <c r="J22" s="20">
        <f>AVERAGE(J7:J21)</f>
        <v>1.3660422394234688</v>
      </c>
      <c r="K22" s="58">
        <f>AVERAGE(K7:K21)</f>
        <v>7.6263800000000002</v>
      </c>
      <c r="N22" s="35" t="s">
        <v>8</v>
      </c>
      <c r="O22" s="5">
        <f>AVERAGE(O7:O21)</f>
        <v>19.389999999999997</v>
      </c>
      <c r="P22" s="4">
        <f>AVERAGE(P7:P21)</f>
        <v>47.229333333333336</v>
      </c>
      <c r="Q22" s="20">
        <f>AVERAGE(Q7:Q21)</f>
        <v>0.40743744030698326</v>
      </c>
      <c r="R22" s="58">
        <f>AVERAGE(R7:R21)</f>
        <v>5.3959192857142861</v>
      </c>
      <c r="T22" s="35" t="s">
        <v>8</v>
      </c>
      <c r="U22" s="5">
        <f>AVERAGE(U7:U21)</f>
        <v>55.455533333333342</v>
      </c>
      <c r="V22" s="4">
        <f>AVERAGE(V7:V21)</f>
        <v>47.60860000000001</v>
      </c>
      <c r="W22" s="20">
        <f>AVERAGE(W7:W21)</f>
        <v>1.1686252554872583</v>
      </c>
      <c r="X22" s="58">
        <f>AVERAGE(X7:X21)</f>
        <v>7.081491333333334</v>
      </c>
    </row>
    <row r="23" spans="1:24" x14ac:dyDescent="0.3">
      <c r="A23" s="31" t="s">
        <v>7</v>
      </c>
      <c r="C23" s="30"/>
      <c r="D23" s="23">
        <f>STDEV(D7:D21)</f>
        <v>9.1690112092420409E-2</v>
      </c>
      <c r="E23" s="23">
        <f>STDEV(E7:E21)</f>
        <v>0.14886561063110379</v>
      </c>
      <c r="G23" s="31" t="s">
        <v>7</v>
      </c>
      <c r="I23" s="30"/>
      <c r="J23" s="23">
        <f>STDEV(J7:J21)</f>
        <v>0.32924684544161253</v>
      </c>
      <c r="K23" s="23">
        <f>STDEV(K7:K21)</f>
        <v>0.63988861314354473</v>
      </c>
      <c r="N23" s="31" t="s">
        <v>7</v>
      </c>
      <c r="P23" s="30"/>
      <c r="Q23" s="23">
        <f>STDEV(Q7:Q21)</f>
        <v>0.22534604315618345</v>
      </c>
      <c r="R23" s="23">
        <f>STDEV(R7:R21)</f>
        <v>0.20072453985362756</v>
      </c>
      <c r="T23" s="31" t="s">
        <v>7</v>
      </c>
      <c r="V23" s="30"/>
      <c r="W23" s="23">
        <f>STDEV(W7:W21)</f>
        <v>0.24578040788701988</v>
      </c>
      <c r="X23" s="23">
        <f>STDEV(X7:X21)</f>
        <v>0.76901178488893507</v>
      </c>
    </row>
    <row r="31" spans="1:24" x14ac:dyDescent="0.3">
      <c r="J31" s="42" t="s">
        <v>31</v>
      </c>
      <c r="K31" s="42" t="s">
        <v>35</v>
      </c>
    </row>
    <row r="32" spans="1:24" x14ac:dyDescent="0.3">
      <c r="I32" t="s">
        <v>36</v>
      </c>
      <c r="J32" s="68">
        <v>5.4491999999999994</v>
      </c>
      <c r="K32" s="68">
        <v>7.6263800000000002</v>
      </c>
    </row>
    <row r="33" spans="9:11" x14ac:dyDescent="0.3">
      <c r="I33" t="s">
        <v>29</v>
      </c>
      <c r="J33">
        <v>5.3959192857142861</v>
      </c>
      <c r="K33" s="68">
        <v>7.081491333333334</v>
      </c>
    </row>
    <row r="34" spans="9:11" x14ac:dyDescent="0.3">
      <c r="I34" s="35" t="s">
        <v>8</v>
      </c>
      <c r="J34" s="58">
        <f>AVERAGE(J32:J33)</f>
        <v>5.4225596428571432</v>
      </c>
      <c r="K34" s="58">
        <f>AVERAGE(K32:K33)</f>
        <v>7.3539356666666666</v>
      </c>
    </row>
    <row r="35" spans="9:11" x14ac:dyDescent="0.3">
      <c r="I35" s="31" t="s">
        <v>7</v>
      </c>
      <c r="J35" s="23">
        <f>STDEV(J32:J33)</f>
        <v>3.767515437789079E-2</v>
      </c>
      <c r="K35" s="23">
        <f>STDEV(K32:K33)</f>
        <v>0.38529447119169591</v>
      </c>
    </row>
  </sheetData>
  <mergeCells count="1">
    <mergeCell ref="A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31.08.15 Calibration</vt:lpstr>
      <vt:lpstr>FigS1_A</vt:lpstr>
      <vt:lpstr>FigS1_B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dcterms:created xsi:type="dcterms:W3CDTF">2021-08-22T14:55:23Z</dcterms:created>
  <dcterms:modified xsi:type="dcterms:W3CDTF">2021-08-22T15:03:42Z</dcterms:modified>
</cp:coreProperties>
</file>