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filterPrivacy="1"/>
  <xr:revisionPtr revIDLastSave="0" documentId="13_ncr:1_{AC86F416-57FC-471F-A2E1-55A82B4499E5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8A" sheetId="1" r:id="rId1"/>
    <sheet name="8B" sheetId="2" r:id="rId2"/>
    <sheet name="8C" sheetId="3" r:id="rId3"/>
    <sheet name="8D" sheetId="4" r:id="rId4"/>
    <sheet name="8E" sheetId="5" r:id="rId5"/>
    <sheet name="8F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69" i="7" l="1"/>
  <c r="P369" i="7"/>
  <c r="N369" i="7"/>
  <c r="M369" i="7"/>
  <c r="K369" i="7"/>
  <c r="J369" i="7"/>
  <c r="H369" i="7"/>
  <c r="G369" i="7"/>
  <c r="E369" i="7"/>
  <c r="D369" i="7"/>
  <c r="B369" i="7"/>
  <c r="A369" i="7"/>
  <c r="Q368" i="7"/>
  <c r="P368" i="7"/>
  <c r="N368" i="7"/>
  <c r="M368" i="7"/>
  <c r="K368" i="7"/>
  <c r="J368" i="7"/>
  <c r="H368" i="7"/>
  <c r="G368" i="7"/>
  <c r="E368" i="7"/>
  <c r="D368" i="7"/>
  <c r="B368" i="7"/>
  <c r="A368" i="7"/>
  <c r="J26" i="7"/>
  <c r="J23" i="7"/>
  <c r="J24" i="7"/>
  <c r="J27" i="7" s="1"/>
  <c r="J22" i="7"/>
  <c r="H26" i="7"/>
  <c r="H23" i="7"/>
  <c r="H24" i="7"/>
  <c r="H22" i="7"/>
  <c r="H27" i="7" s="1"/>
  <c r="E23" i="7"/>
  <c r="E24" i="7"/>
  <c r="E26" i="7"/>
  <c r="E22" i="7"/>
  <c r="I26" i="7"/>
  <c r="G26" i="7"/>
  <c r="G27" i="7"/>
  <c r="I27" i="7"/>
  <c r="D26" i="7"/>
  <c r="D27" i="7"/>
  <c r="C27" i="7"/>
  <c r="C23" i="7"/>
  <c r="C24" i="7"/>
  <c r="C26" i="7"/>
  <c r="C22" i="7"/>
  <c r="B26" i="7"/>
  <c r="B27" i="7"/>
  <c r="E27" i="7" l="1"/>
  <c r="C59" i="5" l="1"/>
  <c r="D59" i="5"/>
  <c r="E59" i="5"/>
  <c r="B59" i="5"/>
  <c r="E60" i="5" l="1"/>
  <c r="D60" i="5"/>
  <c r="C60" i="5"/>
  <c r="B60" i="5"/>
  <c r="E58" i="5"/>
  <c r="D58" i="5"/>
  <c r="C58" i="5"/>
  <c r="B58" i="5"/>
  <c r="P24" i="2" l="1"/>
  <c r="O24" i="2"/>
  <c r="N24" i="2"/>
  <c r="P23" i="2"/>
  <c r="O23" i="2"/>
  <c r="N23" i="2"/>
  <c r="P22" i="2"/>
  <c r="O22" i="2"/>
  <c r="N22" i="2"/>
  <c r="P21" i="2"/>
  <c r="O21" i="2"/>
  <c r="N21" i="2"/>
  <c r="K22" i="1" l="1"/>
  <c r="J22" i="1"/>
  <c r="I22" i="1"/>
  <c r="K21" i="1"/>
  <c r="J21" i="1"/>
  <c r="I21" i="1"/>
  <c r="K20" i="1"/>
  <c r="J20" i="1"/>
  <c r="I20" i="1"/>
  <c r="K19" i="1"/>
  <c r="J19" i="1"/>
  <c r="I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6" authorId="0" shapeId="0" xr:uid="{9A37B1C6-40DA-4244-867E-1B104C0EABAD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cngc10-1 is Salk_015952</t>
        </r>
      </text>
    </comment>
    <comment ref="A7" authorId="0" shapeId="0" xr:uid="{71B9E32A-6D1C-4066-A46B-30BC1CF9EA96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cngc10-1 is Salk_015952</t>
        </r>
      </text>
    </comment>
    <comment ref="A8" authorId="0" shapeId="0" xr:uid="{64CC6E84-16A3-4E5C-A3E4-1D68E956A34F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cngc10-1 is Salk_015952</t>
        </r>
      </text>
    </comment>
    <comment ref="A9" authorId="0" shapeId="0" xr:uid="{342C1F41-824B-4235-AF14-20FD617E1188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cngc10-1 is Salk_015952</t>
        </r>
      </text>
    </comment>
    <comment ref="A10" authorId="0" shapeId="0" xr:uid="{AB1B459C-7CDC-4BFF-9AC0-08D4AB01BC94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cngc10-2 is Salk_071112</t>
        </r>
      </text>
    </comment>
    <comment ref="A11" authorId="0" shapeId="0" xr:uid="{703E98D3-0C45-42A9-9960-BE0CBBD7A9C3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cngc10-2 is Salk_071112</t>
        </r>
      </text>
    </comment>
    <comment ref="A12" authorId="0" shapeId="0" xr:uid="{CF126F68-6452-4FB4-A556-4002B7429770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cngc10-2 is Salk_071112</t>
        </r>
      </text>
    </comment>
    <comment ref="A13" authorId="0" shapeId="0" xr:uid="{3BC9F5F9-B566-44A7-994B-56B76231C1F3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cngc10-2 is Salk_071112</t>
        </r>
      </text>
    </comment>
    <comment ref="G334" authorId="0" shapeId="0" xr:uid="{79869E40-2279-4C25-AEC2-079564C62147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cngc10-1 is Salk_015952</t>
        </r>
      </text>
    </comment>
    <comment ref="H334" authorId="0" shapeId="0" xr:uid="{8D09E2BF-A6F6-4C8C-BCBF-4ECB2761E9D4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cngc10-1 is Salk_015952</t>
        </r>
      </text>
    </comment>
    <comment ref="J334" authorId="0" shapeId="0" xr:uid="{3AE59513-9A45-4ABF-8780-7AB496F48627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cngc10-1 is Salk_015952</t>
        </r>
      </text>
    </comment>
    <comment ref="K334" authorId="0" shapeId="0" xr:uid="{FCBB94E1-9426-4C81-820C-751FB51E4F5F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cngc10-1 is Salk_015952</t>
        </r>
      </text>
    </comment>
    <comment ref="M334" authorId="0" shapeId="0" xr:uid="{F7CAF7D8-DF39-4E9C-9410-82AA79C5769C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cngc10-2 is Salk_071112</t>
        </r>
      </text>
    </comment>
    <comment ref="N334" authorId="0" shapeId="0" xr:uid="{2275E76D-8045-4524-8321-BA2F467237C5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cngc10-2 is Salk_071112</t>
        </r>
      </text>
    </comment>
    <comment ref="P334" authorId="0" shapeId="0" xr:uid="{813FD4B2-F6FB-479B-9189-243EF79779ED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cngc10-2 is Salk_071112</t>
        </r>
      </text>
    </comment>
    <comment ref="Q334" authorId="0" shapeId="0" xr:uid="{0685B978-BF92-4D62-814D-4AB797455A81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cngc10-2 is Salk_071112</t>
        </r>
      </text>
    </comment>
    <comment ref="G367" authorId="0" shapeId="0" xr:uid="{5B1357F3-392D-4C0B-88A5-860B2E969910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cngc10-1 is Salk_015952</t>
        </r>
      </text>
    </comment>
    <comment ref="H367" authorId="0" shapeId="0" xr:uid="{B2ABC1FF-2D70-4C6F-B8E4-E9C094E9EAE4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cngc10-1 is Salk_015952</t>
        </r>
      </text>
    </comment>
    <comment ref="J367" authorId="0" shapeId="0" xr:uid="{E85C3E70-8A66-4EE6-B8FB-F80BBE6FB161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cngc10-1 is Salk_015952</t>
        </r>
      </text>
    </comment>
    <comment ref="K367" authorId="0" shapeId="0" xr:uid="{6D900315-CEBD-4E7F-BF63-39A111410694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cngc10-1 is Salk_015952</t>
        </r>
      </text>
    </comment>
    <comment ref="M367" authorId="0" shapeId="0" xr:uid="{843C943D-FB34-4A28-849E-9806BAA07DE4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cngc10-2 is Salk_071112</t>
        </r>
      </text>
    </comment>
    <comment ref="N367" authorId="0" shapeId="0" xr:uid="{BB6DE72B-4E49-4DAC-8683-72F897BAC388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cngc10-2 is Salk_071112</t>
        </r>
      </text>
    </comment>
    <comment ref="P367" authorId="0" shapeId="0" xr:uid="{F5C7F70E-0BC0-4CC5-8C2A-07EC2AAB15A4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cngc10-2 is Salk_071112</t>
        </r>
      </text>
    </comment>
    <comment ref="Q367" authorId="0" shapeId="0" xr:uid="{51A554E6-2DA2-4FDC-BA67-A9E3D0531C81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cngc10-2 is Salk_071112</t>
        </r>
      </text>
    </comment>
  </commentList>
</comments>
</file>

<file path=xl/sharedStrings.xml><?xml version="1.0" encoding="utf-8"?>
<sst xmlns="http://schemas.openxmlformats.org/spreadsheetml/2006/main" count="1104" uniqueCount="124">
  <si>
    <t>BL [nM]</t>
  </si>
  <si>
    <t xml:space="preserve">Caesar et al. </t>
  </si>
  <si>
    <t>Caesar et al. Err</t>
  </si>
  <si>
    <t>Data fitted pH</t>
  </si>
  <si>
    <t>Data fitted pH Err</t>
  </si>
  <si>
    <t>Values that are shown in Fig. 8A</t>
  </si>
  <si>
    <t>Data fitted pH are based on models without CNGC10 or K+ , where pH Data for the parameter estimation were used to calculate the membrane potential (shown are 5 out of 10 models; numbers are equal to internal numbering)</t>
  </si>
  <si>
    <t>without CNGC10 or Potassium in the model</t>
  </si>
  <si>
    <t>Standardabweichung</t>
  </si>
  <si>
    <t>dose BL [nM]</t>
  </si>
  <si>
    <t>mean</t>
  </si>
  <si>
    <t>n-1</t>
  </si>
  <si>
    <t>n</t>
  </si>
  <si>
    <t>* Experimental data are based on experiments from  Caesar et al. (2011)</t>
  </si>
  <si>
    <t>Data fitted Em</t>
  </si>
  <si>
    <t>Data fitted Em Err</t>
  </si>
  <si>
    <t>Values that are shown in Fig. 8B</t>
  </si>
  <si>
    <t>with CNGC10 and Potassium in the model</t>
  </si>
  <si>
    <t>Model #</t>
  </si>
  <si>
    <t xml:space="preserve">n-1 </t>
  </si>
  <si>
    <t>Simulation results of 10 models (structurally identical but independent parameterizations). Numbers correspond to the number of the model (internal numbering)</t>
  </si>
  <si>
    <t>* Experimental data are based on experiments from  Caesar et al. (2011) ; see also Fig. 8A</t>
  </si>
  <si>
    <t xml:space="preserve">Mating based split ubiqiutin assay </t>
  </si>
  <si>
    <t>Representative confocal images of transiently transformed tobacco epidermal leaf cells expressing the indicated fusion proteins.</t>
  </si>
  <si>
    <t>CNGC10-GFP</t>
  </si>
  <si>
    <t>with AHA2-RFP</t>
  </si>
  <si>
    <t>with BRI1-RFP</t>
  </si>
  <si>
    <t>withh BAK1-mCherry</t>
  </si>
  <si>
    <t>Sample</t>
  </si>
  <si>
    <t>FLT [ns]</t>
  </si>
  <si>
    <t>MW</t>
  </si>
  <si>
    <t>Stabw</t>
  </si>
  <si>
    <t>Stdfehler</t>
  </si>
  <si>
    <t>CNGC10-GFP
BAK1-mCherry</t>
  </si>
  <si>
    <t>CNGC10 GFP</t>
  </si>
  <si>
    <t>CNGC10 GFP
AHA2 RFP</t>
  </si>
  <si>
    <t>CNGC10 GFP
BRI1 RFP</t>
  </si>
  <si>
    <t>Err</t>
  </si>
  <si>
    <t>cngc10-1 mock EE</t>
  </si>
  <si>
    <t>cngc10-1 BL EE</t>
  </si>
  <si>
    <t>cngc10-2 mock EE</t>
  </si>
  <si>
    <t>cngc10-2 BL EE</t>
  </si>
  <si>
    <t>Values that are shown in Fig. 8F</t>
  </si>
  <si>
    <t>Values that are shown in Fig. 8E</t>
  </si>
  <si>
    <t xml:space="preserve">RAW Data for Fig. 8E ; based on several days of measurement </t>
  </si>
  <si>
    <t>Stdev</t>
  </si>
  <si>
    <t>In the manuscript the averaged values are shown; error is standard deviation</t>
  </si>
  <si>
    <t>Statistics for Data of Fig. 8E</t>
  </si>
  <si>
    <t>Data is not normally distrubuted (Shapiro-Wilk Test)</t>
  </si>
  <si>
    <t>Kruskal Wallis Test needs to be applied. Shows significant differences.  Steel-Dwass Post hoc test, shown below, point out comparisions between all groups. The exact p-values are reported.</t>
  </si>
  <si>
    <t>Exact p-Values are reported here</t>
  </si>
  <si>
    <t>Day 1</t>
  </si>
  <si>
    <t>Col0 mock Meristem</t>
  </si>
  <si>
    <t>Col0 mock meristem relative</t>
  </si>
  <si>
    <t>Col0 mock Early Elongation</t>
  </si>
  <si>
    <t>Col mock earyl elongation relative</t>
  </si>
  <si>
    <t>Col0 BL Meristem</t>
  </si>
  <si>
    <t>Col0 BL meristem relative to mock 
col0  meristem</t>
  </si>
  <si>
    <t>Col0 BL Early elongation</t>
  </si>
  <si>
    <t>Col0 BL early elongation zone relative to mock 
col0  early elongation</t>
  </si>
  <si>
    <t>Raw data</t>
  </si>
  <si>
    <t>Raw data converted to relative fraction of raw data mean</t>
  </si>
  <si>
    <t>Raw data converted to relative fraction of mock treatment raw data mean</t>
  </si>
  <si>
    <t>Average</t>
  </si>
  <si>
    <t>Standard error o. t. mean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</si>
  <si>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</si>
  <si>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</si>
  <si>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</si>
  <si>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</si>
  <si>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</si>
  <si>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</si>
  <si>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</si>
  <si>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</si>
  <si>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Aver</t>
  </si>
  <si>
    <t>Col Mock ME</t>
  </si>
  <si>
    <t>Col Mock EE</t>
  </si>
  <si>
    <t>Col BL ME</t>
  </si>
  <si>
    <t>Col BL EE</t>
  </si>
  <si>
    <t>cngc10-1 mock ME</t>
  </si>
  <si>
    <t>cngc10-1 BL ME</t>
  </si>
  <si>
    <t>cngc10-2 mock ME</t>
  </si>
  <si>
    <t>cngc10-2 BL ME</t>
  </si>
  <si>
    <t>Col-0 Data</t>
  </si>
  <si>
    <r>
      <rPr>
        <b/>
        <i/>
        <u/>
        <sz val="14"/>
        <color theme="1"/>
        <rFont val="Calibri"/>
        <family val="2"/>
        <scheme val="minor"/>
      </rPr>
      <t>cngc10-1</t>
    </r>
    <r>
      <rPr>
        <b/>
        <u/>
        <sz val="14"/>
        <color theme="1"/>
        <rFont val="Calibri"/>
        <family val="2"/>
        <scheme val="minor"/>
      </rPr>
      <t xml:space="preserve"> Data</t>
    </r>
  </si>
  <si>
    <t>Salk_015952 mock Meristem</t>
  </si>
  <si>
    <t>Salk_015952 mock meristem relative</t>
  </si>
  <si>
    <t>Salk_015952 mock Early Elongation</t>
  </si>
  <si>
    <t>Salk_015952 mock earyl elongation relative</t>
  </si>
  <si>
    <t>Salk_015952 BL Meristem</t>
  </si>
  <si>
    <t>Salk_015952 BL meristem relative to mock 
Salk_015952  meristem</t>
  </si>
  <si>
    <t>Salk_015952 BL Early elongation</t>
  </si>
  <si>
    <t>Salk_015952 BL early elongation zone relative to mock 
Salk_015952  early elongation</t>
  </si>
  <si>
    <r>
      <rPr>
        <b/>
        <i/>
        <u/>
        <sz val="14"/>
        <color theme="1"/>
        <rFont val="Calibri"/>
        <family val="2"/>
        <scheme val="minor"/>
      </rPr>
      <t>cngc10-2</t>
    </r>
    <r>
      <rPr>
        <b/>
        <u/>
        <sz val="14"/>
        <color theme="1"/>
        <rFont val="Calibri"/>
        <family val="2"/>
        <scheme val="minor"/>
      </rPr>
      <t xml:space="preserve"> Data</t>
    </r>
  </si>
  <si>
    <t>Salk_071112 mock Meristem</t>
  </si>
  <si>
    <t>Salk_071112 mock meristem relative</t>
  </si>
  <si>
    <t>Salk_071112 mock Early Elongation</t>
  </si>
  <si>
    <t>Salk_071112 mock earyl elongation relative</t>
  </si>
  <si>
    <t>Salk_071112 BL Meristem</t>
  </si>
  <si>
    <t>Salk_071112 BL meristem relative to mock Salk_071112  meristem</t>
  </si>
  <si>
    <t>Salk_071112 BL Early elongation</t>
  </si>
  <si>
    <t>Salk_071112 BL early elongation zone relative to mock Salk_071112 early elongation</t>
  </si>
  <si>
    <t>Salk_071112 BL meristem relative to mock Salk_071112 meristem</t>
  </si>
  <si>
    <t>Salk_071112 BL early elongation zone relative to mock Salk_071112  early elongation</t>
  </si>
  <si>
    <t>Several days of measurements (in total 9)</t>
  </si>
  <si>
    <t xml:space="preserve">RAW data of each day are averaged and the average of the mock treatments are set to 100 percent </t>
  </si>
  <si>
    <t>Based on this, the relative values are calculated .</t>
  </si>
  <si>
    <t>Error here is Std-Err</t>
  </si>
  <si>
    <t xml:space="preserve">Procedure is the same for all genotypes. </t>
  </si>
  <si>
    <t xml:space="preserve">Formulas are exemplarily shown only for Day1 of Col-0 data. </t>
  </si>
  <si>
    <t>The green marked values here are the values that are shown in the manuscript</t>
  </si>
  <si>
    <t>Error is Standard Deviation</t>
  </si>
  <si>
    <t>Per day and condition at least 3 replicates were measured (e.g. B22-B24)</t>
  </si>
  <si>
    <t>Based on the converted relative values (yellow marked columns) this table was created</t>
  </si>
  <si>
    <t>Statistics for Data of Fig. 8F</t>
  </si>
  <si>
    <t>The groups are compared seperately (e.g. Col-0 mock Meristem is only compared to Col-0 BL meristem)</t>
  </si>
  <si>
    <t>Col-0 mock meristem vs. Col-0 BL meristem</t>
  </si>
  <si>
    <t xml:space="preserve">Data is normally distrubuted (Shapiro-Wilk Test), variances are equal (Levene Test); pooled two-tailed t-Test is allowed </t>
  </si>
  <si>
    <t>Col-0 mock early elongation vs. Col-0 BL early elongation</t>
  </si>
  <si>
    <r>
      <rPr>
        <b/>
        <i/>
        <u/>
        <sz val="11"/>
        <color theme="1"/>
        <rFont val="Calibri"/>
        <family val="2"/>
        <scheme val="minor"/>
      </rPr>
      <t>cngc10-1</t>
    </r>
    <r>
      <rPr>
        <b/>
        <u/>
        <sz val="11"/>
        <color theme="1"/>
        <rFont val="Calibri"/>
        <family val="2"/>
        <scheme val="minor"/>
      </rPr>
      <t xml:space="preserve"> mock meristem vs.</t>
    </r>
    <r>
      <rPr>
        <b/>
        <i/>
        <u/>
        <sz val="11"/>
        <color theme="1"/>
        <rFont val="Calibri"/>
        <family val="2"/>
        <scheme val="minor"/>
      </rPr>
      <t xml:space="preserve"> cngc10-1</t>
    </r>
    <r>
      <rPr>
        <b/>
        <u/>
        <sz val="11"/>
        <color theme="1"/>
        <rFont val="Calibri"/>
        <family val="2"/>
        <scheme val="minor"/>
      </rPr>
      <t xml:space="preserve"> BL meristem</t>
    </r>
  </si>
  <si>
    <r>
      <rPr>
        <b/>
        <i/>
        <u/>
        <sz val="11"/>
        <color theme="1"/>
        <rFont val="Calibri"/>
        <family val="2"/>
        <scheme val="minor"/>
      </rPr>
      <t>cngc10-1</t>
    </r>
    <r>
      <rPr>
        <b/>
        <u/>
        <sz val="11"/>
        <color theme="1"/>
        <rFont val="Calibri"/>
        <family val="2"/>
        <scheme val="minor"/>
      </rPr>
      <t xml:space="preserve"> mock early elongation vs.</t>
    </r>
    <r>
      <rPr>
        <b/>
        <i/>
        <u/>
        <sz val="11"/>
        <color theme="1"/>
        <rFont val="Calibri"/>
        <family val="2"/>
        <scheme val="minor"/>
      </rPr>
      <t xml:space="preserve"> cngc10-1</t>
    </r>
    <r>
      <rPr>
        <b/>
        <u/>
        <sz val="11"/>
        <color theme="1"/>
        <rFont val="Calibri"/>
        <family val="2"/>
        <scheme val="minor"/>
      </rPr>
      <t xml:space="preserve"> BL early elongation</t>
    </r>
  </si>
  <si>
    <r>
      <rPr>
        <b/>
        <i/>
        <u/>
        <sz val="11"/>
        <color theme="1"/>
        <rFont val="Calibri"/>
        <family val="2"/>
        <scheme val="minor"/>
      </rPr>
      <t>cngc10-2</t>
    </r>
    <r>
      <rPr>
        <b/>
        <u/>
        <sz val="11"/>
        <color theme="1"/>
        <rFont val="Calibri"/>
        <family val="2"/>
        <scheme val="minor"/>
      </rPr>
      <t xml:space="preserve"> mock meristem vs.</t>
    </r>
    <r>
      <rPr>
        <b/>
        <i/>
        <u/>
        <sz val="11"/>
        <color theme="1"/>
        <rFont val="Calibri"/>
        <family val="2"/>
        <scheme val="minor"/>
      </rPr>
      <t xml:space="preserve"> cngc10-2</t>
    </r>
    <r>
      <rPr>
        <b/>
        <u/>
        <sz val="11"/>
        <color theme="1"/>
        <rFont val="Calibri"/>
        <family val="2"/>
        <scheme val="minor"/>
      </rPr>
      <t xml:space="preserve"> BL meristem</t>
    </r>
  </si>
  <si>
    <r>
      <rPr>
        <b/>
        <i/>
        <u/>
        <sz val="11"/>
        <color theme="1"/>
        <rFont val="Calibri"/>
        <family val="2"/>
        <scheme val="minor"/>
      </rPr>
      <t>cngc10-2</t>
    </r>
    <r>
      <rPr>
        <b/>
        <u/>
        <sz val="11"/>
        <color theme="1"/>
        <rFont val="Calibri"/>
        <family val="2"/>
        <scheme val="minor"/>
      </rPr>
      <t xml:space="preserve"> mock early elongation vs.</t>
    </r>
    <r>
      <rPr>
        <b/>
        <i/>
        <u/>
        <sz val="11"/>
        <color theme="1"/>
        <rFont val="Calibri"/>
        <family val="2"/>
        <scheme val="minor"/>
      </rPr>
      <t xml:space="preserve"> cngc10-2</t>
    </r>
    <r>
      <rPr>
        <b/>
        <u/>
        <sz val="11"/>
        <color theme="1"/>
        <rFont val="Calibri"/>
        <family val="2"/>
        <scheme val="minor"/>
      </rPr>
      <t xml:space="preserve"> BL early elongation</t>
    </r>
  </si>
  <si>
    <t>Data is not normally distrubuted (Shapiro-Wilk Test), two-tailed Wilcoxon Test needs to be applied</t>
  </si>
  <si>
    <t xml:space="preserve">Data is normally distrubuted (Shapiro-Wilk Test), variances are unequal (Levene Test); two-tailed t-Test is allowed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</si>
</sst>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7" fillId="6" borderId="0" applyNumberFormat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/>
    <xf numFmtId="0" fontId="0" fillId="4" borderId="0" xfId="0" applyFill="1"/>
    <xf numFmtId="0" fontId="0" fillId="4" borderId="0" xfId="0" applyFill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3" borderId="0" xfId="2" applyBorder="1"/>
    <xf numFmtId="0" fontId="1" fillId="2" borderId="0" xfId="1" applyBorder="1"/>
    <xf numFmtId="0" fontId="0" fillId="5" borderId="0" xfId="0" applyFill="1" applyBorder="1"/>
    <xf numFmtId="0" fontId="0" fillId="0" borderId="0" xfId="0" applyBorder="1" applyAlignment="1">
      <alignment wrapText="1"/>
    </xf>
    <xf numFmtId="164" fontId="0" fillId="0" borderId="0" xfId="0" applyNumberFormat="1"/>
    <xf numFmtId="164" fontId="0" fillId="7" borderId="0" xfId="0" applyNumberFormat="1" applyFill="1"/>
    <xf numFmtId="0" fontId="1" fillId="2" borderId="0" xfId="1"/>
    <xf numFmtId="0" fontId="2" fillId="3" borderId="0" xfId="2"/>
    <xf numFmtId="0" fontId="7" fillId="6" borderId="0" xfId="3"/>
    <xf numFmtId="164" fontId="0" fillId="0" borderId="0" xfId="0" applyNumberFormat="1" applyFill="1"/>
    <xf numFmtId="0" fontId="9" fillId="0" borderId="0" xfId="0" applyFont="1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552451</xdr:colOff>
      <xdr:row>19</xdr:row>
      <xdr:rowOff>180975</xdr:rowOff>
    </xdr:from>
    <xdr:to>
      <xdr:col>6</xdr:col>
      <xdr:colOff>1247776</xdr:colOff>
      <xdr:row>23</xdr:row>
      <xdr:rowOff>57150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47E8E7BD-D337-46A7-BDE8-F8954D108B7F}"/>
            </a:ext>
          </a:extLst>
        </xdr:cNvPr>
        <xdr:cNvSpPr/>
      </xdr:nvSpPr>
      <xdr:spPr>
        <a:xfrm rot="9790478">
          <a:off x="8420101" y="4010025"/>
          <a:ext cx="695325" cy="638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  <xdr:twoCellAnchor editAs="oneCell">
    <xdr:from>
      <xdr:col>0</xdr:col>
      <xdr:colOff>104775</xdr:colOff>
      <xdr:row>70</xdr:row>
      <xdr:rowOff>38100</xdr:rowOff>
    </xdr:from>
    <xdr:to>
      <xdr:col>3</xdr:col>
      <xdr:colOff>1191254</xdr:colOff>
      <xdr:row>79</xdr:row>
      <xdr:rowOff>171708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591CA9-F757-426B-B227-C25548A74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3649325"/>
          <a:ext cx="4505954" cy="1848108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81</xdr:row>
      <xdr:rowOff>9525</xdr:rowOff>
    </xdr:from>
    <xdr:to>
      <xdr:col>5</xdr:col>
      <xdr:colOff>1229773</xdr:colOff>
      <xdr:row>91</xdr:row>
      <xdr:rowOff>28844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AE42EF-E1AD-4954-BF16-B59E48D1E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15716250"/>
          <a:ext cx="7506748" cy="1924319"/>
        </a:xfrm>
        <a:prstGeom prst="rect">
          <a:avLst/>
        </a:prstGeom>
      </xdr:spPr>
    </xdr:pic>
    <xdr:clientData/>
  </xdr:twoCellAnchor>
  <xdr:twoCellAnchor>
    <xdr:from>
      <xdr:col>6</xdr:col>
      <xdr:colOff>266701</xdr:colOff>
      <xdr:row>84</xdr:row>
      <xdr:rowOff>19051</xdr:rowOff>
    </xdr:from>
    <xdr:to>
      <xdr:col>6</xdr:col>
      <xdr:colOff>1275114</xdr:colOff>
      <xdr:row>85</xdr:row>
      <xdr:rowOff>107268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7027FE18-79A7-429F-98BB-6F2EB42B5FD3}"/>
            </a:ext>
          </a:extLst>
        </xdr:cNvPr>
        <xdr:cNvSpPr/>
      </xdr:nvSpPr>
      <xdr:spPr>
        <a:xfrm rot="9000000">
          <a:off x="8134351" y="16297276"/>
          <a:ext cx="1008413" cy="27871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386</xdr:row>
      <xdr:rowOff>152400</xdr:rowOff>
    </xdr:from>
    <xdr:to>
      <xdr:col>2</xdr:col>
      <xdr:colOff>1600817</xdr:colOff>
      <xdr:row>394</xdr:row>
      <xdr:rowOff>85928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5CD317-329C-4251-B05E-BA7730EC0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73952100"/>
          <a:ext cx="4420217" cy="1457528"/>
        </a:xfrm>
        <a:prstGeom prst="rect">
          <a:avLst/>
        </a:prstGeom>
      </xdr:spPr>
    </xdr:pic>
    <xdr:clientData/>
  </xdr:twoCellAnchor>
  <xdr:twoCellAnchor>
    <xdr:from>
      <xdr:col>0</xdr:col>
      <xdr:colOff>1390650</xdr:colOff>
      <xdr:row>391</xdr:row>
      <xdr:rowOff>85725</xdr:rowOff>
    </xdr:from>
    <xdr:to>
      <xdr:col>1</xdr:col>
      <xdr:colOff>914400</xdr:colOff>
      <xdr:row>392</xdr:row>
      <xdr:rowOff>85725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B179C3F-87B5-4554-A384-7333AA399BE1}"/>
            </a:ext>
          </a:extLst>
        </xdr:cNvPr>
        <xdr:cNvSpPr/>
      </xdr:nvSpPr>
      <xdr:spPr>
        <a:xfrm>
          <a:off x="1390650" y="74837925"/>
          <a:ext cx="1085850" cy="1905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  <xdr:twoCellAnchor editAs="oneCell">
    <xdr:from>
      <xdr:col>0</xdr:col>
      <xdr:colOff>0</xdr:colOff>
      <xdr:row>401</xdr:row>
      <xdr:rowOff>0</xdr:rowOff>
    </xdr:from>
    <xdr:to>
      <xdr:col>2</xdr:col>
      <xdr:colOff>1572242</xdr:colOff>
      <xdr:row>408</xdr:row>
      <xdr:rowOff>124028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4A9FB4-321E-4B45-BAD5-18A47271A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657200"/>
          <a:ext cx="4420217" cy="1457528"/>
        </a:xfrm>
        <a:prstGeom prst="rect">
          <a:avLst/>
        </a:prstGeom>
      </xdr:spPr>
    </xdr:pic>
    <xdr:clientData/>
  </xdr:twoCellAnchor>
  <xdr:twoCellAnchor>
    <xdr:from>
      <xdr:col>0</xdr:col>
      <xdr:colOff>1362075</xdr:colOff>
      <xdr:row>405</xdr:row>
      <xdr:rowOff>114300</xdr:rowOff>
    </xdr:from>
    <xdr:to>
      <xdr:col>1</xdr:col>
      <xdr:colOff>885825</xdr:colOff>
      <xdr:row>406</xdr:row>
      <xdr:rowOff>114300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4507272F-1F82-474E-8852-20A8EBE796E6}"/>
            </a:ext>
          </a:extLst>
        </xdr:cNvPr>
        <xdr:cNvSpPr/>
      </xdr:nvSpPr>
      <xdr:spPr>
        <a:xfrm>
          <a:off x="1362075" y="77533500"/>
          <a:ext cx="1085850" cy="1905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  <xdr:twoCellAnchor editAs="oneCell">
    <xdr:from>
      <xdr:col>0</xdr:col>
      <xdr:colOff>47625</xdr:colOff>
      <xdr:row>415</xdr:row>
      <xdr:rowOff>95250</xdr:rowOff>
    </xdr:from>
    <xdr:to>
      <xdr:col>2</xdr:col>
      <xdr:colOff>1619867</xdr:colOff>
      <xdr:row>423</xdr:row>
      <xdr:rowOff>28778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AF31E42-54CA-4EC2-AD5E-908E85B15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79419450"/>
          <a:ext cx="4420217" cy="1457528"/>
        </a:xfrm>
        <a:prstGeom prst="rect">
          <a:avLst/>
        </a:prstGeom>
      </xdr:spPr>
    </xdr:pic>
    <xdr:clientData/>
  </xdr:twoCellAnchor>
  <xdr:twoCellAnchor>
    <xdr:from>
      <xdr:col>0</xdr:col>
      <xdr:colOff>1409700</xdr:colOff>
      <xdr:row>420</xdr:row>
      <xdr:rowOff>0</xdr:rowOff>
    </xdr:from>
    <xdr:to>
      <xdr:col>1</xdr:col>
      <xdr:colOff>933450</xdr:colOff>
      <xdr:row>421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DE4469E-A9F2-433A-91DE-5220D66947C2}"/>
            </a:ext>
          </a:extLst>
        </xdr:cNvPr>
        <xdr:cNvSpPr/>
      </xdr:nvSpPr>
      <xdr:spPr>
        <a:xfrm>
          <a:off x="1409700" y="80276700"/>
          <a:ext cx="1085850" cy="1905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  <xdr:twoCellAnchor editAs="oneCell">
    <xdr:from>
      <xdr:col>0</xdr:col>
      <xdr:colOff>0</xdr:colOff>
      <xdr:row>428</xdr:row>
      <xdr:rowOff>161925</xdr:rowOff>
    </xdr:from>
    <xdr:to>
      <xdr:col>3</xdr:col>
      <xdr:colOff>67340</xdr:colOff>
      <xdr:row>439</xdr:row>
      <xdr:rowOff>181270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430BC5F-6CFB-45D9-B39C-7854D4B4D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1962625"/>
          <a:ext cx="4763165" cy="2114845"/>
        </a:xfrm>
        <a:prstGeom prst="rect">
          <a:avLst/>
        </a:prstGeom>
      </xdr:spPr>
    </xdr:pic>
    <xdr:clientData/>
  </xdr:twoCellAnchor>
  <xdr:twoCellAnchor>
    <xdr:from>
      <xdr:col>0</xdr:col>
      <xdr:colOff>1438275</xdr:colOff>
      <xdr:row>434</xdr:row>
      <xdr:rowOff>142875</xdr:rowOff>
    </xdr:from>
    <xdr:to>
      <xdr:col>1</xdr:col>
      <xdr:colOff>571500</xdr:colOff>
      <xdr:row>436</xdr:row>
      <xdr:rowOff>123825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32278936-6178-448B-B83C-45702408250F}"/>
            </a:ext>
          </a:extLst>
        </xdr:cNvPr>
        <xdr:cNvSpPr/>
      </xdr:nvSpPr>
      <xdr:spPr>
        <a:xfrm>
          <a:off x="1438275" y="83086575"/>
          <a:ext cx="695325" cy="3619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  <xdr:twoCellAnchor editAs="oneCell">
    <xdr:from>
      <xdr:col>0</xdr:col>
      <xdr:colOff>9525</xdr:colOff>
      <xdr:row>445</xdr:row>
      <xdr:rowOff>180975</xdr:rowOff>
    </xdr:from>
    <xdr:to>
      <xdr:col>3</xdr:col>
      <xdr:colOff>124496</xdr:colOff>
      <xdr:row>457</xdr:row>
      <xdr:rowOff>9820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145D9A4-51EE-4865-BE4A-56D991242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" y="85220175"/>
          <a:ext cx="4810796" cy="2114845"/>
        </a:xfrm>
        <a:prstGeom prst="rect">
          <a:avLst/>
        </a:prstGeom>
      </xdr:spPr>
    </xdr:pic>
    <xdr:clientData/>
  </xdr:twoCellAnchor>
  <xdr:twoCellAnchor>
    <xdr:from>
      <xdr:col>0</xdr:col>
      <xdr:colOff>1438275</xdr:colOff>
      <xdr:row>451</xdr:row>
      <xdr:rowOff>171450</xdr:rowOff>
    </xdr:from>
    <xdr:to>
      <xdr:col>1</xdr:col>
      <xdr:colOff>571500</xdr:colOff>
      <xdr:row>453</xdr:row>
      <xdr:rowOff>152400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8F04DC91-6EB5-4131-B79A-CE2C218C333F}"/>
            </a:ext>
          </a:extLst>
        </xdr:cNvPr>
        <xdr:cNvSpPr/>
      </xdr:nvSpPr>
      <xdr:spPr>
        <a:xfrm>
          <a:off x="1438275" y="86353650"/>
          <a:ext cx="695325" cy="3619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  <xdr:twoCellAnchor editAs="oneCell">
    <xdr:from>
      <xdr:col>0</xdr:col>
      <xdr:colOff>0</xdr:colOff>
      <xdr:row>464</xdr:row>
      <xdr:rowOff>142875</xdr:rowOff>
    </xdr:from>
    <xdr:to>
      <xdr:col>2</xdr:col>
      <xdr:colOff>1572242</xdr:colOff>
      <xdr:row>472</xdr:row>
      <xdr:rowOff>76403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1E85508-6614-4548-97A7-87B831434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88801575"/>
          <a:ext cx="4420217" cy="1457528"/>
        </a:xfrm>
        <a:prstGeom prst="rect">
          <a:avLst/>
        </a:prstGeom>
      </xdr:spPr>
    </xdr:pic>
    <xdr:clientData/>
  </xdr:twoCellAnchor>
  <xdr:twoCellAnchor>
    <xdr:from>
      <xdr:col>0</xdr:col>
      <xdr:colOff>1390650</xdr:colOff>
      <xdr:row>469</xdr:row>
      <xdr:rowOff>76200</xdr:rowOff>
    </xdr:from>
    <xdr:to>
      <xdr:col>1</xdr:col>
      <xdr:colOff>857250</xdr:colOff>
      <xdr:row>470</xdr:row>
      <xdr:rowOff>57150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F83F49A-AEFD-4608-B3AF-B16CF3A3D43B}"/>
            </a:ext>
          </a:extLst>
        </xdr:cNvPr>
        <xdr:cNvSpPr/>
      </xdr:nvSpPr>
      <xdr:spPr>
        <a:xfrm>
          <a:off x="1390650" y="89687400"/>
          <a:ext cx="1028700" cy="1714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="130" zoomScaleNormal="130" workbookViewId="0">
      <selection activeCell="H37" sqref="H37"/>
    </sheetView>
  </sheetViews>
  <sheetFormatPr defaultColWidth="9.140625" defaultRowHeight="15" x14ac:dyDescent="0.25"/>
  <cols>
    <col min="2" max="2" width="12.140625" bestFit="1" customWidth="1"/>
    <col min="3" max="3" width="14.7109375" bestFit="1" customWidth="1"/>
    <col min="4" max="4" width="13.42578125" bestFit="1" customWidth="1"/>
    <col min="5" max="5" width="16.28515625" bestFit="1" customWidth="1"/>
  </cols>
  <sheetData>
    <row r="1" spans="1:8" x14ac:dyDescent="0.25">
      <c r="A1" s="1"/>
      <c r="B1" s="2"/>
      <c r="C1" s="2"/>
      <c r="D1" s="2"/>
      <c r="E1" s="2"/>
      <c r="F1" s="3"/>
    </row>
    <row r="2" spans="1:8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/>
    </row>
    <row r="3" spans="1:8" x14ac:dyDescent="0.25">
      <c r="A3" s="4">
        <v>10</v>
      </c>
      <c r="B3" s="5">
        <v>-128.19999999999999</v>
      </c>
      <c r="C3" s="5">
        <v>2</v>
      </c>
      <c r="D3" s="5"/>
      <c r="E3" s="5"/>
      <c r="F3" s="6"/>
      <c r="H3" s="10" t="s">
        <v>5</v>
      </c>
    </row>
    <row r="4" spans="1:8" x14ac:dyDescent="0.25">
      <c r="A4" s="4"/>
      <c r="B4" s="5"/>
      <c r="C4" s="5"/>
      <c r="D4" s="12">
        <v>-155.1986</v>
      </c>
      <c r="E4" s="12">
        <v>0.70045000000000002</v>
      </c>
      <c r="F4" s="6"/>
    </row>
    <row r="5" spans="1:8" x14ac:dyDescent="0.25">
      <c r="A5" s="4">
        <v>50</v>
      </c>
      <c r="B5" s="5">
        <v>-128.1</v>
      </c>
      <c r="C5" s="5">
        <v>1.2</v>
      </c>
      <c r="D5" s="5"/>
      <c r="E5" s="5"/>
      <c r="F5" s="6"/>
    </row>
    <row r="6" spans="1:8" x14ac:dyDescent="0.25">
      <c r="A6" s="4"/>
      <c r="B6" s="5"/>
      <c r="C6" s="5"/>
      <c r="D6" s="12">
        <v>-189.363</v>
      </c>
      <c r="E6" s="12">
        <v>17.35483</v>
      </c>
      <c r="F6" s="6"/>
    </row>
    <row r="7" spans="1:8" x14ac:dyDescent="0.25">
      <c r="A7" s="4">
        <v>100</v>
      </c>
      <c r="B7" s="5">
        <v>-131.80000000000001</v>
      </c>
      <c r="C7" s="5">
        <v>2.6</v>
      </c>
      <c r="D7" s="5"/>
      <c r="E7" s="5"/>
      <c r="F7" s="6"/>
    </row>
    <row r="8" spans="1:8" x14ac:dyDescent="0.25">
      <c r="A8" s="4"/>
      <c r="B8" s="5"/>
      <c r="C8" s="5"/>
      <c r="D8" s="12">
        <v>-193.49619999999999</v>
      </c>
      <c r="E8" s="12">
        <v>17.206330000000001</v>
      </c>
      <c r="F8" s="6"/>
    </row>
    <row r="9" spans="1:8" x14ac:dyDescent="0.25">
      <c r="A9" s="4"/>
      <c r="B9" s="5"/>
      <c r="C9" s="5"/>
      <c r="D9" s="5"/>
      <c r="E9" s="5"/>
      <c r="F9" s="6"/>
    </row>
    <row r="10" spans="1:8" ht="15.75" thickBot="1" x14ac:dyDescent="0.3">
      <c r="A10" s="7"/>
      <c r="B10" s="8"/>
      <c r="C10" s="8"/>
      <c r="D10" s="8"/>
      <c r="E10" s="8"/>
      <c r="F10" s="9"/>
    </row>
    <row r="13" spans="1:8" x14ac:dyDescent="0.25">
      <c r="A13" s="10" t="s">
        <v>6</v>
      </c>
    </row>
    <row r="16" spans="1:8" x14ac:dyDescent="0.25">
      <c r="B16" t="s">
        <v>7</v>
      </c>
    </row>
    <row r="17" spans="1:11" x14ac:dyDescent="0.25">
      <c r="J17" t="s">
        <v>8</v>
      </c>
    </row>
    <row r="18" spans="1:11" x14ac:dyDescent="0.25">
      <c r="A18" t="s">
        <v>9</v>
      </c>
      <c r="B18">
        <v>1</v>
      </c>
      <c r="C18">
        <v>2</v>
      </c>
      <c r="D18">
        <v>3</v>
      </c>
      <c r="E18">
        <v>4</v>
      </c>
      <c r="F18">
        <v>9</v>
      </c>
      <c r="I18" t="s">
        <v>10</v>
      </c>
      <c r="J18" t="s">
        <v>11</v>
      </c>
      <c r="K18" t="s">
        <v>12</v>
      </c>
    </row>
    <row r="19" spans="1:11" x14ac:dyDescent="0.25">
      <c r="A19">
        <v>0</v>
      </c>
      <c r="B19">
        <v>-121.008</v>
      </c>
      <c r="C19">
        <v>-120.908</v>
      </c>
      <c r="D19">
        <v>-121.006</v>
      </c>
      <c r="E19">
        <v>-121.011</v>
      </c>
      <c r="F19">
        <v>-120.985</v>
      </c>
      <c r="I19">
        <f>AVERAGE(B19:F19)</f>
        <v>-120.9836</v>
      </c>
      <c r="J19">
        <f>_xlfn.STDEV.S(B19:F19)</f>
        <v>4.348907908889129E-2</v>
      </c>
      <c r="K19">
        <f>_xlfn.STDEV.P(B19:F19)</f>
        <v>3.8897814848650215E-2</v>
      </c>
    </row>
    <row r="20" spans="1:11" x14ac:dyDescent="0.25">
      <c r="A20">
        <v>10</v>
      </c>
      <c r="B20">
        <v>-154.32499999999999</v>
      </c>
      <c r="C20">
        <v>-154.86699999999999</v>
      </c>
      <c r="D20">
        <v>-155.02199999999999</v>
      </c>
      <c r="E20">
        <v>-155.66200000000001</v>
      </c>
      <c r="F20">
        <v>-156.11699999999999</v>
      </c>
      <c r="I20" s="11">
        <f t="shared" ref="I20:I22" si="0">AVERAGE(B20:F20)</f>
        <v>-155.1986</v>
      </c>
      <c r="J20" s="11">
        <f t="shared" ref="J20:J22" si="1">_xlfn.STDEV.S(B20:F20)</f>
        <v>0.70045006959811507</v>
      </c>
      <c r="K20">
        <f t="shared" ref="K20:K22" si="2">_xlfn.STDEV.P(B20:F20)</f>
        <v>0.62650158818633772</v>
      </c>
    </row>
    <row r="21" spans="1:11" x14ac:dyDescent="0.25">
      <c r="A21">
        <v>50</v>
      </c>
      <c r="B21">
        <v>-210.43700000000001</v>
      </c>
      <c r="C21">
        <v>-186.72300000000001</v>
      </c>
      <c r="D21">
        <v>-174.559</v>
      </c>
      <c r="E21">
        <v>-203.79499999999999</v>
      </c>
      <c r="F21">
        <v>-171.30099999999999</v>
      </c>
      <c r="I21" s="11">
        <f t="shared" si="0"/>
        <v>-189.363</v>
      </c>
      <c r="J21" s="11">
        <f t="shared" si="1"/>
        <v>17.354826129927091</v>
      </c>
      <c r="K21">
        <f t="shared" si="2"/>
        <v>15.52262838568263</v>
      </c>
    </row>
    <row r="22" spans="1:11" x14ac:dyDescent="0.25">
      <c r="A22">
        <v>100</v>
      </c>
      <c r="B22">
        <v>-216.12799999999999</v>
      </c>
      <c r="C22">
        <v>-186.72399999999999</v>
      </c>
      <c r="D22">
        <v>-182.792</v>
      </c>
      <c r="E22">
        <v>-206.703</v>
      </c>
      <c r="F22">
        <v>-175.13399999999999</v>
      </c>
      <c r="I22" s="11">
        <f t="shared" si="0"/>
        <v>-193.49619999999999</v>
      </c>
      <c r="J22" s="11">
        <f t="shared" si="1"/>
        <v>17.206328173087947</v>
      </c>
      <c r="K22">
        <f t="shared" si="2"/>
        <v>15.389807775277767</v>
      </c>
    </row>
    <row r="27" spans="1:11" ht="15.75" x14ac:dyDescent="0.25">
      <c r="A27" s="13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4D6C2-FB9B-4834-9AE8-9E453FC7BF18}">
  <dimension ref="A1:P30"/>
  <sheetViews>
    <sheetView zoomScale="115" zoomScaleNormal="115" workbookViewId="0">
      <selection activeCell="H3" sqref="H3"/>
    </sheetView>
  </sheetViews>
  <sheetFormatPr defaultColWidth="9.140625" defaultRowHeight="15" x14ac:dyDescent="0.25"/>
  <cols>
    <col min="1" max="1" width="7.7109375" bestFit="1" customWidth="1"/>
    <col min="2" max="2" width="12.140625" bestFit="1" customWidth="1"/>
    <col min="3" max="3" width="14.7109375" bestFit="1" customWidth="1"/>
    <col min="4" max="4" width="13.7109375" bestFit="1" customWidth="1"/>
    <col min="5" max="5" width="16.5703125" bestFit="1" customWidth="1"/>
  </cols>
  <sheetData>
    <row r="1" spans="1:8" ht="15.75" thickBot="1" x14ac:dyDescent="0.3"/>
    <row r="2" spans="1:8" x14ac:dyDescent="0.25">
      <c r="A2" s="1" t="s">
        <v>0</v>
      </c>
      <c r="B2" s="2" t="s">
        <v>1</v>
      </c>
      <c r="C2" s="2" t="s">
        <v>2</v>
      </c>
      <c r="D2" s="2" t="s">
        <v>14</v>
      </c>
      <c r="E2" s="2" t="s">
        <v>15</v>
      </c>
      <c r="F2" s="3"/>
    </row>
    <row r="3" spans="1:8" x14ac:dyDescent="0.25">
      <c r="A3" s="4">
        <v>10</v>
      </c>
      <c r="B3" s="5">
        <v>-128.19999999999999</v>
      </c>
      <c r="C3" s="5">
        <v>2</v>
      </c>
      <c r="D3" s="5"/>
      <c r="E3" s="5"/>
      <c r="F3" s="6"/>
      <c r="H3" s="10" t="s">
        <v>16</v>
      </c>
    </row>
    <row r="4" spans="1:8" x14ac:dyDescent="0.25">
      <c r="A4" s="4"/>
      <c r="B4" s="5"/>
      <c r="C4" s="5"/>
      <c r="D4" s="12">
        <v>-128.66470000000001</v>
      </c>
      <c r="E4" s="12">
        <v>0.74058999999999997</v>
      </c>
      <c r="F4" s="6"/>
    </row>
    <row r="5" spans="1:8" x14ac:dyDescent="0.25">
      <c r="A5" s="4">
        <v>50</v>
      </c>
      <c r="B5" s="5">
        <v>-128.1</v>
      </c>
      <c r="C5" s="5">
        <v>1.2</v>
      </c>
      <c r="D5" s="5"/>
      <c r="E5" s="5"/>
      <c r="F5" s="6"/>
    </row>
    <row r="6" spans="1:8" x14ac:dyDescent="0.25">
      <c r="A6" s="4"/>
      <c r="B6" s="5"/>
      <c r="C6" s="5"/>
      <c r="D6" s="12">
        <v>-129.67150000000001</v>
      </c>
      <c r="E6" s="12">
        <v>0.49175000000000002</v>
      </c>
      <c r="F6" s="6"/>
    </row>
    <row r="7" spans="1:8" x14ac:dyDescent="0.25">
      <c r="A7" s="4">
        <v>100</v>
      </c>
      <c r="B7" s="5">
        <v>-131.80000000000001</v>
      </c>
      <c r="C7" s="5">
        <v>2.6</v>
      </c>
      <c r="D7" s="5"/>
      <c r="E7" s="5"/>
      <c r="F7" s="6"/>
    </row>
    <row r="8" spans="1:8" x14ac:dyDescent="0.25">
      <c r="A8" s="4"/>
      <c r="B8" s="5"/>
      <c r="C8" s="5"/>
      <c r="D8" s="12">
        <v>-129.62459999999999</v>
      </c>
      <c r="E8" s="12">
        <v>0.48346</v>
      </c>
      <c r="F8" s="6"/>
    </row>
    <row r="9" spans="1:8" x14ac:dyDescent="0.25">
      <c r="A9" s="4"/>
      <c r="B9" s="5"/>
      <c r="C9" s="5"/>
      <c r="D9" s="5"/>
      <c r="E9" s="5"/>
      <c r="F9" s="6"/>
    </row>
    <row r="10" spans="1:8" ht="15.75" thickBot="1" x14ac:dyDescent="0.3">
      <c r="A10" s="7"/>
      <c r="B10" s="8"/>
      <c r="C10" s="8"/>
      <c r="D10" s="8"/>
      <c r="E10" s="8"/>
      <c r="F10" s="9"/>
    </row>
    <row r="16" spans="1:8" ht="15.75" x14ac:dyDescent="0.25">
      <c r="A16" s="14" t="s">
        <v>20</v>
      </c>
    </row>
    <row r="18" spans="1:16" x14ac:dyDescent="0.25">
      <c r="A18" t="s">
        <v>17</v>
      </c>
    </row>
    <row r="19" spans="1:16" x14ac:dyDescent="0.25">
      <c r="B19" t="s">
        <v>18</v>
      </c>
      <c r="O19" t="s">
        <v>8</v>
      </c>
    </row>
    <row r="20" spans="1:16" x14ac:dyDescent="0.25">
      <c r="A20" t="s">
        <v>9</v>
      </c>
      <c r="B20">
        <v>3</v>
      </c>
      <c r="C20">
        <v>6</v>
      </c>
      <c r="D20">
        <v>14</v>
      </c>
      <c r="E20">
        <v>23</v>
      </c>
      <c r="F20">
        <v>34</v>
      </c>
      <c r="G20">
        <v>38</v>
      </c>
      <c r="H20">
        <v>40</v>
      </c>
      <c r="I20">
        <v>45</v>
      </c>
      <c r="J20">
        <v>47</v>
      </c>
      <c r="K20">
        <v>50</v>
      </c>
      <c r="N20" t="s">
        <v>10</v>
      </c>
      <c r="O20" t="s">
        <v>19</v>
      </c>
      <c r="P20" t="s">
        <v>12</v>
      </c>
    </row>
    <row r="21" spans="1:16" x14ac:dyDescent="0.25">
      <c r="A21">
        <v>0</v>
      </c>
      <c r="B21">
        <v>-120.706</v>
      </c>
      <c r="C21">
        <v>-120.72199999999999</v>
      </c>
      <c r="D21">
        <v>-120.554</v>
      </c>
      <c r="E21">
        <v>-120.726</v>
      </c>
      <c r="F21">
        <v>-120.70399999999999</v>
      </c>
      <c r="G21">
        <v>-120.71</v>
      </c>
      <c r="H21">
        <v>-120.72499999999999</v>
      </c>
      <c r="I21">
        <v>-120.724</v>
      </c>
      <c r="J21">
        <v>-120.708</v>
      </c>
      <c r="K21">
        <v>-120.706</v>
      </c>
      <c r="N21">
        <f>AVERAGE(B21:K21)</f>
        <v>-120.6985</v>
      </c>
      <c r="O21">
        <f>_xlfn.STDEV.S(B21:K21)</f>
        <v>5.1539089803542777E-2</v>
      </c>
      <c r="P21">
        <f>_xlfn.STDEV.P(B21:K21)</f>
        <v>4.889427369334657E-2</v>
      </c>
    </row>
    <row r="22" spans="1:16" x14ac:dyDescent="0.25">
      <c r="A22">
        <v>10</v>
      </c>
      <c r="B22">
        <v>-128.93700000000001</v>
      </c>
      <c r="C22">
        <v>-128.958</v>
      </c>
      <c r="D22">
        <v>-126.56100000000001</v>
      </c>
      <c r="E22">
        <v>-128.82499999999999</v>
      </c>
      <c r="F22">
        <v>-128.923</v>
      </c>
      <c r="G22">
        <v>-128.89400000000001</v>
      </c>
      <c r="H22">
        <v>-128.84700000000001</v>
      </c>
      <c r="I22">
        <v>-128.845</v>
      </c>
      <c r="J22">
        <v>-128.946</v>
      </c>
      <c r="K22">
        <v>-128.911</v>
      </c>
      <c r="N22" s="11">
        <f t="shared" ref="N22:N24" si="0">AVERAGE(B22:K22)</f>
        <v>-128.66469999999998</v>
      </c>
      <c r="O22" s="11">
        <f t="shared" ref="O22:O24" si="1">_xlfn.STDEV.S(B22:K22)</f>
        <v>0.74058941241269138</v>
      </c>
      <c r="P22">
        <f t="shared" ref="P22:P24" si="2">_xlfn.STDEV.P(B22:K22)</f>
        <v>0.70258480626896413</v>
      </c>
    </row>
    <row r="23" spans="1:16" x14ac:dyDescent="0.25">
      <c r="A23">
        <v>50</v>
      </c>
      <c r="B23">
        <v>-129.77699999999999</v>
      </c>
      <c r="C23">
        <v>-129.697</v>
      </c>
      <c r="D23">
        <v>-131.011</v>
      </c>
      <c r="E23">
        <v>-129.351</v>
      </c>
      <c r="F23">
        <v>-129.5</v>
      </c>
      <c r="G23">
        <v>-129.56100000000001</v>
      </c>
      <c r="H23">
        <v>-129.322</v>
      </c>
      <c r="I23">
        <v>-129.40199999999999</v>
      </c>
      <c r="J23">
        <v>-129.55600000000001</v>
      </c>
      <c r="K23">
        <v>-129.53800000000001</v>
      </c>
      <c r="N23" s="11">
        <f t="shared" si="0"/>
        <v>-129.67150000000001</v>
      </c>
      <c r="O23" s="11">
        <f t="shared" si="1"/>
        <v>0.49174592581490068</v>
      </c>
      <c r="P23">
        <f t="shared" si="2"/>
        <v>0.46651114670498328</v>
      </c>
    </row>
    <row r="24" spans="1:16" x14ac:dyDescent="0.25">
      <c r="A24">
        <v>100</v>
      </c>
      <c r="B24">
        <v>-129.67500000000001</v>
      </c>
      <c r="C24">
        <v>-129.57499999999999</v>
      </c>
      <c r="D24">
        <v>-130.97200000000001</v>
      </c>
      <c r="E24">
        <v>-129.374</v>
      </c>
      <c r="F24">
        <v>-129.42599999999999</v>
      </c>
      <c r="G24">
        <v>-129.524</v>
      </c>
      <c r="H24">
        <v>-129.33600000000001</v>
      </c>
      <c r="I24">
        <v>-129.43100000000001</v>
      </c>
      <c r="J24">
        <v>-129.465</v>
      </c>
      <c r="K24">
        <v>-129.46799999999999</v>
      </c>
      <c r="N24" s="11">
        <f t="shared" si="0"/>
        <v>-129.62459999999999</v>
      </c>
      <c r="O24" s="11">
        <f t="shared" si="1"/>
        <v>0.48346163814263288</v>
      </c>
      <c r="P24">
        <f t="shared" si="2"/>
        <v>0.45865198135405699</v>
      </c>
    </row>
    <row r="30" spans="1:16" ht="15.75" x14ac:dyDescent="0.25">
      <c r="A30" s="13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6A487-FBC0-48C2-AA7B-E9B23CC4036E}">
  <dimension ref="A1"/>
  <sheetViews>
    <sheetView workbookViewId="0">
      <selection activeCell="H47" sqref="H47"/>
    </sheetView>
  </sheetViews>
  <sheetFormatPr defaultColWidth="9.140625" defaultRowHeight="15" x14ac:dyDescent="0.25"/>
  <sheetData>
    <row r="1" spans="1:1" ht="18.75" x14ac:dyDescent="0.3">
      <c r="A1" s="15" t="s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B72A1-2552-418A-BD18-0AB00ABCC56A}">
  <dimension ref="A1"/>
  <sheetViews>
    <sheetView workbookViewId="0">
      <selection activeCell="E17" sqref="E17"/>
    </sheetView>
  </sheetViews>
  <sheetFormatPr defaultColWidth="9.140625" defaultRowHeight="15" x14ac:dyDescent="0.25"/>
  <sheetData>
    <row r="1" spans="1:1" ht="18.75" x14ac:dyDescent="0.3">
      <c r="A1" s="15" t="s">
        <v>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BC3D-8931-4D11-8A13-A6D9086D5A3A}">
  <dimension ref="A1:H84"/>
  <sheetViews>
    <sheetView topLeftCell="A49" workbookViewId="0">
      <selection activeCell="A66" sqref="A66:B66"/>
    </sheetView>
  </sheetViews>
  <sheetFormatPr defaultColWidth="9.140625" defaultRowHeight="15" x14ac:dyDescent="0.25"/>
  <cols>
    <col min="1" max="1" width="19.7109375" bestFit="1" customWidth="1"/>
    <col min="2" max="2" width="12.42578125" bestFit="1" customWidth="1"/>
    <col min="3" max="3" width="19.140625" customWidth="1"/>
    <col min="4" max="4" width="22.7109375" bestFit="1" customWidth="1"/>
    <col min="5" max="5" width="21.7109375" bestFit="1" customWidth="1"/>
    <col min="6" max="6" width="22.28515625" bestFit="1" customWidth="1"/>
    <col min="7" max="7" width="23.28515625" bestFit="1" customWidth="1"/>
    <col min="8" max="8" width="21.7109375" bestFit="1" customWidth="1"/>
    <col min="9" max="9" width="25.28515625" bestFit="1" customWidth="1"/>
  </cols>
  <sheetData>
    <row r="1" spans="1:7" x14ac:dyDescent="0.25">
      <c r="A1" s="1" t="s">
        <v>28</v>
      </c>
      <c r="B1" s="2" t="s">
        <v>29</v>
      </c>
      <c r="C1" s="2" t="s">
        <v>45</v>
      </c>
      <c r="D1" s="2"/>
      <c r="E1" s="3"/>
    </row>
    <row r="2" spans="1:7" x14ac:dyDescent="0.25">
      <c r="A2" s="4" t="s">
        <v>24</v>
      </c>
      <c r="B2" s="12">
        <v>2.4999500000000001</v>
      </c>
      <c r="C2" s="12">
        <v>3.2264013215663141E-2</v>
      </c>
      <c r="D2" s="5"/>
      <c r="E2" s="6"/>
    </row>
    <row r="3" spans="1:7" ht="15.75" x14ac:dyDescent="0.25">
      <c r="A3" s="4" t="s">
        <v>25</v>
      </c>
      <c r="B3" s="16">
        <v>2.3971200000000001</v>
      </c>
      <c r="C3" s="16">
        <v>6.1277679459979535E-2</v>
      </c>
      <c r="D3" s="5"/>
      <c r="E3" s="6"/>
      <c r="G3" s="14" t="s">
        <v>43</v>
      </c>
    </row>
    <row r="4" spans="1:7" x14ac:dyDescent="0.25">
      <c r="A4" s="4" t="s">
        <v>26</v>
      </c>
      <c r="B4" s="17">
        <v>2.2779199999999999</v>
      </c>
      <c r="C4" s="17">
        <v>6.5496320507338404E-2</v>
      </c>
      <c r="D4" s="5"/>
      <c r="E4" s="6"/>
    </row>
    <row r="5" spans="1:7" x14ac:dyDescent="0.25">
      <c r="A5" s="4" t="s">
        <v>27</v>
      </c>
      <c r="B5" s="18">
        <v>2.2642199999999999</v>
      </c>
      <c r="C5" s="18">
        <v>9.9697250607306775E-2</v>
      </c>
      <c r="D5" s="5"/>
      <c r="E5" s="6"/>
    </row>
    <row r="6" spans="1:7" x14ac:dyDescent="0.25">
      <c r="A6" s="4"/>
      <c r="B6" s="5"/>
      <c r="C6" s="5"/>
      <c r="D6" s="5"/>
      <c r="E6" s="6"/>
    </row>
    <row r="7" spans="1:7" x14ac:dyDescent="0.25">
      <c r="A7" s="4"/>
      <c r="B7" s="5"/>
      <c r="C7" s="5"/>
      <c r="D7" s="5"/>
      <c r="E7" s="6"/>
    </row>
    <row r="8" spans="1:7" x14ac:dyDescent="0.25">
      <c r="A8" s="4"/>
      <c r="B8" s="5"/>
      <c r="C8" s="5"/>
      <c r="D8" s="5"/>
      <c r="E8" s="6"/>
    </row>
    <row r="9" spans="1:7" ht="15.75" thickBot="1" x14ac:dyDescent="0.3">
      <c r="A9" s="7"/>
      <c r="B9" s="8"/>
      <c r="C9" s="8"/>
      <c r="D9" s="8"/>
      <c r="E9" s="9"/>
    </row>
    <row r="12" spans="1:7" ht="15.75" thickBot="1" x14ac:dyDescent="0.3"/>
    <row r="13" spans="1:7" x14ac:dyDescent="0.25">
      <c r="A13" s="1"/>
      <c r="B13" s="2"/>
      <c r="C13" s="2"/>
      <c r="D13" s="2"/>
      <c r="E13" s="2"/>
      <c r="F13" s="3"/>
    </row>
    <row r="14" spans="1:7" x14ac:dyDescent="0.25">
      <c r="A14" s="4"/>
      <c r="B14" s="5"/>
      <c r="C14" s="5"/>
      <c r="D14" s="5"/>
      <c r="E14" s="5"/>
      <c r="F14" s="6"/>
    </row>
    <row r="15" spans="1:7" ht="30" x14ac:dyDescent="0.25">
      <c r="A15" s="4"/>
      <c r="B15" s="5" t="s">
        <v>34</v>
      </c>
      <c r="C15" s="19" t="s">
        <v>35</v>
      </c>
      <c r="D15" s="19" t="s">
        <v>36</v>
      </c>
      <c r="E15" s="19" t="s">
        <v>33</v>
      </c>
      <c r="F15" s="6"/>
    </row>
    <row r="16" spans="1:7" x14ac:dyDescent="0.25">
      <c r="A16" s="4"/>
      <c r="B16" s="5">
        <v>2.4687999999999999</v>
      </c>
      <c r="C16" s="5">
        <v>2.4860000000000002</v>
      </c>
      <c r="D16" s="5">
        <v>2.3540000000000001</v>
      </c>
      <c r="E16" s="5">
        <v>2.3130000000000002</v>
      </c>
      <c r="F16" s="6"/>
    </row>
    <row r="17" spans="1:8" x14ac:dyDescent="0.25">
      <c r="A17" s="4"/>
      <c r="B17" s="5">
        <v>2.5072000000000001</v>
      </c>
      <c r="C17" s="5">
        <v>2.472</v>
      </c>
      <c r="D17" s="5">
        <v>2.294</v>
      </c>
      <c r="E17" s="5">
        <v>2.1760000000000002</v>
      </c>
      <c r="F17" s="6"/>
    </row>
    <row r="18" spans="1:8" x14ac:dyDescent="0.25">
      <c r="A18" s="4"/>
      <c r="B18" s="5">
        <v>2.4781</v>
      </c>
      <c r="C18" s="5">
        <v>2.4956999999999998</v>
      </c>
      <c r="D18" s="5">
        <v>2.2599999999999998</v>
      </c>
      <c r="E18" s="5">
        <v>2.1139999999999999</v>
      </c>
      <c r="F18" s="6"/>
    </row>
    <row r="19" spans="1:8" x14ac:dyDescent="0.25">
      <c r="A19" s="4"/>
      <c r="B19" s="5">
        <v>2.4609999999999999</v>
      </c>
      <c r="C19" s="5">
        <v>2.35</v>
      </c>
      <c r="D19" s="5">
        <v>2.3460000000000001</v>
      </c>
      <c r="E19" s="5">
        <v>2.14</v>
      </c>
      <c r="F19" s="6"/>
    </row>
    <row r="20" spans="1:8" x14ac:dyDescent="0.25">
      <c r="A20" s="4"/>
      <c r="B20" s="5">
        <v>2.4580000000000002</v>
      </c>
      <c r="C20" s="5">
        <v>2.359</v>
      </c>
      <c r="D20" s="5">
        <v>2.3620000000000001</v>
      </c>
      <c r="E20" s="5">
        <v>2.12</v>
      </c>
      <c r="F20" s="6"/>
    </row>
    <row r="21" spans="1:8" x14ac:dyDescent="0.25">
      <c r="A21" s="4"/>
      <c r="B21" s="5">
        <v>2.4620000000000002</v>
      </c>
      <c r="C21" s="5">
        <v>2.3679999999999999</v>
      </c>
      <c r="D21" s="5">
        <v>2.266</v>
      </c>
      <c r="E21" s="5">
        <v>2.2738999999999998</v>
      </c>
      <c r="F21" s="6"/>
    </row>
    <row r="22" spans="1:8" x14ac:dyDescent="0.25">
      <c r="A22" s="4"/>
      <c r="B22" s="5">
        <v>2.4859</v>
      </c>
      <c r="C22" s="5">
        <v>2.4359999999999999</v>
      </c>
      <c r="D22" s="5">
        <v>2.355</v>
      </c>
      <c r="E22" s="5">
        <v>2.294</v>
      </c>
      <c r="F22" s="6"/>
      <c r="H22" t="s">
        <v>44</v>
      </c>
    </row>
    <row r="23" spans="1:8" x14ac:dyDescent="0.25">
      <c r="A23" s="4"/>
      <c r="B23" s="5">
        <v>2.4630000000000001</v>
      </c>
      <c r="C23" s="5">
        <v>2.4279999999999999</v>
      </c>
      <c r="D23" s="5">
        <v>2.3483000000000001</v>
      </c>
      <c r="E23" s="5">
        <v>2.202</v>
      </c>
      <c r="F23" s="6"/>
      <c r="H23" t="s">
        <v>46</v>
      </c>
    </row>
    <row r="24" spans="1:8" x14ac:dyDescent="0.25">
      <c r="A24" s="4"/>
      <c r="B24" s="5">
        <v>2.464</v>
      </c>
      <c r="C24" s="5">
        <v>2.3650000000000002</v>
      </c>
      <c r="D24" s="5">
        <v>2.3531</v>
      </c>
      <c r="E24" s="5">
        <v>2.1669999999999998</v>
      </c>
      <c r="F24" s="6"/>
    </row>
    <row r="25" spans="1:8" x14ac:dyDescent="0.25">
      <c r="A25" s="4"/>
      <c r="B25" s="5">
        <v>2.4900000000000002</v>
      </c>
      <c r="C25" s="5">
        <v>2.3639999999999999</v>
      </c>
      <c r="D25" s="5">
        <v>2.3026</v>
      </c>
      <c r="E25" s="5">
        <v>2.2999999999999998</v>
      </c>
      <c r="F25" s="6"/>
    </row>
    <row r="26" spans="1:8" x14ac:dyDescent="0.25">
      <c r="A26" s="4"/>
      <c r="B26" s="5">
        <v>2.4750000000000001</v>
      </c>
      <c r="C26" s="5">
        <v>2.2999999999999998</v>
      </c>
      <c r="D26" s="5">
        <v>2.2120000000000002</v>
      </c>
      <c r="E26" s="5">
        <v>2.14</v>
      </c>
      <c r="F26" s="6"/>
    </row>
    <row r="27" spans="1:8" x14ac:dyDescent="0.25">
      <c r="A27" s="4"/>
      <c r="B27" s="5">
        <v>2.484</v>
      </c>
      <c r="C27" s="5">
        <v>2.2999999999999998</v>
      </c>
      <c r="D27" s="5">
        <v>2.14</v>
      </c>
      <c r="E27" s="5">
        <v>2.181</v>
      </c>
      <c r="F27" s="6"/>
    </row>
    <row r="28" spans="1:8" x14ac:dyDescent="0.25">
      <c r="A28" s="4"/>
      <c r="B28" s="5">
        <v>2.4900000000000002</v>
      </c>
      <c r="C28" s="5">
        <v>2.331</v>
      </c>
      <c r="D28" s="5">
        <v>2.1920000000000002</v>
      </c>
      <c r="E28" s="5">
        <v>2.13</v>
      </c>
      <c r="F28" s="6"/>
    </row>
    <row r="29" spans="1:8" x14ac:dyDescent="0.25">
      <c r="A29" s="4"/>
      <c r="B29" s="5">
        <v>2.4769999999999999</v>
      </c>
      <c r="C29" s="5">
        <v>2.3130000000000002</v>
      </c>
      <c r="D29" s="5">
        <v>2.2999999999999998</v>
      </c>
      <c r="E29" s="5">
        <v>2.31</v>
      </c>
      <c r="F29" s="6"/>
    </row>
    <row r="30" spans="1:8" x14ac:dyDescent="0.25">
      <c r="A30" s="4"/>
      <c r="B30" s="5">
        <v>2.4790000000000001</v>
      </c>
      <c r="C30" s="5">
        <v>2.39</v>
      </c>
      <c r="D30" s="5">
        <v>2.2606999999999999</v>
      </c>
      <c r="E30" s="5">
        <v>2.2999999999999998</v>
      </c>
      <c r="F30" s="6"/>
    </row>
    <row r="31" spans="1:8" x14ac:dyDescent="0.25">
      <c r="A31" s="4"/>
      <c r="B31" s="5">
        <v>2.5268000000000002</v>
      </c>
      <c r="C31" s="5">
        <v>2.371</v>
      </c>
      <c r="D31" s="5">
        <v>2.2570999999999999</v>
      </c>
      <c r="E31" s="5">
        <v>2.34</v>
      </c>
      <c r="F31" s="6"/>
    </row>
    <row r="32" spans="1:8" x14ac:dyDescent="0.25">
      <c r="A32" s="4"/>
      <c r="B32" s="5">
        <v>2.5</v>
      </c>
      <c r="C32" s="5">
        <v>2.48</v>
      </c>
      <c r="D32" s="5">
        <v>2.222</v>
      </c>
      <c r="E32" s="5">
        <v>2.33</v>
      </c>
      <c r="F32" s="6"/>
    </row>
    <row r="33" spans="1:6" x14ac:dyDescent="0.25">
      <c r="A33" s="4"/>
      <c r="B33" s="5">
        <v>2.4849999999999999</v>
      </c>
      <c r="C33" s="5">
        <v>2.468</v>
      </c>
      <c r="D33" s="5">
        <v>2.2835999999999999</v>
      </c>
      <c r="E33" s="5">
        <v>2.319</v>
      </c>
      <c r="F33" s="6"/>
    </row>
    <row r="34" spans="1:6" x14ac:dyDescent="0.25">
      <c r="A34" s="4"/>
      <c r="B34" s="5">
        <v>2.4830000000000001</v>
      </c>
      <c r="C34" s="5">
        <v>2.5</v>
      </c>
      <c r="D34" s="5">
        <v>2.173</v>
      </c>
      <c r="E34" s="5">
        <v>2.3692000000000002</v>
      </c>
      <c r="F34" s="6"/>
    </row>
    <row r="35" spans="1:6" x14ac:dyDescent="0.25">
      <c r="A35" s="4"/>
      <c r="B35" s="5">
        <v>2.5137999999999998</v>
      </c>
      <c r="C35" s="5">
        <v>2.4169999999999998</v>
      </c>
      <c r="D35" s="5">
        <v>2.2770000000000001</v>
      </c>
      <c r="E35" s="5">
        <v>2.3450000000000002</v>
      </c>
      <c r="F35" s="6"/>
    </row>
    <row r="36" spans="1:6" x14ac:dyDescent="0.25">
      <c r="A36" s="4"/>
      <c r="B36" s="5">
        <v>2.4700000000000002</v>
      </c>
      <c r="C36" s="5">
        <v>2.46</v>
      </c>
      <c r="D36" s="5"/>
      <c r="E36" s="5">
        <v>2.427</v>
      </c>
      <c r="F36" s="6"/>
    </row>
    <row r="37" spans="1:6" x14ac:dyDescent="0.25">
      <c r="A37" s="4"/>
      <c r="B37" s="5">
        <v>2.5326</v>
      </c>
      <c r="C37" s="5">
        <v>2.4714999999999998</v>
      </c>
      <c r="D37" s="5"/>
      <c r="E37" s="5">
        <v>2.3860000000000001</v>
      </c>
      <c r="F37" s="6"/>
    </row>
    <row r="38" spans="1:6" x14ac:dyDescent="0.25">
      <c r="A38" s="4"/>
      <c r="B38" s="5">
        <v>2.5139999999999998</v>
      </c>
      <c r="C38" s="5">
        <v>2.488</v>
      </c>
      <c r="D38" s="5"/>
      <c r="E38" s="5">
        <v>2.4</v>
      </c>
      <c r="F38" s="6"/>
    </row>
    <row r="39" spans="1:6" x14ac:dyDescent="0.25">
      <c r="A39" s="4"/>
      <c r="B39" s="5">
        <v>2.5144000000000002</v>
      </c>
      <c r="C39" s="5">
        <v>2.48</v>
      </c>
      <c r="D39" s="5"/>
      <c r="F39" s="6"/>
    </row>
    <row r="40" spans="1:6" x14ac:dyDescent="0.25">
      <c r="A40" s="4"/>
      <c r="B40" s="5">
        <v>2.5299999999999998</v>
      </c>
      <c r="C40" s="5">
        <v>2.411</v>
      </c>
      <c r="D40" s="5"/>
      <c r="E40" s="5"/>
      <c r="F40" s="6"/>
    </row>
    <row r="41" spans="1:6" x14ac:dyDescent="0.25">
      <c r="A41" s="4"/>
      <c r="B41" s="5">
        <v>2.5499999999999998</v>
      </c>
      <c r="C41" s="5">
        <v>2.3839999999999999</v>
      </c>
      <c r="D41" s="5"/>
      <c r="E41" s="5"/>
      <c r="F41" s="6"/>
    </row>
    <row r="42" spans="1:6" x14ac:dyDescent="0.25">
      <c r="A42" s="4"/>
      <c r="B42" s="5">
        <v>2.512</v>
      </c>
      <c r="C42" s="5">
        <v>2.3889999999999998</v>
      </c>
      <c r="D42" s="5"/>
      <c r="E42" s="5"/>
      <c r="F42" s="6"/>
    </row>
    <row r="43" spans="1:6" x14ac:dyDescent="0.25">
      <c r="A43" s="4"/>
      <c r="B43" s="5">
        <v>2.5219999999999998</v>
      </c>
      <c r="C43" s="5">
        <v>2.34</v>
      </c>
      <c r="D43" s="5"/>
      <c r="E43" s="5"/>
      <c r="F43" s="6"/>
    </row>
    <row r="44" spans="1:6" x14ac:dyDescent="0.25">
      <c r="A44" s="4"/>
      <c r="B44" s="5">
        <v>2.5409999999999999</v>
      </c>
      <c r="C44" s="5">
        <v>2.36</v>
      </c>
      <c r="D44" s="5"/>
      <c r="E44" s="5"/>
      <c r="F44" s="6"/>
    </row>
    <row r="45" spans="1:6" x14ac:dyDescent="0.25">
      <c r="A45" s="4"/>
      <c r="B45" s="5">
        <v>2.4990000000000001</v>
      </c>
      <c r="C45" s="5">
        <v>2.3450000000000002</v>
      </c>
      <c r="D45" s="5"/>
      <c r="E45" s="5"/>
      <c r="F45" s="6"/>
    </row>
    <row r="46" spans="1:6" x14ac:dyDescent="0.25">
      <c r="A46" s="4"/>
      <c r="B46" s="5">
        <v>2.5099999999999998</v>
      </c>
      <c r="C46" s="5">
        <v>2.3580000000000001</v>
      </c>
      <c r="D46" s="5"/>
      <c r="E46" s="5"/>
      <c r="F46" s="6"/>
    </row>
    <row r="47" spans="1:6" x14ac:dyDescent="0.25">
      <c r="A47" s="4"/>
      <c r="B47" s="5">
        <v>2.472</v>
      </c>
      <c r="C47" s="5">
        <v>2.351</v>
      </c>
      <c r="D47" s="5"/>
      <c r="E47" s="5"/>
      <c r="F47" s="6"/>
    </row>
    <row r="48" spans="1:6" x14ac:dyDescent="0.25">
      <c r="A48" s="4"/>
      <c r="B48" s="5">
        <v>2.4910000000000001</v>
      </c>
      <c r="C48" s="5">
        <v>2.3690000000000002</v>
      </c>
      <c r="D48" s="5"/>
      <c r="E48" s="5"/>
      <c r="F48" s="6"/>
    </row>
    <row r="49" spans="1:6" x14ac:dyDescent="0.25">
      <c r="A49" s="4"/>
      <c r="B49" s="5">
        <v>2.52</v>
      </c>
      <c r="C49" s="5">
        <v>2.3460000000000001</v>
      </c>
      <c r="D49" s="5"/>
      <c r="E49" s="5"/>
      <c r="F49" s="6"/>
    </row>
    <row r="50" spans="1:6" x14ac:dyDescent="0.25">
      <c r="A50" s="4"/>
      <c r="B50" s="5">
        <v>2.4279999999999999</v>
      </c>
      <c r="C50" s="5">
        <v>2.3530000000000002</v>
      </c>
      <c r="D50" s="5"/>
      <c r="E50" s="5"/>
      <c r="F50" s="6"/>
    </row>
    <row r="51" spans="1:6" x14ac:dyDescent="0.25">
      <c r="A51" s="4"/>
      <c r="B51" s="5">
        <v>2.5724999999999998</v>
      </c>
      <c r="C51" s="5"/>
      <c r="D51" s="5"/>
      <c r="E51" s="5"/>
      <c r="F51" s="6"/>
    </row>
    <row r="52" spans="1:6" x14ac:dyDescent="0.25">
      <c r="A52" s="4"/>
      <c r="B52" s="5">
        <v>2.5720000000000001</v>
      </c>
      <c r="C52" s="5"/>
      <c r="D52" s="5"/>
      <c r="E52" s="5"/>
      <c r="F52" s="6"/>
    </row>
    <row r="53" spans="1:6" x14ac:dyDescent="0.25">
      <c r="A53" s="4"/>
      <c r="B53" s="5">
        <v>2.492</v>
      </c>
      <c r="C53" s="5"/>
      <c r="D53" s="5"/>
      <c r="E53" s="5"/>
      <c r="F53" s="6"/>
    </row>
    <row r="54" spans="1:6" x14ac:dyDescent="0.25">
      <c r="A54" s="4"/>
      <c r="B54" s="5">
        <v>2.524</v>
      </c>
      <c r="C54" s="5"/>
      <c r="D54" s="5"/>
      <c r="E54" s="5"/>
      <c r="F54" s="6"/>
    </row>
    <row r="55" spans="1:6" x14ac:dyDescent="0.25">
      <c r="A55" s="4"/>
      <c r="B55" s="5">
        <v>2.5489999999999999</v>
      </c>
      <c r="C55" s="5"/>
      <c r="D55" s="5"/>
      <c r="E55" s="5"/>
      <c r="F55" s="6"/>
    </row>
    <row r="56" spans="1:6" x14ac:dyDescent="0.25">
      <c r="A56" s="4"/>
      <c r="B56" s="5">
        <v>2.5310000000000001</v>
      </c>
      <c r="C56" s="5"/>
      <c r="D56" s="5"/>
      <c r="E56" s="5"/>
      <c r="F56" s="6"/>
    </row>
    <row r="57" spans="1:6" x14ac:dyDescent="0.25">
      <c r="A57" s="4"/>
      <c r="B57" s="5"/>
      <c r="C57" s="5"/>
      <c r="D57" s="5"/>
      <c r="E57" s="5"/>
      <c r="F57" s="6"/>
    </row>
    <row r="58" spans="1:6" x14ac:dyDescent="0.25">
      <c r="A58" s="4" t="s">
        <v>30</v>
      </c>
      <c r="B58" s="12">
        <f t="shared" ref="B58" si="0">AVERAGE(B16:B56)</f>
        <v>2.4999536585365858</v>
      </c>
      <c r="C58" s="16">
        <f>AVERAGE(C16:C56)</f>
        <v>2.3971200000000001</v>
      </c>
      <c r="D58" s="17">
        <f>AVERAGE(D16:D56)</f>
        <v>2.2779200000000004</v>
      </c>
      <c r="E58" s="18">
        <f>AVERAGE(E16:E56)</f>
        <v>2.2642217391304347</v>
      </c>
      <c r="F58" s="6"/>
    </row>
    <row r="59" spans="1:6" x14ac:dyDescent="0.25">
      <c r="A59" s="4" t="s">
        <v>31</v>
      </c>
      <c r="B59" s="12">
        <f>_xlfn.STDEV.S(B16:B56)</f>
        <v>3.2264013215663141E-2</v>
      </c>
      <c r="C59" s="16">
        <f t="shared" ref="C59:E59" si="1">_xlfn.STDEV.S(C16:C56)</f>
        <v>6.1277679459979535E-2</v>
      </c>
      <c r="D59" s="17">
        <f t="shared" si="1"/>
        <v>6.5496320507338404E-2</v>
      </c>
      <c r="E59" s="18">
        <f t="shared" si="1"/>
        <v>9.9697250607306775E-2</v>
      </c>
      <c r="F59" s="6"/>
    </row>
    <row r="60" spans="1:6" x14ac:dyDescent="0.25">
      <c r="A60" s="4" t="s">
        <v>32</v>
      </c>
      <c r="B60">
        <f>B59/SQRT(4)</f>
        <v>1.6132006607831571E-2</v>
      </c>
      <c r="C60">
        <f>C59/SQRT(4)</f>
        <v>3.0638839729989768E-2</v>
      </c>
      <c r="D60">
        <f>D59/SQRT(2)</f>
        <v>4.6312892373506519E-2</v>
      </c>
      <c r="E60">
        <f>E59/SQRT(2)</f>
        <v>7.0496601970081257E-2</v>
      </c>
      <c r="F60" s="6"/>
    </row>
    <row r="61" spans="1:6" x14ac:dyDescent="0.25">
      <c r="A61" s="4"/>
      <c r="B61" s="5"/>
      <c r="C61" s="5"/>
      <c r="D61" s="5"/>
      <c r="E61" s="5"/>
      <c r="F61" s="6"/>
    </row>
    <row r="62" spans="1:6" ht="15.75" thickBot="1" x14ac:dyDescent="0.3">
      <c r="A62" s="7"/>
      <c r="B62" s="8"/>
      <c r="C62" s="8"/>
      <c r="D62" s="8"/>
      <c r="E62" s="8"/>
      <c r="F62" s="9"/>
    </row>
    <row r="66" spans="1:1" ht="18.75" x14ac:dyDescent="0.3">
      <c r="A66" s="15" t="s">
        <v>47</v>
      </c>
    </row>
    <row r="68" spans="1:1" x14ac:dyDescent="0.25">
      <c r="A68" t="s">
        <v>48</v>
      </c>
    </row>
    <row r="69" spans="1:1" x14ac:dyDescent="0.25">
      <c r="A69" t="s">
        <v>49</v>
      </c>
    </row>
    <row r="84" spans="8:8" x14ac:dyDescent="0.25">
      <c r="H84" t="s">
        <v>50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4C1EF-02D1-42A5-BBA6-95C22543E63A}">
  <dimension ref="A1:AF474"/>
  <sheetViews>
    <sheetView topLeftCell="A380" workbookViewId="0">
      <selection activeCell="E491" sqref="E491"/>
    </sheetView>
  </sheetViews>
  <sheetFormatPr defaultRowHeight="15" x14ac:dyDescent="0.25"/>
  <cols>
    <col min="1" max="1" width="23.42578125" bestFit="1" customWidth="1"/>
    <col min="2" max="2" width="19.28515625" bestFit="1" customWidth="1"/>
    <col min="3" max="3" width="27.7109375" customWidth="1"/>
    <col min="4" max="4" width="25" bestFit="1" customWidth="1"/>
    <col min="5" max="5" width="52.42578125" bestFit="1" customWidth="1"/>
    <col min="7" max="7" width="16.42578125" bestFit="1" customWidth="1"/>
    <col min="8" max="8" width="34.140625" customWidth="1"/>
    <col min="9" max="9" width="22.42578125" bestFit="1" customWidth="1"/>
    <col min="10" max="10" width="12" bestFit="1" customWidth="1"/>
    <col min="20" max="20" width="9.140625" style="23"/>
  </cols>
  <sheetData>
    <row r="1" spans="1:19" x14ac:dyDescent="0.25">
      <c r="A1" t="s">
        <v>28</v>
      </c>
      <c r="B1" t="s">
        <v>73</v>
      </c>
      <c r="C1" t="s">
        <v>37</v>
      </c>
    </row>
    <row r="2" spans="1:19" ht="15.75" x14ac:dyDescent="0.25">
      <c r="A2" s="20" t="s">
        <v>74</v>
      </c>
      <c r="B2" s="21">
        <v>100</v>
      </c>
      <c r="C2" s="21">
        <v>17.056604025365754</v>
      </c>
      <c r="E2" s="14" t="s">
        <v>42</v>
      </c>
    </row>
    <row r="3" spans="1:19" x14ac:dyDescent="0.25">
      <c r="A3" s="20" t="s">
        <v>75</v>
      </c>
      <c r="B3" s="21">
        <v>99.999999999999972</v>
      </c>
      <c r="C3" s="21">
        <v>22.366832617459696</v>
      </c>
    </row>
    <row r="4" spans="1:19" x14ac:dyDescent="0.25">
      <c r="A4" s="20" t="s">
        <v>76</v>
      </c>
      <c r="B4" s="21">
        <v>89.056562767399527</v>
      </c>
      <c r="C4" s="21">
        <v>24.199320024307013</v>
      </c>
    </row>
    <row r="5" spans="1:19" x14ac:dyDescent="0.25">
      <c r="A5" s="20" t="s">
        <v>77</v>
      </c>
      <c r="B5" s="21">
        <v>73.747290692572292</v>
      </c>
      <c r="C5" s="21">
        <v>18.832211632811781</v>
      </c>
    </row>
    <row r="6" spans="1:19" x14ac:dyDescent="0.25">
      <c r="A6" s="20" t="s">
        <v>78</v>
      </c>
      <c r="B6" s="21">
        <v>100</v>
      </c>
      <c r="C6" s="21">
        <v>22.423392529018045</v>
      </c>
    </row>
    <row r="7" spans="1:19" x14ac:dyDescent="0.25">
      <c r="A7" s="20" t="s">
        <v>38</v>
      </c>
      <c r="B7" s="21">
        <v>99.999999999999986</v>
      </c>
      <c r="C7" s="21">
        <v>25.820541599899535</v>
      </c>
    </row>
    <row r="8" spans="1:19" x14ac:dyDescent="0.25">
      <c r="A8" s="20" t="s">
        <v>79</v>
      </c>
      <c r="B8" s="21">
        <v>95.591264335943734</v>
      </c>
      <c r="C8" s="21">
        <v>18.125722310092456</v>
      </c>
    </row>
    <row r="9" spans="1:19" x14ac:dyDescent="0.25">
      <c r="A9" s="20" t="s">
        <v>39</v>
      </c>
      <c r="B9" s="21">
        <v>89.828500596010628</v>
      </c>
      <c r="C9" s="21">
        <v>30.373910091227486</v>
      </c>
    </row>
    <row r="10" spans="1:19" x14ac:dyDescent="0.25">
      <c r="A10" s="20" t="s">
        <v>80</v>
      </c>
      <c r="B10" s="21">
        <v>100</v>
      </c>
      <c r="C10" s="21">
        <v>16.723256920869471</v>
      </c>
    </row>
    <row r="11" spans="1:19" x14ac:dyDescent="0.25">
      <c r="A11" s="20" t="s">
        <v>40</v>
      </c>
      <c r="B11" s="21">
        <v>100</v>
      </c>
      <c r="C11" s="21">
        <v>14.33769085391309</v>
      </c>
    </row>
    <row r="12" spans="1:19" x14ac:dyDescent="0.25">
      <c r="A12" s="20" t="s">
        <v>81</v>
      </c>
      <c r="B12" s="21">
        <v>93.252515058020961</v>
      </c>
      <c r="C12" s="21">
        <v>19.262333696333979</v>
      </c>
    </row>
    <row r="13" spans="1:19" x14ac:dyDescent="0.25">
      <c r="A13" s="20" t="s">
        <v>41</v>
      </c>
      <c r="B13" s="21">
        <v>89.131478098188765</v>
      </c>
      <c r="C13" s="21">
        <v>30.159605378246191</v>
      </c>
    </row>
    <row r="15" spans="1:19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8" spans="1:32" ht="18.75" x14ac:dyDescent="0.3">
      <c r="A18" s="15" t="s">
        <v>82</v>
      </c>
    </row>
    <row r="19" spans="1:32" ht="15.75" thickBot="1" x14ac:dyDescent="0.3"/>
    <row r="20" spans="1:32" x14ac:dyDescent="0.25">
      <c r="A20" t="s">
        <v>51</v>
      </c>
      <c r="B20" t="s">
        <v>52</v>
      </c>
      <c r="C20" s="24" t="s">
        <v>53</v>
      </c>
      <c r="D20" t="s">
        <v>54</v>
      </c>
      <c r="E20" s="24" t="s">
        <v>55</v>
      </c>
      <c r="F20" s="22"/>
      <c r="G20" t="s">
        <v>56</v>
      </c>
      <c r="H20" s="24" t="s">
        <v>57</v>
      </c>
      <c r="I20" t="s">
        <v>58</v>
      </c>
      <c r="J20" s="24" t="s">
        <v>59</v>
      </c>
      <c r="V20" s="1"/>
      <c r="W20" s="2"/>
      <c r="X20" s="2"/>
      <c r="Y20" s="2"/>
      <c r="Z20" s="2"/>
      <c r="AA20" s="2"/>
      <c r="AB20" s="2"/>
      <c r="AC20" s="2"/>
      <c r="AD20" s="2"/>
      <c r="AE20" s="2"/>
      <c r="AF20" s="3"/>
    </row>
    <row r="21" spans="1:32" x14ac:dyDescent="0.25">
      <c r="B21" t="s">
        <v>60</v>
      </c>
      <c r="C21" s="24" t="s">
        <v>61</v>
      </c>
      <c r="D21" t="s">
        <v>60</v>
      </c>
      <c r="E21" s="24" t="s">
        <v>61</v>
      </c>
      <c r="F21" s="22"/>
      <c r="H21" s="24" t="s">
        <v>62</v>
      </c>
      <c r="J21" s="24" t="s">
        <v>62</v>
      </c>
      <c r="V21" s="4" t="s">
        <v>103</v>
      </c>
      <c r="W21" s="5"/>
      <c r="X21" s="5"/>
      <c r="Y21" s="5"/>
      <c r="Z21" s="5"/>
      <c r="AA21" s="5"/>
      <c r="AB21" s="5"/>
      <c r="AC21" s="5"/>
      <c r="AD21" s="5"/>
      <c r="AE21" s="5"/>
      <c r="AF21" s="6"/>
    </row>
    <row r="22" spans="1:32" x14ac:dyDescent="0.25">
      <c r="B22">
        <v>0.67</v>
      </c>
      <c r="C22" s="24">
        <f>100/$B$26*B22</f>
        <v>83.126550868486348</v>
      </c>
      <c r="D22">
        <v>0.54300000000000004</v>
      </c>
      <c r="E22" s="24">
        <f>100/$D$26*D22</f>
        <v>65.238285943131771</v>
      </c>
      <c r="F22" s="22"/>
      <c r="G22">
        <v>0.44400000000000001</v>
      </c>
      <c r="H22" s="24">
        <f>100/$B$26*G22</f>
        <v>55.086848635235725</v>
      </c>
      <c r="I22">
        <v>0.435</v>
      </c>
      <c r="J22" s="24">
        <f>100/$D$26*I22</f>
        <v>52.262715258309974</v>
      </c>
      <c r="V22" s="4" t="s">
        <v>111</v>
      </c>
      <c r="W22" s="5"/>
      <c r="X22" s="5"/>
      <c r="Y22" s="5"/>
      <c r="Z22" s="5"/>
      <c r="AA22" s="5"/>
      <c r="AB22" s="5"/>
      <c r="AC22" s="5"/>
      <c r="AD22" s="5"/>
      <c r="AE22" s="5"/>
      <c r="AF22" s="6"/>
    </row>
    <row r="23" spans="1:32" x14ac:dyDescent="0.25">
      <c r="B23">
        <v>0.91</v>
      </c>
      <c r="C23" s="24">
        <f t="shared" ref="C23:C26" si="0">100/$B$26*B23</f>
        <v>112.9032258064516</v>
      </c>
      <c r="D23">
        <v>0.89400000000000002</v>
      </c>
      <c r="E23" s="24">
        <f t="shared" ref="E23:E26" si="1">100/$D$26*D23</f>
        <v>107.40889066880257</v>
      </c>
      <c r="F23" s="22"/>
      <c r="G23">
        <v>0.433</v>
      </c>
      <c r="H23" s="24">
        <f t="shared" ref="H23:H26" si="2">100/$B$26*G23</f>
        <v>53.72208436724565</v>
      </c>
      <c r="I23">
        <v>0.33100000000000002</v>
      </c>
      <c r="J23" s="24">
        <f t="shared" ref="J23:J26" si="3">100/$D$26*I23</f>
        <v>39.767721265518631</v>
      </c>
      <c r="V23" s="4"/>
      <c r="W23" s="5"/>
      <c r="X23" s="5"/>
      <c r="Y23" s="5"/>
      <c r="Z23" s="5"/>
      <c r="AA23" s="5"/>
      <c r="AB23" s="5"/>
      <c r="AC23" s="5"/>
      <c r="AD23" s="5"/>
      <c r="AE23" s="5"/>
      <c r="AF23" s="6"/>
    </row>
    <row r="24" spans="1:32" x14ac:dyDescent="0.25">
      <c r="B24">
        <v>0.83799999999999997</v>
      </c>
      <c r="C24" s="24">
        <f t="shared" si="0"/>
        <v>103.97022332506202</v>
      </c>
      <c r="D24">
        <v>1.06</v>
      </c>
      <c r="E24" s="24">
        <f t="shared" si="1"/>
        <v>127.3528233880657</v>
      </c>
      <c r="F24" s="22"/>
      <c r="G24">
        <v>0.51200000000000001</v>
      </c>
      <c r="H24" s="24">
        <f t="shared" si="2"/>
        <v>63.523573200992551</v>
      </c>
      <c r="I24">
        <v>0.47099999999999997</v>
      </c>
      <c r="J24" s="24">
        <f t="shared" si="3"/>
        <v>56.5879054865839</v>
      </c>
      <c r="V24" s="4" t="s">
        <v>104</v>
      </c>
      <c r="W24" s="5"/>
      <c r="X24" s="5"/>
      <c r="Y24" s="5"/>
      <c r="Z24" s="5"/>
      <c r="AA24" s="5"/>
      <c r="AB24" s="5"/>
      <c r="AC24" s="5"/>
      <c r="AD24" s="5"/>
      <c r="AE24" s="5"/>
      <c r="AF24" s="6"/>
    </row>
    <row r="25" spans="1:32" x14ac:dyDescent="0.25">
      <c r="C25" s="24"/>
      <c r="E25" s="24"/>
      <c r="F25" s="22"/>
      <c r="H25" s="24"/>
      <c r="J25" s="24"/>
      <c r="V25" s="4" t="s">
        <v>105</v>
      </c>
      <c r="W25" s="5"/>
      <c r="X25" s="5"/>
      <c r="Y25" s="5"/>
      <c r="Z25" s="5"/>
      <c r="AA25" s="5"/>
      <c r="AB25" s="5"/>
      <c r="AC25" s="5"/>
      <c r="AD25" s="5"/>
      <c r="AE25" s="5"/>
      <c r="AF25" s="6"/>
    </row>
    <row r="26" spans="1:32" x14ac:dyDescent="0.25">
      <c r="A26" t="s">
        <v>63</v>
      </c>
      <c r="B26">
        <f>AVERAGE(B22:B24)</f>
        <v>0.80600000000000005</v>
      </c>
      <c r="C26" s="24">
        <f t="shared" si="0"/>
        <v>100</v>
      </c>
      <c r="D26">
        <f>AVERAGE(D22:D24)</f>
        <v>0.83233333333333326</v>
      </c>
      <c r="E26" s="24">
        <f t="shared" si="1"/>
        <v>100</v>
      </c>
      <c r="F26" s="22"/>
      <c r="G26">
        <f t="shared" ref="G26:I26" si="4">AVERAGE(G22:G24)</f>
        <v>0.46300000000000002</v>
      </c>
      <c r="H26" s="24">
        <f t="shared" si="2"/>
        <v>57.444168734491313</v>
      </c>
      <c r="I26">
        <f t="shared" si="4"/>
        <v>0.41233333333333338</v>
      </c>
      <c r="J26" s="24">
        <f t="shared" si="3"/>
        <v>49.539447336804173</v>
      </c>
      <c r="V26" s="4"/>
      <c r="W26" s="5"/>
      <c r="X26" s="5"/>
      <c r="Y26" s="5"/>
      <c r="Z26" s="5"/>
      <c r="AA26" s="5"/>
      <c r="AB26" s="5"/>
      <c r="AC26" s="5"/>
      <c r="AD26" s="5"/>
      <c r="AE26" s="5"/>
      <c r="AF26" s="6"/>
    </row>
    <row r="27" spans="1:32" x14ac:dyDescent="0.25">
      <c r="A27" t="s">
        <v>64</v>
      </c>
      <c r="B27">
        <f>STDEV(B22:B24)/SQRT(COUNT(B22:B24))</f>
        <v>7.1105555338524362E-2</v>
      </c>
      <c r="C27" s="24">
        <f>STDEV(C22:C24)/SQRT(COUNT(C22:C24))</f>
        <v>8.8220291983280674</v>
      </c>
      <c r="D27">
        <f>STDEV(D22:D24)/SQRT(COUNT(D22:D24))</f>
        <v>0.15239677745207694</v>
      </c>
      <c r="E27" s="24">
        <f t="shared" ref="E27:J27" si="5">STDEV(E22:E24)/SQRT(COUNT(E22:E24))</f>
        <v>18.30958479600439</v>
      </c>
      <c r="F27" s="22"/>
      <c r="G27">
        <f t="shared" si="5"/>
        <v>2.4704925284917047E-2</v>
      </c>
      <c r="H27" s="24">
        <f t="shared" si="5"/>
        <v>3.0651272065653909</v>
      </c>
      <c r="I27">
        <f t="shared" si="5"/>
        <v>4.1973536636525532E-2</v>
      </c>
      <c r="J27" s="24">
        <f t="shared" si="5"/>
        <v>5.0428758473999764</v>
      </c>
      <c r="V27" s="4" t="s">
        <v>106</v>
      </c>
      <c r="W27" s="5"/>
      <c r="X27" s="5"/>
      <c r="Y27" s="5"/>
      <c r="Z27" s="5"/>
      <c r="AA27" s="5"/>
      <c r="AB27" s="5"/>
      <c r="AC27" s="5"/>
      <c r="AD27" s="5"/>
      <c r="AE27" s="5"/>
      <c r="AF27" s="6"/>
    </row>
    <row r="28" spans="1:32" x14ac:dyDescent="0.25">
      <c r="C28" s="24"/>
      <c r="E28" s="24"/>
      <c r="F28" s="22"/>
      <c r="H28" s="24"/>
      <c r="J28" s="24"/>
      <c r="V28" s="4" t="s">
        <v>108</v>
      </c>
      <c r="W28" s="5"/>
      <c r="X28" s="5"/>
      <c r="Y28" s="5"/>
      <c r="Z28" s="5"/>
      <c r="AA28" s="5"/>
      <c r="AB28" s="5"/>
      <c r="AC28" s="5"/>
      <c r="AD28" s="5"/>
      <c r="AE28" s="5"/>
      <c r="AF28" s="6"/>
    </row>
    <row r="29" spans="1:32" x14ac:dyDescent="0.25">
      <c r="C29" s="24"/>
      <c r="E29" s="24"/>
      <c r="F29" s="22"/>
      <c r="H29" s="24"/>
      <c r="J29" s="24"/>
      <c r="V29" s="4"/>
      <c r="W29" s="5"/>
      <c r="X29" s="5"/>
      <c r="Y29" s="5"/>
      <c r="Z29" s="5"/>
      <c r="AA29" s="5"/>
      <c r="AB29" s="5"/>
      <c r="AC29" s="5"/>
      <c r="AD29" s="5"/>
      <c r="AE29" s="5"/>
      <c r="AF29" s="6"/>
    </row>
    <row r="30" spans="1:32" x14ac:dyDescent="0.25">
      <c r="C30" s="24"/>
      <c r="E30" s="24"/>
      <c r="F30" s="22"/>
      <c r="H30" s="24"/>
      <c r="J30" s="24"/>
      <c r="V30" s="4" t="s">
        <v>107</v>
      </c>
      <c r="W30" s="5"/>
      <c r="X30" s="5"/>
      <c r="Y30" s="5"/>
      <c r="Z30" s="5"/>
      <c r="AA30" s="5"/>
      <c r="AB30" s="5"/>
      <c r="AC30" s="5"/>
      <c r="AD30" s="5"/>
      <c r="AE30" s="5"/>
      <c r="AF30" s="6"/>
    </row>
    <row r="31" spans="1:32" ht="15.75" thickBot="1" x14ac:dyDescent="0.3">
      <c r="A31" t="s">
        <v>65</v>
      </c>
      <c r="B31" t="s">
        <v>52</v>
      </c>
      <c r="C31" s="24" t="s">
        <v>53</v>
      </c>
      <c r="D31" t="s">
        <v>54</v>
      </c>
      <c r="E31" s="24" t="s">
        <v>55</v>
      </c>
      <c r="F31" s="22"/>
      <c r="G31" t="s">
        <v>56</v>
      </c>
      <c r="H31" s="24" t="s">
        <v>57</v>
      </c>
      <c r="I31" t="s">
        <v>58</v>
      </c>
      <c r="J31" s="24" t="s">
        <v>59</v>
      </c>
      <c r="V31" s="7"/>
      <c r="W31" s="8"/>
      <c r="X31" s="8"/>
      <c r="Y31" s="8"/>
      <c r="Z31" s="8"/>
      <c r="AA31" s="8"/>
      <c r="AB31" s="8"/>
      <c r="AC31" s="8"/>
      <c r="AD31" s="8"/>
      <c r="AE31" s="8"/>
      <c r="AF31" s="9"/>
    </row>
    <row r="32" spans="1:32" x14ac:dyDescent="0.25">
      <c r="B32" t="s">
        <v>60</v>
      </c>
      <c r="C32" s="24" t="s">
        <v>61</v>
      </c>
      <c r="D32" t="s">
        <v>60</v>
      </c>
      <c r="E32" s="24" t="s">
        <v>61</v>
      </c>
      <c r="F32" s="22"/>
      <c r="H32" s="24" t="s">
        <v>62</v>
      </c>
      <c r="J32" s="24" t="s">
        <v>62</v>
      </c>
    </row>
    <row r="33" spans="1:10" x14ac:dyDescent="0.25">
      <c r="B33">
        <v>0.55400000000000005</v>
      </c>
      <c r="C33" s="24">
        <v>65.381589299763974</v>
      </c>
      <c r="D33">
        <v>0.42499999999999999</v>
      </c>
      <c r="E33" s="24">
        <v>68.291376539903595</v>
      </c>
      <c r="F33" s="22"/>
      <c r="G33">
        <v>0.627</v>
      </c>
      <c r="H33" s="24">
        <v>73.996852871754527</v>
      </c>
      <c r="I33">
        <v>0.53</v>
      </c>
      <c r="J33" s="24">
        <v>85.163363685056254</v>
      </c>
    </row>
    <row r="34" spans="1:10" x14ac:dyDescent="0.25">
      <c r="B34">
        <v>0.91700000000000004</v>
      </c>
      <c r="C34" s="24">
        <v>108.22187254130607</v>
      </c>
      <c r="D34">
        <v>0.59399999999999997</v>
      </c>
      <c r="E34" s="24">
        <v>95.447241564006433</v>
      </c>
      <c r="F34" s="22"/>
      <c r="G34">
        <v>0.78500000000000003</v>
      </c>
      <c r="H34" s="24">
        <v>92.643587726199854</v>
      </c>
      <c r="I34">
        <v>0.45900000000000002</v>
      </c>
      <c r="J34" s="24">
        <v>73.754686663095882</v>
      </c>
    </row>
    <row r="35" spans="1:10" x14ac:dyDescent="0.25">
      <c r="B35">
        <v>1.071</v>
      </c>
      <c r="C35" s="24">
        <v>126.39653815892999</v>
      </c>
      <c r="D35">
        <v>0.84799999999999998</v>
      </c>
      <c r="E35" s="24">
        <v>136.26138189609</v>
      </c>
      <c r="F35" s="22"/>
      <c r="G35">
        <v>0.57999999999999996</v>
      </c>
      <c r="H35" s="24">
        <v>68.450039339103071</v>
      </c>
      <c r="I35">
        <v>0.40899999999999997</v>
      </c>
      <c r="J35" s="24">
        <v>65.720407070166047</v>
      </c>
    </row>
    <row r="36" spans="1:10" x14ac:dyDescent="0.25">
      <c r="C36" s="24"/>
      <c r="E36" s="24"/>
      <c r="F36" s="22"/>
      <c r="H36" s="24"/>
      <c r="J36" s="24"/>
    </row>
    <row r="37" spans="1:10" x14ac:dyDescent="0.25">
      <c r="A37" t="s">
        <v>63</v>
      </c>
      <c r="B37">
        <v>0.84733333333333327</v>
      </c>
      <c r="C37" s="24">
        <v>100</v>
      </c>
      <c r="D37">
        <v>0.62233333333333329</v>
      </c>
      <c r="E37" s="24">
        <v>100</v>
      </c>
      <c r="F37" s="22"/>
      <c r="G37">
        <v>0.66400000000000003</v>
      </c>
      <c r="H37" s="24">
        <v>78.363493312352489</v>
      </c>
      <c r="I37">
        <v>0.46600000000000003</v>
      </c>
      <c r="J37" s="24">
        <v>74.879485806106061</v>
      </c>
    </row>
    <row r="38" spans="1:10" x14ac:dyDescent="0.25">
      <c r="A38" t="s">
        <v>64</v>
      </c>
      <c r="B38">
        <v>0.15325613998938034</v>
      </c>
      <c r="C38" s="24">
        <v>18.086877260745112</v>
      </c>
      <c r="D38">
        <v>0.1229286152384564</v>
      </c>
      <c r="E38" s="24">
        <v>19.752857295949095</v>
      </c>
      <c r="F38" s="22"/>
      <c r="G38">
        <v>6.2002688113769217E-2</v>
      </c>
      <c r="H38" s="24">
        <v>7.3173904146855557</v>
      </c>
      <c r="I38">
        <v>3.5104605585782003E-2</v>
      </c>
      <c r="J38" s="24">
        <v>5.6408043255140115</v>
      </c>
    </row>
    <row r="39" spans="1:10" x14ac:dyDescent="0.25">
      <c r="C39" s="24"/>
      <c r="E39" s="24"/>
      <c r="F39" s="22"/>
      <c r="H39" s="24"/>
      <c r="J39" s="24"/>
    </row>
    <row r="40" spans="1:10" x14ac:dyDescent="0.25">
      <c r="C40" s="24"/>
      <c r="E40" s="24"/>
      <c r="F40" s="22"/>
      <c r="H40" s="24"/>
      <c r="J40" s="24"/>
    </row>
    <row r="41" spans="1:10" x14ac:dyDescent="0.25">
      <c r="C41" s="24"/>
      <c r="E41" s="24"/>
      <c r="F41" s="22"/>
      <c r="H41" s="24"/>
      <c r="J41" s="24"/>
    </row>
    <row r="42" spans="1:10" x14ac:dyDescent="0.25">
      <c r="A42" t="s">
        <v>66</v>
      </c>
      <c r="B42" t="s">
        <v>52</v>
      </c>
      <c r="C42" s="24" t="s">
        <v>53</v>
      </c>
      <c r="D42" t="s">
        <v>54</v>
      </c>
      <c r="E42" s="24" t="s">
        <v>55</v>
      </c>
      <c r="F42" s="22"/>
      <c r="G42" t="s">
        <v>56</v>
      </c>
      <c r="H42" s="24" t="s">
        <v>57</v>
      </c>
      <c r="I42" t="s">
        <v>58</v>
      </c>
      <c r="J42" s="24" t="s">
        <v>59</v>
      </c>
    </row>
    <row r="43" spans="1:10" x14ac:dyDescent="0.25">
      <c r="B43" t="s">
        <v>60</v>
      </c>
      <c r="C43" s="24" t="s">
        <v>61</v>
      </c>
      <c r="D43" t="s">
        <v>60</v>
      </c>
      <c r="E43" s="24" t="s">
        <v>61</v>
      </c>
      <c r="F43" s="22"/>
      <c r="H43" s="24" t="s">
        <v>62</v>
      </c>
      <c r="J43" s="24" t="s">
        <v>62</v>
      </c>
    </row>
    <row r="44" spans="1:10" x14ac:dyDescent="0.25">
      <c r="B44">
        <v>0.55100000000000005</v>
      </c>
      <c r="C44" s="24">
        <v>84.250764525993887</v>
      </c>
      <c r="D44">
        <v>0.92300000000000004</v>
      </c>
      <c r="E44" s="24">
        <v>103.66903781355298</v>
      </c>
      <c r="F44" s="22"/>
      <c r="G44">
        <v>0.53500000000000003</v>
      </c>
      <c r="H44" s="24">
        <v>81.804281345565741</v>
      </c>
      <c r="I44">
        <v>0.39700000000000002</v>
      </c>
      <c r="J44" s="24">
        <v>44.590041183077496</v>
      </c>
    </row>
    <row r="45" spans="1:10" x14ac:dyDescent="0.25">
      <c r="B45">
        <v>0.68</v>
      </c>
      <c r="C45" s="24">
        <v>103.97553516819572</v>
      </c>
      <c r="D45">
        <v>0.76900000000000002</v>
      </c>
      <c r="E45" s="24">
        <v>86.372145263946081</v>
      </c>
      <c r="F45" s="22"/>
      <c r="G45">
        <v>0.626</v>
      </c>
      <c r="H45" s="24">
        <v>95.718654434250752</v>
      </c>
      <c r="I45">
        <v>0.52100000000000002</v>
      </c>
      <c r="J45" s="24">
        <v>58.517409210033691</v>
      </c>
    </row>
    <row r="46" spans="1:10" x14ac:dyDescent="0.25">
      <c r="B46">
        <v>0.73099999999999998</v>
      </c>
      <c r="C46" s="24">
        <v>111.77370030581038</v>
      </c>
      <c r="D46">
        <v>0.97899999999999998</v>
      </c>
      <c r="E46" s="24">
        <v>109.95881692250092</v>
      </c>
      <c r="F46" s="22"/>
      <c r="G46">
        <v>0.63900000000000001</v>
      </c>
      <c r="H46" s="24">
        <v>97.706422018348619</v>
      </c>
      <c r="I46">
        <v>0.57899999999999996</v>
      </c>
      <c r="J46" s="24">
        <v>65.03182328715836</v>
      </c>
    </row>
    <row r="47" spans="1:10" x14ac:dyDescent="0.25">
      <c r="C47" s="24"/>
      <c r="E47" s="24"/>
      <c r="F47" s="22"/>
      <c r="H47" s="24"/>
      <c r="J47" s="24"/>
    </row>
    <row r="48" spans="1:10" x14ac:dyDescent="0.25">
      <c r="A48" t="s">
        <v>63</v>
      </c>
      <c r="B48">
        <v>0.65400000000000003</v>
      </c>
      <c r="C48" s="24">
        <v>100</v>
      </c>
      <c r="D48">
        <v>0.89033333333333342</v>
      </c>
      <c r="E48" s="24">
        <v>100</v>
      </c>
      <c r="F48" s="22"/>
      <c r="G48">
        <v>0.6</v>
      </c>
      <c r="H48" s="24">
        <v>91.743119266055032</v>
      </c>
      <c r="I48">
        <v>0.49899999999999994</v>
      </c>
      <c r="J48" s="24">
        <v>56.046424560089839</v>
      </c>
    </row>
    <row r="49" spans="1:10" x14ac:dyDescent="0.25">
      <c r="A49" t="s">
        <v>64</v>
      </c>
      <c r="B49">
        <v>5.3563046963368416E-2</v>
      </c>
      <c r="C49" s="24">
        <v>8.190068343022638</v>
      </c>
      <c r="D49">
        <v>6.2783578886343991E-2</v>
      </c>
      <c r="E49" s="24">
        <v>7.0516936225770079</v>
      </c>
      <c r="F49" s="22"/>
      <c r="G49">
        <v>3.2715949219506574E-2</v>
      </c>
      <c r="H49" s="24">
        <v>5.002438718578988</v>
      </c>
      <c r="I49">
        <v>5.3678052622402071E-2</v>
      </c>
      <c r="J49" s="24">
        <v>6.0289838213106046</v>
      </c>
    </row>
    <row r="50" spans="1:10" x14ac:dyDescent="0.25">
      <c r="C50" s="24"/>
      <c r="E50" s="24"/>
      <c r="F50" s="22"/>
      <c r="H50" s="24"/>
      <c r="J50" s="24"/>
    </row>
    <row r="51" spans="1:10" x14ac:dyDescent="0.25">
      <c r="C51" s="24"/>
      <c r="E51" s="24"/>
      <c r="F51" s="22"/>
      <c r="H51" s="24"/>
      <c r="J51" s="24"/>
    </row>
    <row r="52" spans="1:10" x14ac:dyDescent="0.25">
      <c r="C52" s="24"/>
      <c r="E52" s="24"/>
      <c r="F52" s="22"/>
      <c r="H52" s="24"/>
      <c r="J52" s="24"/>
    </row>
    <row r="53" spans="1:10" x14ac:dyDescent="0.25">
      <c r="A53" t="s">
        <v>67</v>
      </c>
      <c r="B53" t="s">
        <v>52</v>
      </c>
      <c r="C53" s="24" t="s">
        <v>53</v>
      </c>
      <c r="D53" t="s">
        <v>54</v>
      </c>
      <c r="E53" s="24" t="s">
        <v>55</v>
      </c>
      <c r="F53" s="22"/>
      <c r="G53" t="s">
        <v>56</v>
      </c>
      <c r="H53" s="24" t="s">
        <v>57</v>
      </c>
      <c r="I53" t="s">
        <v>58</v>
      </c>
      <c r="J53" s="24" t="s">
        <v>59</v>
      </c>
    </row>
    <row r="54" spans="1:10" x14ac:dyDescent="0.25">
      <c r="B54" t="s">
        <v>60</v>
      </c>
      <c r="C54" s="24" t="s">
        <v>61</v>
      </c>
      <c r="D54" t="s">
        <v>60</v>
      </c>
      <c r="E54" s="24" t="s">
        <v>61</v>
      </c>
      <c r="F54" s="22"/>
      <c r="H54" s="24" t="s">
        <v>62</v>
      </c>
      <c r="J54" s="24" t="s">
        <v>62</v>
      </c>
    </row>
    <row r="55" spans="1:10" x14ac:dyDescent="0.25">
      <c r="B55">
        <v>0.48699999999999999</v>
      </c>
      <c r="C55" s="24">
        <v>90.801740211311369</v>
      </c>
      <c r="D55">
        <v>0.49</v>
      </c>
      <c r="E55" s="24">
        <v>68.087077350625293</v>
      </c>
      <c r="F55" s="22"/>
      <c r="G55">
        <v>0.48899999999999999</v>
      </c>
      <c r="H55" s="24">
        <v>91.174642635177122</v>
      </c>
      <c r="I55">
        <v>0.51100000000000001</v>
      </c>
      <c r="J55" s="24">
        <v>71.005094951366374</v>
      </c>
    </row>
    <row r="56" spans="1:10" x14ac:dyDescent="0.25">
      <c r="B56">
        <v>0.54900000000000004</v>
      </c>
      <c r="C56" s="24">
        <v>102.36171535114978</v>
      </c>
      <c r="D56">
        <v>0.753</v>
      </c>
      <c r="E56" s="24">
        <v>104.6317739694303</v>
      </c>
      <c r="F56" s="22"/>
      <c r="G56">
        <v>0.52400000000000002</v>
      </c>
      <c r="H56" s="24">
        <v>97.700435052827842</v>
      </c>
      <c r="I56">
        <v>0.48899999999999999</v>
      </c>
      <c r="J56" s="24">
        <v>67.948124131542386</v>
      </c>
    </row>
    <row r="57" spans="1:10" x14ac:dyDescent="0.25">
      <c r="B57">
        <v>0.57299999999999995</v>
      </c>
      <c r="C57" s="24">
        <v>106.83654443753883</v>
      </c>
      <c r="D57">
        <v>0.91600000000000004</v>
      </c>
      <c r="E57" s="24">
        <v>127.28114867994442</v>
      </c>
      <c r="F57" s="22"/>
      <c r="G57">
        <v>0.61899999999999999</v>
      </c>
      <c r="H57" s="24">
        <v>115.41330018645121</v>
      </c>
      <c r="I57">
        <v>0.66100000000000003</v>
      </c>
      <c r="J57" s="24">
        <v>91.848077813802689</v>
      </c>
    </row>
    <row r="58" spans="1:10" x14ac:dyDescent="0.25">
      <c r="C58" s="24"/>
      <c r="E58" s="24"/>
      <c r="F58" s="22"/>
      <c r="H58" s="24"/>
      <c r="J58" s="24"/>
    </row>
    <row r="59" spans="1:10" x14ac:dyDescent="0.25">
      <c r="A59" t="s">
        <v>63</v>
      </c>
      <c r="B59">
        <v>0.53633333333333333</v>
      </c>
      <c r="C59" s="24">
        <v>100</v>
      </c>
      <c r="D59">
        <v>0.71966666666666657</v>
      </c>
      <c r="E59" s="24">
        <v>100</v>
      </c>
      <c r="F59" s="22"/>
      <c r="G59">
        <v>0.54399999999999993</v>
      </c>
      <c r="H59" s="24">
        <v>101.42945929148539</v>
      </c>
      <c r="I59">
        <v>0.55366666666666664</v>
      </c>
      <c r="J59" s="24">
        <v>76.933765632237154</v>
      </c>
    </row>
    <row r="60" spans="1:10" x14ac:dyDescent="0.25">
      <c r="A60" t="s">
        <v>64</v>
      </c>
      <c r="B60">
        <v>2.5621171800767513E-2</v>
      </c>
      <c r="C60" s="24">
        <v>4.7770985333935689</v>
      </c>
      <c r="D60">
        <v>0.12409987017631333</v>
      </c>
      <c r="E60" s="24">
        <v>17.244076448769768</v>
      </c>
      <c r="F60" s="22"/>
      <c r="G60">
        <v>3.8837267325770634E-2</v>
      </c>
      <c r="H60" s="24">
        <v>7.2412555610510214</v>
      </c>
      <c r="I60">
        <v>5.4041136594676173E-2</v>
      </c>
      <c r="J60" s="24">
        <v>7.5091898927294807</v>
      </c>
    </row>
    <row r="61" spans="1:10" x14ac:dyDescent="0.25">
      <c r="C61" s="24"/>
      <c r="E61" s="24"/>
      <c r="F61" s="22"/>
      <c r="H61" s="24"/>
      <c r="J61" s="24"/>
    </row>
    <row r="62" spans="1:10" x14ac:dyDescent="0.25">
      <c r="C62" s="24"/>
      <c r="E62" s="24"/>
      <c r="F62" s="22"/>
      <c r="H62" s="24"/>
      <c r="J62" s="24"/>
    </row>
    <row r="63" spans="1:10" x14ac:dyDescent="0.25">
      <c r="C63" s="24"/>
      <c r="E63" s="24"/>
      <c r="F63" s="22"/>
      <c r="H63" s="24"/>
      <c r="J63" s="24"/>
    </row>
    <row r="64" spans="1:10" x14ac:dyDescent="0.25">
      <c r="A64" t="s">
        <v>68</v>
      </c>
      <c r="B64" t="s">
        <v>52</v>
      </c>
      <c r="C64" s="24" t="s">
        <v>53</v>
      </c>
      <c r="D64" t="s">
        <v>54</v>
      </c>
      <c r="E64" s="24" t="s">
        <v>55</v>
      </c>
      <c r="F64" s="22"/>
      <c r="G64" t="s">
        <v>56</v>
      </c>
      <c r="H64" s="24" t="s">
        <v>57</v>
      </c>
      <c r="I64" t="s">
        <v>58</v>
      </c>
      <c r="J64" s="24" t="s">
        <v>59</v>
      </c>
    </row>
    <row r="65" spans="1:10" x14ac:dyDescent="0.25">
      <c r="B65" t="s">
        <v>60</v>
      </c>
      <c r="C65" s="24" t="s">
        <v>61</v>
      </c>
      <c r="D65" t="s">
        <v>60</v>
      </c>
      <c r="E65" s="24" t="s">
        <v>61</v>
      </c>
      <c r="F65" s="22"/>
      <c r="H65" s="24" t="s">
        <v>62</v>
      </c>
      <c r="J65" s="24" t="s">
        <v>62</v>
      </c>
    </row>
    <row r="66" spans="1:10" x14ac:dyDescent="0.25">
      <c r="B66">
        <v>0.316</v>
      </c>
      <c r="C66" s="24">
        <v>92.759295499021533</v>
      </c>
      <c r="D66">
        <v>0.318</v>
      </c>
      <c r="E66" s="24">
        <v>94.925373134328353</v>
      </c>
      <c r="F66" s="22"/>
      <c r="G66">
        <v>0.17899999999999999</v>
      </c>
      <c r="H66" s="24">
        <v>52.544031311154598</v>
      </c>
      <c r="I66">
        <v>0.13</v>
      </c>
      <c r="J66" s="24">
        <v>38.805970149253724</v>
      </c>
    </row>
    <row r="67" spans="1:10" x14ac:dyDescent="0.25">
      <c r="B67">
        <v>0.38100000000000001</v>
      </c>
      <c r="C67" s="24">
        <v>111.83953033268102</v>
      </c>
      <c r="D67">
        <v>0.36099999999999999</v>
      </c>
      <c r="E67" s="24">
        <v>107.76119402985073</v>
      </c>
      <c r="F67" s="22"/>
      <c r="G67">
        <v>0.187</v>
      </c>
      <c r="H67" s="24">
        <v>54.892367906066539</v>
      </c>
      <c r="I67">
        <v>0.17599999999999999</v>
      </c>
      <c r="J67" s="24">
        <v>52.537313432835809</v>
      </c>
    </row>
    <row r="68" spans="1:10" x14ac:dyDescent="0.25">
      <c r="B68">
        <v>0.32500000000000001</v>
      </c>
      <c r="C68" s="24">
        <v>95.401174168297459</v>
      </c>
      <c r="D68">
        <v>0.32600000000000001</v>
      </c>
      <c r="E68" s="24">
        <v>97.31343283582089</v>
      </c>
      <c r="F68" s="22"/>
      <c r="G68">
        <v>0.224</v>
      </c>
      <c r="H68" s="24">
        <v>65.753424657534254</v>
      </c>
      <c r="I68">
        <v>0.20399999999999999</v>
      </c>
      <c r="J68" s="24">
        <v>60.895522388059689</v>
      </c>
    </row>
    <row r="69" spans="1:10" x14ac:dyDescent="0.25">
      <c r="C69" s="24"/>
      <c r="E69" s="24"/>
      <c r="F69" s="22"/>
      <c r="H69" s="24"/>
      <c r="J69" s="24"/>
    </row>
    <row r="70" spans="1:10" x14ac:dyDescent="0.25">
      <c r="A70" t="s">
        <v>63</v>
      </c>
      <c r="B70">
        <v>0.34066666666666667</v>
      </c>
      <c r="C70" s="24">
        <v>100</v>
      </c>
      <c r="D70">
        <v>0.33500000000000002</v>
      </c>
      <c r="E70" s="24">
        <v>100</v>
      </c>
      <c r="F70" s="22"/>
      <c r="G70">
        <v>0.19666666666666666</v>
      </c>
      <c r="H70" s="24">
        <v>57.729941291585135</v>
      </c>
      <c r="I70">
        <v>0.17</v>
      </c>
      <c r="J70" s="24">
        <v>50.746268656716403</v>
      </c>
    </row>
    <row r="71" spans="1:10" x14ac:dyDescent="0.25">
      <c r="A71" t="s">
        <v>64</v>
      </c>
      <c r="B71">
        <v>2.0333333333333335E-2</v>
      </c>
      <c r="C71" s="24">
        <v>5.9686888454011742</v>
      </c>
      <c r="D71">
        <v>1.3203534880225567E-2</v>
      </c>
      <c r="E71" s="24">
        <v>3.941353695589719</v>
      </c>
      <c r="F71" s="22"/>
      <c r="G71">
        <v>1.3860415257527865E-2</v>
      </c>
      <c r="H71" s="24">
        <v>4.0686150462410575</v>
      </c>
      <c r="I71">
        <v>2.1571586249817871E-2</v>
      </c>
      <c r="J71" s="24">
        <v>6.4392794775576325</v>
      </c>
    </row>
    <row r="72" spans="1:10" x14ac:dyDescent="0.25">
      <c r="C72" s="24"/>
      <c r="E72" s="24"/>
      <c r="F72" s="22"/>
      <c r="H72" s="24"/>
      <c r="J72" s="24"/>
    </row>
    <row r="73" spans="1:10" x14ac:dyDescent="0.25">
      <c r="C73" s="24"/>
      <c r="E73" s="24"/>
      <c r="F73" s="22"/>
      <c r="H73" s="24"/>
      <c r="J73" s="24"/>
    </row>
    <row r="74" spans="1:10" x14ac:dyDescent="0.25">
      <c r="C74" s="24"/>
      <c r="E74" s="24"/>
      <c r="F74" s="22"/>
      <c r="H74" s="24"/>
      <c r="J74" s="24"/>
    </row>
    <row r="75" spans="1:10" x14ac:dyDescent="0.25">
      <c r="A75" t="s">
        <v>69</v>
      </c>
      <c r="B75" t="s">
        <v>52</v>
      </c>
      <c r="C75" s="24" t="s">
        <v>53</v>
      </c>
      <c r="D75" t="s">
        <v>54</v>
      </c>
      <c r="E75" s="24" t="s">
        <v>55</v>
      </c>
      <c r="F75" s="22"/>
      <c r="G75" t="s">
        <v>56</v>
      </c>
      <c r="H75" s="24" t="s">
        <v>57</v>
      </c>
      <c r="I75" t="s">
        <v>58</v>
      </c>
      <c r="J75" s="24" t="s">
        <v>59</v>
      </c>
    </row>
    <row r="76" spans="1:10" x14ac:dyDescent="0.25">
      <c r="B76" t="s">
        <v>60</v>
      </c>
      <c r="C76" s="24" t="s">
        <v>61</v>
      </c>
      <c r="D76" t="s">
        <v>60</v>
      </c>
      <c r="E76" s="24" t="s">
        <v>61</v>
      </c>
      <c r="F76" s="22"/>
      <c r="H76" s="24" t="s">
        <v>62</v>
      </c>
      <c r="J76" s="24" t="s">
        <v>62</v>
      </c>
    </row>
    <row r="77" spans="1:10" x14ac:dyDescent="0.25">
      <c r="B77">
        <v>0.32200000000000001</v>
      </c>
      <c r="C77" s="24">
        <v>77.033492822966508</v>
      </c>
      <c r="D77">
        <v>0.57699999999999996</v>
      </c>
      <c r="E77" s="24">
        <v>105.80684596577017</v>
      </c>
      <c r="F77" s="22"/>
      <c r="G77">
        <v>0.44600000000000001</v>
      </c>
      <c r="H77" s="24">
        <v>106.69856459330144</v>
      </c>
      <c r="I77">
        <v>0.442</v>
      </c>
      <c r="J77" s="24">
        <v>81.051344743276289</v>
      </c>
    </row>
    <row r="78" spans="1:10" x14ac:dyDescent="0.25">
      <c r="B78">
        <v>0.373</v>
      </c>
      <c r="C78" s="24">
        <v>89.234449760765557</v>
      </c>
      <c r="D78">
        <v>0.497</v>
      </c>
      <c r="E78" s="24">
        <v>91.136919315403432</v>
      </c>
      <c r="F78" s="22"/>
      <c r="G78">
        <v>0.42799999999999999</v>
      </c>
      <c r="H78" s="24">
        <v>102.39234449760765</v>
      </c>
      <c r="I78">
        <v>0.502</v>
      </c>
      <c r="J78" s="24">
        <v>92.053789731051353</v>
      </c>
    </row>
    <row r="79" spans="1:10" x14ac:dyDescent="0.25">
      <c r="B79">
        <v>0.55900000000000005</v>
      </c>
      <c r="C79" s="24">
        <v>133.73205741626796</v>
      </c>
      <c r="D79">
        <v>0.56200000000000006</v>
      </c>
      <c r="E79" s="24">
        <v>103.05623471882642</v>
      </c>
      <c r="F79" s="22"/>
      <c r="G79">
        <v>0.45700000000000002</v>
      </c>
      <c r="H79" s="24">
        <v>109.33014354066987</v>
      </c>
      <c r="I79">
        <v>0.45800000000000002</v>
      </c>
      <c r="J79" s="24">
        <v>83.985330073349644</v>
      </c>
    </row>
    <row r="80" spans="1:10" x14ac:dyDescent="0.25">
      <c r="C80" s="24"/>
      <c r="E80" s="24"/>
      <c r="F80" s="22"/>
      <c r="H80" s="24"/>
      <c r="J80" s="24"/>
    </row>
    <row r="81" spans="1:10" x14ac:dyDescent="0.25">
      <c r="A81" t="s">
        <v>63</v>
      </c>
      <c r="B81">
        <v>0.41799999999999998</v>
      </c>
      <c r="C81" s="24">
        <v>100</v>
      </c>
      <c r="D81">
        <v>0.54533333333333334</v>
      </c>
      <c r="E81" s="24">
        <v>100</v>
      </c>
      <c r="F81" s="22"/>
      <c r="G81">
        <v>0.44366666666666665</v>
      </c>
      <c r="H81" s="24">
        <v>106.14035087719299</v>
      </c>
      <c r="I81">
        <v>0.46733333333333332</v>
      </c>
      <c r="J81" s="24">
        <v>85.696821515892438</v>
      </c>
    </row>
    <row r="82" spans="1:10" x14ac:dyDescent="0.25">
      <c r="A82" t="s">
        <v>64</v>
      </c>
      <c r="B82">
        <v>7.2020830320123463E-2</v>
      </c>
      <c r="C82" s="24">
        <v>17.229863712948202</v>
      </c>
      <c r="D82">
        <v>2.4551533104427061E-2</v>
      </c>
      <c r="E82" s="24">
        <v>4.5021148724499467</v>
      </c>
      <c r="F82" s="22"/>
      <c r="G82">
        <v>8.4524815554039862E-3</v>
      </c>
      <c r="H82" s="24">
        <v>2.0221247740200941</v>
      </c>
      <c r="I82">
        <v>1.7938165396098278E-2</v>
      </c>
      <c r="J82" s="24">
        <v>3.2893946325363603</v>
      </c>
    </row>
    <row r="83" spans="1:10" x14ac:dyDescent="0.25">
      <c r="C83" s="24"/>
      <c r="E83" s="24"/>
      <c r="F83" s="22"/>
      <c r="H83" s="24"/>
      <c r="J83" s="24"/>
    </row>
    <row r="84" spans="1:10" x14ac:dyDescent="0.25">
      <c r="C84" s="24"/>
      <c r="E84" s="24"/>
      <c r="F84" s="22"/>
      <c r="H84" s="24"/>
      <c r="J84" s="24"/>
    </row>
    <row r="85" spans="1:10" x14ac:dyDescent="0.25">
      <c r="C85" s="24"/>
      <c r="E85" s="24"/>
      <c r="F85" s="22"/>
      <c r="H85" s="24"/>
      <c r="J85" s="24"/>
    </row>
    <row r="86" spans="1:10" x14ac:dyDescent="0.25">
      <c r="A86" t="s">
        <v>70</v>
      </c>
      <c r="B86" t="s">
        <v>52</v>
      </c>
      <c r="C86" s="24" t="s">
        <v>53</v>
      </c>
      <c r="D86" t="s">
        <v>54</v>
      </c>
      <c r="E86" s="24" t="s">
        <v>55</v>
      </c>
      <c r="F86" s="22"/>
      <c r="G86" t="s">
        <v>56</v>
      </c>
      <c r="H86" s="24" t="s">
        <v>57</v>
      </c>
      <c r="I86" t="s">
        <v>58</v>
      </c>
      <c r="J86" s="24" t="s">
        <v>59</v>
      </c>
    </row>
    <row r="87" spans="1:10" x14ac:dyDescent="0.25">
      <c r="B87" t="s">
        <v>60</v>
      </c>
      <c r="C87" s="24" t="s">
        <v>61</v>
      </c>
      <c r="D87" t="s">
        <v>60</v>
      </c>
      <c r="E87" s="24" t="s">
        <v>61</v>
      </c>
      <c r="F87" s="22"/>
      <c r="H87" s="24" t="s">
        <v>62</v>
      </c>
      <c r="J87" s="24" t="s">
        <v>62</v>
      </c>
    </row>
    <row r="88" spans="1:10" x14ac:dyDescent="0.25">
      <c r="B88">
        <v>0.40100000000000002</v>
      </c>
      <c r="C88" s="24">
        <v>70.973451327433622</v>
      </c>
      <c r="D88">
        <v>0.47499999999999998</v>
      </c>
      <c r="E88" s="24">
        <v>76.489533011272144</v>
      </c>
      <c r="F88" s="22"/>
      <c r="G88">
        <v>0.54400000000000004</v>
      </c>
      <c r="H88" s="24">
        <v>96.283185840707958</v>
      </c>
      <c r="I88">
        <v>0.47899999999999998</v>
      </c>
      <c r="J88" s="24">
        <v>77.133655394524965</v>
      </c>
    </row>
    <row r="89" spans="1:10" x14ac:dyDescent="0.25">
      <c r="B89">
        <v>0.754</v>
      </c>
      <c r="C89" s="24">
        <v>133.45132743362831</v>
      </c>
      <c r="D89">
        <v>0.70499999999999996</v>
      </c>
      <c r="E89" s="24">
        <v>113.52657004830918</v>
      </c>
      <c r="F89" s="22"/>
      <c r="G89">
        <v>0.54400000000000004</v>
      </c>
      <c r="H89" s="24">
        <v>96.283185840707958</v>
      </c>
      <c r="I89">
        <v>0.56399999999999995</v>
      </c>
      <c r="J89" s="24">
        <v>90.821256038647334</v>
      </c>
    </row>
    <row r="90" spans="1:10" x14ac:dyDescent="0.25">
      <c r="B90">
        <v>0.54</v>
      </c>
      <c r="C90" s="24">
        <v>95.575221238938042</v>
      </c>
      <c r="D90">
        <v>0.68300000000000005</v>
      </c>
      <c r="E90" s="24">
        <v>109.98389694041869</v>
      </c>
      <c r="F90" s="22"/>
      <c r="G90">
        <v>0.57499999999999996</v>
      </c>
      <c r="H90" s="24">
        <v>101.76991150442475</v>
      </c>
      <c r="I90">
        <v>0.64700000000000002</v>
      </c>
      <c r="J90" s="24">
        <v>104.18679549114333</v>
      </c>
    </row>
    <row r="91" spans="1:10" x14ac:dyDescent="0.25">
      <c r="C91" s="24"/>
      <c r="E91" s="24"/>
      <c r="F91" s="22"/>
      <c r="H91" s="24"/>
      <c r="J91" s="24"/>
    </row>
    <row r="92" spans="1:10" x14ac:dyDescent="0.25">
      <c r="A92" t="s">
        <v>63</v>
      </c>
      <c r="B92">
        <v>0.56500000000000006</v>
      </c>
      <c r="C92" s="24">
        <v>100</v>
      </c>
      <c r="D92">
        <v>0.621</v>
      </c>
      <c r="E92" s="24">
        <v>100</v>
      </c>
      <c r="F92" s="22"/>
      <c r="G92">
        <v>0.55433333333333334</v>
      </c>
      <c r="H92" s="24">
        <v>98.112094395280224</v>
      </c>
      <c r="I92">
        <v>0.56333333333333335</v>
      </c>
      <c r="J92" s="24">
        <v>90.713902308105204</v>
      </c>
    </row>
    <row r="93" spans="1:10" x14ac:dyDescent="0.25">
      <c r="A93" t="s">
        <v>64</v>
      </c>
      <c r="B93">
        <v>0.1026661255396995</v>
      </c>
      <c r="C93" s="24">
        <v>18.170995670743238</v>
      </c>
      <c r="D93">
        <v>7.3275734955941169E-2</v>
      </c>
      <c r="E93" s="24">
        <v>11.799635258605665</v>
      </c>
      <c r="F93" s="22"/>
      <c r="G93">
        <v>1.0333333333333306E-2</v>
      </c>
      <c r="H93" s="24">
        <v>1.8289085545722659</v>
      </c>
      <c r="I93">
        <v>4.8498568134648361E-2</v>
      </c>
      <c r="J93" s="24">
        <v>7.809753322809736</v>
      </c>
    </row>
    <row r="94" spans="1:10" x14ac:dyDescent="0.25">
      <c r="C94" s="24"/>
      <c r="E94" s="24"/>
      <c r="F94" s="22"/>
      <c r="H94" s="24"/>
      <c r="J94" s="24"/>
    </row>
    <row r="95" spans="1:10" x14ac:dyDescent="0.25">
      <c r="C95" s="24"/>
      <c r="E95" s="24"/>
      <c r="F95" s="22"/>
      <c r="H95" s="24"/>
      <c r="J95" s="24"/>
    </row>
    <row r="96" spans="1:10" x14ac:dyDescent="0.25">
      <c r="C96" s="24"/>
      <c r="E96" s="24"/>
      <c r="F96" s="22"/>
      <c r="H96" s="24"/>
      <c r="J96" s="24"/>
    </row>
    <row r="97" spans="1:10" x14ac:dyDescent="0.25">
      <c r="A97" t="s">
        <v>71</v>
      </c>
      <c r="B97" t="s">
        <v>52</v>
      </c>
      <c r="C97" s="24" t="s">
        <v>53</v>
      </c>
      <c r="D97" t="s">
        <v>54</v>
      </c>
      <c r="E97" s="24" t="s">
        <v>55</v>
      </c>
      <c r="F97" s="22"/>
      <c r="G97" t="s">
        <v>56</v>
      </c>
      <c r="H97" s="24" t="s">
        <v>57</v>
      </c>
      <c r="I97" t="s">
        <v>58</v>
      </c>
      <c r="J97" s="24" t="s">
        <v>59</v>
      </c>
    </row>
    <row r="98" spans="1:10" x14ac:dyDescent="0.25">
      <c r="B98" t="s">
        <v>60</v>
      </c>
      <c r="C98" s="24" t="s">
        <v>61</v>
      </c>
      <c r="D98" t="s">
        <v>60</v>
      </c>
      <c r="E98" s="24" t="s">
        <v>61</v>
      </c>
      <c r="F98" s="22"/>
      <c r="H98" s="24" t="s">
        <v>62</v>
      </c>
      <c r="J98" s="24" t="s">
        <v>62</v>
      </c>
    </row>
    <row r="99" spans="1:10" x14ac:dyDescent="0.25">
      <c r="B99">
        <v>0.42</v>
      </c>
      <c r="C99" s="24">
        <v>88.983050847457633</v>
      </c>
      <c r="D99">
        <v>0.73599999999999999</v>
      </c>
      <c r="E99" s="24">
        <v>87.203791469194314</v>
      </c>
      <c r="F99" s="22"/>
      <c r="G99">
        <v>0.497</v>
      </c>
      <c r="H99" s="24">
        <v>105.29661016949153</v>
      </c>
      <c r="I99">
        <v>0.84399999999999997</v>
      </c>
      <c r="J99" s="24">
        <v>100</v>
      </c>
    </row>
    <row r="100" spans="1:10" x14ac:dyDescent="0.25">
      <c r="B100">
        <v>0.56499999999999995</v>
      </c>
      <c r="C100" s="24">
        <v>119.70338983050847</v>
      </c>
      <c r="D100">
        <v>1.3260000000000001</v>
      </c>
      <c r="E100" s="24">
        <v>157.10900473933651</v>
      </c>
      <c r="F100" s="22"/>
      <c r="G100">
        <v>0.73499999999999999</v>
      </c>
      <c r="H100" s="24">
        <v>155.72033898305085</v>
      </c>
      <c r="I100">
        <v>0.61699999999999999</v>
      </c>
      <c r="J100" s="24">
        <v>73.104265402843609</v>
      </c>
    </row>
    <row r="101" spans="1:10" x14ac:dyDescent="0.25">
      <c r="B101">
        <v>0.43099999999999999</v>
      </c>
      <c r="C101" s="24">
        <v>91.31355932203391</v>
      </c>
      <c r="D101">
        <v>0.47</v>
      </c>
      <c r="E101" s="24">
        <v>55.687203791469194</v>
      </c>
      <c r="F101" s="22"/>
      <c r="G101">
        <v>0.59499999999999997</v>
      </c>
      <c r="H101" s="24">
        <v>126.05932203389831</v>
      </c>
      <c r="I101">
        <v>0.73</v>
      </c>
      <c r="J101" s="24">
        <v>86.492890995260666</v>
      </c>
    </row>
    <row r="102" spans="1:10" x14ac:dyDescent="0.25">
      <c r="C102" s="24"/>
      <c r="E102" s="24"/>
      <c r="F102" s="22"/>
      <c r="H102" s="24"/>
      <c r="J102" s="24"/>
    </row>
    <row r="103" spans="1:10" x14ac:dyDescent="0.25">
      <c r="A103" t="s">
        <v>63</v>
      </c>
      <c r="B103">
        <v>0.47199999999999998</v>
      </c>
      <c r="C103" s="24">
        <v>100</v>
      </c>
      <c r="D103">
        <v>0.84399999999999997</v>
      </c>
      <c r="E103" s="24">
        <v>100</v>
      </c>
      <c r="F103" s="22"/>
      <c r="G103">
        <v>0.60899999999999999</v>
      </c>
      <c r="H103" s="24">
        <v>129.02542372881356</v>
      </c>
      <c r="I103">
        <v>0.73033333333333328</v>
      </c>
      <c r="J103" s="24">
        <v>86.532385466034768</v>
      </c>
    </row>
    <row r="104" spans="1:10" x14ac:dyDescent="0.25">
      <c r="A104" t="s">
        <v>64</v>
      </c>
      <c r="B104">
        <v>4.6608296829355536E-2</v>
      </c>
      <c r="C104" s="24">
        <v>9.8746391587618554</v>
      </c>
      <c r="D104">
        <v>0.25293740991267649</v>
      </c>
      <c r="E104" s="24">
        <v>29.968887430411929</v>
      </c>
      <c r="F104" s="22"/>
      <c r="G104">
        <v>6.906036007242744E-2</v>
      </c>
      <c r="H104" s="24">
        <v>14.631432218734631</v>
      </c>
      <c r="I104">
        <v>6.5529467502117786E-2</v>
      </c>
      <c r="J104" s="24">
        <v>7.7641549173125028</v>
      </c>
    </row>
    <row r="105" spans="1:10" x14ac:dyDescent="0.25">
      <c r="C105" s="24"/>
      <c r="E105" s="24"/>
      <c r="F105" s="22"/>
      <c r="H105" s="24"/>
      <c r="J105" s="24"/>
    </row>
    <row r="106" spans="1:10" x14ac:dyDescent="0.25">
      <c r="C106" s="24"/>
      <c r="E106" s="24"/>
      <c r="F106" s="22"/>
      <c r="H106" s="24"/>
      <c r="J106" s="24"/>
    </row>
    <row r="107" spans="1:10" x14ac:dyDescent="0.25">
      <c r="C107" s="24"/>
      <c r="E107" s="24"/>
      <c r="F107" s="22"/>
      <c r="H107" s="24"/>
      <c r="J107" s="24"/>
    </row>
    <row r="108" spans="1:10" x14ac:dyDescent="0.25">
      <c r="A108" t="s">
        <v>72</v>
      </c>
      <c r="B108" t="s">
        <v>52</v>
      </c>
      <c r="C108" s="24" t="s">
        <v>53</v>
      </c>
      <c r="D108" t="s">
        <v>54</v>
      </c>
      <c r="E108" s="24" t="s">
        <v>55</v>
      </c>
      <c r="F108" s="22"/>
      <c r="G108" t="s">
        <v>56</v>
      </c>
      <c r="H108" s="24" t="s">
        <v>57</v>
      </c>
      <c r="I108" t="s">
        <v>58</v>
      </c>
      <c r="J108" s="24" t="s">
        <v>59</v>
      </c>
    </row>
    <row r="109" spans="1:10" x14ac:dyDescent="0.25">
      <c r="B109" t="s">
        <v>60</v>
      </c>
      <c r="C109" s="24" t="s">
        <v>61</v>
      </c>
      <c r="D109" t="s">
        <v>60</v>
      </c>
      <c r="E109" s="24" t="s">
        <v>61</v>
      </c>
      <c r="F109" s="22"/>
      <c r="H109" s="24" t="s">
        <v>62</v>
      </c>
      <c r="J109" s="24" t="s">
        <v>62</v>
      </c>
    </row>
    <row r="110" spans="1:10" x14ac:dyDescent="0.25">
      <c r="B110">
        <v>0.498</v>
      </c>
      <c r="C110" s="24">
        <v>99.666444296197454</v>
      </c>
      <c r="D110">
        <v>0.41399999999999998</v>
      </c>
      <c r="E110" s="24">
        <v>93.313298271975953</v>
      </c>
      <c r="F110" s="22"/>
      <c r="G110">
        <v>0.36799999999999999</v>
      </c>
      <c r="H110" s="24">
        <v>73.649099399599734</v>
      </c>
      <c r="I110">
        <v>0.38700000000000001</v>
      </c>
      <c r="J110" s="24">
        <v>87.227648384673174</v>
      </c>
    </row>
    <row r="111" spans="1:10" x14ac:dyDescent="0.25">
      <c r="B111">
        <v>0.48</v>
      </c>
      <c r="C111" s="24">
        <v>96.064042695130084</v>
      </c>
      <c r="D111">
        <v>0.48399999999999999</v>
      </c>
      <c r="E111" s="24">
        <v>109.09090909090908</v>
      </c>
      <c r="F111" s="22"/>
      <c r="G111">
        <v>0.439</v>
      </c>
      <c r="H111" s="24">
        <v>87.85857238158772</v>
      </c>
      <c r="I111">
        <v>0.39800000000000002</v>
      </c>
      <c r="J111" s="24">
        <v>89.706987227648384</v>
      </c>
    </row>
    <row r="112" spans="1:10" x14ac:dyDescent="0.25">
      <c r="B112">
        <v>0.52100000000000002</v>
      </c>
      <c r="C112" s="24">
        <v>104.26951300867245</v>
      </c>
      <c r="D112">
        <v>0.433</v>
      </c>
      <c r="E112" s="24">
        <v>97.595792637114954</v>
      </c>
      <c r="F112" s="22"/>
      <c r="G112">
        <v>0.41499999999999998</v>
      </c>
      <c r="H112" s="24">
        <v>83.055370246831217</v>
      </c>
      <c r="I112">
        <v>0.44800000000000001</v>
      </c>
      <c r="J112" s="24">
        <v>100.97670924117205</v>
      </c>
    </row>
    <row r="113" spans="1:19" x14ac:dyDescent="0.25">
      <c r="C113" s="24"/>
      <c r="E113" s="24"/>
      <c r="F113" s="22"/>
      <c r="H113" s="24"/>
      <c r="J113" s="24"/>
    </row>
    <row r="114" spans="1:19" x14ac:dyDescent="0.25">
      <c r="A114" t="s">
        <v>63</v>
      </c>
      <c r="B114">
        <v>0.4996666666666667</v>
      </c>
      <c r="C114" s="24">
        <v>100</v>
      </c>
      <c r="D114">
        <v>0.44366666666666665</v>
      </c>
      <c r="E114" s="24">
        <v>100</v>
      </c>
      <c r="F114" s="22"/>
      <c r="G114">
        <v>0.40733333333333333</v>
      </c>
      <c r="H114" s="24">
        <v>81.521014009339567</v>
      </c>
      <c r="I114">
        <v>0.41100000000000003</v>
      </c>
      <c r="J114" s="24">
        <v>92.63711495116452</v>
      </c>
    </row>
    <row r="115" spans="1:19" x14ac:dyDescent="0.25">
      <c r="A115" t="s">
        <v>64</v>
      </c>
      <c r="B115">
        <v>1.1864981153705136E-2</v>
      </c>
      <c r="C115" s="24">
        <v>2.374579283596757</v>
      </c>
      <c r="D115">
        <v>2.0899229119222981E-2</v>
      </c>
      <c r="E115" s="24">
        <v>4.7105700494116389</v>
      </c>
      <c r="F115" s="22"/>
      <c r="G115">
        <v>2.0851325564044551E-2</v>
      </c>
      <c r="H115" s="24">
        <v>4.1730471442384003</v>
      </c>
      <c r="I115">
        <v>1.877054430040145E-2</v>
      </c>
      <c r="J115" s="24">
        <v>4.2307763261611075</v>
      </c>
    </row>
    <row r="116" spans="1:19" x14ac:dyDescent="0.25">
      <c r="C116" s="24"/>
      <c r="E116" s="24"/>
      <c r="F116" s="22"/>
      <c r="H116" s="24"/>
      <c r="J116" s="24"/>
    </row>
    <row r="117" spans="1:19" x14ac:dyDescent="0.25">
      <c r="A117" s="22"/>
      <c r="B117" s="22"/>
      <c r="C117" s="24"/>
      <c r="D117" s="22"/>
      <c r="E117" s="24"/>
      <c r="F117" s="22"/>
      <c r="G117" s="22"/>
      <c r="H117" s="24"/>
      <c r="I117" s="22"/>
      <c r="J117" s="24"/>
      <c r="K117" s="22"/>
      <c r="L117" s="22"/>
      <c r="M117" s="22"/>
      <c r="N117" s="22"/>
      <c r="O117" s="22"/>
      <c r="P117" s="22"/>
      <c r="Q117" s="22"/>
      <c r="R117" s="22"/>
      <c r="S117" s="22"/>
    </row>
    <row r="118" spans="1:19" x14ac:dyDescent="0.25">
      <c r="C118" s="24"/>
      <c r="E118" s="24"/>
      <c r="F118" s="22"/>
      <c r="H118" s="24"/>
      <c r="J118" s="24"/>
    </row>
    <row r="119" spans="1:19" x14ac:dyDescent="0.25">
      <c r="C119" s="24"/>
      <c r="E119" s="24"/>
      <c r="F119" s="22"/>
      <c r="H119" s="24"/>
      <c r="J119" s="24"/>
    </row>
    <row r="120" spans="1:19" ht="18.75" x14ac:dyDescent="0.3">
      <c r="A120" s="15" t="s">
        <v>83</v>
      </c>
      <c r="C120" s="24"/>
      <c r="E120" s="24"/>
      <c r="F120" s="22"/>
      <c r="H120" s="24"/>
      <c r="J120" s="24"/>
    </row>
    <row r="121" spans="1:19" x14ac:dyDescent="0.25">
      <c r="C121" s="24"/>
      <c r="E121" s="24"/>
      <c r="F121" s="22"/>
      <c r="H121" s="24"/>
      <c r="J121" s="24"/>
    </row>
    <row r="122" spans="1:19" x14ac:dyDescent="0.25">
      <c r="A122" t="s">
        <v>51</v>
      </c>
      <c r="B122" t="s">
        <v>84</v>
      </c>
      <c r="C122" s="24" t="s">
        <v>85</v>
      </c>
      <c r="D122" t="s">
        <v>86</v>
      </c>
      <c r="E122" s="24" t="s">
        <v>87</v>
      </c>
      <c r="F122" s="22"/>
      <c r="G122" t="s">
        <v>88</v>
      </c>
      <c r="H122" s="24" t="s">
        <v>89</v>
      </c>
      <c r="I122" t="s">
        <v>90</v>
      </c>
      <c r="J122" s="24" t="s">
        <v>91</v>
      </c>
    </row>
    <row r="123" spans="1:19" x14ac:dyDescent="0.25">
      <c r="B123" t="s">
        <v>60</v>
      </c>
      <c r="C123" s="24" t="s">
        <v>61</v>
      </c>
      <c r="D123" t="s">
        <v>60</v>
      </c>
      <c r="E123" s="24" t="s">
        <v>61</v>
      </c>
      <c r="F123" s="22"/>
      <c r="H123" s="24" t="s">
        <v>62</v>
      </c>
      <c r="J123" s="24" t="s">
        <v>62</v>
      </c>
    </row>
    <row r="124" spans="1:19" x14ac:dyDescent="0.25">
      <c r="B124">
        <v>0.54100000000000004</v>
      </c>
      <c r="C124" s="24">
        <v>86.146496815286639</v>
      </c>
      <c r="D124">
        <v>0.44</v>
      </c>
      <c r="E124" s="24">
        <v>50.710718401844026</v>
      </c>
      <c r="F124" s="22"/>
      <c r="G124">
        <v>0.58399999999999996</v>
      </c>
      <c r="H124" s="24">
        <v>92.99363057324841</v>
      </c>
      <c r="I124">
        <v>0.46300000000000002</v>
      </c>
      <c r="J124" s="24">
        <v>53.361505954667699</v>
      </c>
    </row>
    <row r="125" spans="1:19" x14ac:dyDescent="0.25">
      <c r="B125">
        <v>0.67300000000000004</v>
      </c>
      <c r="C125" s="24">
        <v>107.16560509554141</v>
      </c>
      <c r="D125">
        <v>0.92300000000000004</v>
      </c>
      <c r="E125" s="24">
        <v>106.377257011141</v>
      </c>
      <c r="F125" s="22"/>
      <c r="G125">
        <v>0.58699999999999997</v>
      </c>
      <c r="H125" s="24">
        <v>93.471337579617838</v>
      </c>
      <c r="I125">
        <v>0.49099999999999999</v>
      </c>
      <c r="J125" s="24">
        <v>56.588551671148679</v>
      </c>
    </row>
    <row r="126" spans="1:19" x14ac:dyDescent="0.25">
      <c r="B126">
        <v>0.67</v>
      </c>
      <c r="C126" s="24">
        <v>106.68789808917198</v>
      </c>
      <c r="D126">
        <v>1.24</v>
      </c>
      <c r="E126" s="24">
        <v>142.912024587015</v>
      </c>
      <c r="F126" s="22"/>
      <c r="G126">
        <v>0.70299999999999996</v>
      </c>
      <c r="H126" s="24">
        <v>111.94267515923566</v>
      </c>
      <c r="I126">
        <v>0.58099999999999996</v>
      </c>
      <c r="J126" s="24">
        <v>66.961198616980411</v>
      </c>
    </row>
    <row r="127" spans="1:19" x14ac:dyDescent="0.25">
      <c r="C127" s="24"/>
      <c r="E127" s="24"/>
      <c r="F127" s="22"/>
      <c r="H127" s="24"/>
      <c r="J127" s="24"/>
    </row>
    <row r="128" spans="1:19" x14ac:dyDescent="0.25">
      <c r="A128" t="s">
        <v>63</v>
      </c>
      <c r="B128">
        <v>0.628</v>
      </c>
      <c r="C128" s="24">
        <v>100.00000000000001</v>
      </c>
      <c r="D128">
        <v>0.86766666666666659</v>
      </c>
      <c r="E128" s="24">
        <v>100</v>
      </c>
      <c r="F128" s="22"/>
      <c r="G128">
        <v>0.62466666666666659</v>
      </c>
      <c r="H128" s="24">
        <v>99.469214437367313</v>
      </c>
      <c r="I128">
        <v>0.5116666666666666</v>
      </c>
      <c r="J128" s="24">
        <v>58.970418747598934</v>
      </c>
    </row>
    <row r="129" spans="1:10" x14ac:dyDescent="0.25">
      <c r="A129" t="s">
        <v>64</v>
      </c>
      <c r="B129">
        <v>4.3508619835614187E-2</v>
      </c>
      <c r="C129" s="24">
        <v>6.9281241776455689</v>
      </c>
      <c r="D129">
        <v>0.23259143960554082</v>
      </c>
      <c r="E129" s="24">
        <v>26.806543173900195</v>
      </c>
      <c r="F129" s="22"/>
      <c r="G129">
        <v>3.9176239964776836E-2</v>
      </c>
      <c r="H129" s="24">
        <v>6.2382547714612775</v>
      </c>
      <c r="I129">
        <v>3.5596504197899968E-2</v>
      </c>
      <c r="J129" s="24">
        <v>4.1025552283403739</v>
      </c>
    </row>
    <row r="130" spans="1:10" x14ac:dyDescent="0.25">
      <c r="C130" s="24"/>
      <c r="E130" s="24"/>
      <c r="F130" s="22"/>
      <c r="H130" s="24"/>
      <c r="J130" s="24"/>
    </row>
    <row r="131" spans="1:10" x14ac:dyDescent="0.25">
      <c r="C131" s="24"/>
      <c r="E131" s="24"/>
      <c r="F131" s="22"/>
      <c r="H131" s="24"/>
      <c r="J131" s="24"/>
    </row>
    <row r="132" spans="1:10" x14ac:dyDescent="0.25">
      <c r="C132" s="24"/>
      <c r="E132" s="24"/>
      <c r="F132" s="22"/>
      <c r="H132" s="24"/>
      <c r="J132" s="24"/>
    </row>
    <row r="133" spans="1:10" x14ac:dyDescent="0.25">
      <c r="A133" t="s">
        <v>65</v>
      </c>
      <c r="B133" t="s">
        <v>84</v>
      </c>
      <c r="C133" s="24" t="s">
        <v>85</v>
      </c>
      <c r="D133" t="s">
        <v>86</v>
      </c>
      <c r="E133" s="24" t="s">
        <v>87</v>
      </c>
      <c r="F133" s="22"/>
      <c r="G133" t="s">
        <v>88</v>
      </c>
      <c r="H133" s="24" t="s">
        <v>89</v>
      </c>
      <c r="I133" t="s">
        <v>90</v>
      </c>
      <c r="J133" s="24" t="s">
        <v>91</v>
      </c>
    </row>
    <row r="134" spans="1:10" x14ac:dyDescent="0.25">
      <c r="B134" t="s">
        <v>60</v>
      </c>
      <c r="C134" s="24" t="s">
        <v>61</v>
      </c>
      <c r="D134" t="s">
        <v>60</v>
      </c>
      <c r="E134" s="24" t="s">
        <v>61</v>
      </c>
      <c r="F134" s="22"/>
      <c r="H134" s="24" t="s">
        <v>62</v>
      </c>
      <c r="J134" s="24" t="s">
        <v>62</v>
      </c>
    </row>
    <row r="135" spans="1:10" x14ac:dyDescent="0.25">
      <c r="B135">
        <v>0.52400000000000002</v>
      </c>
      <c r="C135" s="24">
        <v>66.18947368421054</v>
      </c>
      <c r="D135">
        <v>0.45200000000000001</v>
      </c>
      <c r="E135" s="24">
        <v>83.139178418148376</v>
      </c>
      <c r="F135" s="22"/>
      <c r="G135">
        <v>0.624</v>
      </c>
      <c r="H135" s="24">
        <v>78.821052631578951</v>
      </c>
      <c r="I135">
        <v>0.54900000000000004</v>
      </c>
      <c r="J135" s="24">
        <v>100.98099325567136</v>
      </c>
    </row>
    <row r="136" spans="1:10" x14ac:dyDescent="0.25">
      <c r="B136">
        <v>0.876</v>
      </c>
      <c r="C136" s="24">
        <v>110.65263157894738</v>
      </c>
      <c r="D136">
        <v>0.4</v>
      </c>
      <c r="E136" s="24">
        <v>73.574494175352541</v>
      </c>
      <c r="F136" s="22"/>
      <c r="G136">
        <v>0.68600000000000005</v>
      </c>
      <c r="H136" s="24">
        <v>86.652631578947378</v>
      </c>
      <c r="I136">
        <v>0.443</v>
      </c>
      <c r="J136" s="24">
        <v>81.483752299202934</v>
      </c>
    </row>
    <row r="137" spans="1:10" x14ac:dyDescent="0.25">
      <c r="B137">
        <v>0.97499999999999998</v>
      </c>
      <c r="C137" s="24">
        <v>123.15789473684211</v>
      </c>
      <c r="D137">
        <v>0.77900000000000003</v>
      </c>
      <c r="E137" s="24">
        <v>143.28632740649908</v>
      </c>
      <c r="F137" s="22"/>
      <c r="G137">
        <v>0.78300000000000003</v>
      </c>
      <c r="H137" s="24">
        <v>98.905263157894751</v>
      </c>
      <c r="I137">
        <v>0.53700000000000003</v>
      </c>
      <c r="J137" s="24">
        <v>98.773758430410794</v>
      </c>
    </row>
    <row r="138" spans="1:10" x14ac:dyDescent="0.25">
      <c r="C138" s="24"/>
      <c r="E138" s="24"/>
      <c r="F138" s="22"/>
      <c r="H138" s="24"/>
      <c r="J138" s="24"/>
    </row>
    <row r="139" spans="1:10" x14ac:dyDescent="0.25">
      <c r="A139" t="s">
        <v>63</v>
      </c>
      <c r="B139">
        <v>0.79166666666666663</v>
      </c>
      <c r="C139" s="24">
        <v>100</v>
      </c>
      <c r="D139">
        <v>0.54366666666666674</v>
      </c>
      <c r="E139" s="24">
        <v>100</v>
      </c>
      <c r="F139" s="22"/>
      <c r="G139">
        <v>0.69766666666666666</v>
      </c>
      <c r="H139" s="24">
        <v>88.126315789473708</v>
      </c>
      <c r="I139">
        <v>0.5096666666666666</v>
      </c>
      <c r="J139" s="24">
        <v>93.746167995095036</v>
      </c>
    </row>
    <row r="140" spans="1:10" x14ac:dyDescent="0.25">
      <c r="A140" t="s">
        <v>64</v>
      </c>
      <c r="B140">
        <v>0.13685068911449111</v>
      </c>
      <c r="C140" s="24">
        <v>17.286402835514703</v>
      </c>
      <c r="D140">
        <v>0.11862030929726051</v>
      </c>
      <c r="E140" s="24">
        <v>21.818573138674569</v>
      </c>
      <c r="F140" s="22"/>
      <c r="G140">
        <v>4.6268539827595365E-2</v>
      </c>
      <c r="H140" s="24">
        <v>5.8444471361173118</v>
      </c>
      <c r="I140">
        <v>3.3512849940151496E-2</v>
      </c>
      <c r="J140" s="24">
        <v>6.164227456802851</v>
      </c>
    </row>
    <row r="141" spans="1:10" x14ac:dyDescent="0.25">
      <c r="C141" s="24"/>
      <c r="E141" s="24"/>
      <c r="F141" s="22"/>
      <c r="H141" s="24"/>
      <c r="J141" s="24"/>
    </row>
    <row r="142" spans="1:10" x14ac:dyDescent="0.25">
      <c r="C142" s="24"/>
      <c r="E142" s="24"/>
      <c r="F142" s="22"/>
      <c r="H142" s="24"/>
      <c r="J142" s="24"/>
    </row>
    <row r="143" spans="1:10" x14ac:dyDescent="0.25">
      <c r="C143" s="24"/>
      <c r="E143" s="24"/>
      <c r="F143" s="22"/>
      <c r="H143" s="24"/>
      <c r="J143" s="24"/>
    </row>
    <row r="144" spans="1:10" x14ac:dyDescent="0.25">
      <c r="A144" t="s">
        <v>66</v>
      </c>
      <c r="B144" t="s">
        <v>84</v>
      </c>
      <c r="C144" s="24" t="s">
        <v>85</v>
      </c>
      <c r="D144" t="s">
        <v>86</v>
      </c>
      <c r="E144" s="24" t="s">
        <v>87</v>
      </c>
      <c r="F144" s="22"/>
      <c r="G144" t="s">
        <v>88</v>
      </c>
      <c r="H144" s="24" t="s">
        <v>89</v>
      </c>
      <c r="I144" t="s">
        <v>90</v>
      </c>
      <c r="J144" s="24" t="s">
        <v>91</v>
      </c>
    </row>
    <row r="145" spans="1:10" x14ac:dyDescent="0.25">
      <c r="B145" t="s">
        <v>60</v>
      </c>
      <c r="C145" s="24" t="s">
        <v>61</v>
      </c>
      <c r="D145" t="s">
        <v>60</v>
      </c>
      <c r="E145" s="24" t="s">
        <v>61</v>
      </c>
      <c r="F145" s="22"/>
      <c r="H145" s="24" t="s">
        <v>62</v>
      </c>
      <c r="J145" s="24" t="s">
        <v>62</v>
      </c>
    </row>
    <row r="146" spans="1:10" x14ac:dyDescent="0.25">
      <c r="B146">
        <v>0.66400000000000003</v>
      </c>
      <c r="C146" s="24">
        <v>78.025851938895428</v>
      </c>
      <c r="D146">
        <v>0.623</v>
      </c>
      <c r="E146" s="24">
        <v>71.975573526984647</v>
      </c>
      <c r="F146" s="22"/>
      <c r="G146">
        <v>0.51300000000000001</v>
      </c>
      <c r="H146" s="24">
        <v>60.28202115158637</v>
      </c>
      <c r="I146">
        <v>0.41299999999999998</v>
      </c>
      <c r="J146" s="24">
        <v>47.714144248225779</v>
      </c>
    </row>
    <row r="147" spans="1:10" x14ac:dyDescent="0.25">
      <c r="B147">
        <v>1.292</v>
      </c>
      <c r="C147" s="24">
        <v>151.82138660399531</v>
      </c>
      <c r="D147">
        <v>0.97199999999999998</v>
      </c>
      <c r="E147" s="24">
        <v>112.29575837596963</v>
      </c>
      <c r="F147" s="22"/>
      <c r="G147">
        <v>0.56399999999999995</v>
      </c>
      <c r="H147" s="24">
        <v>66.274970622796701</v>
      </c>
      <c r="I147">
        <v>0.47199999999999998</v>
      </c>
      <c r="J147" s="24">
        <v>54.530450569400891</v>
      </c>
    </row>
    <row r="148" spans="1:10" x14ac:dyDescent="0.25">
      <c r="B148">
        <v>1.042</v>
      </c>
      <c r="C148" s="24">
        <v>122.44418331374854</v>
      </c>
      <c r="D148">
        <v>1.008</v>
      </c>
      <c r="E148" s="24">
        <v>116.45486053804258</v>
      </c>
      <c r="F148" s="22"/>
      <c r="G148">
        <v>0.68700000000000006</v>
      </c>
      <c r="H148" s="24">
        <v>80.728554641598123</v>
      </c>
      <c r="I148">
        <v>0.54600000000000004</v>
      </c>
      <c r="J148" s="24">
        <v>63.079716124773071</v>
      </c>
    </row>
    <row r="149" spans="1:10" x14ac:dyDescent="0.25">
      <c r="B149">
        <v>1.284</v>
      </c>
      <c r="C149" s="24">
        <v>150.8813160987074</v>
      </c>
      <c r="D149">
        <v>1.085</v>
      </c>
      <c r="E149" s="24">
        <v>125.35071794025417</v>
      </c>
      <c r="F149" s="22"/>
      <c r="G149">
        <v>0.58499999999999996</v>
      </c>
      <c r="H149" s="24">
        <v>68.742655699177433</v>
      </c>
      <c r="I149">
        <v>0.501</v>
      </c>
      <c r="J149" s="24">
        <v>57.880838422181881</v>
      </c>
    </row>
    <row r="150" spans="1:10" x14ac:dyDescent="0.25">
      <c r="B150">
        <v>0.48099999999999998</v>
      </c>
      <c r="C150" s="24">
        <v>56.521739130434781</v>
      </c>
      <c r="D150">
        <v>0.51700000000000002</v>
      </c>
      <c r="E150" s="24">
        <v>59.729328271992081</v>
      </c>
      <c r="F150" s="22"/>
      <c r="G150">
        <v>0.747</v>
      </c>
      <c r="H150" s="24">
        <v>87.779083431257348</v>
      </c>
      <c r="I150">
        <v>0.77500000000000002</v>
      </c>
      <c r="J150" s="24">
        <v>89.536227100181549</v>
      </c>
    </row>
    <row r="151" spans="1:10" x14ac:dyDescent="0.25">
      <c r="B151">
        <v>0.57899999999999996</v>
      </c>
      <c r="C151" s="24">
        <v>68.037602820211518</v>
      </c>
      <c r="D151">
        <v>0.625</v>
      </c>
      <c r="E151" s="24">
        <v>72.206634758210924</v>
      </c>
      <c r="F151" s="22"/>
      <c r="G151">
        <v>0.79300000000000004</v>
      </c>
      <c r="H151" s="24">
        <v>93.184488836662752</v>
      </c>
      <c r="I151">
        <v>0.755</v>
      </c>
      <c r="J151" s="24">
        <v>87.225614787918801</v>
      </c>
    </row>
    <row r="152" spans="1:10" x14ac:dyDescent="0.25">
      <c r="B152">
        <v>0.61499999999999999</v>
      </c>
      <c r="C152" s="24">
        <v>72.267920094007053</v>
      </c>
      <c r="D152">
        <v>1.2290000000000001</v>
      </c>
      <c r="E152" s="24">
        <v>141.98712658854598</v>
      </c>
      <c r="F152" s="22"/>
      <c r="H152" s="24"/>
      <c r="J152" s="24"/>
    </row>
    <row r="153" spans="1:10" x14ac:dyDescent="0.25">
      <c r="C153" s="24"/>
      <c r="E153" s="24"/>
      <c r="F153" s="22"/>
      <c r="H153" s="24"/>
      <c r="J153" s="24"/>
    </row>
    <row r="154" spans="1:10" x14ac:dyDescent="0.25">
      <c r="A154" t="s">
        <v>63</v>
      </c>
      <c r="B154">
        <v>0.85099999999999998</v>
      </c>
      <c r="C154" s="24">
        <v>100.00000000000001</v>
      </c>
      <c r="D154">
        <v>0.86557142857142855</v>
      </c>
      <c r="E154" s="24">
        <v>100</v>
      </c>
      <c r="F154" s="22"/>
      <c r="G154">
        <v>0.64816666666666667</v>
      </c>
      <c r="H154" s="24">
        <v>76.165295730513122</v>
      </c>
      <c r="I154">
        <v>0.57699999999999996</v>
      </c>
      <c r="J154" s="24">
        <v>66.661165208780332</v>
      </c>
    </row>
    <row r="155" spans="1:10" x14ac:dyDescent="0.25">
      <c r="A155" t="s">
        <v>64</v>
      </c>
      <c r="B155">
        <v>0.1309307341415954</v>
      </c>
      <c r="C155" s="24">
        <v>15.385515175275595</v>
      </c>
      <c r="D155">
        <v>0.10351670146886048</v>
      </c>
      <c r="E155" s="24">
        <v>11.959348246938843</v>
      </c>
      <c r="F155" s="22"/>
      <c r="G155">
        <v>4.5312556513374673E-2</v>
      </c>
      <c r="H155" s="24">
        <v>5.3246247371768316</v>
      </c>
      <c r="I155">
        <v>6.2060722952068173E-2</v>
      </c>
      <c r="J155" s="24">
        <v>7.1699135280487862</v>
      </c>
    </row>
    <row r="156" spans="1:10" x14ac:dyDescent="0.25">
      <c r="C156" s="24"/>
      <c r="E156" s="24"/>
      <c r="F156" s="22"/>
      <c r="H156" s="24"/>
      <c r="J156" s="24"/>
    </row>
    <row r="157" spans="1:10" x14ac:dyDescent="0.25">
      <c r="C157" s="24"/>
      <c r="E157" s="24"/>
      <c r="F157" s="22"/>
      <c r="H157" s="24"/>
      <c r="J157" s="24"/>
    </row>
    <row r="158" spans="1:10" x14ac:dyDescent="0.25">
      <c r="C158" s="24"/>
      <c r="E158" s="24"/>
      <c r="F158" s="22"/>
      <c r="H158" s="24"/>
      <c r="J158" s="24"/>
    </row>
    <row r="159" spans="1:10" x14ac:dyDescent="0.25">
      <c r="A159" t="s">
        <v>67</v>
      </c>
      <c r="B159" t="s">
        <v>84</v>
      </c>
      <c r="C159" s="24" t="s">
        <v>85</v>
      </c>
      <c r="D159" t="s">
        <v>86</v>
      </c>
      <c r="E159" s="24" t="s">
        <v>87</v>
      </c>
      <c r="F159" s="22"/>
      <c r="G159" t="s">
        <v>88</v>
      </c>
      <c r="H159" s="24" t="s">
        <v>89</v>
      </c>
      <c r="I159" t="s">
        <v>90</v>
      </c>
      <c r="J159" s="24" t="s">
        <v>91</v>
      </c>
    </row>
    <row r="160" spans="1:10" x14ac:dyDescent="0.25">
      <c r="B160" t="s">
        <v>60</v>
      </c>
      <c r="C160" s="24" t="s">
        <v>61</v>
      </c>
      <c r="D160" t="s">
        <v>60</v>
      </c>
      <c r="E160" s="24" t="s">
        <v>61</v>
      </c>
      <c r="F160" s="22"/>
      <c r="H160" s="24" t="s">
        <v>62</v>
      </c>
      <c r="J160" s="24" t="s">
        <v>62</v>
      </c>
    </row>
    <row r="161" spans="1:10" x14ac:dyDescent="0.25">
      <c r="B161">
        <v>0.47199999999999998</v>
      </c>
      <c r="C161" s="24">
        <v>82.373472949389168</v>
      </c>
      <c r="D161">
        <v>0.57999999999999996</v>
      </c>
      <c r="E161" s="24">
        <v>70.674248578391555</v>
      </c>
      <c r="F161" s="22"/>
      <c r="G161">
        <v>0.53100000000000003</v>
      </c>
      <c r="H161" s="24">
        <v>92.670157068062821</v>
      </c>
      <c r="I161">
        <v>0.437</v>
      </c>
      <c r="J161" s="24">
        <v>53.249390739236404</v>
      </c>
    </row>
    <row r="162" spans="1:10" x14ac:dyDescent="0.25">
      <c r="B162">
        <v>0.56799999999999995</v>
      </c>
      <c r="C162" s="24">
        <v>99.127399650959831</v>
      </c>
      <c r="D162">
        <v>1.099</v>
      </c>
      <c r="E162" s="24">
        <v>133.91551584077988</v>
      </c>
      <c r="F162" s="22"/>
      <c r="G162">
        <v>0.58499999999999996</v>
      </c>
      <c r="H162" s="24">
        <v>102.09424083769632</v>
      </c>
      <c r="I162">
        <v>0.81499999999999995</v>
      </c>
      <c r="J162" s="24">
        <v>99.309504467912276</v>
      </c>
    </row>
    <row r="163" spans="1:10" x14ac:dyDescent="0.25">
      <c r="B163">
        <v>0.67900000000000005</v>
      </c>
      <c r="C163" s="24">
        <v>118.49912739965094</v>
      </c>
      <c r="D163">
        <v>0.78300000000000003</v>
      </c>
      <c r="E163" s="24">
        <v>95.410235580828612</v>
      </c>
      <c r="F163" s="22"/>
      <c r="G163">
        <v>0.50700000000000001</v>
      </c>
      <c r="H163" s="24">
        <v>88.481675392670141</v>
      </c>
      <c r="I163">
        <v>0.54300000000000004</v>
      </c>
      <c r="J163" s="24">
        <v>66.165718927701064</v>
      </c>
    </row>
    <row r="164" spans="1:10" x14ac:dyDescent="0.25">
      <c r="C164" s="24"/>
      <c r="E164" s="24"/>
      <c r="F164" s="22"/>
      <c r="H164" s="24"/>
      <c r="J164" s="24"/>
    </row>
    <row r="165" spans="1:10" x14ac:dyDescent="0.25">
      <c r="A165" t="s">
        <v>63</v>
      </c>
      <c r="B165">
        <v>0.57300000000000006</v>
      </c>
      <c r="C165" s="24">
        <v>99.999999999999986</v>
      </c>
      <c r="D165">
        <v>0.82066666666666654</v>
      </c>
      <c r="E165" s="24">
        <v>100.00000000000001</v>
      </c>
      <c r="F165" s="22"/>
      <c r="G165">
        <v>0.54100000000000004</v>
      </c>
      <c r="H165" s="24">
        <v>94.415357766143089</v>
      </c>
      <c r="I165">
        <v>0.59833333333333327</v>
      </c>
      <c r="J165" s="24">
        <v>72.908204711616577</v>
      </c>
    </row>
    <row r="166" spans="1:10" x14ac:dyDescent="0.25">
      <c r="A166" t="s">
        <v>64</v>
      </c>
      <c r="B166">
        <v>5.9808026217222386E-2</v>
      </c>
      <c r="C166" s="24">
        <v>10.437700910510063</v>
      </c>
      <c r="D166">
        <v>0.15100147166317432</v>
      </c>
      <c r="E166" s="24">
        <v>18.399854386251949</v>
      </c>
      <c r="F166" s="22"/>
      <c r="G166">
        <v>2.3065125189341579E-2</v>
      </c>
      <c r="H166" s="24">
        <v>4.025327258174797</v>
      </c>
      <c r="I166">
        <v>0.11257195229916059</v>
      </c>
      <c r="J166" s="24">
        <v>13.717134723699482</v>
      </c>
    </row>
    <row r="167" spans="1:10" x14ac:dyDescent="0.25">
      <c r="C167" s="24"/>
      <c r="E167" s="24"/>
      <c r="F167" s="22"/>
      <c r="H167" s="24"/>
      <c r="J167" s="24"/>
    </row>
    <row r="168" spans="1:10" x14ac:dyDescent="0.25">
      <c r="C168" s="24"/>
      <c r="E168" s="24"/>
      <c r="F168" s="22"/>
      <c r="H168" s="24"/>
      <c r="J168" s="24"/>
    </row>
    <row r="169" spans="1:10" x14ac:dyDescent="0.25">
      <c r="C169" s="24"/>
      <c r="E169" s="24"/>
      <c r="F169" s="22"/>
      <c r="H169" s="24"/>
      <c r="J169" s="24"/>
    </row>
    <row r="170" spans="1:10" x14ac:dyDescent="0.25">
      <c r="A170" t="s">
        <v>68</v>
      </c>
      <c r="B170" t="s">
        <v>84</v>
      </c>
      <c r="C170" s="24" t="s">
        <v>85</v>
      </c>
      <c r="D170" t="s">
        <v>86</v>
      </c>
      <c r="E170" s="24" t="s">
        <v>87</v>
      </c>
      <c r="F170" s="22"/>
      <c r="G170" t="s">
        <v>88</v>
      </c>
      <c r="H170" s="24" t="s">
        <v>89</v>
      </c>
      <c r="I170" t="s">
        <v>90</v>
      </c>
      <c r="J170" s="24" t="s">
        <v>91</v>
      </c>
    </row>
    <row r="171" spans="1:10" x14ac:dyDescent="0.25">
      <c r="B171" t="s">
        <v>60</v>
      </c>
      <c r="C171" s="24" t="s">
        <v>61</v>
      </c>
      <c r="D171" t="s">
        <v>60</v>
      </c>
      <c r="E171" s="24" t="s">
        <v>61</v>
      </c>
      <c r="F171" s="22"/>
      <c r="H171" s="24" t="s">
        <v>62</v>
      </c>
      <c r="J171" s="24" t="s">
        <v>62</v>
      </c>
    </row>
    <row r="172" spans="1:10" x14ac:dyDescent="0.25">
      <c r="B172">
        <v>0.217</v>
      </c>
      <c r="C172" s="24">
        <v>81.989924433249371</v>
      </c>
      <c r="D172">
        <v>0.17899999999999999</v>
      </c>
      <c r="E172" s="24">
        <v>82.488479262672797</v>
      </c>
      <c r="F172" s="22"/>
      <c r="G172">
        <v>0.21</v>
      </c>
      <c r="H172" s="24">
        <v>79.345088161209063</v>
      </c>
      <c r="I172">
        <v>0.27600000000000002</v>
      </c>
      <c r="J172" s="24">
        <v>127.18894009216591</v>
      </c>
    </row>
    <row r="173" spans="1:10" x14ac:dyDescent="0.25">
      <c r="B173">
        <v>0.249</v>
      </c>
      <c r="C173" s="24">
        <v>94.080604534005033</v>
      </c>
      <c r="D173">
        <v>0.22700000000000001</v>
      </c>
      <c r="E173" s="24">
        <v>104.60829493087557</v>
      </c>
      <c r="F173" s="22"/>
      <c r="G173">
        <v>0.22800000000000001</v>
      </c>
      <c r="H173" s="24">
        <v>86.146095717884137</v>
      </c>
      <c r="I173">
        <v>0.26</v>
      </c>
      <c r="J173" s="24">
        <v>119.81566820276497</v>
      </c>
    </row>
    <row r="174" spans="1:10" x14ac:dyDescent="0.25">
      <c r="B174">
        <v>0.32800000000000001</v>
      </c>
      <c r="C174" s="24">
        <v>123.9294710327456</v>
      </c>
      <c r="D174">
        <v>0.245</v>
      </c>
      <c r="E174" s="24">
        <v>112.9032258064516</v>
      </c>
      <c r="F174" s="22"/>
      <c r="G174">
        <v>0.25900000000000001</v>
      </c>
      <c r="H174" s="24">
        <v>97.858942065491192</v>
      </c>
      <c r="I174">
        <v>0.26800000000000002</v>
      </c>
      <c r="J174" s="24">
        <v>123.50230414746544</v>
      </c>
    </row>
    <row r="175" spans="1:10" x14ac:dyDescent="0.25">
      <c r="C175" s="24"/>
      <c r="E175" s="24"/>
      <c r="F175" s="22"/>
      <c r="H175" s="24"/>
      <c r="J175" s="24"/>
    </row>
    <row r="176" spans="1:10" x14ac:dyDescent="0.25">
      <c r="A176" t="s">
        <v>63</v>
      </c>
      <c r="B176">
        <v>0.26466666666666666</v>
      </c>
      <c r="C176" s="24">
        <v>100</v>
      </c>
      <c r="D176">
        <v>0.217</v>
      </c>
      <c r="E176" s="24">
        <v>99.999999999999986</v>
      </c>
      <c r="F176" s="22"/>
      <c r="G176">
        <v>0.23233333333333336</v>
      </c>
      <c r="H176" s="24">
        <v>87.783375314861473</v>
      </c>
      <c r="I176">
        <v>0.26800000000000002</v>
      </c>
      <c r="J176" s="24">
        <v>123.50230414746544</v>
      </c>
    </row>
    <row r="177" spans="1:10" x14ac:dyDescent="0.25">
      <c r="A177" t="s">
        <v>64</v>
      </c>
      <c r="B177">
        <v>3.2986529237115939E-2</v>
      </c>
      <c r="C177" s="24">
        <v>12.463424145006078</v>
      </c>
      <c r="D177">
        <v>1.9697715603592198E-2</v>
      </c>
      <c r="E177" s="24">
        <v>9.0772882965862927</v>
      </c>
      <c r="F177" s="22"/>
      <c r="G177">
        <v>1.4310058622443793E-2</v>
      </c>
      <c r="H177" s="24">
        <v>5.4068231570946343</v>
      </c>
      <c r="I177">
        <v>4.6188021535170107E-3</v>
      </c>
      <c r="J177" s="24">
        <v>2.1284802550769668</v>
      </c>
    </row>
    <row r="178" spans="1:10" x14ac:dyDescent="0.25">
      <c r="C178" s="24"/>
      <c r="E178" s="24"/>
      <c r="F178" s="22"/>
      <c r="H178" s="24"/>
      <c r="J178" s="24"/>
    </row>
    <row r="179" spans="1:10" x14ac:dyDescent="0.25">
      <c r="C179" s="24"/>
      <c r="E179" s="24"/>
      <c r="F179" s="22"/>
      <c r="H179" s="24"/>
      <c r="J179" s="24"/>
    </row>
    <row r="180" spans="1:10" x14ac:dyDescent="0.25">
      <c r="C180" s="24"/>
      <c r="E180" s="24"/>
      <c r="F180" s="22"/>
      <c r="H180" s="24"/>
      <c r="J180" s="24"/>
    </row>
    <row r="181" spans="1:10" x14ac:dyDescent="0.25">
      <c r="A181" t="s">
        <v>69</v>
      </c>
      <c r="B181" t="s">
        <v>84</v>
      </c>
      <c r="C181" s="24" t="s">
        <v>85</v>
      </c>
      <c r="D181" t="s">
        <v>86</v>
      </c>
      <c r="E181" s="24" t="s">
        <v>87</v>
      </c>
      <c r="F181" s="22"/>
      <c r="G181" t="s">
        <v>88</v>
      </c>
      <c r="H181" s="24" t="s">
        <v>89</v>
      </c>
      <c r="I181" t="s">
        <v>90</v>
      </c>
      <c r="J181" s="24" t="s">
        <v>91</v>
      </c>
    </row>
    <row r="182" spans="1:10" x14ac:dyDescent="0.25">
      <c r="B182" t="s">
        <v>60</v>
      </c>
      <c r="C182" s="24" t="s">
        <v>61</v>
      </c>
      <c r="D182" t="s">
        <v>60</v>
      </c>
      <c r="E182" s="24" t="s">
        <v>61</v>
      </c>
      <c r="F182" s="22"/>
      <c r="H182" s="24" t="s">
        <v>62</v>
      </c>
      <c r="J182" s="24" t="s">
        <v>62</v>
      </c>
    </row>
    <row r="183" spans="1:10" x14ac:dyDescent="0.25">
      <c r="B183">
        <v>0.34399999999999997</v>
      </c>
      <c r="C183" s="24">
        <v>78.300455235204836</v>
      </c>
      <c r="D183">
        <v>0.46800000000000003</v>
      </c>
      <c r="E183" s="24">
        <v>80.274442538593476</v>
      </c>
      <c r="F183" s="22"/>
      <c r="G183">
        <v>0.38400000000000001</v>
      </c>
      <c r="H183" s="24">
        <v>87.405159332321688</v>
      </c>
      <c r="I183">
        <v>0.378</v>
      </c>
      <c r="J183" s="24">
        <v>64.837049742710107</v>
      </c>
    </row>
    <row r="184" spans="1:10" x14ac:dyDescent="0.25">
      <c r="B184">
        <v>0.46800000000000003</v>
      </c>
      <c r="C184" s="24">
        <v>106.52503793626707</v>
      </c>
      <c r="D184">
        <v>0.73299999999999998</v>
      </c>
      <c r="E184" s="24">
        <v>125.72898799313892</v>
      </c>
      <c r="F184" s="22"/>
      <c r="G184">
        <v>0.41699999999999998</v>
      </c>
      <c r="H184" s="24">
        <v>94.916540212443081</v>
      </c>
      <c r="I184">
        <v>0.36099999999999999</v>
      </c>
      <c r="J184" s="24">
        <v>61.921097770154368</v>
      </c>
    </row>
    <row r="185" spans="1:10" x14ac:dyDescent="0.25">
      <c r="B185">
        <v>0.50600000000000001</v>
      </c>
      <c r="C185" s="24">
        <v>115.17450682852807</v>
      </c>
      <c r="D185">
        <v>0.54800000000000004</v>
      </c>
      <c r="E185" s="24">
        <v>93.99656946826758</v>
      </c>
      <c r="F185" s="22"/>
      <c r="G185">
        <v>0.36799999999999999</v>
      </c>
      <c r="H185" s="24">
        <v>83.763277693474947</v>
      </c>
      <c r="I185">
        <v>0.48499999999999999</v>
      </c>
      <c r="J185" s="24">
        <v>83.190394511149222</v>
      </c>
    </row>
    <row r="186" spans="1:10" x14ac:dyDescent="0.25">
      <c r="C186" s="24"/>
      <c r="E186" s="24"/>
      <c r="F186" s="22"/>
      <c r="H186" s="24"/>
      <c r="J186" s="24"/>
    </row>
    <row r="187" spans="1:10" x14ac:dyDescent="0.25">
      <c r="A187" t="s">
        <v>63</v>
      </c>
      <c r="B187">
        <v>0.43933333333333335</v>
      </c>
      <c r="C187" s="24">
        <v>100</v>
      </c>
      <c r="D187">
        <v>0.58300000000000007</v>
      </c>
      <c r="E187" s="24">
        <v>100</v>
      </c>
      <c r="F187" s="22"/>
      <c r="G187">
        <v>0.38966666666666666</v>
      </c>
      <c r="H187" s="24">
        <v>88.694992412746572</v>
      </c>
      <c r="I187">
        <v>0.40799999999999997</v>
      </c>
      <c r="J187" s="24">
        <v>69.982847341337902</v>
      </c>
    </row>
    <row r="188" spans="1:10" x14ac:dyDescent="0.25">
      <c r="A188" t="s">
        <v>64</v>
      </c>
      <c r="B188">
        <v>4.8912620502733629E-2</v>
      </c>
      <c r="C188" s="24">
        <v>11.133373407298977</v>
      </c>
      <c r="D188">
        <v>7.8475049113290396E-2</v>
      </c>
      <c r="E188" s="24">
        <v>13.4605573093122</v>
      </c>
      <c r="F188" s="22"/>
      <c r="G188">
        <v>1.442605667225493E-2</v>
      </c>
      <c r="H188" s="24">
        <v>3.2836244322279819</v>
      </c>
      <c r="I188">
        <v>3.8811510320178745E-2</v>
      </c>
      <c r="J188" s="24">
        <v>6.6572058868230508</v>
      </c>
    </row>
    <row r="189" spans="1:10" x14ac:dyDescent="0.25">
      <c r="C189" s="24"/>
      <c r="E189" s="24"/>
      <c r="F189" s="22"/>
      <c r="H189" s="24"/>
      <c r="J189" s="24"/>
    </row>
    <row r="190" spans="1:10" x14ac:dyDescent="0.25">
      <c r="C190" s="24"/>
      <c r="E190" s="24"/>
      <c r="F190" s="22"/>
      <c r="H190" s="24"/>
      <c r="J190" s="24"/>
    </row>
    <row r="191" spans="1:10" x14ac:dyDescent="0.25">
      <c r="C191" s="24"/>
      <c r="E191" s="24"/>
      <c r="F191" s="22"/>
      <c r="H191" s="24"/>
      <c r="J191" s="24"/>
    </row>
    <row r="192" spans="1:10" x14ac:dyDescent="0.25">
      <c r="A192" t="s">
        <v>70</v>
      </c>
      <c r="B192" t="s">
        <v>84</v>
      </c>
      <c r="C192" s="24" t="s">
        <v>85</v>
      </c>
      <c r="D192" t="s">
        <v>86</v>
      </c>
      <c r="E192" s="24" t="s">
        <v>87</v>
      </c>
      <c r="F192" s="22"/>
      <c r="G192" t="s">
        <v>88</v>
      </c>
      <c r="H192" s="24" t="s">
        <v>89</v>
      </c>
      <c r="I192" t="s">
        <v>90</v>
      </c>
      <c r="J192" s="24" t="s">
        <v>91</v>
      </c>
    </row>
    <row r="193" spans="1:10" x14ac:dyDescent="0.25">
      <c r="B193" t="s">
        <v>60</v>
      </c>
      <c r="C193" s="24" t="s">
        <v>61</v>
      </c>
      <c r="D193" t="s">
        <v>60</v>
      </c>
      <c r="E193" s="24" t="s">
        <v>61</v>
      </c>
      <c r="F193" s="22"/>
      <c r="H193" s="24" t="s">
        <v>62</v>
      </c>
      <c r="J193" s="24" t="s">
        <v>62</v>
      </c>
    </row>
    <row r="194" spans="1:10" x14ac:dyDescent="0.25">
      <c r="B194">
        <v>0.45300000000000001</v>
      </c>
      <c r="C194" s="24">
        <v>87.564432989690729</v>
      </c>
      <c r="D194">
        <v>0.54900000000000004</v>
      </c>
      <c r="E194" s="24">
        <v>70.384615384615401</v>
      </c>
      <c r="F194" s="22"/>
      <c r="G194">
        <v>0.48099999999999998</v>
      </c>
      <c r="H194" s="24">
        <v>92.976804123711347</v>
      </c>
      <c r="I194">
        <v>0.38300000000000001</v>
      </c>
      <c r="J194" s="24">
        <v>49.102564102564116</v>
      </c>
    </row>
    <row r="195" spans="1:10" x14ac:dyDescent="0.25">
      <c r="B195">
        <v>0.56799999999999995</v>
      </c>
      <c r="C195" s="24">
        <v>109.79381443298969</v>
      </c>
      <c r="D195">
        <v>0.96299999999999997</v>
      </c>
      <c r="E195" s="24">
        <v>123.46153846153848</v>
      </c>
      <c r="F195" s="22"/>
      <c r="G195">
        <v>0.55700000000000005</v>
      </c>
      <c r="H195" s="24">
        <v>107.66752577319589</v>
      </c>
      <c r="I195">
        <v>0.94299999999999995</v>
      </c>
      <c r="J195" s="24">
        <v>120.89743589743591</v>
      </c>
    </row>
    <row r="196" spans="1:10" x14ac:dyDescent="0.25">
      <c r="B196">
        <v>0.53100000000000003</v>
      </c>
      <c r="C196" s="24">
        <v>102.64175257731961</v>
      </c>
      <c r="D196">
        <v>0.82799999999999996</v>
      </c>
      <c r="E196" s="24">
        <v>106.15384615384617</v>
      </c>
      <c r="F196" s="22"/>
      <c r="G196">
        <v>0.74399999999999999</v>
      </c>
      <c r="H196" s="24">
        <v>143.81443298969074</v>
      </c>
      <c r="I196">
        <v>0.97299999999999998</v>
      </c>
      <c r="J196" s="24">
        <v>124.74358974358977</v>
      </c>
    </row>
    <row r="197" spans="1:10" x14ac:dyDescent="0.25">
      <c r="C197" s="24"/>
      <c r="E197" s="24"/>
      <c r="F197" s="22"/>
      <c r="H197" s="24"/>
      <c r="J197" s="24"/>
    </row>
    <row r="198" spans="1:10" x14ac:dyDescent="0.25">
      <c r="A198" t="s">
        <v>63</v>
      </c>
      <c r="B198">
        <v>0.51733333333333331</v>
      </c>
      <c r="C198" s="24">
        <v>100</v>
      </c>
      <c r="D198">
        <v>0.77999999999999992</v>
      </c>
      <c r="E198" s="24">
        <v>100.00000000000001</v>
      </c>
      <c r="F198" s="22"/>
      <c r="G198">
        <v>0.59399999999999997</v>
      </c>
      <c r="H198" s="24">
        <v>114.81958762886599</v>
      </c>
      <c r="I198">
        <v>0.76633333333333331</v>
      </c>
      <c r="J198" s="24">
        <v>98.247863247863265</v>
      </c>
    </row>
    <row r="199" spans="1:10" x14ac:dyDescent="0.25">
      <c r="A199" t="s">
        <v>64</v>
      </c>
      <c r="B199">
        <v>3.389362444144587E-2</v>
      </c>
      <c r="C199" s="24">
        <v>6.5516026626506205</v>
      </c>
      <c r="D199">
        <v>0.1218974979234604</v>
      </c>
      <c r="E199" s="24">
        <v>15.627884349161583</v>
      </c>
      <c r="F199" s="22"/>
      <c r="G199">
        <v>7.8143031252526696E-2</v>
      </c>
      <c r="H199" s="24">
        <v>15.104967381287352</v>
      </c>
      <c r="I199">
        <v>0.19186221908210885</v>
      </c>
      <c r="J199" s="24">
        <v>24.597720395142154</v>
      </c>
    </row>
    <row r="200" spans="1:10" x14ac:dyDescent="0.25">
      <c r="C200" s="24"/>
      <c r="E200" s="24"/>
      <c r="F200" s="22"/>
      <c r="H200" s="24"/>
      <c r="J200" s="24"/>
    </row>
    <row r="201" spans="1:10" x14ac:dyDescent="0.25">
      <c r="C201" s="24"/>
      <c r="E201" s="24"/>
      <c r="F201" s="22"/>
      <c r="H201" s="24"/>
      <c r="J201" s="24"/>
    </row>
    <row r="202" spans="1:10" x14ac:dyDescent="0.25">
      <c r="C202" s="24"/>
      <c r="E202" s="24"/>
      <c r="F202" s="22"/>
      <c r="H202" s="24"/>
      <c r="J202" s="24"/>
    </row>
    <row r="203" spans="1:10" x14ac:dyDescent="0.25">
      <c r="A203" t="s">
        <v>71</v>
      </c>
      <c r="B203" t="s">
        <v>84</v>
      </c>
      <c r="C203" s="24" t="s">
        <v>85</v>
      </c>
      <c r="D203" t="s">
        <v>86</v>
      </c>
      <c r="E203" s="24" t="s">
        <v>87</v>
      </c>
      <c r="F203" s="22"/>
      <c r="G203" t="s">
        <v>88</v>
      </c>
      <c r="H203" s="24" t="s">
        <v>89</v>
      </c>
      <c r="I203" t="s">
        <v>90</v>
      </c>
      <c r="J203" s="24" t="s">
        <v>91</v>
      </c>
    </row>
    <row r="204" spans="1:10" x14ac:dyDescent="0.25">
      <c r="B204" t="s">
        <v>60</v>
      </c>
      <c r="C204" s="24" t="s">
        <v>61</v>
      </c>
      <c r="D204" t="s">
        <v>60</v>
      </c>
      <c r="E204" s="24" t="s">
        <v>61</v>
      </c>
      <c r="F204" s="22"/>
      <c r="H204" s="24" t="s">
        <v>62</v>
      </c>
      <c r="J204" s="24" t="s">
        <v>62</v>
      </c>
    </row>
    <row r="205" spans="1:10" x14ac:dyDescent="0.25">
      <c r="B205">
        <v>0.40400000000000003</v>
      </c>
      <c r="C205" s="24">
        <v>88.531775018261513</v>
      </c>
      <c r="D205">
        <v>0.35599999999999998</v>
      </c>
      <c r="E205" s="24">
        <v>83.307332293291722</v>
      </c>
      <c r="F205" s="22"/>
      <c r="G205">
        <v>0.48099999999999998</v>
      </c>
      <c r="H205" s="24">
        <v>105.4054054054054</v>
      </c>
      <c r="I205">
        <v>0.59299999999999997</v>
      </c>
      <c r="J205" s="24">
        <v>138.76755070202807</v>
      </c>
    </row>
    <row r="206" spans="1:10" x14ac:dyDescent="0.25">
      <c r="B206">
        <v>0.42899999999999999</v>
      </c>
      <c r="C206" s="24">
        <v>94.010226442658876</v>
      </c>
      <c r="D206">
        <v>0.35299999999999998</v>
      </c>
      <c r="E206" s="24">
        <v>82.605304212168477</v>
      </c>
      <c r="F206" s="22"/>
      <c r="G206">
        <v>0.58699999999999997</v>
      </c>
      <c r="H206" s="24">
        <v>128.63403944485026</v>
      </c>
      <c r="I206">
        <v>0.53900000000000003</v>
      </c>
      <c r="J206" s="24">
        <v>126.13104524180967</v>
      </c>
    </row>
    <row r="207" spans="1:10" x14ac:dyDescent="0.25">
      <c r="B207">
        <v>0.53600000000000003</v>
      </c>
      <c r="C207" s="24">
        <v>117.45799853907963</v>
      </c>
      <c r="D207">
        <v>0.57299999999999995</v>
      </c>
      <c r="E207" s="24">
        <v>134.08736349453977</v>
      </c>
      <c r="F207" s="22"/>
      <c r="G207">
        <v>0.54600000000000004</v>
      </c>
      <c r="H207" s="24">
        <v>119.64937910883857</v>
      </c>
      <c r="I207">
        <v>0.54700000000000004</v>
      </c>
      <c r="J207" s="24">
        <v>128.00312012480501</v>
      </c>
    </row>
    <row r="208" spans="1:10" x14ac:dyDescent="0.25">
      <c r="C208" s="24"/>
      <c r="E208" s="24"/>
      <c r="F208" s="22"/>
      <c r="H208" s="24"/>
      <c r="J208" s="24"/>
    </row>
    <row r="209" spans="1:19" x14ac:dyDescent="0.25">
      <c r="A209" t="s">
        <v>63</v>
      </c>
      <c r="B209">
        <v>0.45633333333333331</v>
      </c>
      <c r="C209" s="24">
        <v>100</v>
      </c>
      <c r="D209">
        <v>0.42733333333333334</v>
      </c>
      <c r="E209" s="24">
        <v>100</v>
      </c>
      <c r="F209" s="22"/>
      <c r="G209">
        <v>0.53800000000000003</v>
      </c>
      <c r="H209" s="24">
        <v>117.89627465303141</v>
      </c>
      <c r="I209">
        <v>0.55966666666666676</v>
      </c>
      <c r="J209" s="24">
        <v>130.96723868954757</v>
      </c>
    </row>
    <row r="210" spans="1:19" x14ac:dyDescent="0.25">
      <c r="A210" t="s">
        <v>64</v>
      </c>
      <c r="B210">
        <v>4.0481820336761093E-2</v>
      </c>
      <c r="C210" s="24">
        <v>8.871107451445047</v>
      </c>
      <c r="D210">
        <v>7.2838481892777238E-2</v>
      </c>
      <c r="E210" s="24">
        <v>17.044886558372195</v>
      </c>
      <c r="F210" s="22"/>
      <c r="G210">
        <v>3.0859898466024369E-2</v>
      </c>
      <c r="H210" s="24">
        <v>6.7625781883179794</v>
      </c>
      <c r="I210">
        <v>1.6825905952165262E-2</v>
      </c>
      <c r="J210" s="24">
        <v>3.9374194895862558</v>
      </c>
    </row>
    <row r="211" spans="1:19" x14ac:dyDescent="0.25">
      <c r="C211" s="24"/>
      <c r="E211" s="24"/>
      <c r="F211" s="22"/>
      <c r="H211" s="24"/>
      <c r="J211" s="24"/>
    </row>
    <row r="212" spans="1:19" x14ac:dyDescent="0.25">
      <c r="C212" s="24"/>
      <c r="E212" s="24"/>
      <c r="F212" s="22"/>
      <c r="H212" s="24"/>
      <c r="J212" s="24"/>
    </row>
    <row r="213" spans="1:19" x14ac:dyDescent="0.25">
      <c r="C213" s="24"/>
      <c r="E213" s="24"/>
      <c r="F213" s="22"/>
      <c r="H213" s="24"/>
      <c r="J213" s="24"/>
    </row>
    <row r="214" spans="1:19" x14ac:dyDescent="0.25">
      <c r="A214" t="s">
        <v>72</v>
      </c>
      <c r="B214" t="s">
        <v>84</v>
      </c>
      <c r="C214" s="24" t="s">
        <v>85</v>
      </c>
      <c r="D214" t="s">
        <v>86</v>
      </c>
      <c r="E214" s="24" t="s">
        <v>87</v>
      </c>
      <c r="F214" s="22"/>
      <c r="G214" t="s">
        <v>88</v>
      </c>
      <c r="H214" s="24" t="s">
        <v>89</v>
      </c>
      <c r="I214" t="s">
        <v>90</v>
      </c>
      <c r="J214" s="24" t="s">
        <v>91</v>
      </c>
    </row>
    <row r="215" spans="1:19" x14ac:dyDescent="0.25">
      <c r="B215" t="s">
        <v>60</v>
      </c>
      <c r="C215" s="24" t="s">
        <v>61</v>
      </c>
      <c r="D215" t="s">
        <v>60</v>
      </c>
      <c r="E215" s="24" t="s">
        <v>61</v>
      </c>
      <c r="F215" s="22"/>
      <c r="H215" s="24" t="s">
        <v>62</v>
      </c>
      <c r="J215" s="24" t="s">
        <v>62</v>
      </c>
    </row>
    <row r="216" spans="1:19" x14ac:dyDescent="0.25">
      <c r="B216">
        <v>0.46899999999999997</v>
      </c>
      <c r="C216" s="24">
        <v>98.94514767932489</v>
      </c>
      <c r="D216">
        <v>0.38500000000000001</v>
      </c>
      <c r="E216" s="24">
        <v>100.60975609756096</v>
      </c>
      <c r="F216" s="22"/>
      <c r="G216">
        <v>0.52700000000000002</v>
      </c>
      <c r="H216" s="24">
        <v>111.18143459915612</v>
      </c>
      <c r="I216">
        <v>0.52700000000000002</v>
      </c>
      <c r="J216" s="24">
        <v>137.7177700348432</v>
      </c>
    </row>
    <row r="217" spans="1:19" x14ac:dyDescent="0.25">
      <c r="B217">
        <v>0.47399999999999998</v>
      </c>
      <c r="C217" s="24">
        <v>100</v>
      </c>
      <c r="D217">
        <v>0.38700000000000001</v>
      </c>
      <c r="E217" s="24">
        <v>101.13240418118465</v>
      </c>
      <c r="F217" s="22"/>
      <c r="G217">
        <v>0.53</v>
      </c>
      <c r="H217" s="24">
        <v>111.8143459915612</v>
      </c>
      <c r="I217">
        <v>0.38500000000000001</v>
      </c>
      <c r="J217" s="24">
        <v>100.60975609756096</v>
      </c>
    </row>
    <row r="218" spans="1:19" x14ac:dyDescent="0.25">
      <c r="B218">
        <v>0.47899999999999998</v>
      </c>
      <c r="C218" s="24">
        <v>101.05485232067511</v>
      </c>
      <c r="D218">
        <v>0.376</v>
      </c>
      <c r="E218" s="24">
        <v>98.257839721254342</v>
      </c>
      <c r="F218" s="22"/>
      <c r="G218">
        <v>0.54100000000000004</v>
      </c>
      <c r="H218" s="24">
        <v>114.13502109704642</v>
      </c>
      <c r="I218">
        <v>0.42699999999999999</v>
      </c>
      <c r="J218" s="24">
        <v>111.58536585365852</v>
      </c>
    </row>
    <row r="219" spans="1:19" x14ac:dyDescent="0.25">
      <c r="C219" s="24"/>
      <c r="E219" s="24"/>
      <c r="F219" s="22"/>
      <c r="H219" s="24"/>
      <c r="J219" s="24"/>
    </row>
    <row r="220" spans="1:19" x14ac:dyDescent="0.25">
      <c r="A220" t="s">
        <v>63</v>
      </c>
      <c r="B220">
        <v>0.47399999999999998</v>
      </c>
      <c r="C220" s="24">
        <v>100</v>
      </c>
      <c r="D220">
        <v>0.38266666666666671</v>
      </c>
      <c r="E220" s="24">
        <v>99.999999999999986</v>
      </c>
      <c r="F220" s="22"/>
      <c r="G220">
        <v>0.53266666666666662</v>
      </c>
      <c r="H220" s="24">
        <v>112.37693389592124</v>
      </c>
      <c r="I220">
        <v>0.4463333333333333</v>
      </c>
      <c r="J220" s="24">
        <v>116.6376306620209</v>
      </c>
    </row>
    <row r="221" spans="1:19" x14ac:dyDescent="0.25">
      <c r="A221" t="s">
        <v>64</v>
      </c>
      <c r="B221">
        <v>2.8867513459481316E-3</v>
      </c>
      <c r="C221" s="24">
        <v>0.60901927129707623</v>
      </c>
      <c r="D221">
        <v>3.3829638550307429E-3</v>
      </c>
      <c r="E221" s="24">
        <v>0.88404978790001876</v>
      </c>
      <c r="F221" s="22"/>
      <c r="G221">
        <v>4.2557151116012389E-3</v>
      </c>
      <c r="H221" s="24">
        <v>0.89783019232093553</v>
      </c>
      <c r="I221">
        <v>4.2116241258898943E-2</v>
      </c>
      <c r="J221" s="24">
        <v>11.005986391698308</v>
      </c>
    </row>
    <row r="222" spans="1:19" x14ac:dyDescent="0.25">
      <c r="C222" s="24"/>
      <c r="E222" s="24"/>
      <c r="F222" s="22"/>
      <c r="H222" s="24"/>
      <c r="J222" s="24"/>
    </row>
    <row r="223" spans="1:19" x14ac:dyDescent="0.25">
      <c r="A223" s="22"/>
      <c r="B223" s="22"/>
      <c r="C223" s="24"/>
      <c r="D223" s="22"/>
      <c r="E223" s="24"/>
      <c r="F223" s="22"/>
      <c r="G223" s="22"/>
      <c r="H223" s="24"/>
      <c r="I223" s="22"/>
      <c r="J223" s="24"/>
      <c r="K223" s="22"/>
      <c r="L223" s="22"/>
      <c r="M223" s="22"/>
      <c r="N223" s="22"/>
      <c r="O223" s="22"/>
      <c r="P223" s="22"/>
      <c r="Q223" s="22"/>
      <c r="R223" s="22"/>
      <c r="S223" s="22"/>
    </row>
    <row r="224" spans="1:19" x14ac:dyDescent="0.25">
      <c r="C224" s="24"/>
      <c r="E224" s="24"/>
      <c r="F224" s="22"/>
      <c r="H224" s="24"/>
      <c r="J224" s="24"/>
    </row>
    <row r="225" spans="1:10" ht="18.75" x14ac:dyDescent="0.3">
      <c r="A225" s="15" t="s">
        <v>92</v>
      </c>
      <c r="C225" s="24"/>
      <c r="E225" s="24"/>
      <c r="F225" s="22"/>
      <c r="H225" s="24"/>
      <c r="J225" s="24"/>
    </row>
    <row r="226" spans="1:10" x14ac:dyDescent="0.25">
      <c r="C226" s="24"/>
      <c r="E226" s="24"/>
      <c r="F226" s="22"/>
      <c r="H226" s="24"/>
      <c r="J226" s="24"/>
    </row>
    <row r="227" spans="1:10" x14ac:dyDescent="0.25">
      <c r="A227" t="s">
        <v>51</v>
      </c>
      <c r="B227" t="s">
        <v>93</v>
      </c>
      <c r="C227" s="24" t="s">
        <v>94</v>
      </c>
      <c r="D227" t="s">
        <v>95</v>
      </c>
      <c r="E227" s="24" t="s">
        <v>96</v>
      </c>
      <c r="F227" s="22"/>
      <c r="G227" t="s">
        <v>97</v>
      </c>
      <c r="H227" s="24" t="s">
        <v>98</v>
      </c>
      <c r="I227" t="s">
        <v>99</v>
      </c>
      <c r="J227" s="24" t="s">
        <v>100</v>
      </c>
    </row>
    <row r="228" spans="1:10" x14ac:dyDescent="0.25">
      <c r="B228" t="s">
        <v>60</v>
      </c>
      <c r="C228" s="24" t="s">
        <v>61</v>
      </c>
      <c r="D228" t="s">
        <v>60</v>
      </c>
      <c r="E228" s="24" t="s">
        <v>61</v>
      </c>
      <c r="F228" s="22"/>
      <c r="H228" s="24" t="s">
        <v>62</v>
      </c>
      <c r="J228" s="24" t="s">
        <v>62</v>
      </c>
    </row>
    <row r="229" spans="1:10" x14ac:dyDescent="0.25">
      <c r="B229">
        <v>0.50600000000000001</v>
      </c>
      <c r="C229" s="24">
        <v>89.294117647058812</v>
      </c>
      <c r="D229">
        <v>0.97199999999999998</v>
      </c>
      <c r="E229" s="24">
        <v>90.250696378830085</v>
      </c>
      <c r="F229" s="22"/>
      <c r="G229">
        <v>0.52400000000000002</v>
      </c>
      <c r="H229" s="24">
        <v>92.470588235294102</v>
      </c>
      <c r="I229">
        <v>0.50700000000000001</v>
      </c>
      <c r="J229" s="24">
        <v>47.075208913649028</v>
      </c>
    </row>
    <row r="230" spans="1:10" x14ac:dyDescent="0.25">
      <c r="B230">
        <v>0.505</v>
      </c>
      <c r="C230" s="24">
        <v>89.117647058823522</v>
      </c>
      <c r="D230">
        <v>1.046</v>
      </c>
      <c r="E230" s="24">
        <v>97.121634168987939</v>
      </c>
      <c r="F230" s="22"/>
      <c r="G230">
        <v>0.52</v>
      </c>
      <c r="H230" s="24">
        <v>91.764705882352928</v>
      </c>
      <c r="I230">
        <v>0.46400000000000002</v>
      </c>
      <c r="J230" s="24">
        <v>43.082636954503251</v>
      </c>
    </row>
    <row r="231" spans="1:10" x14ac:dyDescent="0.25">
      <c r="B231">
        <v>0.68899999999999995</v>
      </c>
      <c r="C231" s="24">
        <v>121.58823529411762</v>
      </c>
      <c r="D231">
        <v>1.2130000000000001</v>
      </c>
      <c r="E231" s="24">
        <v>112.62766945218199</v>
      </c>
      <c r="F231" s="22"/>
      <c r="G231">
        <v>0.84399999999999997</v>
      </c>
      <c r="H231" s="24">
        <v>148.9411764705882</v>
      </c>
      <c r="I231">
        <v>0.39500000000000002</v>
      </c>
      <c r="J231" s="24">
        <v>36.675951717734449</v>
      </c>
    </row>
    <row r="232" spans="1:10" x14ac:dyDescent="0.25">
      <c r="C232" s="24"/>
      <c r="E232" s="24"/>
      <c r="F232" s="22"/>
      <c r="H232" s="24"/>
      <c r="J232" s="24"/>
    </row>
    <row r="233" spans="1:10" x14ac:dyDescent="0.25">
      <c r="A233" t="s">
        <v>63</v>
      </c>
      <c r="B233">
        <v>0.56666666666666676</v>
      </c>
      <c r="C233" s="24">
        <v>99.999999999999986</v>
      </c>
      <c r="D233">
        <v>1.077</v>
      </c>
      <c r="E233" s="24">
        <v>100</v>
      </c>
      <c r="F233" s="22"/>
      <c r="G233">
        <v>0.6293333333333333</v>
      </c>
      <c r="H233" s="24">
        <v>111.05882352941175</v>
      </c>
      <c r="I233">
        <v>0.45533333333333337</v>
      </c>
      <c r="J233" s="24">
        <v>42.277932528628909</v>
      </c>
    </row>
    <row r="234" spans="1:10" x14ac:dyDescent="0.25">
      <c r="A234" t="s">
        <v>64</v>
      </c>
      <c r="B234">
        <v>6.1167347861783322E-2</v>
      </c>
      <c r="C234" s="24">
        <v>10.79423785796182</v>
      </c>
      <c r="D234">
        <v>7.127645707618567E-2</v>
      </c>
      <c r="E234" s="24">
        <v>6.6180554388287502</v>
      </c>
      <c r="F234" s="22"/>
      <c r="G234">
        <v>0.10733954433375342</v>
      </c>
      <c r="H234" s="24">
        <v>18.942272529485873</v>
      </c>
      <c r="I234">
        <v>3.2620715980969807E-2</v>
      </c>
      <c r="J234" s="24">
        <v>3.0288501375088281</v>
      </c>
    </row>
    <row r="235" spans="1:10" x14ac:dyDescent="0.25">
      <c r="C235" s="24"/>
      <c r="E235" s="24"/>
      <c r="F235" s="22"/>
      <c r="H235" s="24"/>
      <c r="J235" s="24"/>
    </row>
    <row r="236" spans="1:10" x14ac:dyDescent="0.25">
      <c r="C236" s="24"/>
      <c r="E236" s="24"/>
      <c r="F236" s="22"/>
      <c r="H236" s="24"/>
      <c r="J236" s="24"/>
    </row>
    <row r="237" spans="1:10" x14ac:dyDescent="0.25">
      <c r="C237" s="24"/>
      <c r="E237" s="24"/>
      <c r="F237" s="22"/>
      <c r="H237" s="24"/>
      <c r="J237" s="24"/>
    </row>
    <row r="238" spans="1:10" x14ac:dyDescent="0.25">
      <c r="A238" t="s">
        <v>65</v>
      </c>
      <c r="B238" t="s">
        <v>93</v>
      </c>
      <c r="C238" s="24" t="s">
        <v>94</v>
      </c>
      <c r="D238" t="s">
        <v>95</v>
      </c>
      <c r="E238" s="24" t="s">
        <v>96</v>
      </c>
      <c r="F238" s="22"/>
      <c r="G238" t="s">
        <v>97</v>
      </c>
      <c r="H238" s="24" t="s">
        <v>101</v>
      </c>
      <c r="I238" t="s">
        <v>99</v>
      </c>
      <c r="J238" s="24" t="s">
        <v>102</v>
      </c>
    </row>
    <row r="239" spans="1:10" x14ac:dyDescent="0.25">
      <c r="B239" t="s">
        <v>60</v>
      </c>
      <c r="C239" s="24" t="s">
        <v>61</v>
      </c>
      <c r="D239" t="s">
        <v>60</v>
      </c>
      <c r="E239" s="24" t="s">
        <v>61</v>
      </c>
      <c r="F239" s="22"/>
      <c r="H239" s="24" t="s">
        <v>62</v>
      </c>
      <c r="J239" s="24" t="s">
        <v>62</v>
      </c>
    </row>
    <row r="240" spans="1:10" x14ac:dyDescent="0.25">
      <c r="B240">
        <v>0.57399999999999995</v>
      </c>
      <c r="C240" s="24">
        <v>65.16556291390728</v>
      </c>
      <c r="D240">
        <v>0.374</v>
      </c>
      <c r="E240" s="24">
        <v>76.587030716723547</v>
      </c>
      <c r="F240" s="22"/>
      <c r="G240">
        <v>0.59399999999999997</v>
      </c>
      <c r="H240" s="24">
        <v>67.436140018921478</v>
      </c>
      <c r="I240">
        <v>0.69399999999999995</v>
      </c>
      <c r="J240" s="24">
        <v>142.11604095563138</v>
      </c>
    </row>
    <row r="241" spans="1:10" x14ac:dyDescent="0.25">
      <c r="B241">
        <v>0.73399999999999999</v>
      </c>
      <c r="C241" s="24">
        <v>83.330179754020818</v>
      </c>
      <c r="D241">
        <v>0.57899999999999996</v>
      </c>
      <c r="E241" s="24">
        <v>118.56655290102388</v>
      </c>
      <c r="F241" s="22"/>
      <c r="G241">
        <v>0.69299999999999995</v>
      </c>
      <c r="H241" s="24">
        <v>78.675496688741717</v>
      </c>
      <c r="I241">
        <v>0.44400000000000001</v>
      </c>
      <c r="J241" s="24">
        <v>90.921501706484648</v>
      </c>
    </row>
    <row r="242" spans="1:10" x14ac:dyDescent="0.25">
      <c r="B242">
        <v>1.373</v>
      </c>
      <c r="C242" s="24">
        <v>155.87511825922422</v>
      </c>
      <c r="D242">
        <v>0.57499999999999996</v>
      </c>
      <c r="E242" s="24">
        <v>117.74744027303753</v>
      </c>
      <c r="F242" s="22"/>
      <c r="G242">
        <v>0.74</v>
      </c>
      <c r="H242" s="24">
        <v>84.011352885525071</v>
      </c>
      <c r="I242">
        <v>0.42399999999999999</v>
      </c>
      <c r="J242" s="24">
        <v>86.825938566552892</v>
      </c>
    </row>
    <row r="243" spans="1:10" x14ac:dyDescent="0.25">
      <c r="B243">
        <v>0.77</v>
      </c>
      <c r="C243" s="24">
        <v>87.41721854304636</v>
      </c>
      <c r="D243">
        <v>0.41099999999999998</v>
      </c>
      <c r="E243" s="24">
        <v>84.163822525597269</v>
      </c>
      <c r="F243" s="22"/>
      <c r="G243">
        <v>0.53900000000000003</v>
      </c>
      <c r="H243" s="24">
        <v>61.192052980132452</v>
      </c>
      <c r="I243">
        <v>0.376</v>
      </c>
      <c r="J243" s="24">
        <v>76.996587030716725</v>
      </c>
    </row>
    <row r="244" spans="1:10" x14ac:dyDescent="0.25">
      <c r="B244">
        <v>0.95199999999999996</v>
      </c>
      <c r="C244" s="24">
        <v>108.07947019867549</v>
      </c>
      <c r="D244">
        <v>0.45200000000000001</v>
      </c>
      <c r="E244" s="24">
        <v>92.559726962457333</v>
      </c>
      <c r="F244" s="22"/>
      <c r="G244">
        <v>0.78200000000000003</v>
      </c>
      <c r="H244" s="24">
        <v>88.779564806054879</v>
      </c>
      <c r="I244">
        <v>0.47399999999999998</v>
      </c>
      <c r="J244" s="24">
        <v>97.064846416382252</v>
      </c>
    </row>
    <row r="245" spans="1:10" x14ac:dyDescent="0.25">
      <c r="B245">
        <v>0.88200000000000001</v>
      </c>
      <c r="C245" s="24">
        <v>100.13245033112582</v>
      </c>
      <c r="D245">
        <v>0.53900000000000003</v>
      </c>
      <c r="E245" s="24">
        <v>110.37542662116041</v>
      </c>
      <c r="F245" s="22"/>
      <c r="G245">
        <v>0.79900000000000004</v>
      </c>
      <c r="H245" s="24">
        <v>90.709555345316943</v>
      </c>
      <c r="I245">
        <v>0.42</v>
      </c>
      <c r="J245" s="24">
        <v>86.00682593856655</v>
      </c>
    </row>
    <row r="246" spans="1:10" x14ac:dyDescent="0.25">
      <c r="C246" s="24"/>
      <c r="E246" s="24"/>
      <c r="F246" s="22"/>
      <c r="H246" s="24"/>
      <c r="J246" s="24"/>
    </row>
    <row r="247" spans="1:10" x14ac:dyDescent="0.25">
      <c r="A247" t="s">
        <v>63</v>
      </c>
      <c r="B247">
        <v>0.88083333333333336</v>
      </c>
      <c r="C247" s="24">
        <v>100</v>
      </c>
      <c r="D247">
        <v>0.48833333333333334</v>
      </c>
      <c r="E247" s="24">
        <v>99.999999999999986</v>
      </c>
      <c r="F247" s="22"/>
      <c r="G247">
        <v>0.69116666666666671</v>
      </c>
      <c r="H247" s="24">
        <v>78.467360454115422</v>
      </c>
      <c r="I247">
        <v>0.47199999999999998</v>
      </c>
      <c r="J247" s="24">
        <v>96.655290102389074</v>
      </c>
    </row>
    <row r="248" spans="1:10" x14ac:dyDescent="0.25">
      <c r="A248" t="s">
        <v>64</v>
      </c>
      <c r="B248">
        <v>0.11184585126165576</v>
      </c>
      <c r="C248" s="24">
        <v>12.697731458276929</v>
      </c>
      <c r="D248">
        <v>3.5903265094479019E-2</v>
      </c>
      <c r="E248" s="24">
        <v>7.3522044562073736</v>
      </c>
      <c r="F248" s="22"/>
      <c r="G248">
        <v>4.2764016545585197E-2</v>
      </c>
      <c r="H248" s="24">
        <v>4.8549498443427055</v>
      </c>
      <c r="I248">
        <v>4.6294708120907191E-2</v>
      </c>
      <c r="J248" s="24">
        <v>9.4801450076943219</v>
      </c>
    </row>
    <row r="249" spans="1:10" x14ac:dyDescent="0.25">
      <c r="C249" s="24"/>
      <c r="E249" s="24"/>
      <c r="F249" s="22"/>
      <c r="H249" s="24"/>
      <c r="J249" s="24"/>
    </row>
    <row r="250" spans="1:10" x14ac:dyDescent="0.25">
      <c r="C250" s="24"/>
      <c r="E250" s="24"/>
      <c r="F250" s="22"/>
      <c r="H250" s="24"/>
      <c r="J250" s="24"/>
    </row>
    <row r="251" spans="1:10" x14ac:dyDescent="0.25">
      <c r="C251" s="24"/>
      <c r="E251" s="24"/>
      <c r="F251" s="22"/>
      <c r="H251" s="24"/>
      <c r="J251" s="24"/>
    </row>
    <row r="252" spans="1:10" x14ac:dyDescent="0.25">
      <c r="A252" t="s">
        <v>66</v>
      </c>
      <c r="B252" t="s">
        <v>93</v>
      </c>
      <c r="C252" s="24" t="s">
        <v>94</v>
      </c>
      <c r="D252" t="s">
        <v>95</v>
      </c>
      <c r="E252" s="24" t="s">
        <v>96</v>
      </c>
      <c r="F252" s="22"/>
      <c r="G252" t="s">
        <v>97</v>
      </c>
      <c r="H252" s="24" t="s">
        <v>101</v>
      </c>
      <c r="I252" t="s">
        <v>99</v>
      </c>
      <c r="J252" s="24" t="s">
        <v>100</v>
      </c>
    </row>
    <row r="253" spans="1:10" x14ac:dyDescent="0.25">
      <c r="B253" t="s">
        <v>60</v>
      </c>
      <c r="C253" s="24" t="s">
        <v>61</v>
      </c>
      <c r="D253" t="s">
        <v>60</v>
      </c>
      <c r="E253" s="24" t="s">
        <v>61</v>
      </c>
      <c r="F253" s="22"/>
      <c r="H253" s="24" t="s">
        <v>62</v>
      </c>
      <c r="J253" s="24" t="s">
        <v>62</v>
      </c>
    </row>
    <row r="254" spans="1:10" x14ac:dyDescent="0.25">
      <c r="B254">
        <v>0.90400000000000003</v>
      </c>
      <c r="C254" s="24">
        <v>83.292383292383306</v>
      </c>
      <c r="D254">
        <v>0.97099999999999997</v>
      </c>
      <c r="E254" s="24">
        <v>90.493942218080122</v>
      </c>
      <c r="F254" s="22"/>
      <c r="G254">
        <v>0.75</v>
      </c>
      <c r="H254" s="24">
        <v>69.103194103194113</v>
      </c>
      <c r="I254">
        <v>0.45400000000000001</v>
      </c>
      <c r="J254" s="24">
        <v>42.311276794035408</v>
      </c>
    </row>
    <row r="255" spans="1:10" x14ac:dyDescent="0.25">
      <c r="B255">
        <v>1.19</v>
      </c>
      <c r="C255" s="24">
        <v>109.64373464373466</v>
      </c>
      <c r="D255">
        <v>1.125</v>
      </c>
      <c r="E255" s="24">
        <v>104.84622553588068</v>
      </c>
      <c r="F255" s="22"/>
      <c r="G255">
        <v>0.88600000000000001</v>
      </c>
      <c r="H255" s="24">
        <v>81.633906633906648</v>
      </c>
      <c r="I255">
        <v>0.85799999999999998</v>
      </c>
      <c r="J255" s="24">
        <v>79.962721342031671</v>
      </c>
    </row>
    <row r="256" spans="1:10" x14ac:dyDescent="0.25">
      <c r="B256">
        <v>1.1619999999999999</v>
      </c>
      <c r="C256" s="24">
        <v>107.06388206388208</v>
      </c>
      <c r="D256">
        <v>1.123</v>
      </c>
      <c r="E256" s="24">
        <v>104.65983224603912</v>
      </c>
      <c r="F256" s="22"/>
      <c r="G256">
        <v>0.88300000000000001</v>
      </c>
      <c r="H256" s="24">
        <v>81.357493857493864</v>
      </c>
      <c r="I256">
        <v>0.73899999999999999</v>
      </c>
      <c r="J256" s="24">
        <v>68.872320596458508</v>
      </c>
    </row>
    <row r="257" spans="1:10" x14ac:dyDescent="0.25">
      <c r="C257" s="24"/>
      <c r="E257" s="24"/>
      <c r="F257" s="22"/>
      <c r="H257" s="24"/>
      <c r="J257" s="24"/>
    </row>
    <row r="258" spans="1:10" x14ac:dyDescent="0.25">
      <c r="A258" t="s">
        <v>63</v>
      </c>
      <c r="B258">
        <v>1.0853333333333333</v>
      </c>
      <c r="C258" s="24">
        <v>100.00000000000001</v>
      </c>
      <c r="D258">
        <v>1.0730000000000002</v>
      </c>
      <c r="E258" s="24">
        <v>99.999999999999957</v>
      </c>
      <c r="F258" s="22"/>
      <c r="G258">
        <v>0.83966666666666667</v>
      </c>
      <c r="H258" s="24">
        <v>77.364864864864884</v>
      </c>
      <c r="I258">
        <v>0.68366666666666676</v>
      </c>
      <c r="J258" s="24">
        <v>63.715439577508526</v>
      </c>
    </row>
    <row r="259" spans="1:10" x14ac:dyDescent="0.25">
      <c r="A259" t="s">
        <v>64</v>
      </c>
      <c r="B259">
        <v>9.1026247740845001E-2</v>
      </c>
      <c r="C259" s="24">
        <v>8.3869392881614342</v>
      </c>
      <c r="D259">
        <v>5.1003267869160443E-2</v>
      </c>
      <c r="E259" s="24">
        <v>4.7533334454017178</v>
      </c>
      <c r="F259" s="22"/>
      <c r="G259">
        <v>4.4841696865504307E-2</v>
      </c>
      <c r="H259" s="24">
        <v>4.1316059765513797</v>
      </c>
      <c r="I259">
        <v>0.11986149414127012</v>
      </c>
      <c r="J259" s="24">
        <v>11.170689109158483</v>
      </c>
    </row>
    <row r="260" spans="1:10" x14ac:dyDescent="0.25">
      <c r="C260" s="24"/>
      <c r="E260" s="24"/>
      <c r="F260" s="22"/>
      <c r="H260" s="24"/>
      <c r="J260" s="24"/>
    </row>
    <row r="261" spans="1:10" x14ac:dyDescent="0.25">
      <c r="C261" s="24"/>
      <c r="E261" s="24"/>
      <c r="F261" s="22"/>
      <c r="H261" s="24"/>
      <c r="J261" s="24"/>
    </row>
    <row r="262" spans="1:10" x14ac:dyDescent="0.25">
      <c r="C262" s="24"/>
      <c r="E262" s="24"/>
      <c r="F262" s="22"/>
      <c r="H262" s="24"/>
      <c r="J262" s="24"/>
    </row>
    <row r="263" spans="1:10" x14ac:dyDescent="0.25">
      <c r="A263" t="s">
        <v>67</v>
      </c>
      <c r="B263" t="s">
        <v>93</v>
      </c>
      <c r="C263" s="24" t="s">
        <v>94</v>
      </c>
      <c r="D263" t="s">
        <v>95</v>
      </c>
      <c r="E263" s="24" t="s">
        <v>96</v>
      </c>
      <c r="F263" s="22"/>
      <c r="G263" t="s">
        <v>97</v>
      </c>
      <c r="H263" s="24" t="s">
        <v>101</v>
      </c>
      <c r="I263" t="s">
        <v>99</v>
      </c>
      <c r="J263" s="24" t="s">
        <v>100</v>
      </c>
    </row>
    <row r="264" spans="1:10" x14ac:dyDescent="0.25">
      <c r="B264" t="s">
        <v>60</v>
      </c>
      <c r="C264" s="24" t="s">
        <v>61</v>
      </c>
      <c r="D264" t="s">
        <v>60</v>
      </c>
      <c r="E264" s="24" t="s">
        <v>61</v>
      </c>
      <c r="F264" s="22"/>
      <c r="H264" s="24" t="s">
        <v>62</v>
      </c>
      <c r="J264" s="24" t="s">
        <v>62</v>
      </c>
    </row>
    <row r="265" spans="1:10" x14ac:dyDescent="0.25">
      <c r="B265">
        <v>0.50600000000000001</v>
      </c>
      <c r="C265" s="24">
        <v>97.80927835051547</v>
      </c>
      <c r="D265">
        <v>0.49199999999999999</v>
      </c>
      <c r="E265" s="24">
        <v>92.59723964868256</v>
      </c>
      <c r="F265" s="22"/>
      <c r="G265">
        <v>0.46300000000000002</v>
      </c>
      <c r="H265" s="24">
        <v>89.497422680412384</v>
      </c>
      <c r="I265">
        <v>0.40200000000000002</v>
      </c>
      <c r="J265" s="24">
        <v>75.658720200752839</v>
      </c>
    </row>
    <row r="266" spans="1:10" x14ac:dyDescent="0.25">
      <c r="B266">
        <v>0.52600000000000002</v>
      </c>
      <c r="C266" s="24">
        <v>101.67525773195878</v>
      </c>
      <c r="D266">
        <v>0.438</v>
      </c>
      <c r="E266" s="24">
        <v>82.434127979924725</v>
      </c>
      <c r="F266" s="22"/>
      <c r="G266">
        <v>0.48</v>
      </c>
      <c r="H266" s="24">
        <v>92.783505154639187</v>
      </c>
      <c r="I266">
        <v>0.53800000000000003</v>
      </c>
      <c r="J266" s="24">
        <v>101.25470514429111</v>
      </c>
    </row>
    <row r="267" spans="1:10" x14ac:dyDescent="0.25">
      <c r="B267">
        <v>0.52</v>
      </c>
      <c r="C267" s="24">
        <v>100.51546391752578</v>
      </c>
      <c r="D267">
        <v>0.66400000000000003</v>
      </c>
      <c r="E267" s="24">
        <v>124.96863237139274</v>
      </c>
      <c r="F267" s="22"/>
      <c r="G267">
        <v>0.54600000000000004</v>
      </c>
      <c r="H267" s="24">
        <v>105.54123711340208</v>
      </c>
      <c r="I267">
        <v>0.46899999999999997</v>
      </c>
      <c r="J267" s="24">
        <v>88.268506900878293</v>
      </c>
    </row>
    <row r="268" spans="1:10" x14ac:dyDescent="0.25">
      <c r="C268" s="24"/>
      <c r="E268" s="24"/>
      <c r="F268" s="22"/>
      <c r="H268" s="24"/>
      <c r="J268" s="24"/>
    </row>
    <row r="269" spans="1:10" x14ac:dyDescent="0.25">
      <c r="A269" t="s">
        <v>63</v>
      </c>
      <c r="B269">
        <v>0.51733333333333331</v>
      </c>
      <c r="C269" s="24">
        <v>100</v>
      </c>
      <c r="D269">
        <v>0.53133333333333332</v>
      </c>
      <c r="E269" s="24">
        <v>100</v>
      </c>
      <c r="F269" s="22"/>
      <c r="G269">
        <v>0.49633333333333335</v>
      </c>
      <c r="H269" s="24">
        <v>95.940721649484544</v>
      </c>
      <c r="I269">
        <v>0.46966666666666668</v>
      </c>
      <c r="J269" s="24">
        <v>88.393977415307404</v>
      </c>
    </row>
    <row r="270" spans="1:10" x14ac:dyDescent="0.25">
      <c r="A270" t="s">
        <v>64</v>
      </c>
      <c r="B270">
        <v>5.9254629448770649E-3</v>
      </c>
      <c r="C270" s="24">
        <v>1.1453858785200528</v>
      </c>
      <c r="D270">
        <v>6.8140377978927705E-2</v>
      </c>
      <c r="E270" s="24">
        <v>12.824412417615012</v>
      </c>
      <c r="F270" s="22"/>
      <c r="G270">
        <v>2.5313588796884934E-2</v>
      </c>
      <c r="H270" s="24">
        <v>4.8930906179545604</v>
      </c>
      <c r="I270">
        <v>3.9261233353582115E-2</v>
      </c>
      <c r="J270" s="24">
        <v>7.3891907189929498</v>
      </c>
    </row>
    <row r="271" spans="1:10" x14ac:dyDescent="0.25">
      <c r="C271" s="24"/>
      <c r="E271" s="24"/>
      <c r="F271" s="22"/>
      <c r="H271" s="24"/>
      <c r="J271" s="24"/>
    </row>
    <row r="272" spans="1:10" x14ac:dyDescent="0.25">
      <c r="C272" s="24"/>
      <c r="E272" s="24"/>
      <c r="F272" s="22"/>
      <c r="H272" s="24"/>
      <c r="J272" s="24"/>
    </row>
    <row r="273" spans="1:10" x14ac:dyDescent="0.25">
      <c r="C273" s="24"/>
      <c r="E273" s="24"/>
      <c r="F273" s="22"/>
      <c r="H273" s="24"/>
      <c r="J273" s="24"/>
    </row>
    <row r="274" spans="1:10" x14ac:dyDescent="0.25">
      <c r="A274" t="s">
        <v>68</v>
      </c>
      <c r="B274" t="s">
        <v>93</v>
      </c>
      <c r="C274" s="24" t="s">
        <v>94</v>
      </c>
      <c r="D274" t="s">
        <v>95</v>
      </c>
      <c r="E274" s="24" t="s">
        <v>96</v>
      </c>
      <c r="F274" s="22"/>
      <c r="G274" t="s">
        <v>97</v>
      </c>
      <c r="H274" s="24" t="s">
        <v>101</v>
      </c>
      <c r="I274" t="s">
        <v>99</v>
      </c>
      <c r="J274" s="24" t="s">
        <v>100</v>
      </c>
    </row>
    <row r="275" spans="1:10" x14ac:dyDescent="0.25">
      <c r="B275" t="s">
        <v>60</v>
      </c>
      <c r="C275" s="24" t="s">
        <v>61</v>
      </c>
      <c r="D275" t="s">
        <v>60</v>
      </c>
      <c r="E275" s="24" t="s">
        <v>61</v>
      </c>
      <c r="F275" s="22"/>
      <c r="H275" s="24" t="s">
        <v>62</v>
      </c>
      <c r="J275" s="24" t="s">
        <v>62</v>
      </c>
    </row>
    <row r="276" spans="1:10" x14ac:dyDescent="0.25">
      <c r="B276">
        <v>0.20200000000000001</v>
      </c>
      <c r="C276" s="24">
        <v>86.94404591104734</v>
      </c>
      <c r="D276">
        <v>0.223</v>
      </c>
      <c r="E276" s="24">
        <v>88.726790450928377</v>
      </c>
      <c r="F276" s="22"/>
      <c r="G276">
        <v>0.20599999999999999</v>
      </c>
      <c r="H276" s="24">
        <v>88.665710186513621</v>
      </c>
      <c r="I276">
        <v>0.16800000000000001</v>
      </c>
      <c r="J276" s="24">
        <v>66.84350132625994</v>
      </c>
    </row>
    <row r="277" spans="1:10" x14ac:dyDescent="0.25">
      <c r="B277">
        <v>0.19700000000000001</v>
      </c>
      <c r="C277" s="24">
        <v>84.791965566714481</v>
      </c>
      <c r="D277">
        <v>0.24099999999999999</v>
      </c>
      <c r="E277" s="24">
        <v>95.888594164456222</v>
      </c>
      <c r="F277" s="22"/>
      <c r="G277">
        <v>0.22900000000000001</v>
      </c>
      <c r="H277" s="24">
        <v>98.565279770444761</v>
      </c>
      <c r="I277">
        <v>0.217</v>
      </c>
      <c r="J277" s="24">
        <v>86.33952254641909</v>
      </c>
    </row>
    <row r="278" spans="1:10" x14ac:dyDescent="0.25">
      <c r="B278">
        <v>0.29799999999999999</v>
      </c>
      <c r="C278" s="24">
        <v>128.26398852223815</v>
      </c>
      <c r="D278">
        <v>0.28999999999999998</v>
      </c>
      <c r="E278" s="24">
        <v>115.38461538461537</v>
      </c>
      <c r="F278" s="22"/>
      <c r="G278">
        <v>0.28599999999999998</v>
      </c>
      <c r="H278" s="24">
        <v>123.09899569583929</v>
      </c>
      <c r="I278">
        <v>0.31</v>
      </c>
      <c r="J278" s="24">
        <v>123.34217506631299</v>
      </c>
    </row>
    <row r="279" spans="1:10" x14ac:dyDescent="0.25">
      <c r="C279" s="24"/>
      <c r="E279" s="24"/>
      <c r="F279" s="22"/>
      <c r="H279" s="24"/>
      <c r="J279" s="24"/>
    </row>
    <row r="280" spans="1:10" x14ac:dyDescent="0.25">
      <c r="A280" t="s">
        <v>63</v>
      </c>
      <c r="B280">
        <v>0.23233333333333336</v>
      </c>
      <c r="C280" s="24">
        <v>100</v>
      </c>
      <c r="D280">
        <v>0.25133333333333335</v>
      </c>
      <c r="E280" s="24">
        <v>99.999999999999986</v>
      </c>
      <c r="F280" s="22"/>
      <c r="G280">
        <v>0.24033333333333332</v>
      </c>
      <c r="H280" s="24">
        <v>103.44332855093256</v>
      </c>
      <c r="I280">
        <v>0.23166666666666669</v>
      </c>
      <c r="J280" s="24">
        <v>92.175066312997345</v>
      </c>
    </row>
    <row r="281" spans="1:10" x14ac:dyDescent="0.25">
      <c r="A281" t="s">
        <v>64</v>
      </c>
      <c r="B281">
        <v>3.2865043908552834E-2</v>
      </c>
      <c r="C281" s="24">
        <v>14.145643002246548</v>
      </c>
      <c r="D281">
        <v>2.0019435001462284E-2</v>
      </c>
      <c r="E281" s="24">
        <v>7.9652924409002228</v>
      </c>
      <c r="F281" s="22"/>
      <c r="G281">
        <v>2.3779075769348939E-2</v>
      </c>
      <c r="H281" s="24">
        <v>10.234896313923525</v>
      </c>
      <c r="I281">
        <v>4.1642659750682445E-2</v>
      </c>
      <c r="J281" s="24">
        <v>16.568697513534108</v>
      </c>
    </row>
    <row r="282" spans="1:10" x14ac:dyDescent="0.25">
      <c r="C282" s="24"/>
      <c r="E282" s="24"/>
      <c r="F282" s="22"/>
      <c r="H282" s="24"/>
      <c r="J282" s="24"/>
    </row>
    <row r="283" spans="1:10" x14ac:dyDescent="0.25">
      <c r="C283" s="24"/>
      <c r="E283" s="24"/>
      <c r="F283" s="22"/>
      <c r="H283" s="24"/>
      <c r="J283" s="24"/>
    </row>
    <row r="284" spans="1:10" x14ac:dyDescent="0.25">
      <c r="C284" s="24"/>
      <c r="E284" s="24"/>
      <c r="F284" s="22"/>
      <c r="H284" s="24"/>
      <c r="J284" s="24"/>
    </row>
    <row r="285" spans="1:10" x14ac:dyDescent="0.25">
      <c r="A285" t="s">
        <v>69</v>
      </c>
      <c r="B285" t="s">
        <v>93</v>
      </c>
      <c r="C285" s="24" t="s">
        <v>94</v>
      </c>
      <c r="D285" t="s">
        <v>95</v>
      </c>
      <c r="E285" s="24" t="s">
        <v>96</v>
      </c>
      <c r="F285" s="22"/>
      <c r="G285" t="s">
        <v>97</v>
      </c>
      <c r="H285" s="24" t="s">
        <v>101</v>
      </c>
      <c r="I285" t="s">
        <v>99</v>
      </c>
      <c r="J285" s="24" t="s">
        <v>100</v>
      </c>
    </row>
    <row r="286" spans="1:10" x14ac:dyDescent="0.25">
      <c r="B286" t="s">
        <v>60</v>
      </c>
      <c r="C286" s="24" t="s">
        <v>61</v>
      </c>
      <c r="D286" t="s">
        <v>60</v>
      </c>
      <c r="E286" s="24" t="s">
        <v>61</v>
      </c>
      <c r="F286" s="22"/>
      <c r="H286" s="24" t="s">
        <v>62</v>
      </c>
      <c r="J286" s="24" t="s">
        <v>62</v>
      </c>
    </row>
    <row r="287" spans="1:10" x14ac:dyDescent="0.25">
      <c r="B287">
        <v>0.36199999999999999</v>
      </c>
      <c r="C287" s="24">
        <v>87.228915662650593</v>
      </c>
      <c r="D287">
        <v>0.39200000000000002</v>
      </c>
      <c r="E287" s="24">
        <v>95.068714632174604</v>
      </c>
      <c r="F287" s="22"/>
      <c r="G287">
        <v>0.36</v>
      </c>
      <c r="H287" s="24">
        <v>86.746987951807213</v>
      </c>
      <c r="I287">
        <v>0.24299999999999999</v>
      </c>
      <c r="J287" s="24">
        <v>58.932902182700076</v>
      </c>
    </row>
    <row r="288" spans="1:10" x14ac:dyDescent="0.25">
      <c r="B288">
        <v>0.39500000000000002</v>
      </c>
      <c r="C288" s="24">
        <v>95.180722891566262</v>
      </c>
      <c r="D288">
        <v>0.36299999999999999</v>
      </c>
      <c r="E288" s="24">
        <v>88.035569927243316</v>
      </c>
      <c r="F288" s="22"/>
      <c r="G288">
        <v>0.34899999999999998</v>
      </c>
      <c r="H288" s="24">
        <v>84.096385542168662</v>
      </c>
      <c r="I288">
        <v>0.56699999999999995</v>
      </c>
      <c r="J288" s="24">
        <v>137.51010509296682</v>
      </c>
    </row>
    <row r="289" spans="1:10" x14ac:dyDescent="0.25">
      <c r="B289">
        <v>0.48799999999999999</v>
      </c>
      <c r="C289" s="24">
        <v>117.59036144578312</v>
      </c>
      <c r="D289">
        <v>0.48199999999999998</v>
      </c>
      <c r="E289" s="24">
        <v>116.89571544058204</v>
      </c>
      <c r="F289" s="22"/>
      <c r="G289">
        <v>0.39300000000000002</v>
      </c>
      <c r="H289" s="24">
        <v>94.698795180722882</v>
      </c>
      <c r="I289">
        <v>0.53700000000000003</v>
      </c>
      <c r="J289" s="24">
        <v>130.23443815683103</v>
      </c>
    </row>
    <row r="290" spans="1:10" x14ac:dyDescent="0.25">
      <c r="C290" s="24"/>
      <c r="E290" s="24"/>
      <c r="F290" s="22"/>
      <c r="H290" s="24"/>
      <c r="J290" s="24"/>
    </row>
    <row r="291" spans="1:10" x14ac:dyDescent="0.25">
      <c r="A291" t="s">
        <v>63</v>
      </c>
      <c r="B291">
        <v>0.41500000000000004</v>
      </c>
      <c r="C291" s="24">
        <v>100</v>
      </c>
      <c r="D291">
        <v>0.41233333333333338</v>
      </c>
      <c r="E291" s="24">
        <v>99.999999999999986</v>
      </c>
      <c r="F291" s="22"/>
      <c r="G291">
        <v>0.36733333333333329</v>
      </c>
      <c r="H291" s="24">
        <v>88.514056224899591</v>
      </c>
      <c r="I291">
        <v>0.44900000000000001</v>
      </c>
      <c r="J291" s="24">
        <v>108.89248181083265</v>
      </c>
    </row>
    <row r="292" spans="1:10" x14ac:dyDescent="0.25">
      <c r="A292" t="s">
        <v>64</v>
      </c>
      <c r="B292">
        <v>3.7722672227719883E-2</v>
      </c>
      <c r="C292" s="24">
        <v>9.0898005367999719</v>
      </c>
      <c r="D292">
        <v>3.5825192873792461E-2</v>
      </c>
      <c r="E292" s="24">
        <v>8.6884057090847548</v>
      </c>
      <c r="F292" s="22"/>
      <c r="G292">
        <v>1.3220354676701306E-2</v>
      </c>
      <c r="H292" s="24">
        <v>3.185627632940073</v>
      </c>
      <c r="I292">
        <v>0.10336343647538046</v>
      </c>
      <c r="J292" s="24">
        <v>25.067931238976637</v>
      </c>
    </row>
    <row r="293" spans="1:10" x14ac:dyDescent="0.25">
      <c r="C293" s="24"/>
      <c r="E293" s="24"/>
      <c r="F293" s="22"/>
      <c r="H293" s="24"/>
      <c r="J293" s="24"/>
    </row>
    <row r="294" spans="1:10" x14ac:dyDescent="0.25">
      <c r="C294" s="24"/>
      <c r="E294" s="24"/>
      <c r="F294" s="22"/>
      <c r="H294" s="24"/>
      <c r="J294" s="24"/>
    </row>
    <row r="295" spans="1:10" x14ac:dyDescent="0.25">
      <c r="C295" s="24"/>
      <c r="E295" s="24"/>
      <c r="F295" s="22"/>
      <c r="H295" s="24"/>
      <c r="J295" s="24"/>
    </row>
    <row r="296" spans="1:10" x14ac:dyDescent="0.25">
      <c r="A296" t="s">
        <v>70</v>
      </c>
      <c r="B296" t="s">
        <v>93</v>
      </c>
      <c r="C296" s="24" t="s">
        <v>94</v>
      </c>
      <c r="D296" t="s">
        <v>95</v>
      </c>
      <c r="E296" s="24" t="s">
        <v>96</v>
      </c>
      <c r="F296" s="22"/>
      <c r="G296" t="s">
        <v>97</v>
      </c>
      <c r="H296" s="24" t="s">
        <v>101</v>
      </c>
      <c r="I296" t="s">
        <v>99</v>
      </c>
      <c r="J296" s="24" t="s">
        <v>100</v>
      </c>
    </row>
    <row r="297" spans="1:10" x14ac:dyDescent="0.25">
      <c r="B297" t="s">
        <v>60</v>
      </c>
      <c r="C297" s="24" t="s">
        <v>61</v>
      </c>
      <c r="D297" t="s">
        <v>60</v>
      </c>
      <c r="E297" s="24" t="s">
        <v>61</v>
      </c>
      <c r="F297" s="22"/>
      <c r="H297" s="24" t="s">
        <v>62</v>
      </c>
      <c r="J297" s="24" t="s">
        <v>62</v>
      </c>
    </row>
    <row r="298" spans="1:10" x14ac:dyDescent="0.25">
      <c r="B298">
        <v>0.45700000000000002</v>
      </c>
      <c r="C298" s="24">
        <v>92.323232323232347</v>
      </c>
      <c r="D298">
        <v>0.65600000000000003</v>
      </c>
      <c r="E298" s="24">
        <v>87.0026525198939</v>
      </c>
      <c r="F298" s="22"/>
      <c r="G298">
        <v>0.46800000000000003</v>
      </c>
      <c r="H298" s="24">
        <v>94.545454545454561</v>
      </c>
      <c r="I298">
        <v>0.55800000000000005</v>
      </c>
      <c r="J298" s="24">
        <v>74.0053050397878</v>
      </c>
    </row>
    <row r="299" spans="1:10" x14ac:dyDescent="0.25">
      <c r="B299">
        <v>0.45</v>
      </c>
      <c r="C299" s="24">
        <v>90.909090909090921</v>
      </c>
      <c r="D299">
        <v>0.58599999999999997</v>
      </c>
      <c r="E299" s="24">
        <v>77.718832891246677</v>
      </c>
      <c r="F299" s="22"/>
      <c r="G299">
        <v>0.51200000000000001</v>
      </c>
      <c r="H299" s="24">
        <v>103.43434343434345</v>
      </c>
      <c r="I299">
        <v>0.69799999999999995</v>
      </c>
      <c r="J299" s="24">
        <v>92.572944297082216</v>
      </c>
    </row>
    <row r="300" spans="1:10" x14ac:dyDescent="0.25">
      <c r="B300">
        <v>0.57799999999999996</v>
      </c>
      <c r="C300" s="24">
        <v>116.76767676767678</v>
      </c>
      <c r="D300">
        <v>1.02</v>
      </c>
      <c r="E300" s="24">
        <v>135.27851458885942</v>
      </c>
      <c r="F300" s="22"/>
      <c r="G300">
        <v>0.64300000000000002</v>
      </c>
      <c r="H300" s="24">
        <v>129.89898989898992</v>
      </c>
      <c r="I300">
        <v>1.2390000000000001</v>
      </c>
      <c r="J300" s="24">
        <v>164.32360742705572</v>
      </c>
    </row>
    <row r="301" spans="1:10" x14ac:dyDescent="0.25">
      <c r="C301" s="24"/>
      <c r="E301" s="24"/>
      <c r="F301" s="22"/>
      <c r="H301" s="24"/>
      <c r="J301" s="24"/>
    </row>
    <row r="302" spans="1:10" x14ac:dyDescent="0.25">
      <c r="A302" t="s">
        <v>63</v>
      </c>
      <c r="B302">
        <v>0.49499999999999994</v>
      </c>
      <c r="C302" s="24">
        <v>100.00000000000001</v>
      </c>
      <c r="D302">
        <v>0.754</v>
      </c>
      <c r="E302" s="24">
        <v>100</v>
      </c>
      <c r="F302" s="22"/>
      <c r="G302">
        <v>0.54100000000000004</v>
      </c>
      <c r="H302" s="24">
        <v>109.29292929292932</v>
      </c>
      <c r="I302">
        <v>0.83166666666666667</v>
      </c>
      <c r="J302" s="24">
        <v>110.30061892130857</v>
      </c>
    </row>
    <row r="303" spans="1:10" x14ac:dyDescent="0.25">
      <c r="A303" t="s">
        <v>64</v>
      </c>
      <c r="B303">
        <v>4.1549167661138135E-2</v>
      </c>
      <c r="C303" s="24">
        <v>8.3937712446742694</v>
      </c>
      <c r="D303">
        <v>0.1345263295170627</v>
      </c>
      <c r="E303" s="24">
        <v>17.841688264862416</v>
      </c>
      <c r="F303" s="22"/>
      <c r="G303">
        <v>5.2557904575176229E-2</v>
      </c>
      <c r="H303" s="24">
        <v>10.617758500035658</v>
      </c>
      <c r="I303">
        <v>0.20763777220063903</v>
      </c>
      <c r="J303" s="24">
        <v>27.538166074355328</v>
      </c>
    </row>
    <row r="304" spans="1:10" x14ac:dyDescent="0.25">
      <c r="C304" s="24"/>
      <c r="E304" s="24"/>
      <c r="F304" s="22"/>
      <c r="H304" s="24"/>
      <c r="J304" s="24"/>
    </row>
    <row r="305" spans="1:10" x14ac:dyDescent="0.25">
      <c r="C305" s="24"/>
      <c r="E305" s="24"/>
      <c r="F305" s="22"/>
      <c r="H305" s="24"/>
      <c r="J305" s="24"/>
    </row>
    <row r="306" spans="1:10" x14ac:dyDescent="0.25">
      <c r="C306" s="24"/>
      <c r="E306" s="24"/>
      <c r="F306" s="22"/>
      <c r="H306" s="24"/>
      <c r="J306" s="24"/>
    </row>
    <row r="307" spans="1:10" x14ac:dyDescent="0.25">
      <c r="A307" t="s">
        <v>71</v>
      </c>
      <c r="B307" t="s">
        <v>93</v>
      </c>
      <c r="C307" s="24" t="s">
        <v>94</v>
      </c>
      <c r="D307" t="s">
        <v>95</v>
      </c>
      <c r="E307" s="24" t="s">
        <v>96</v>
      </c>
      <c r="F307" s="22"/>
      <c r="G307" t="s">
        <v>97</v>
      </c>
      <c r="H307" s="24" t="s">
        <v>98</v>
      </c>
      <c r="I307" t="s">
        <v>99</v>
      </c>
      <c r="J307" s="24" t="s">
        <v>100</v>
      </c>
    </row>
    <row r="308" spans="1:10" x14ac:dyDescent="0.25">
      <c r="B308" t="s">
        <v>60</v>
      </c>
      <c r="C308" s="24" t="s">
        <v>61</v>
      </c>
      <c r="D308" t="s">
        <v>60</v>
      </c>
      <c r="E308" s="24" t="s">
        <v>61</v>
      </c>
      <c r="F308" s="22"/>
      <c r="H308" s="24" t="s">
        <v>62</v>
      </c>
      <c r="J308" s="24" t="s">
        <v>62</v>
      </c>
    </row>
    <row r="309" spans="1:10" x14ac:dyDescent="0.25">
      <c r="B309">
        <v>0.504</v>
      </c>
      <c r="C309" s="24">
        <v>100.46511627906979</v>
      </c>
      <c r="D309">
        <v>0.51600000000000001</v>
      </c>
      <c r="E309" s="24">
        <v>103.2</v>
      </c>
      <c r="F309" s="22"/>
      <c r="G309">
        <v>0.30299999999999999</v>
      </c>
      <c r="H309" s="24">
        <v>60.398671096345524</v>
      </c>
      <c r="I309">
        <v>0.503</v>
      </c>
      <c r="J309" s="24">
        <v>100.6</v>
      </c>
    </row>
    <row r="310" spans="1:10" x14ac:dyDescent="0.25">
      <c r="B310">
        <v>0.49199999999999999</v>
      </c>
      <c r="C310" s="24">
        <v>98.07308970099669</v>
      </c>
      <c r="D310">
        <v>0.47899999999999998</v>
      </c>
      <c r="E310" s="24">
        <v>95.8</v>
      </c>
      <c r="F310" s="22"/>
      <c r="G310">
        <v>0.47199999999999998</v>
      </c>
      <c r="H310" s="24">
        <v>94.086378737541537</v>
      </c>
      <c r="I310">
        <v>0.45700000000000002</v>
      </c>
      <c r="J310" s="24">
        <v>91.4</v>
      </c>
    </row>
    <row r="311" spans="1:10" x14ac:dyDescent="0.25">
      <c r="B311">
        <v>0.50900000000000001</v>
      </c>
      <c r="C311" s="24">
        <v>101.46179401993358</v>
      </c>
      <c r="D311">
        <v>0.505</v>
      </c>
      <c r="E311" s="24">
        <v>101</v>
      </c>
      <c r="F311" s="22"/>
      <c r="G311">
        <v>0.50800000000000001</v>
      </c>
      <c r="H311" s="24">
        <v>101.26245847176082</v>
      </c>
      <c r="I311">
        <v>0.441</v>
      </c>
      <c r="J311" s="24">
        <v>88.2</v>
      </c>
    </row>
    <row r="312" spans="1:10" x14ac:dyDescent="0.25">
      <c r="C312" s="24"/>
      <c r="E312" s="24"/>
      <c r="F312" s="22"/>
      <c r="H312" s="24"/>
      <c r="J312" s="24"/>
    </row>
    <row r="313" spans="1:10" x14ac:dyDescent="0.25">
      <c r="A313" t="s">
        <v>63</v>
      </c>
      <c r="B313">
        <v>0.50166666666666659</v>
      </c>
      <c r="C313" s="24">
        <v>100.00000000000001</v>
      </c>
      <c r="D313">
        <v>0.5</v>
      </c>
      <c r="E313" s="24">
        <v>100</v>
      </c>
      <c r="F313" s="22"/>
      <c r="G313">
        <v>0.42766666666666664</v>
      </c>
      <c r="H313" s="24">
        <v>85.249169435215961</v>
      </c>
      <c r="I313">
        <v>0.46700000000000003</v>
      </c>
      <c r="J313" s="24">
        <v>93.399999999999991</v>
      </c>
    </row>
    <row r="314" spans="1:10" x14ac:dyDescent="0.25">
      <c r="A314" t="s">
        <v>64</v>
      </c>
      <c r="B314">
        <v>5.0442486501405242E-3</v>
      </c>
      <c r="C314" s="24">
        <v>1.0054980697954556</v>
      </c>
      <c r="D314">
        <v>1.09696551146029E-2</v>
      </c>
      <c r="E314" s="24">
        <v>2.1939310229205797</v>
      </c>
      <c r="F314" s="22"/>
      <c r="G314">
        <v>6.3193705734388275E-2</v>
      </c>
      <c r="H314" s="24">
        <v>12.596751973632223</v>
      </c>
      <c r="I314">
        <v>1.8583146486355138E-2</v>
      </c>
      <c r="J314" s="24">
        <v>3.7166292972710249</v>
      </c>
    </row>
    <row r="315" spans="1:10" x14ac:dyDescent="0.25">
      <c r="C315" s="24"/>
      <c r="E315" s="24"/>
      <c r="F315" s="22"/>
      <c r="H315" s="24"/>
      <c r="J315" s="24"/>
    </row>
    <row r="316" spans="1:10" x14ac:dyDescent="0.25">
      <c r="C316" s="24"/>
      <c r="E316" s="24"/>
      <c r="F316" s="22"/>
      <c r="H316" s="24"/>
      <c r="J316" s="24"/>
    </row>
    <row r="317" spans="1:10" x14ac:dyDescent="0.25">
      <c r="C317" s="24"/>
      <c r="E317" s="24"/>
      <c r="F317" s="22"/>
      <c r="H317" s="24"/>
      <c r="J317" s="24"/>
    </row>
    <row r="318" spans="1:10" x14ac:dyDescent="0.25">
      <c r="A318" t="s">
        <v>72</v>
      </c>
      <c r="B318" t="s">
        <v>93</v>
      </c>
      <c r="C318" s="24" t="s">
        <v>94</v>
      </c>
      <c r="D318" t="s">
        <v>95</v>
      </c>
      <c r="E318" s="24" t="s">
        <v>96</v>
      </c>
      <c r="F318" s="22"/>
      <c r="G318" t="s">
        <v>97</v>
      </c>
      <c r="H318" s="24" t="s">
        <v>98</v>
      </c>
      <c r="I318" t="s">
        <v>99</v>
      </c>
      <c r="J318" s="24" t="s">
        <v>100</v>
      </c>
    </row>
    <row r="319" spans="1:10" x14ac:dyDescent="0.25">
      <c r="B319" t="s">
        <v>60</v>
      </c>
      <c r="C319" s="24" t="s">
        <v>61</v>
      </c>
      <c r="D319" t="s">
        <v>60</v>
      </c>
      <c r="E319" s="24" t="s">
        <v>61</v>
      </c>
      <c r="F319" s="22"/>
      <c r="H319" s="24" t="s">
        <v>62</v>
      </c>
      <c r="J319" s="24" t="s">
        <v>62</v>
      </c>
    </row>
    <row r="320" spans="1:10" x14ac:dyDescent="0.25">
      <c r="B320">
        <v>0.47599999999999998</v>
      </c>
      <c r="C320" s="24">
        <v>96.421336934503714</v>
      </c>
      <c r="D320">
        <v>0.38200000000000001</v>
      </c>
      <c r="E320" s="24">
        <v>94.243421052631589</v>
      </c>
      <c r="F320" s="22"/>
      <c r="G320">
        <v>0.47299999999999998</v>
      </c>
      <c r="H320" s="24">
        <v>95.813639432815663</v>
      </c>
      <c r="I320">
        <v>0.31900000000000001</v>
      </c>
      <c r="J320" s="24">
        <v>78.70065789473685</v>
      </c>
    </row>
    <row r="321" spans="1:19" x14ac:dyDescent="0.25">
      <c r="B321">
        <v>0.502</v>
      </c>
      <c r="C321" s="24">
        <v>101.68804861580014</v>
      </c>
      <c r="D321">
        <v>0.38400000000000001</v>
      </c>
      <c r="E321" s="24">
        <v>94.736842105263165</v>
      </c>
      <c r="F321" s="22"/>
      <c r="G321">
        <v>0.46600000000000003</v>
      </c>
      <c r="H321" s="24">
        <v>94.395678595543558</v>
      </c>
      <c r="I321">
        <v>0.40699999999999997</v>
      </c>
      <c r="J321" s="24">
        <v>100.41118421052632</v>
      </c>
    </row>
    <row r="322" spans="1:19" x14ac:dyDescent="0.25">
      <c r="B322">
        <v>0.503</v>
      </c>
      <c r="C322" s="24">
        <v>101.89061444969616</v>
      </c>
      <c r="D322">
        <v>0.45</v>
      </c>
      <c r="E322" s="24">
        <v>111.01973684210527</v>
      </c>
      <c r="F322" s="22"/>
      <c r="G322">
        <v>0.61199999999999999</v>
      </c>
      <c r="H322" s="24">
        <v>123.97029034436193</v>
      </c>
      <c r="I322">
        <v>0.47599999999999998</v>
      </c>
      <c r="J322" s="24">
        <v>117.43421052631578</v>
      </c>
    </row>
    <row r="323" spans="1:19" x14ac:dyDescent="0.25">
      <c r="C323" s="24"/>
      <c r="E323" s="24"/>
      <c r="F323" s="22"/>
      <c r="H323" s="24"/>
      <c r="J323" s="24"/>
    </row>
    <row r="324" spans="1:19" x14ac:dyDescent="0.25">
      <c r="A324" t="s">
        <v>63</v>
      </c>
      <c r="B324">
        <v>0.49366666666666664</v>
      </c>
      <c r="C324" s="24">
        <v>100</v>
      </c>
      <c r="D324">
        <v>0.40533333333333332</v>
      </c>
      <c r="E324" s="24">
        <v>100</v>
      </c>
      <c r="F324" s="22"/>
      <c r="G324">
        <v>0.51700000000000002</v>
      </c>
      <c r="H324" s="24">
        <v>104.7265361242404</v>
      </c>
      <c r="I324">
        <v>0.40066666666666667</v>
      </c>
      <c r="J324" s="24">
        <v>98.848684210526315</v>
      </c>
    </row>
    <row r="325" spans="1:19" x14ac:dyDescent="0.25">
      <c r="A325" t="s">
        <v>64</v>
      </c>
      <c r="B325">
        <v>8.8380490557085755E-3</v>
      </c>
      <c r="C325" s="24">
        <v>1.7902867769835071</v>
      </c>
      <c r="D325">
        <v>2.2340794773488052E-2</v>
      </c>
      <c r="E325" s="24">
        <v>5.5117092368802778</v>
      </c>
      <c r="F325" s="22"/>
      <c r="G325">
        <v>4.7542963026438609E-2</v>
      </c>
      <c r="H325" s="24">
        <v>9.6305799513380368</v>
      </c>
      <c r="I325">
        <v>4.5432489598426148E-2</v>
      </c>
      <c r="J325" s="24">
        <v>11.208673420664368</v>
      </c>
    </row>
    <row r="326" spans="1:19" x14ac:dyDescent="0.25">
      <c r="F326" s="22"/>
    </row>
    <row r="327" spans="1:19" x14ac:dyDescent="0.25">
      <c r="F327" s="22"/>
    </row>
    <row r="328" spans="1:19" x14ac:dyDescent="0.25">
      <c r="A328" s="23"/>
      <c r="B328" s="23"/>
      <c r="C328" s="23"/>
      <c r="D328" s="23"/>
      <c r="E328" s="23"/>
      <c r="F328" s="22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</row>
    <row r="329" spans="1:19" x14ac:dyDescent="0.25">
      <c r="A329" s="23"/>
      <c r="B329" s="23"/>
      <c r="C329" s="23"/>
      <c r="D329" s="23"/>
      <c r="E329" s="23"/>
      <c r="F329" s="22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</row>
    <row r="332" spans="1:19" ht="18.75" x14ac:dyDescent="0.3">
      <c r="A332" s="26" t="s">
        <v>112</v>
      </c>
      <c r="B332" s="26"/>
      <c r="C332" s="26"/>
    </row>
    <row r="334" spans="1:19" x14ac:dyDescent="0.25">
      <c r="A334" s="20" t="s">
        <v>74</v>
      </c>
      <c r="B334" s="20" t="s">
        <v>75</v>
      </c>
      <c r="D334" s="20" t="s">
        <v>76</v>
      </c>
      <c r="E334" s="20" t="s">
        <v>77</v>
      </c>
      <c r="G334" s="20" t="s">
        <v>78</v>
      </c>
      <c r="H334" s="20" t="s">
        <v>38</v>
      </c>
      <c r="J334" s="20" t="s">
        <v>79</v>
      </c>
      <c r="K334" s="20" t="s">
        <v>39</v>
      </c>
      <c r="M334" s="20" t="s">
        <v>80</v>
      </c>
      <c r="N334" s="20" t="s">
        <v>40</v>
      </c>
      <c r="P334" s="20" t="s">
        <v>81</v>
      </c>
      <c r="Q334" s="20" t="s">
        <v>41</v>
      </c>
    </row>
    <row r="335" spans="1:19" x14ac:dyDescent="0.25">
      <c r="A335" s="20">
        <v>83.126550868486348</v>
      </c>
      <c r="B335" s="20">
        <v>65.238285943131771</v>
      </c>
      <c r="D335" s="20">
        <v>55.086848635235725</v>
      </c>
      <c r="E335" s="20">
        <v>52.262715258309974</v>
      </c>
      <c r="G335" s="20">
        <v>86.146496815286639</v>
      </c>
      <c r="H335" s="20">
        <v>50.710718401844026</v>
      </c>
      <c r="J335" s="20">
        <v>92.99363057324841</v>
      </c>
      <c r="K335" s="20">
        <v>53.361505954667699</v>
      </c>
      <c r="M335" s="20">
        <v>89.294117647058812</v>
      </c>
      <c r="N335" s="20">
        <v>90.250696378830085</v>
      </c>
      <c r="P335" s="20">
        <v>92.470588235294102</v>
      </c>
      <c r="Q335" s="20">
        <v>47.075208913649028</v>
      </c>
    </row>
    <row r="336" spans="1:19" x14ac:dyDescent="0.25">
      <c r="A336" s="20">
        <v>112.9032258064516</v>
      </c>
      <c r="B336" s="20">
        <v>107.40889066880257</v>
      </c>
      <c r="D336" s="20">
        <v>53.72208436724565</v>
      </c>
      <c r="E336" s="20">
        <v>39.767721265518631</v>
      </c>
      <c r="G336" s="20">
        <v>107.16560509554141</v>
      </c>
      <c r="H336" s="20">
        <v>106.377257011141</v>
      </c>
      <c r="J336" s="20">
        <v>93.471337579617838</v>
      </c>
      <c r="K336" s="20">
        <v>56.588551671148679</v>
      </c>
      <c r="M336" s="20">
        <v>89.117647058823522</v>
      </c>
      <c r="N336" s="20">
        <v>97.121634168987939</v>
      </c>
      <c r="P336" s="20">
        <v>91.764705882352928</v>
      </c>
      <c r="Q336" s="20">
        <v>43.082636954503251</v>
      </c>
    </row>
    <row r="337" spans="1:17" x14ac:dyDescent="0.25">
      <c r="A337" s="20">
        <v>103.97022332506202</v>
      </c>
      <c r="B337" s="20">
        <v>127.3528233880657</v>
      </c>
      <c r="D337" s="20">
        <v>63.523573200992551</v>
      </c>
      <c r="E337" s="20">
        <v>56.5879054865839</v>
      </c>
      <c r="G337" s="20">
        <v>106.68789808917198</v>
      </c>
      <c r="H337" s="20">
        <v>142.912024587015</v>
      </c>
      <c r="J337" s="20">
        <v>111.94267515923566</v>
      </c>
      <c r="K337" s="20">
        <v>66.961198616980411</v>
      </c>
      <c r="M337" s="20">
        <v>121.58823529411762</v>
      </c>
      <c r="N337" s="20">
        <v>112.62766945218199</v>
      </c>
      <c r="P337" s="20">
        <v>148.9411764705882</v>
      </c>
      <c r="Q337" s="20">
        <v>36.675951717734449</v>
      </c>
    </row>
    <row r="338" spans="1:17" x14ac:dyDescent="0.25">
      <c r="A338" s="20">
        <v>65.381589299763974</v>
      </c>
      <c r="B338" s="20">
        <v>68.291376539903595</v>
      </c>
      <c r="D338" s="20">
        <v>73.996852871754527</v>
      </c>
      <c r="E338" s="20">
        <v>85.163363685056254</v>
      </c>
      <c r="G338" s="20">
        <v>66.18947368421054</v>
      </c>
      <c r="H338" s="20">
        <v>83.139178418148376</v>
      </c>
      <c r="J338" s="20">
        <v>78.821052631578951</v>
      </c>
      <c r="K338" s="20">
        <v>100.98099325567136</v>
      </c>
      <c r="M338" s="20">
        <v>65.16556291390728</v>
      </c>
      <c r="N338" s="20">
        <v>76.587030716723547</v>
      </c>
      <c r="P338" s="20">
        <v>67.436140018921478</v>
      </c>
      <c r="Q338" s="20">
        <v>142.11604095563138</v>
      </c>
    </row>
    <row r="339" spans="1:17" x14ac:dyDescent="0.25">
      <c r="A339" s="20">
        <v>108.22187254130607</v>
      </c>
      <c r="B339" s="20">
        <v>95.447241564006433</v>
      </c>
      <c r="D339" s="20">
        <v>92.643587726199854</v>
      </c>
      <c r="E339" s="20">
        <v>73.754686663095882</v>
      </c>
      <c r="G339" s="20">
        <v>110.65263157894738</v>
      </c>
      <c r="H339" s="20">
        <v>73.574494175352541</v>
      </c>
      <c r="J339" s="20">
        <v>86.652631578947378</v>
      </c>
      <c r="K339" s="20">
        <v>81.483752299202934</v>
      </c>
      <c r="M339" s="20">
        <v>83.330179754020818</v>
      </c>
      <c r="N339" s="20">
        <v>118.56655290102388</v>
      </c>
      <c r="P339" s="20">
        <v>78.675496688741717</v>
      </c>
      <c r="Q339" s="20">
        <v>90.921501706484648</v>
      </c>
    </row>
    <row r="340" spans="1:17" x14ac:dyDescent="0.25">
      <c r="A340" s="20">
        <v>126.39653815892999</v>
      </c>
      <c r="B340" s="20">
        <v>136.26138189609</v>
      </c>
      <c r="D340" s="20">
        <v>68.450039339103071</v>
      </c>
      <c r="E340" s="20">
        <v>65.720407070166047</v>
      </c>
      <c r="G340" s="20">
        <v>123.15789473684211</v>
      </c>
      <c r="H340" s="20">
        <v>143.28632740649908</v>
      </c>
      <c r="J340" s="20">
        <v>98.905263157894751</v>
      </c>
      <c r="K340" s="20">
        <v>98.773758430410794</v>
      </c>
      <c r="M340" s="20">
        <v>155.87511825922422</v>
      </c>
      <c r="N340" s="20">
        <v>117.74744027303753</v>
      </c>
      <c r="P340" s="20">
        <v>84.011352885525071</v>
      </c>
      <c r="Q340" s="20">
        <v>86.825938566552892</v>
      </c>
    </row>
    <row r="341" spans="1:17" x14ac:dyDescent="0.25">
      <c r="A341" s="20">
        <v>84.250764525993887</v>
      </c>
      <c r="B341" s="20">
        <v>103.66903781355298</v>
      </c>
      <c r="D341" s="20">
        <v>81.804281345565741</v>
      </c>
      <c r="E341" s="20">
        <v>44.590041183077496</v>
      </c>
      <c r="G341" s="20">
        <v>78.025851938895428</v>
      </c>
      <c r="H341" s="20">
        <v>71.975573526984647</v>
      </c>
      <c r="J341" s="20">
        <v>60.28202115158637</v>
      </c>
      <c r="K341" s="20">
        <v>47.714144248225779</v>
      </c>
      <c r="M341" s="20">
        <v>87.41721854304636</v>
      </c>
      <c r="N341" s="20">
        <v>84.163822525597269</v>
      </c>
      <c r="P341" s="20">
        <v>61.192052980132452</v>
      </c>
      <c r="Q341" s="20">
        <v>76.996587030716725</v>
      </c>
    </row>
    <row r="342" spans="1:17" x14ac:dyDescent="0.25">
      <c r="A342" s="20">
        <v>103.97553516819572</v>
      </c>
      <c r="B342" s="20">
        <v>86.372145263946081</v>
      </c>
      <c r="D342" s="20">
        <v>95.718654434250752</v>
      </c>
      <c r="E342" s="20">
        <v>58.517409210033691</v>
      </c>
      <c r="G342" s="20">
        <v>151.82138660399531</v>
      </c>
      <c r="H342" s="20">
        <v>112.29575837596963</v>
      </c>
      <c r="J342" s="20">
        <v>66.274970622796701</v>
      </c>
      <c r="K342" s="20">
        <v>54.530450569400891</v>
      </c>
      <c r="M342" s="20">
        <v>108.07947019867549</v>
      </c>
      <c r="N342" s="20">
        <v>92.559726962457333</v>
      </c>
      <c r="P342" s="20">
        <v>88.779564806054879</v>
      </c>
      <c r="Q342" s="20">
        <v>97.064846416382252</v>
      </c>
    </row>
    <row r="343" spans="1:17" x14ac:dyDescent="0.25">
      <c r="A343" s="20">
        <v>111.77370030581038</v>
      </c>
      <c r="B343" s="20">
        <v>109.95881692250092</v>
      </c>
      <c r="D343" s="20">
        <v>97.706422018348619</v>
      </c>
      <c r="E343" s="20">
        <v>65.03182328715836</v>
      </c>
      <c r="G343" s="20">
        <v>122.44418331374854</v>
      </c>
      <c r="H343" s="20">
        <v>116.45486053804258</v>
      </c>
      <c r="J343" s="20">
        <v>80.728554641598123</v>
      </c>
      <c r="K343" s="20">
        <v>63.079716124773071</v>
      </c>
      <c r="M343" s="20">
        <v>100.13245033112582</v>
      </c>
      <c r="N343" s="20">
        <v>110.37542662116041</v>
      </c>
      <c r="P343" s="20">
        <v>90.709555345316943</v>
      </c>
      <c r="Q343" s="20">
        <v>86.00682593856655</v>
      </c>
    </row>
    <row r="344" spans="1:17" x14ac:dyDescent="0.25">
      <c r="A344" s="20">
        <v>90.801740211311369</v>
      </c>
      <c r="B344" s="20">
        <v>68.087077350625293</v>
      </c>
      <c r="D344" s="20">
        <v>91.174642635177122</v>
      </c>
      <c r="E344" s="20">
        <v>71.005094951366374</v>
      </c>
      <c r="G344" s="20">
        <v>150.8813160987074</v>
      </c>
      <c r="H344" s="20">
        <v>125.35071794025417</v>
      </c>
      <c r="J344" s="20">
        <v>68.742655699177433</v>
      </c>
      <c r="K344" s="20">
        <v>57.880838422181881</v>
      </c>
      <c r="M344" s="20">
        <v>83.292383292383306</v>
      </c>
      <c r="N344" s="20">
        <v>90.493942218080122</v>
      </c>
      <c r="P344" s="20">
        <v>69.103194103194113</v>
      </c>
      <c r="Q344" s="20">
        <v>42.311276794035408</v>
      </c>
    </row>
    <row r="345" spans="1:17" x14ac:dyDescent="0.25">
      <c r="A345" s="20">
        <v>102.36171535114978</v>
      </c>
      <c r="B345" s="20">
        <v>104.6317739694303</v>
      </c>
      <c r="D345" s="20">
        <v>97.700435052827842</v>
      </c>
      <c r="E345" s="20">
        <v>67.948124131542386</v>
      </c>
      <c r="G345" s="20">
        <v>56.521739130434781</v>
      </c>
      <c r="H345" s="20">
        <v>59.729328271992081</v>
      </c>
      <c r="J345" s="20">
        <v>87.779083431257348</v>
      </c>
      <c r="K345" s="20">
        <v>89.536227100181549</v>
      </c>
      <c r="M345" s="20">
        <v>109.64373464373466</v>
      </c>
      <c r="N345" s="20">
        <v>104.84622553588068</v>
      </c>
      <c r="P345" s="20">
        <v>81.633906633906648</v>
      </c>
      <c r="Q345" s="20">
        <v>79.962721342031671</v>
      </c>
    </row>
    <row r="346" spans="1:17" x14ac:dyDescent="0.25">
      <c r="A346" s="20">
        <v>106.83654443753883</v>
      </c>
      <c r="B346" s="20">
        <v>127.28114867994442</v>
      </c>
      <c r="D346" s="20">
        <v>115.41330018645121</v>
      </c>
      <c r="E346" s="20">
        <v>91.848077813802689</v>
      </c>
      <c r="G346" s="20">
        <v>68.037602820211518</v>
      </c>
      <c r="H346" s="20">
        <v>72.206634758210924</v>
      </c>
      <c r="J346" s="20">
        <v>93.184488836662752</v>
      </c>
      <c r="K346" s="20">
        <v>87.225614787918801</v>
      </c>
      <c r="M346" s="20">
        <v>107.06388206388208</v>
      </c>
      <c r="N346" s="20">
        <v>104.65983224603912</v>
      </c>
      <c r="P346" s="20">
        <v>81.357493857493864</v>
      </c>
      <c r="Q346" s="20">
        <v>68.872320596458508</v>
      </c>
    </row>
    <row r="347" spans="1:17" x14ac:dyDescent="0.25">
      <c r="A347" s="20">
        <v>92.759295499021533</v>
      </c>
      <c r="B347" s="20">
        <v>94.925373134328353</v>
      </c>
      <c r="D347" s="20">
        <v>52.544031311154598</v>
      </c>
      <c r="E347" s="20">
        <v>38.805970149253724</v>
      </c>
      <c r="G347" s="20">
        <v>72.267920094007053</v>
      </c>
      <c r="H347" s="20">
        <v>141.98712658854598</v>
      </c>
      <c r="J347" s="20">
        <v>92.670157068062821</v>
      </c>
      <c r="K347" s="20">
        <v>53.249390739236404</v>
      </c>
      <c r="M347" s="20">
        <v>97.80927835051547</v>
      </c>
      <c r="N347" s="20">
        <v>92.59723964868256</v>
      </c>
      <c r="P347" s="20">
        <v>89.497422680412384</v>
      </c>
      <c r="Q347" s="20">
        <v>75.658720200752839</v>
      </c>
    </row>
    <row r="348" spans="1:17" x14ac:dyDescent="0.25">
      <c r="A348" s="20">
        <v>111.83953033268102</v>
      </c>
      <c r="B348" s="20">
        <v>107.76119402985073</v>
      </c>
      <c r="D348" s="20">
        <v>54.892367906066539</v>
      </c>
      <c r="E348" s="20">
        <v>52.537313432835809</v>
      </c>
      <c r="G348" s="20">
        <v>82.373472949389168</v>
      </c>
      <c r="H348" s="20">
        <v>70.674248578391555</v>
      </c>
      <c r="J348" s="20">
        <v>102.09424083769632</v>
      </c>
      <c r="K348" s="20">
        <v>99.309504467912276</v>
      </c>
      <c r="M348" s="20">
        <v>101.67525773195878</v>
      </c>
      <c r="N348" s="20">
        <v>82.434127979924725</v>
      </c>
      <c r="P348" s="20">
        <v>92.783505154639187</v>
      </c>
      <c r="Q348" s="20">
        <v>101.25470514429111</v>
      </c>
    </row>
    <row r="349" spans="1:17" x14ac:dyDescent="0.25">
      <c r="A349" s="20">
        <v>95.401174168297459</v>
      </c>
      <c r="B349" s="20">
        <v>97.31343283582089</v>
      </c>
      <c r="D349" s="20">
        <v>65.753424657534254</v>
      </c>
      <c r="E349" s="20">
        <v>60.895522388059689</v>
      </c>
      <c r="G349" s="20">
        <v>99.127399650959831</v>
      </c>
      <c r="H349" s="20">
        <v>133.91551584077988</v>
      </c>
      <c r="J349" s="20">
        <v>88.481675392670141</v>
      </c>
      <c r="K349" s="20">
        <v>66.165718927701064</v>
      </c>
      <c r="M349" s="20">
        <v>100.51546391752578</v>
      </c>
      <c r="N349" s="20">
        <v>124.96863237139274</v>
      </c>
      <c r="P349" s="20">
        <v>105.54123711340208</v>
      </c>
      <c r="Q349" s="20">
        <v>88.268506900878293</v>
      </c>
    </row>
    <row r="350" spans="1:17" x14ac:dyDescent="0.25">
      <c r="A350" s="20">
        <v>77.033492822966508</v>
      </c>
      <c r="B350" s="20">
        <v>105.80684596577017</v>
      </c>
      <c r="D350" s="20">
        <v>106.69856459330144</v>
      </c>
      <c r="E350" s="20">
        <v>81.051344743276289</v>
      </c>
      <c r="G350" s="20">
        <v>118.49912739965094</v>
      </c>
      <c r="H350" s="20">
        <v>95.410235580828612</v>
      </c>
      <c r="J350" s="20">
        <v>79.345088161209063</v>
      </c>
      <c r="K350" s="20">
        <v>127.18894009216591</v>
      </c>
      <c r="M350" s="20">
        <v>86.94404591104734</v>
      </c>
      <c r="N350" s="20">
        <v>88.726790450928377</v>
      </c>
      <c r="P350" s="20">
        <v>88.665710186513621</v>
      </c>
      <c r="Q350" s="20">
        <v>66.84350132625994</v>
      </c>
    </row>
    <row r="351" spans="1:17" x14ac:dyDescent="0.25">
      <c r="A351" s="20">
        <v>89.234449760765557</v>
      </c>
      <c r="B351" s="20">
        <v>91.136919315403432</v>
      </c>
      <c r="D351" s="20">
        <v>102.39234449760765</v>
      </c>
      <c r="E351" s="20">
        <v>92.053789731051353</v>
      </c>
      <c r="G351" s="20">
        <v>81.989924433249371</v>
      </c>
      <c r="H351" s="20">
        <v>82.488479262672797</v>
      </c>
      <c r="J351" s="20">
        <v>86.146095717884137</v>
      </c>
      <c r="K351" s="20">
        <v>119.81566820276497</v>
      </c>
      <c r="M351" s="20">
        <v>84.791965566714481</v>
      </c>
      <c r="N351" s="20">
        <v>95.888594164456222</v>
      </c>
      <c r="P351" s="20">
        <v>98.565279770444761</v>
      </c>
      <c r="Q351" s="20">
        <v>86.33952254641909</v>
      </c>
    </row>
    <row r="352" spans="1:17" x14ac:dyDescent="0.25">
      <c r="A352" s="20">
        <v>133.73205741626796</v>
      </c>
      <c r="B352" s="20">
        <v>103.05623471882642</v>
      </c>
      <c r="D352" s="20">
        <v>109.33014354066987</v>
      </c>
      <c r="E352" s="20">
        <v>83.985330073349644</v>
      </c>
      <c r="G352" s="20">
        <v>94.080604534005033</v>
      </c>
      <c r="H352" s="20">
        <v>104.60829493087557</v>
      </c>
      <c r="J352" s="20">
        <v>97.858942065491192</v>
      </c>
      <c r="K352" s="20">
        <v>123.50230414746544</v>
      </c>
      <c r="M352" s="20">
        <v>128.26398852223815</v>
      </c>
      <c r="N352" s="20">
        <v>115.38461538461537</v>
      </c>
      <c r="P352" s="20">
        <v>123.09899569583929</v>
      </c>
      <c r="Q352" s="20">
        <v>123.34217506631299</v>
      </c>
    </row>
    <row r="353" spans="1:17" x14ac:dyDescent="0.25">
      <c r="A353" s="20">
        <v>70.973451327433622</v>
      </c>
      <c r="B353" s="20">
        <v>76.489533011272144</v>
      </c>
      <c r="D353" s="20">
        <v>96.283185840707958</v>
      </c>
      <c r="E353" s="20">
        <v>77.133655394524965</v>
      </c>
      <c r="G353" s="20">
        <v>123.9294710327456</v>
      </c>
      <c r="H353" s="20">
        <v>112.9032258064516</v>
      </c>
      <c r="J353" s="20">
        <v>87.405159332321688</v>
      </c>
      <c r="K353" s="20">
        <v>64.837049742710107</v>
      </c>
      <c r="M353" s="20">
        <v>87.228915662650593</v>
      </c>
      <c r="N353" s="20">
        <v>95.068714632174604</v>
      </c>
      <c r="P353" s="20">
        <v>86.746987951807213</v>
      </c>
      <c r="Q353" s="20">
        <v>58.932902182700076</v>
      </c>
    </row>
    <row r="354" spans="1:17" x14ac:dyDescent="0.25">
      <c r="A354" s="20">
        <v>133.45132743362831</v>
      </c>
      <c r="B354" s="20">
        <v>113.52657004830918</v>
      </c>
      <c r="D354" s="20">
        <v>96.283185840707958</v>
      </c>
      <c r="E354" s="20">
        <v>90.821256038647334</v>
      </c>
      <c r="G354" s="20">
        <v>78.300455235204836</v>
      </c>
      <c r="H354" s="20">
        <v>80.274442538593476</v>
      </c>
      <c r="J354" s="20">
        <v>94.916540212443081</v>
      </c>
      <c r="K354" s="20">
        <v>61.921097770154368</v>
      </c>
      <c r="M354" s="20">
        <v>95.180722891566262</v>
      </c>
      <c r="N354" s="20">
        <v>88.035569927243316</v>
      </c>
      <c r="P354" s="20">
        <v>84.096385542168662</v>
      </c>
      <c r="Q354" s="20">
        <v>137.51010509296682</v>
      </c>
    </row>
    <row r="355" spans="1:17" x14ac:dyDescent="0.25">
      <c r="A355" s="20">
        <v>95.575221238938042</v>
      </c>
      <c r="B355" s="20">
        <v>109.98389694041869</v>
      </c>
      <c r="D355" s="20">
        <v>101.76991150442475</v>
      </c>
      <c r="E355" s="20">
        <v>104.18679549114333</v>
      </c>
      <c r="G355" s="20">
        <v>106.52503793626707</v>
      </c>
      <c r="H355" s="20">
        <v>125.72898799313892</v>
      </c>
      <c r="J355" s="20">
        <v>83.763277693474947</v>
      </c>
      <c r="K355" s="20">
        <v>83.190394511149222</v>
      </c>
      <c r="M355" s="20">
        <v>117.59036144578312</v>
      </c>
      <c r="N355" s="20">
        <v>116.89571544058204</v>
      </c>
      <c r="P355" s="20">
        <v>94.698795180722882</v>
      </c>
      <c r="Q355" s="20">
        <v>130.23443815683103</v>
      </c>
    </row>
    <row r="356" spans="1:17" x14ac:dyDescent="0.25">
      <c r="A356" s="20">
        <v>88.983050847457633</v>
      </c>
      <c r="B356" s="20">
        <v>87.203791469194314</v>
      </c>
      <c r="D356" s="20">
        <v>105.29661016949153</v>
      </c>
      <c r="E356" s="20">
        <v>100</v>
      </c>
      <c r="G356" s="20">
        <v>115.17450682852807</v>
      </c>
      <c r="H356" s="20">
        <v>93.99656946826758</v>
      </c>
      <c r="J356" s="20">
        <v>92.976804123711347</v>
      </c>
      <c r="K356" s="20">
        <v>49.102564102564116</v>
      </c>
      <c r="M356" s="20">
        <v>92.323232323232347</v>
      </c>
      <c r="N356" s="20">
        <v>87.0026525198939</v>
      </c>
      <c r="P356" s="20">
        <v>94.545454545454561</v>
      </c>
      <c r="Q356" s="20">
        <v>74.0053050397878</v>
      </c>
    </row>
    <row r="357" spans="1:17" x14ac:dyDescent="0.25">
      <c r="A357" s="20">
        <v>119.70338983050847</v>
      </c>
      <c r="B357" s="20">
        <v>157.10900473933651</v>
      </c>
      <c r="D357" s="20">
        <v>155.72033898305085</v>
      </c>
      <c r="E357" s="20">
        <v>73.104265402843609</v>
      </c>
      <c r="G357" s="20">
        <v>87.564432989690729</v>
      </c>
      <c r="H357" s="20">
        <v>70.384615384615401</v>
      </c>
      <c r="J357" s="20">
        <v>107.66752577319589</v>
      </c>
      <c r="K357" s="20">
        <v>120.89743589743591</v>
      </c>
      <c r="M357" s="20">
        <v>90.909090909090921</v>
      </c>
      <c r="N357" s="20">
        <v>77.718832891246677</v>
      </c>
      <c r="P357" s="20">
        <v>103.43434343434345</v>
      </c>
      <c r="Q357" s="20">
        <v>92.572944297082216</v>
      </c>
    </row>
    <row r="358" spans="1:17" x14ac:dyDescent="0.25">
      <c r="A358" s="20">
        <v>91.31355932203391</v>
      </c>
      <c r="B358" s="20">
        <v>55.687203791469194</v>
      </c>
      <c r="D358" s="20">
        <v>126.05932203389831</v>
      </c>
      <c r="E358" s="20">
        <v>86.492890995260666</v>
      </c>
      <c r="G358" s="20">
        <v>109.79381443298969</v>
      </c>
      <c r="H358" s="20">
        <v>123.46153846153848</v>
      </c>
      <c r="J358" s="20">
        <v>143.81443298969074</v>
      </c>
      <c r="K358" s="20">
        <v>124.74358974358977</v>
      </c>
      <c r="M358" s="20">
        <v>116.76767676767678</v>
      </c>
      <c r="N358" s="20">
        <v>135.27851458885942</v>
      </c>
      <c r="P358" s="20">
        <v>129.89898989898992</v>
      </c>
      <c r="Q358" s="20">
        <v>164.32360742705572</v>
      </c>
    </row>
    <row r="359" spans="1:17" x14ac:dyDescent="0.25">
      <c r="A359" s="20">
        <v>99.666444296197454</v>
      </c>
      <c r="B359" s="20">
        <v>93.313298271975953</v>
      </c>
      <c r="D359" s="20">
        <v>73.649099399599734</v>
      </c>
      <c r="E359" s="20">
        <v>87.227648384673174</v>
      </c>
      <c r="G359" s="20">
        <v>102.64175257731961</v>
      </c>
      <c r="H359" s="20">
        <v>106.15384615384617</v>
      </c>
      <c r="J359" s="20">
        <v>105.4054054054054</v>
      </c>
      <c r="K359" s="20">
        <v>138.76755070202807</v>
      </c>
      <c r="M359" s="20">
        <v>100.46511627906979</v>
      </c>
      <c r="N359" s="20">
        <v>103.2</v>
      </c>
      <c r="P359" s="20">
        <v>60.398671096345524</v>
      </c>
      <c r="Q359" s="20">
        <v>100.6</v>
      </c>
    </row>
    <row r="360" spans="1:17" x14ac:dyDescent="0.25">
      <c r="A360" s="20">
        <v>96.064042695130084</v>
      </c>
      <c r="B360" s="20">
        <v>109.09090909090908</v>
      </c>
      <c r="D360" s="20">
        <v>87.85857238158772</v>
      </c>
      <c r="E360" s="20">
        <v>89.706987227648384</v>
      </c>
      <c r="G360" s="20">
        <v>88.531775018261513</v>
      </c>
      <c r="H360" s="20">
        <v>83.307332293291722</v>
      </c>
      <c r="J360" s="20">
        <v>128.63403944485026</v>
      </c>
      <c r="K360" s="20">
        <v>126.13104524180967</v>
      </c>
      <c r="M360" s="20">
        <v>98.07308970099669</v>
      </c>
      <c r="N360" s="20">
        <v>95.8</v>
      </c>
      <c r="P360" s="20">
        <v>94.086378737541537</v>
      </c>
      <c r="Q360" s="20">
        <v>91.4</v>
      </c>
    </row>
    <row r="361" spans="1:17" x14ac:dyDescent="0.25">
      <c r="A361" s="20">
        <v>104.26951300867245</v>
      </c>
      <c r="B361" s="20">
        <v>97.595792637114954</v>
      </c>
      <c r="D361" s="20">
        <v>83.055370246831217</v>
      </c>
      <c r="E361" s="20">
        <v>100.97670924117205</v>
      </c>
      <c r="G361" s="20">
        <v>94.010226442658876</v>
      </c>
      <c r="H361" s="20">
        <v>82.605304212168477</v>
      </c>
      <c r="J361" s="20">
        <v>119.64937910883857</v>
      </c>
      <c r="K361" s="20">
        <v>128.00312012480501</v>
      </c>
      <c r="M361" s="20">
        <v>101.46179401993358</v>
      </c>
      <c r="N361" s="20">
        <v>101</v>
      </c>
      <c r="P361" s="20">
        <v>101.26245847176082</v>
      </c>
      <c r="Q361" s="20">
        <v>88.2</v>
      </c>
    </row>
    <row r="362" spans="1:17" x14ac:dyDescent="0.25">
      <c r="A362" s="20"/>
      <c r="B362" s="20"/>
      <c r="D362" s="20"/>
      <c r="E362" s="20"/>
      <c r="G362" s="20">
        <v>117.45799853907963</v>
      </c>
      <c r="H362" s="20">
        <v>134.08736349453977</v>
      </c>
      <c r="J362" s="20">
        <v>111.18143459915612</v>
      </c>
      <c r="K362" s="20">
        <v>137.7177700348432</v>
      </c>
      <c r="M362" s="20">
        <v>96.421336934503714</v>
      </c>
      <c r="N362" s="20">
        <v>94.243421052631589</v>
      </c>
      <c r="P362" s="20">
        <v>95.813639432815663</v>
      </c>
      <c r="Q362" s="20">
        <v>78.70065789473685</v>
      </c>
    </row>
    <row r="363" spans="1:17" x14ac:dyDescent="0.25">
      <c r="A363" s="20"/>
      <c r="B363" s="20"/>
      <c r="D363" s="20"/>
      <c r="E363" s="20"/>
      <c r="G363" s="20">
        <v>98.94514767932489</v>
      </c>
      <c r="H363" s="20">
        <v>100.60975609756096</v>
      </c>
      <c r="J363" s="20">
        <v>111.8143459915612</v>
      </c>
      <c r="K363" s="20">
        <v>100.60975609756096</v>
      </c>
      <c r="M363" s="20">
        <v>101.68804861580014</v>
      </c>
      <c r="N363" s="20">
        <v>94.736842105263165</v>
      </c>
      <c r="P363" s="20">
        <v>94.395678595543558</v>
      </c>
      <c r="Q363" s="20">
        <v>100.41118421052632</v>
      </c>
    </row>
    <row r="364" spans="1:17" x14ac:dyDescent="0.25">
      <c r="A364" s="20"/>
      <c r="B364" s="20"/>
      <c r="D364" s="20"/>
      <c r="E364" s="20"/>
      <c r="G364" s="20">
        <v>100</v>
      </c>
      <c r="H364" s="20">
        <v>101.13240418118465</v>
      </c>
      <c r="J364" s="20">
        <v>114.13502109704642</v>
      </c>
      <c r="K364" s="20">
        <v>111.58536585365852</v>
      </c>
      <c r="M364" s="20">
        <v>101.89061444969616</v>
      </c>
      <c r="N364" s="20">
        <v>111.01973684210527</v>
      </c>
      <c r="P364" s="20">
        <v>123.97029034436193</v>
      </c>
      <c r="Q364" s="20">
        <v>117.43421052631578</v>
      </c>
    </row>
    <row r="365" spans="1:17" x14ac:dyDescent="0.25">
      <c r="A365" s="20"/>
      <c r="B365" s="20"/>
      <c r="D365" s="20"/>
      <c r="E365" s="20"/>
      <c r="G365" s="20">
        <v>101.05485232067511</v>
      </c>
      <c r="H365" s="20">
        <v>98.257839721254342</v>
      </c>
      <c r="J365" s="20"/>
      <c r="K365" s="20"/>
      <c r="M365" s="20"/>
      <c r="N365" s="20"/>
      <c r="P365" s="20"/>
      <c r="Q365" s="20"/>
    </row>
    <row r="366" spans="1:17" x14ac:dyDescent="0.25">
      <c r="A366" s="20"/>
      <c r="B366" s="20"/>
      <c r="D366" s="20"/>
      <c r="E366" s="20"/>
      <c r="G366" s="20"/>
      <c r="H366" s="20"/>
      <c r="J366" s="20"/>
      <c r="K366" s="20"/>
      <c r="M366" s="20"/>
      <c r="N366" s="20"/>
      <c r="P366" s="20"/>
      <c r="Q366" s="20"/>
    </row>
    <row r="367" spans="1:17" x14ac:dyDescent="0.25">
      <c r="A367" s="20" t="s">
        <v>74</v>
      </c>
      <c r="B367" s="20" t="s">
        <v>75</v>
      </c>
      <c r="D367" s="20" t="s">
        <v>76</v>
      </c>
      <c r="E367" s="20" t="s">
        <v>77</v>
      </c>
      <c r="G367" s="20" t="s">
        <v>78</v>
      </c>
      <c r="H367" s="20" t="s">
        <v>38</v>
      </c>
      <c r="J367" s="20" t="s">
        <v>79</v>
      </c>
      <c r="K367" s="20" t="s">
        <v>39</v>
      </c>
      <c r="M367" s="20" t="s">
        <v>80</v>
      </c>
      <c r="N367" s="20" t="s">
        <v>40</v>
      </c>
      <c r="P367" s="20" t="s">
        <v>81</v>
      </c>
      <c r="Q367" s="20" t="s">
        <v>41</v>
      </c>
    </row>
    <row r="368" spans="1:17" x14ac:dyDescent="0.25">
      <c r="A368" s="21">
        <f>AVERAGE(A335:A361)</f>
        <v>100</v>
      </c>
      <c r="B368" s="21">
        <f>AVERAGE(B335:B361)</f>
        <v>99.999999999999972</v>
      </c>
      <c r="C368" s="25"/>
      <c r="D368" s="21">
        <f>AVERAGE(D335:D361)</f>
        <v>89.056562767399527</v>
      </c>
      <c r="E368" s="21">
        <f>AVERAGE(E335:E361)</f>
        <v>73.747290692572292</v>
      </c>
      <c r="G368" s="21">
        <f>AVERAGE(G335:G365)</f>
        <v>100</v>
      </c>
      <c r="H368" s="21">
        <f>AVERAGE(H335:H365)</f>
        <v>99.999999999999986</v>
      </c>
      <c r="I368" s="25"/>
      <c r="J368" s="21">
        <f>AVERAGE(J335:J365)</f>
        <v>95.591264335943734</v>
      </c>
      <c r="K368" s="21">
        <f>AVERAGE(K335:K365)</f>
        <v>89.828500596010628</v>
      </c>
      <c r="L368" s="25"/>
      <c r="M368" s="21">
        <f>AVERAGE(M335:M365)</f>
        <v>100</v>
      </c>
      <c r="N368" s="21">
        <f>AVERAGE(N335:N365)</f>
        <v>100</v>
      </c>
      <c r="O368" s="25"/>
      <c r="P368" s="21">
        <f>AVERAGE(P335:P365)</f>
        <v>93.252515058020961</v>
      </c>
      <c r="Q368" s="21">
        <f>AVERAGE(Q335:Q365)</f>
        <v>89.131478098188765</v>
      </c>
    </row>
    <row r="369" spans="1:19" x14ac:dyDescent="0.25">
      <c r="A369" s="21">
        <f>_xlfn.STDEV.S(A335:A361)</f>
        <v>17.056604025365754</v>
      </c>
      <c r="B369" s="21">
        <f>_xlfn.STDEV.S(B335:B361)</f>
        <v>22.366832617459696</v>
      </c>
      <c r="C369" s="25"/>
      <c r="D369" s="21">
        <f>_xlfn.STDEV.S(D335:D361)</f>
        <v>24.199320024307013</v>
      </c>
      <c r="E369" s="21">
        <f>_xlfn.STDEV.S(E335:E361)</f>
        <v>18.832211632811781</v>
      </c>
      <c r="G369" s="21">
        <f>_xlfn.STDEV.S(G335:G365)</f>
        <v>22.423392529018045</v>
      </c>
      <c r="H369" s="21">
        <f>_xlfn.STDEV.S(H335:H365)</f>
        <v>25.820541599899535</v>
      </c>
      <c r="I369" s="25"/>
      <c r="J369" s="21">
        <f>_xlfn.STDEV.S(J335:J365)</f>
        <v>18.125722310092456</v>
      </c>
      <c r="K369" s="21">
        <f>_xlfn.STDEV.S(K335:K365)</f>
        <v>30.373910091227486</v>
      </c>
      <c r="L369" s="25"/>
      <c r="M369" s="21">
        <f>_xlfn.STDEV.S(M335:M365)</f>
        <v>16.723256920869471</v>
      </c>
      <c r="N369" s="21">
        <f>_xlfn.STDEV.S(N335:N365)</f>
        <v>14.33769085391309</v>
      </c>
      <c r="O369" s="25"/>
      <c r="P369" s="21">
        <f>_xlfn.STDEV.S(P335:P365)</f>
        <v>19.262333696333979</v>
      </c>
      <c r="Q369" s="21">
        <f>_xlfn.STDEV.S(Q335:Q365)</f>
        <v>30.159605378246191</v>
      </c>
    </row>
    <row r="370" spans="1:19" x14ac:dyDescent="0.25">
      <c r="A370" s="20"/>
      <c r="B370" s="20"/>
      <c r="D370" s="20"/>
      <c r="E370" s="20"/>
      <c r="G370" s="20"/>
      <c r="H370" s="20"/>
      <c r="J370" s="20"/>
      <c r="K370" s="20"/>
      <c r="M370" s="20"/>
      <c r="N370" s="20"/>
      <c r="P370" s="20"/>
      <c r="Q370" s="20"/>
    </row>
    <row r="372" spans="1:19" x14ac:dyDescent="0.25">
      <c r="A372" t="s">
        <v>109</v>
      </c>
    </row>
    <row r="373" spans="1:19" x14ac:dyDescent="0.25">
      <c r="A373" t="s">
        <v>110</v>
      </c>
    </row>
    <row r="376" spans="1:19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</row>
    <row r="377" spans="1:19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</row>
    <row r="381" spans="1:19" ht="18.75" x14ac:dyDescent="0.3">
      <c r="A381" s="15" t="s">
        <v>113</v>
      </c>
    </row>
    <row r="383" spans="1:19" x14ac:dyDescent="0.25">
      <c r="A383" t="s">
        <v>114</v>
      </c>
    </row>
    <row r="385" spans="1:19" x14ac:dyDescent="0.25">
      <c r="A385" s="10" t="s">
        <v>115</v>
      </c>
    </row>
    <row r="386" spans="1:19" x14ac:dyDescent="0.25">
      <c r="A386" t="s">
        <v>116</v>
      </c>
    </row>
    <row r="397" spans="1:19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</row>
    <row r="399" spans="1:19" x14ac:dyDescent="0.25">
      <c r="A399" s="10" t="s">
        <v>117</v>
      </c>
    </row>
    <row r="400" spans="1:19" x14ac:dyDescent="0.25">
      <c r="A400" t="s">
        <v>116</v>
      </c>
    </row>
    <row r="411" spans="1:19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</row>
    <row r="413" spans="1:19" x14ac:dyDescent="0.25">
      <c r="A413" s="10" t="s">
        <v>118</v>
      </c>
    </row>
    <row r="414" spans="1:19" x14ac:dyDescent="0.25">
      <c r="A414" t="s">
        <v>116</v>
      </c>
    </row>
    <row r="425" spans="1:19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</row>
    <row r="427" spans="1:19" x14ac:dyDescent="0.25">
      <c r="A427" s="10" t="s">
        <v>119</v>
      </c>
    </row>
    <row r="428" spans="1:19" x14ac:dyDescent="0.25">
      <c r="A428" t="s">
        <v>122</v>
      </c>
    </row>
    <row r="442" spans="1:19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</row>
    <row r="444" spans="1:19" x14ac:dyDescent="0.25">
      <c r="A444" s="10" t="s">
        <v>120</v>
      </c>
    </row>
    <row r="445" spans="1:19" x14ac:dyDescent="0.25">
      <c r="A445" t="s">
        <v>122</v>
      </c>
    </row>
    <row r="460" spans="1:19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</row>
    <row r="462" spans="1:19" x14ac:dyDescent="0.25">
      <c r="A462" s="10" t="s">
        <v>121</v>
      </c>
    </row>
    <row r="463" spans="1:19" x14ac:dyDescent="0.25">
      <c r="A463" t="s">
        <v>123</v>
      </c>
    </row>
    <row r="474" s="23" customFormat="1" x14ac:dyDescent="0.25"/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8A</vt:lpstr>
      <vt:lpstr>8B</vt:lpstr>
      <vt:lpstr>8C</vt:lpstr>
      <vt:lpstr>8D</vt:lpstr>
      <vt:lpstr>8E</vt:lpstr>
      <vt:lpstr>8F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2022-04-27T12:47:09Z</dcterms:modified>
</cp:coreProperties>
</file>